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pras/Dropbox/01_Kemenkeu/2022_11/forecastingDemand/"/>
    </mc:Choice>
  </mc:AlternateContent>
  <xr:revisionPtr revIDLastSave="0" documentId="13_ncr:1_{2A6D8C54-A614-3C41-95C0-F12DB83DADA1}" xr6:coauthVersionLast="47" xr6:coauthVersionMax="47" xr10:uidLastSave="{00000000-0000-0000-0000-000000000000}"/>
  <bookViews>
    <workbookView xWindow="0" yWindow="500" windowWidth="28800" windowHeight="16420" activeTab="6" xr2:uid="{CF6F1924-B4F0-7847-95E9-7F3FF38A7450}"/>
  </bookViews>
  <sheets>
    <sheet name="db00" sheetId="1" r:id="rId1"/>
    <sheet name="piv00" sheetId="2" r:id="rId2"/>
    <sheet name="db01" sheetId="3" r:id="rId3"/>
    <sheet name="piv01" sheetId="4" r:id="rId4"/>
    <sheet name="db02" sheetId="5" r:id="rId5"/>
    <sheet name="piv02" sheetId="6" r:id="rId6"/>
    <sheet name="wma" sheetId="7" r:id="rId7"/>
    <sheet name="scenario" sheetId="8" r:id="rId8"/>
    <sheet name="wma_output" sheetId="9" r:id="rId9"/>
    <sheet name="Chart1" sheetId="10" r:id="rId10"/>
  </sheets>
  <definedNames>
    <definedName name="_xlchart.v1.0" hidden="1">wma_output!$A$18</definedName>
    <definedName name="_xlchart.v1.1" hidden="1">wma_output!$A$19</definedName>
    <definedName name="_xlchart.v1.10" hidden="1">wma_output!$B$17:$L$17</definedName>
    <definedName name="_xlchart.v1.11" hidden="1">wma_output!$B$18:$L$18</definedName>
    <definedName name="_xlchart.v1.12" hidden="1">wma_output!$B$19:$L$19</definedName>
    <definedName name="_xlchart.v1.13" hidden="1">wma_output!$B$20:$L$20</definedName>
    <definedName name="_xlchart.v1.14" hidden="1">wma_output!$B$21:$L$21</definedName>
    <definedName name="_xlchart.v1.15" hidden="1">wma_output!$B$22:$L$22</definedName>
    <definedName name="_xlchart.v1.16" hidden="1">wma_output!$B$23:$L$23</definedName>
    <definedName name="_xlchart.v1.17" hidden="1">wma_output!$B$24:$L$24</definedName>
    <definedName name="_xlchart.v1.18" hidden="1">wma_output!$B$25:$L$25</definedName>
    <definedName name="_xlchart.v1.19" hidden="1">wma_output!$B$26:$L$26</definedName>
    <definedName name="_xlchart.v1.2" hidden="1">wma_output!$A$20</definedName>
    <definedName name="_xlchart.v1.20" hidden="1">wma_output!$B$27:$L$27</definedName>
    <definedName name="_xlchart.v1.21" hidden="1">wma_output!$A$18</definedName>
    <definedName name="_xlchart.v1.22" hidden="1">wma_output!$A$19</definedName>
    <definedName name="_xlchart.v1.23" hidden="1">wma_output!$A$20</definedName>
    <definedName name="_xlchart.v1.24" hidden="1">wma_output!$A$21</definedName>
    <definedName name="_xlchart.v1.25" hidden="1">wma_output!$A$22</definedName>
    <definedName name="_xlchart.v1.26" hidden="1">wma_output!$A$23</definedName>
    <definedName name="_xlchart.v1.27" hidden="1">wma_output!$A$24</definedName>
    <definedName name="_xlchart.v1.28" hidden="1">wma_output!$A$25</definedName>
    <definedName name="_xlchart.v1.29" hidden="1">wma_output!$A$26</definedName>
    <definedName name="_xlchart.v1.3" hidden="1">wma_output!$A$21</definedName>
    <definedName name="_xlchart.v1.30" hidden="1">wma_output!$A$27</definedName>
    <definedName name="_xlchart.v1.31" hidden="1">wma_output!$B$17:$L$17</definedName>
    <definedName name="_xlchart.v1.32" hidden="1">wma_output!$B$18:$L$18</definedName>
    <definedName name="_xlchart.v1.33" hidden="1">wma_output!$B$19:$L$19</definedName>
    <definedName name="_xlchart.v1.34" hidden="1">wma_output!$B$20:$L$20</definedName>
    <definedName name="_xlchart.v1.35" hidden="1">wma_output!$B$21:$L$21</definedName>
    <definedName name="_xlchart.v1.36" hidden="1">wma_output!$B$22:$L$22</definedName>
    <definedName name="_xlchart.v1.37" hidden="1">wma_output!$B$23:$L$23</definedName>
    <definedName name="_xlchart.v1.38" hidden="1">wma_output!$B$24:$L$24</definedName>
    <definedName name="_xlchart.v1.39" hidden="1">wma_output!$B$25:$L$25</definedName>
    <definedName name="_xlchart.v1.4" hidden="1">wma_output!$A$22</definedName>
    <definedName name="_xlchart.v1.40" hidden="1">wma_output!$B$26:$L$26</definedName>
    <definedName name="_xlchart.v1.41" hidden="1">wma_output!$B$27:$L$27</definedName>
    <definedName name="_xlchart.v1.5" hidden="1">wma_output!$A$23</definedName>
    <definedName name="_xlchart.v1.6" hidden="1">wma_output!$A$24</definedName>
    <definedName name="_xlchart.v1.7" hidden="1">wma_output!$A$25</definedName>
    <definedName name="_xlchart.v1.8" hidden="1">wma_output!$A$26</definedName>
    <definedName name="_xlchart.v1.9" hidden="1">wma_output!$A$27</definedName>
  </definedNames>
  <calcPr calcId="191029"/>
  <pivotCaches>
    <pivotCache cacheId="45" r:id="rId11"/>
    <pivotCache cacheId="46" r:id="rId12"/>
    <pivotCache cacheId="54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9" l="1"/>
  <c r="K28" i="9"/>
  <c r="J28" i="9"/>
  <c r="I28" i="9"/>
  <c r="H28" i="9"/>
  <c r="G28" i="9"/>
  <c r="F28" i="9"/>
  <c r="D28" i="9"/>
  <c r="C28" i="9"/>
  <c r="B28" i="9"/>
  <c r="E28" i="9"/>
  <c r="N84" i="7"/>
  <c r="N77" i="7"/>
  <c r="N70" i="7"/>
  <c r="N63" i="7"/>
  <c r="N56" i="7"/>
  <c r="N49" i="7"/>
  <c r="N42" i="7"/>
  <c r="N35" i="7"/>
  <c r="N28" i="7"/>
  <c r="N21" i="7"/>
  <c r="N3" i="7"/>
  <c r="C84" i="7"/>
  <c r="D84" i="7"/>
  <c r="E84" i="7"/>
  <c r="F84" i="7"/>
  <c r="G84" i="7"/>
  <c r="H84" i="7"/>
  <c r="I84" i="7"/>
  <c r="J84" i="7"/>
  <c r="K84" i="7"/>
  <c r="L84" i="7"/>
  <c r="M84" i="7"/>
  <c r="C85" i="7"/>
  <c r="D85" i="7"/>
  <c r="E85" i="7"/>
  <c r="F85" i="7"/>
  <c r="G85" i="7"/>
  <c r="H85" i="7"/>
  <c r="I85" i="7"/>
  <c r="J85" i="7"/>
  <c r="K85" i="7"/>
  <c r="L85" i="7"/>
  <c r="M85" i="7"/>
  <c r="C86" i="7"/>
  <c r="D86" i="7"/>
  <c r="E86" i="7"/>
  <c r="F86" i="7"/>
  <c r="G86" i="7"/>
  <c r="H86" i="7"/>
  <c r="I86" i="7"/>
  <c r="J86" i="7"/>
  <c r="K86" i="7"/>
  <c r="L86" i="7"/>
  <c r="M86" i="7"/>
  <c r="C87" i="7"/>
  <c r="D87" i="7"/>
  <c r="E87" i="7"/>
  <c r="F87" i="7"/>
  <c r="G87" i="7"/>
  <c r="H87" i="7"/>
  <c r="I87" i="7"/>
  <c r="J87" i="7"/>
  <c r="K87" i="7"/>
  <c r="L87" i="7"/>
  <c r="M87" i="7"/>
  <c r="C88" i="7"/>
  <c r="D88" i="7"/>
  <c r="E88" i="7"/>
  <c r="F88" i="7"/>
  <c r="G88" i="7"/>
  <c r="H88" i="7"/>
  <c r="I88" i="7"/>
  <c r="J88" i="7"/>
  <c r="K88" i="7"/>
  <c r="L88" i="7"/>
  <c r="M88" i="7"/>
  <c r="B85" i="7"/>
  <c r="B86" i="7"/>
  <c r="B87" i="7"/>
  <c r="B88" i="7"/>
  <c r="B84" i="7"/>
  <c r="C77" i="7"/>
  <c r="D77" i="7"/>
  <c r="E77" i="7"/>
  <c r="F77" i="7"/>
  <c r="G77" i="7"/>
  <c r="H77" i="7"/>
  <c r="I77" i="7"/>
  <c r="J77" i="7"/>
  <c r="K77" i="7"/>
  <c r="L77" i="7"/>
  <c r="M77" i="7"/>
  <c r="C78" i="7"/>
  <c r="D78" i="7"/>
  <c r="E78" i="7"/>
  <c r="F78" i="7"/>
  <c r="G78" i="7"/>
  <c r="H78" i="7"/>
  <c r="I78" i="7"/>
  <c r="J78" i="7"/>
  <c r="K78" i="7"/>
  <c r="L78" i="7"/>
  <c r="M78" i="7"/>
  <c r="C79" i="7"/>
  <c r="D79" i="7"/>
  <c r="E79" i="7"/>
  <c r="F79" i="7"/>
  <c r="G79" i="7"/>
  <c r="H79" i="7"/>
  <c r="I79" i="7"/>
  <c r="J79" i="7"/>
  <c r="K79" i="7"/>
  <c r="L79" i="7"/>
  <c r="M79" i="7"/>
  <c r="C80" i="7"/>
  <c r="D80" i="7"/>
  <c r="E80" i="7"/>
  <c r="F80" i="7"/>
  <c r="G80" i="7"/>
  <c r="H80" i="7"/>
  <c r="I80" i="7"/>
  <c r="J80" i="7"/>
  <c r="K80" i="7"/>
  <c r="L80" i="7"/>
  <c r="M80" i="7"/>
  <c r="C81" i="7"/>
  <c r="D81" i="7"/>
  <c r="E81" i="7"/>
  <c r="F81" i="7"/>
  <c r="G81" i="7"/>
  <c r="H81" i="7"/>
  <c r="I81" i="7"/>
  <c r="J81" i="7"/>
  <c r="K81" i="7"/>
  <c r="L81" i="7"/>
  <c r="M81" i="7"/>
  <c r="B78" i="7"/>
  <c r="B79" i="7"/>
  <c r="B80" i="7"/>
  <c r="B81" i="7"/>
  <c r="B77" i="7"/>
  <c r="C70" i="7"/>
  <c r="D70" i="7"/>
  <c r="E70" i="7"/>
  <c r="F70" i="7"/>
  <c r="G70" i="7"/>
  <c r="H70" i="7"/>
  <c r="I70" i="7"/>
  <c r="J70" i="7"/>
  <c r="K70" i="7"/>
  <c r="L70" i="7"/>
  <c r="M70" i="7"/>
  <c r="C71" i="7"/>
  <c r="D71" i="7"/>
  <c r="E71" i="7"/>
  <c r="F71" i="7"/>
  <c r="G71" i="7"/>
  <c r="H71" i="7"/>
  <c r="I71" i="7"/>
  <c r="J71" i="7"/>
  <c r="K71" i="7"/>
  <c r="L71" i="7"/>
  <c r="M71" i="7"/>
  <c r="C72" i="7"/>
  <c r="D72" i="7"/>
  <c r="E72" i="7"/>
  <c r="F72" i="7"/>
  <c r="G72" i="7"/>
  <c r="H72" i="7"/>
  <c r="I72" i="7"/>
  <c r="J72" i="7"/>
  <c r="K72" i="7"/>
  <c r="L72" i="7"/>
  <c r="M72" i="7"/>
  <c r="C73" i="7"/>
  <c r="D73" i="7"/>
  <c r="E73" i="7"/>
  <c r="F73" i="7"/>
  <c r="G73" i="7"/>
  <c r="H73" i="7"/>
  <c r="I73" i="7"/>
  <c r="J73" i="7"/>
  <c r="K73" i="7"/>
  <c r="L73" i="7"/>
  <c r="M73" i="7"/>
  <c r="C74" i="7"/>
  <c r="D74" i="7"/>
  <c r="E74" i="7"/>
  <c r="F74" i="7"/>
  <c r="G74" i="7"/>
  <c r="H74" i="7"/>
  <c r="I74" i="7"/>
  <c r="J74" i="7"/>
  <c r="K74" i="7"/>
  <c r="L74" i="7"/>
  <c r="M74" i="7"/>
  <c r="B71" i="7"/>
  <c r="B72" i="7"/>
  <c r="B73" i="7"/>
  <c r="B74" i="7"/>
  <c r="B70" i="7"/>
  <c r="C63" i="7"/>
  <c r="D63" i="7"/>
  <c r="E63" i="7"/>
  <c r="F63" i="7"/>
  <c r="G63" i="7"/>
  <c r="H63" i="7"/>
  <c r="I63" i="7"/>
  <c r="J63" i="7"/>
  <c r="K63" i="7"/>
  <c r="L63" i="7"/>
  <c r="M63" i="7"/>
  <c r="C64" i="7"/>
  <c r="D64" i="7"/>
  <c r="E64" i="7"/>
  <c r="F64" i="7"/>
  <c r="G64" i="7"/>
  <c r="H64" i="7"/>
  <c r="I64" i="7"/>
  <c r="J64" i="7"/>
  <c r="K64" i="7"/>
  <c r="L64" i="7"/>
  <c r="M64" i="7"/>
  <c r="C65" i="7"/>
  <c r="D65" i="7"/>
  <c r="E65" i="7"/>
  <c r="F65" i="7"/>
  <c r="G65" i="7"/>
  <c r="H65" i="7"/>
  <c r="I65" i="7"/>
  <c r="J65" i="7"/>
  <c r="K65" i="7"/>
  <c r="L65" i="7"/>
  <c r="M65" i="7"/>
  <c r="C66" i="7"/>
  <c r="D66" i="7"/>
  <c r="E66" i="7"/>
  <c r="F66" i="7"/>
  <c r="G66" i="7"/>
  <c r="H66" i="7"/>
  <c r="I66" i="7"/>
  <c r="J66" i="7"/>
  <c r="K66" i="7"/>
  <c r="L66" i="7"/>
  <c r="M66" i="7"/>
  <c r="C67" i="7"/>
  <c r="D67" i="7"/>
  <c r="E67" i="7"/>
  <c r="F67" i="7"/>
  <c r="G67" i="7"/>
  <c r="H67" i="7"/>
  <c r="I67" i="7"/>
  <c r="J67" i="7"/>
  <c r="K67" i="7"/>
  <c r="L67" i="7"/>
  <c r="M67" i="7"/>
  <c r="B64" i="7"/>
  <c r="B65" i="7"/>
  <c r="B66" i="7"/>
  <c r="B67" i="7"/>
  <c r="B63" i="7"/>
  <c r="C56" i="7"/>
  <c r="D56" i="7"/>
  <c r="E56" i="7"/>
  <c r="F56" i="7"/>
  <c r="G56" i="7"/>
  <c r="H56" i="7"/>
  <c r="I56" i="7"/>
  <c r="J56" i="7"/>
  <c r="K56" i="7"/>
  <c r="L56" i="7"/>
  <c r="M56" i="7"/>
  <c r="C57" i="7"/>
  <c r="D57" i="7"/>
  <c r="E57" i="7"/>
  <c r="F57" i="7"/>
  <c r="G57" i="7"/>
  <c r="H57" i="7"/>
  <c r="I57" i="7"/>
  <c r="J57" i="7"/>
  <c r="K57" i="7"/>
  <c r="L57" i="7"/>
  <c r="M57" i="7"/>
  <c r="C58" i="7"/>
  <c r="D58" i="7"/>
  <c r="E58" i="7"/>
  <c r="F58" i="7"/>
  <c r="G58" i="7"/>
  <c r="H58" i="7"/>
  <c r="I58" i="7"/>
  <c r="J58" i="7"/>
  <c r="K58" i="7"/>
  <c r="L58" i="7"/>
  <c r="M58" i="7"/>
  <c r="C59" i="7"/>
  <c r="D59" i="7"/>
  <c r="E59" i="7"/>
  <c r="F59" i="7"/>
  <c r="G59" i="7"/>
  <c r="H59" i="7"/>
  <c r="I59" i="7"/>
  <c r="J59" i="7"/>
  <c r="K59" i="7"/>
  <c r="L59" i="7"/>
  <c r="M59" i="7"/>
  <c r="C60" i="7"/>
  <c r="D60" i="7"/>
  <c r="E60" i="7"/>
  <c r="F60" i="7"/>
  <c r="G60" i="7"/>
  <c r="H60" i="7"/>
  <c r="I60" i="7"/>
  <c r="J60" i="7"/>
  <c r="K60" i="7"/>
  <c r="L60" i="7"/>
  <c r="M60" i="7"/>
  <c r="B57" i="7"/>
  <c r="B58" i="7"/>
  <c r="B59" i="7"/>
  <c r="B60" i="7"/>
  <c r="B56" i="7"/>
  <c r="C49" i="7"/>
  <c r="D49" i="7"/>
  <c r="E49" i="7"/>
  <c r="F49" i="7"/>
  <c r="G49" i="7"/>
  <c r="H49" i="7"/>
  <c r="I49" i="7"/>
  <c r="J49" i="7"/>
  <c r="K49" i="7"/>
  <c r="L49" i="7"/>
  <c r="M49" i="7"/>
  <c r="C50" i="7"/>
  <c r="D50" i="7"/>
  <c r="E50" i="7"/>
  <c r="F50" i="7"/>
  <c r="G50" i="7"/>
  <c r="H50" i="7"/>
  <c r="I50" i="7"/>
  <c r="J50" i="7"/>
  <c r="K50" i="7"/>
  <c r="L50" i="7"/>
  <c r="M50" i="7"/>
  <c r="C51" i="7"/>
  <c r="D51" i="7"/>
  <c r="E51" i="7"/>
  <c r="F51" i="7"/>
  <c r="G51" i="7"/>
  <c r="H51" i="7"/>
  <c r="I51" i="7"/>
  <c r="J51" i="7"/>
  <c r="K51" i="7"/>
  <c r="L51" i="7"/>
  <c r="M51" i="7"/>
  <c r="C52" i="7"/>
  <c r="D52" i="7"/>
  <c r="E52" i="7"/>
  <c r="F52" i="7"/>
  <c r="G52" i="7"/>
  <c r="H52" i="7"/>
  <c r="I52" i="7"/>
  <c r="J52" i="7"/>
  <c r="K52" i="7"/>
  <c r="L52" i="7"/>
  <c r="M52" i="7"/>
  <c r="C53" i="7"/>
  <c r="D53" i="7"/>
  <c r="E53" i="7"/>
  <c r="F53" i="7"/>
  <c r="G53" i="7"/>
  <c r="H53" i="7"/>
  <c r="I53" i="7"/>
  <c r="J53" i="7"/>
  <c r="K53" i="7"/>
  <c r="L53" i="7"/>
  <c r="M53" i="7"/>
  <c r="B50" i="7"/>
  <c r="B51" i="7"/>
  <c r="B52" i="7"/>
  <c r="B53" i="7"/>
  <c r="B49" i="7"/>
  <c r="C42" i="7"/>
  <c r="D42" i="7"/>
  <c r="E42" i="7"/>
  <c r="F42" i="7"/>
  <c r="G42" i="7"/>
  <c r="H42" i="7"/>
  <c r="I42" i="7"/>
  <c r="J42" i="7"/>
  <c r="K42" i="7"/>
  <c r="L42" i="7"/>
  <c r="M42" i="7"/>
  <c r="C43" i="7"/>
  <c r="D43" i="7"/>
  <c r="E43" i="7"/>
  <c r="F43" i="7"/>
  <c r="G43" i="7"/>
  <c r="H43" i="7"/>
  <c r="I43" i="7"/>
  <c r="J43" i="7"/>
  <c r="K43" i="7"/>
  <c r="L43" i="7"/>
  <c r="M43" i="7"/>
  <c r="C44" i="7"/>
  <c r="D44" i="7"/>
  <c r="E44" i="7"/>
  <c r="F44" i="7"/>
  <c r="G44" i="7"/>
  <c r="H44" i="7"/>
  <c r="I44" i="7"/>
  <c r="J44" i="7"/>
  <c r="K44" i="7"/>
  <c r="L44" i="7"/>
  <c r="M44" i="7"/>
  <c r="C45" i="7"/>
  <c r="D45" i="7"/>
  <c r="E45" i="7"/>
  <c r="F45" i="7"/>
  <c r="G45" i="7"/>
  <c r="H45" i="7"/>
  <c r="I45" i="7"/>
  <c r="J45" i="7"/>
  <c r="K45" i="7"/>
  <c r="L45" i="7"/>
  <c r="M45" i="7"/>
  <c r="C46" i="7"/>
  <c r="D46" i="7"/>
  <c r="E46" i="7"/>
  <c r="F46" i="7"/>
  <c r="G46" i="7"/>
  <c r="H46" i="7"/>
  <c r="I46" i="7"/>
  <c r="J46" i="7"/>
  <c r="K46" i="7"/>
  <c r="L46" i="7"/>
  <c r="M46" i="7"/>
  <c r="B43" i="7"/>
  <c r="B44" i="7"/>
  <c r="B45" i="7"/>
  <c r="B46" i="7"/>
  <c r="B42" i="7"/>
  <c r="C35" i="7"/>
  <c r="D35" i="7"/>
  <c r="E35" i="7"/>
  <c r="F35" i="7"/>
  <c r="G35" i="7"/>
  <c r="H35" i="7"/>
  <c r="I35" i="7"/>
  <c r="J35" i="7"/>
  <c r="K35" i="7"/>
  <c r="L35" i="7"/>
  <c r="M35" i="7"/>
  <c r="C36" i="7"/>
  <c r="D36" i="7"/>
  <c r="E36" i="7"/>
  <c r="F36" i="7"/>
  <c r="G36" i="7"/>
  <c r="H36" i="7"/>
  <c r="I36" i="7"/>
  <c r="J36" i="7"/>
  <c r="K36" i="7"/>
  <c r="L36" i="7"/>
  <c r="M36" i="7"/>
  <c r="C37" i="7"/>
  <c r="D37" i="7"/>
  <c r="E37" i="7"/>
  <c r="F37" i="7"/>
  <c r="G37" i="7"/>
  <c r="H37" i="7"/>
  <c r="I37" i="7"/>
  <c r="J37" i="7"/>
  <c r="K37" i="7"/>
  <c r="L37" i="7"/>
  <c r="M37" i="7"/>
  <c r="C38" i="7"/>
  <c r="D38" i="7"/>
  <c r="E38" i="7"/>
  <c r="F38" i="7"/>
  <c r="G38" i="7"/>
  <c r="H38" i="7"/>
  <c r="I38" i="7"/>
  <c r="J38" i="7"/>
  <c r="K38" i="7"/>
  <c r="L38" i="7"/>
  <c r="M38" i="7"/>
  <c r="C39" i="7"/>
  <c r="D39" i="7"/>
  <c r="E39" i="7"/>
  <c r="F39" i="7"/>
  <c r="G39" i="7"/>
  <c r="H39" i="7"/>
  <c r="I39" i="7"/>
  <c r="J39" i="7"/>
  <c r="K39" i="7"/>
  <c r="L39" i="7"/>
  <c r="M39" i="7"/>
  <c r="B36" i="7"/>
  <c r="B37" i="7"/>
  <c r="B38" i="7"/>
  <c r="B39" i="7"/>
  <c r="B35" i="7"/>
  <c r="C28" i="7"/>
  <c r="D28" i="7"/>
  <c r="E28" i="7"/>
  <c r="F28" i="7"/>
  <c r="G28" i="7"/>
  <c r="H28" i="7"/>
  <c r="I28" i="7"/>
  <c r="J28" i="7"/>
  <c r="K28" i="7"/>
  <c r="L28" i="7"/>
  <c r="M28" i="7"/>
  <c r="C29" i="7"/>
  <c r="D29" i="7"/>
  <c r="E29" i="7"/>
  <c r="F29" i="7"/>
  <c r="G29" i="7"/>
  <c r="H29" i="7"/>
  <c r="I29" i="7"/>
  <c r="J29" i="7"/>
  <c r="K29" i="7"/>
  <c r="L29" i="7"/>
  <c r="M29" i="7"/>
  <c r="C30" i="7"/>
  <c r="D30" i="7"/>
  <c r="E30" i="7"/>
  <c r="F30" i="7"/>
  <c r="G30" i="7"/>
  <c r="H30" i="7"/>
  <c r="I30" i="7"/>
  <c r="J30" i="7"/>
  <c r="K30" i="7"/>
  <c r="L30" i="7"/>
  <c r="M30" i="7"/>
  <c r="C31" i="7"/>
  <c r="D31" i="7"/>
  <c r="E31" i="7"/>
  <c r="F31" i="7"/>
  <c r="G31" i="7"/>
  <c r="H31" i="7"/>
  <c r="I31" i="7"/>
  <c r="J31" i="7"/>
  <c r="K31" i="7"/>
  <c r="L31" i="7"/>
  <c r="M31" i="7"/>
  <c r="C32" i="7"/>
  <c r="D32" i="7"/>
  <c r="E32" i="7"/>
  <c r="F32" i="7"/>
  <c r="G32" i="7"/>
  <c r="H32" i="7"/>
  <c r="I32" i="7"/>
  <c r="J32" i="7"/>
  <c r="K32" i="7"/>
  <c r="L32" i="7"/>
  <c r="M32" i="7"/>
  <c r="B29" i="7"/>
  <c r="B30" i="7"/>
  <c r="B31" i="7"/>
  <c r="B32" i="7"/>
  <c r="B28" i="7"/>
  <c r="C21" i="7"/>
  <c r="D21" i="7"/>
  <c r="E21" i="7"/>
  <c r="F21" i="7"/>
  <c r="G21" i="7"/>
  <c r="H21" i="7"/>
  <c r="I21" i="7"/>
  <c r="J21" i="7"/>
  <c r="K21" i="7"/>
  <c r="L21" i="7"/>
  <c r="M21" i="7"/>
  <c r="C22" i="7"/>
  <c r="D22" i="7"/>
  <c r="E22" i="7"/>
  <c r="F22" i="7"/>
  <c r="G22" i="7"/>
  <c r="H22" i="7"/>
  <c r="I22" i="7"/>
  <c r="J22" i="7"/>
  <c r="K22" i="7"/>
  <c r="L22" i="7"/>
  <c r="M22" i="7"/>
  <c r="C23" i="7"/>
  <c r="D23" i="7"/>
  <c r="E23" i="7"/>
  <c r="F23" i="7"/>
  <c r="G23" i="7"/>
  <c r="H23" i="7"/>
  <c r="I23" i="7"/>
  <c r="J23" i="7"/>
  <c r="K23" i="7"/>
  <c r="L23" i="7"/>
  <c r="M23" i="7"/>
  <c r="C24" i="7"/>
  <c r="D24" i="7"/>
  <c r="E24" i="7"/>
  <c r="F24" i="7"/>
  <c r="G24" i="7"/>
  <c r="H24" i="7"/>
  <c r="I24" i="7"/>
  <c r="J24" i="7"/>
  <c r="K24" i="7"/>
  <c r="L24" i="7"/>
  <c r="M24" i="7"/>
  <c r="C25" i="7"/>
  <c r="D25" i="7"/>
  <c r="E25" i="7"/>
  <c r="F25" i="7"/>
  <c r="G25" i="7"/>
  <c r="H25" i="7"/>
  <c r="I25" i="7"/>
  <c r="J25" i="7"/>
  <c r="K25" i="7"/>
  <c r="L25" i="7"/>
  <c r="M25" i="7"/>
  <c r="B25" i="7"/>
  <c r="B21" i="7"/>
  <c r="B22" i="7"/>
  <c r="B23" i="7"/>
  <c r="B24" i="7"/>
  <c r="C3" i="5"/>
  <c r="D3" i="5"/>
  <c r="C4" i="5"/>
  <c r="D4" i="5"/>
  <c r="C5" i="5"/>
  <c r="D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C43" i="5"/>
  <c r="D43" i="5"/>
  <c r="C44" i="5"/>
  <c r="D44" i="5"/>
  <c r="C45" i="5"/>
  <c r="D45" i="5"/>
  <c r="C46" i="5"/>
  <c r="D46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8" i="5"/>
  <c r="D68" i="5"/>
  <c r="C69" i="5"/>
  <c r="D69" i="5"/>
  <c r="C70" i="5"/>
  <c r="D70" i="5"/>
  <c r="C71" i="5"/>
  <c r="D71" i="5"/>
  <c r="C72" i="5"/>
  <c r="D72" i="5"/>
  <c r="C73" i="5"/>
  <c r="D73" i="5"/>
  <c r="C74" i="5"/>
  <c r="D74" i="5"/>
  <c r="C75" i="5"/>
  <c r="D75" i="5"/>
  <c r="C76" i="5"/>
  <c r="D76" i="5"/>
  <c r="C77" i="5"/>
  <c r="D77" i="5"/>
  <c r="C78" i="5"/>
  <c r="D78" i="5"/>
  <c r="C79" i="5"/>
  <c r="D79" i="5"/>
  <c r="C80" i="5"/>
  <c r="D80" i="5"/>
  <c r="C81" i="5"/>
  <c r="D81" i="5"/>
  <c r="C82" i="5"/>
  <c r="D82" i="5"/>
  <c r="C83" i="5"/>
  <c r="D83" i="5"/>
  <c r="C84" i="5"/>
  <c r="D84" i="5"/>
  <c r="C85" i="5"/>
  <c r="D85" i="5"/>
  <c r="C86" i="5"/>
  <c r="D86" i="5"/>
  <c r="C87" i="5"/>
  <c r="D87" i="5"/>
  <c r="C88" i="5"/>
  <c r="D88" i="5"/>
  <c r="C89" i="5"/>
  <c r="D89" i="5"/>
  <c r="C90" i="5"/>
  <c r="D90" i="5"/>
  <c r="C91" i="5"/>
  <c r="D91" i="5"/>
  <c r="C92" i="5"/>
  <c r="D92" i="5"/>
  <c r="C93" i="5"/>
  <c r="D93" i="5"/>
  <c r="C94" i="5"/>
  <c r="D94" i="5"/>
  <c r="C95" i="5"/>
  <c r="D95" i="5"/>
  <c r="C96" i="5"/>
  <c r="D96" i="5"/>
  <c r="C97" i="5"/>
  <c r="D97" i="5"/>
  <c r="C98" i="5"/>
  <c r="D98" i="5"/>
  <c r="C99" i="5"/>
  <c r="D99" i="5"/>
  <c r="C100" i="5"/>
  <c r="D100" i="5"/>
  <c r="C101" i="5"/>
  <c r="D101" i="5"/>
  <c r="C102" i="5"/>
  <c r="D102" i="5"/>
  <c r="C103" i="5"/>
  <c r="D103" i="5"/>
  <c r="C104" i="5"/>
  <c r="D104" i="5"/>
  <c r="C105" i="5"/>
  <c r="D105" i="5"/>
  <c r="C106" i="5"/>
  <c r="D106" i="5"/>
  <c r="C107" i="5"/>
  <c r="D107" i="5"/>
  <c r="C108" i="5"/>
  <c r="D108" i="5"/>
  <c r="C109" i="5"/>
  <c r="D109" i="5"/>
  <c r="C110" i="5"/>
  <c r="D110" i="5"/>
  <c r="C111" i="5"/>
  <c r="D111" i="5"/>
  <c r="C112" i="5"/>
  <c r="D112" i="5"/>
  <c r="C113" i="5"/>
  <c r="D113" i="5"/>
  <c r="C114" i="5"/>
  <c r="D114" i="5"/>
  <c r="C115" i="5"/>
  <c r="D115" i="5"/>
  <c r="C116" i="5"/>
  <c r="D116" i="5"/>
  <c r="C117" i="5"/>
  <c r="D117" i="5"/>
  <c r="C118" i="5"/>
  <c r="D118" i="5"/>
  <c r="C119" i="5"/>
  <c r="D119" i="5"/>
  <c r="C120" i="5"/>
  <c r="D120" i="5"/>
  <c r="C121" i="5"/>
  <c r="D121" i="5"/>
  <c r="C122" i="5"/>
  <c r="D122" i="5"/>
  <c r="C123" i="5"/>
  <c r="D123" i="5"/>
  <c r="C124" i="5"/>
  <c r="D124" i="5"/>
  <c r="C125" i="5"/>
  <c r="D125" i="5"/>
  <c r="C126" i="5"/>
  <c r="D126" i="5"/>
  <c r="C127" i="5"/>
  <c r="D127" i="5"/>
  <c r="C128" i="5"/>
  <c r="D128" i="5"/>
  <c r="C129" i="5"/>
  <c r="D129" i="5"/>
  <c r="C130" i="5"/>
  <c r="D130" i="5"/>
  <c r="C131" i="5"/>
  <c r="D131" i="5"/>
  <c r="C132" i="5"/>
  <c r="D132" i="5"/>
  <c r="C133" i="5"/>
  <c r="D133" i="5"/>
  <c r="C134" i="5"/>
  <c r="D134" i="5"/>
  <c r="C135" i="5"/>
  <c r="D135" i="5"/>
  <c r="C136" i="5"/>
  <c r="D136" i="5"/>
  <c r="C137" i="5"/>
  <c r="D137" i="5"/>
  <c r="C138" i="5"/>
  <c r="D138" i="5"/>
  <c r="C139" i="5"/>
  <c r="D139" i="5"/>
  <c r="C140" i="5"/>
  <c r="D140" i="5"/>
  <c r="C141" i="5"/>
  <c r="D141" i="5"/>
  <c r="C142" i="5"/>
  <c r="D142" i="5"/>
  <c r="C143" i="5"/>
  <c r="D143" i="5"/>
  <c r="C144" i="5"/>
  <c r="D144" i="5"/>
  <c r="C145" i="5"/>
  <c r="D145" i="5"/>
  <c r="C146" i="5"/>
  <c r="D146" i="5"/>
  <c r="C147" i="5"/>
  <c r="D147" i="5"/>
  <c r="C148" i="5"/>
  <c r="D148" i="5"/>
  <c r="C149" i="5"/>
  <c r="D149" i="5"/>
  <c r="C150" i="5"/>
  <c r="D150" i="5"/>
  <c r="C151" i="5"/>
  <c r="D151" i="5"/>
  <c r="C152" i="5"/>
  <c r="D152" i="5"/>
  <c r="C153" i="5"/>
  <c r="D153" i="5"/>
  <c r="C154" i="5"/>
  <c r="D154" i="5"/>
  <c r="C155" i="5"/>
  <c r="D155" i="5"/>
  <c r="C156" i="5"/>
  <c r="D156" i="5"/>
  <c r="C157" i="5"/>
  <c r="D157" i="5"/>
  <c r="C158" i="5"/>
  <c r="D158" i="5"/>
  <c r="C159" i="5"/>
  <c r="D159" i="5"/>
  <c r="C160" i="5"/>
  <c r="D160" i="5"/>
  <c r="C161" i="5"/>
  <c r="D161" i="5"/>
  <c r="C162" i="5"/>
  <c r="D162" i="5"/>
  <c r="C163" i="5"/>
  <c r="D163" i="5"/>
  <c r="C164" i="5"/>
  <c r="D164" i="5"/>
  <c r="C165" i="5"/>
  <c r="D165" i="5"/>
  <c r="C166" i="5"/>
  <c r="D166" i="5"/>
  <c r="C167" i="5"/>
  <c r="D167" i="5"/>
  <c r="D2" i="5"/>
  <c r="C2" i="5"/>
  <c r="M83" i="7" l="1"/>
  <c r="I83" i="7"/>
  <c r="F48" i="7"/>
  <c r="J48" i="7"/>
  <c r="F62" i="7"/>
  <c r="B62" i="7"/>
  <c r="C41" i="7"/>
  <c r="L34" i="7"/>
  <c r="H34" i="7"/>
  <c r="J20" i="7"/>
  <c r="J62" i="7"/>
  <c r="G48" i="7"/>
  <c r="C48" i="7"/>
  <c r="K48" i="7"/>
  <c r="G62" i="7"/>
  <c r="G69" i="7"/>
  <c r="H48" i="7"/>
  <c r="D48" i="7"/>
  <c r="L48" i="7"/>
  <c r="H62" i="7"/>
  <c r="I55" i="7"/>
  <c r="E62" i="7"/>
  <c r="M62" i="7"/>
  <c r="I62" i="7"/>
  <c r="M69" i="7"/>
  <c r="E76" i="7"/>
  <c r="M76" i="7"/>
  <c r="C83" i="7"/>
  <c r="K83" i="7"/>
  <c r="C27" i="7"/>
  <c r="B41" i="7"/>
  <c r="J41" i="7"/>
  <c r="B48" i="7"/>
  <c r="B76" i="7"/>
  <c r="H83" i="7"/>
  <c r="K41" i="7"/>
  <c r="G41" i="7"/>
  <c r="C69" i="7"/>
  <c r="K69" i="7"/>
  <c r="D41" i="7"/>
  <c r="L41" i="7"/>
  <c r="H41" i="7"/>
  <c r="D76" i="7"/>
  <c r="L76" i="7"/>
  <c r="E83" i="7"/>
  <c r="G20" i="7"/>
  <c r="B20" i="7"/>
  <c r="F34" i="7"/>
  <c r="E41" i="7"/>
  <c r="M41" i="7"/>
  <c r="I41" i="7"/>
  <c r="B55" i="7"/>
  <c r="J55" i="7"/>
  <c r="F55" i="7"/>
  <c r="F76" i="7"/>
  <c r="E27" i="7"/>
  <c r="M27" i="7"/>
  <c r="G34" i="7"/>
  <c r="C55" i="7"/>
  <c r="K55" i="7"/>
  <c r="G55" i="7"/>
  <c r="H69" i="7"/>
  <c r="D69" i="7"/>
  <c r="L69" i="7"/>
  <c r="D34" i="7"/>
  <c r="D55" i="7"/>
  <c r="L55" i="7"/>
  <c r="I69" i="7"/>
  <c r="E69" i="7"/>
  <c r="H76" i="7"/>
  <c r="I34" i="7"/>
  <c r="E34" i="7"/>
  <c r="M34" i="7"/>
  <c r="E48" i="7"/>
  <c r="M48" i="7"/>
  <c r="E55" i="7"/>
  <c r="M55" i="7"/>
  <c r="D62" i="7"/>
  <c r="L62" i="7"/>
  <c r="B69" i="7"/>
  <c r="J69" i="7"/>
  <c r="G83" i="7"/>
  <c r="D27" i="7"/>
  <c r="L27" i="7"/>
  <c r="I27" i="7"/>
  <c r="K27" i="7"/>
  <c r="C20" i="7"/>
  <c r="K20" i="7"/>
  <c r="H20" i="7"/>
  <c r="F27" i="7"/>
  <c r="B27" i="7"/>
  <c r="J27" i="7"/>
  <c r="B34" i="7"/>
  <c r="J34" i="7"/>
  <c r="F41" i="7"/>
  <c r="I48" i="7"/>
  <c r="G27" i="7"/>
  <c r="C34" i="7"/>
  <c r="K34" i="7"/>
  <c r="I76" i="7"/>
  <c r="D83" i="7"/>
  <c r="L83" i="7"/>
  <c r="H27" i="7"/>
  <c r="J76" i="7"/>
  <c r="F20" i="7"/>
  <c r="H55" i="7"/>
  <c r="C62" i="7"/>
  <c r="K62" i="7"/>
  <c r="F69" i="7"/>
  <c r="C76" i="7"/>
  <c r="K76" i="7"/>
  <c r="G76" i="7"/>
  <c r="F83" i="7"/>
  <c r="B83" i="7"/>
  <c r="J83" i="7"/>
  <c r="D20" i="7"/>
  <c r="L20" i="7"/>
  <c r="E20" i="7"/>
  <c r="M20" i="7"/>
  <c r="I20" i="7"/>
  <c r="N55" i="7" l="1"/>
  <c r="N48" i="7"/>
  <c r="N69" i="7"/>
  <c r="N62" i="7"/>
  <c r="N34" i="7"/>
  <c r="N83" i="7"/>
  <c r="N76" i="7"/>
  <c r="N41" i="7"/>
  <c r="N27" i="7"/>
  <c r="N20" i="7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2" i="3"/>
  <c r="V3114" i="1"/>
  <c r="W3114" i="1"/>
  <c r="X3114" i="1"/>
  <c r="V3115" i="1"/>
  <c r="W3115" i="1"/>
  <c r="X3115" i="1"/>
  <c r="V3116" i="1"/>
  <c r="W3116" i="1"/>
  <c r="X3116" i="1"/>
  <c r="V3117" i="1"/>
  <c r="W3117" i="1"/>
  <c r="X3117" i="1"/>
  <c r="V3118" i="1"/>
  <c r="W3118" i="1"/>
  <c r="X3118" i="1"/>
  <c r="V3119" i="1"/>
  <c r="W3119" i="1"/>
  <c r="X3119" i="1"/>
  <c r="V3120" i="1"/>
  <c r="W3120" i="1"/>
  <c r="X3120" i="1"/>
  <c r="V3121" i="1"/>
  <c r="W3121" i="1"/>
  <c r="X3121" i="1"/>
  <c r="V3122" i="1"/>
  <c r="W3122" i="1"/>
  <c r="X3122" i="1"/>
  <c r="V3123" i="1"/>
  <c r="W3123" i="1"/>
  <c r="X3123" i="1"/>
  <c r="V3124" i="1"/>
  <c r="W3124" i="1"/>
  <c r="X3124" i="1"/>
  <c r="V3125" i="1"/>
  <c r="W3125" i="1"/>
  <c r="X3125" i="1"/>
  <c r="V3126" i="1"/>
  <c r="W3126" i="1"/>
  <c r="X3126" i="1"/>
  <c r="V3127" i="1"/>
  <c r="W3127" i="1"/>
  <c r="X3127" i="1"/>
  <c r="V3128" i="1"/>
  <c r="W3128" i="1"/>
  <c r="X3128" i="1"/>
  <c r="V3129" i="1"/>
  <c r="W3129" i="1"/>
  <c r="X3129" i="1"/>
  <c r="V3130" i="1"/>
  <c r="W3130" i="1"/>
  <c r="X3130" i="1"/>
  <c r="V3131" i="1"/>
  <c r="W3131" i="1"/>
  <c r="X3131" i="1"/>
  <c r="V3132" i="1"/>
  <c r="W3132" i="1"/>
  <c r="X3132" i="1"/>
  <c r="V3133" i="1"/>
  <c r="W3133" i="1"/>
  <c r="X3133" i="1"/>
  <c r="V3134" i="1"/>
  <c r="W3134" i="1"/>
  <c r="X3134" i="1"/>
  <c r="V3135" i="1"/>
  <c r="W3135" i="1"/>
  <c r="X3135" i="1"/>
  <c r="V3136" i="1"/>
  <c r="W3136" i="1"/>
  <c r="X3136" i="1"/>
  <c r="V3137" i="1"/>
  <c r="W3137" i="1"/>
  <c r="X3137" i="1"/>
  <c r="V3138" i="1"/>
  <c r="W3138" i="1"/>
  <c r="X3138" i="1"/>
  <c r="V3139" i="1"/>
  <c r="W3139" i="1"/>
  <c r="X3139" i="1"/>
  <c r="V3140" i="1"/>
  <c r="W3140" i="1"/>
  <c r="X3140" i="1"/>
  <c r="V3141" i="1"/>
  <c r="W3141" i="1"/>
  <c r="X3141" i="1"/>
  <c r="V3142" i="1"/>
  <c r="W3142" i="1"/>
  <c r="X3142" i="1"/>
  <c r="V3143" i="1"/>
  <c r="W3143" i="1"/>
  <c r="X3143" i="1"/>
  <c r="V3144" i="1"/>
  <c r="W3144" i="1"/>
  <c r="X3144" i="1"/>
  <c r="V3145" i="1"/>
  <c r="W3145" i="1"/>
  <c r="X3145" i="1"/>
  <c r="V3146" i="1"/>
  <c r="W3146" i="1"/>
  <c r="X3146" i="1"/>
  <c r="V3147" i="1"/>
  <c r="W3147" i="1"/>
  <c r="X3147" i="1"/>
  <c r="V3148" i="1"/>
  <c r="W3148" i="1"/>
  <c r="X3148" i="1"/>
  <c r="V3149" i="1"/>
  <c r="W3149" i="1"/>
  <c r="X3149" i="1"/>
  <c r="V3150" i="1"/>
  <c r="W3150" i="1"/>
  <c r="X3150" i="1"/>
  <c r="V3151" i="1"/>
  <c r="W3151" i="1"/>
  <c r="X3151" i="1"/>
  <c r="V3152" i="1"/>
  <c r="W3152" i="1"/>
  <c r="X3152" i="1"/>
  <c r="V3153" i="1"/>
  <c r="W3153" i="1"/>
  <c r="X3153" i="1"/>
  <c r="V3154" i="1"/>
  <c r="W3154" i="1"/>
  <c r="X3154" i="1"/>
  <c r="V3155" i="1"/>
  <c r="W3155" i="1"/>
  <c r="X3155" i="1"/>
  <c r="V3156" i="1"/>
  <c r="W3156" i="1"/>
  <c r="X3156" i="1"/>
  <c r="V3157" i="1"/>
  <c r="W3157" i="1"/>
  <c r="X3157" i="1"/>
  <c r="V3158" i="1"/>
  <c r="W3158" i="1"/>
  <c r="X3158" i="1"/>
  <c r="V3159" i="1"/>
  <c r="W3159" i="1"/>
  <c r="X3159" i="1"/>
  <c r="V3160" i="1"/>
  <c r="W3160" i="1"/>
  <c r="X3160" i="1"/>
  <c r="V3161" i="1"/>
  <c r="W3161" i="1"/>
  <c r="X3161" i="1"/>
  <c r="V3162" i="1"/>
  <c r="W3162" i="1"/>
  <c r="X3162" i="1"/>
  <c r="V3163" i="1"/>
  <c r="W3163" i="1"/>
  <c r="X3163" i="1"/>
  <c r="V3164" i="1"/>
  <c r="W3164" i="1"/>
  <c r="X3164" i="1"/>
  <c r="V3165" i="1"/>
  <c r="W3165" i="1"/>
  <c r="X3165" i="1"/>
  <c r="V3166" i="1"/>
  <c r="W3166" i="1"/>
  <c r="X3166" i="1"/>
  <c r="V3167" i="1"/>
  <c r="W3167" i="1"/>
  <c r="X3167" i="1"/>
  <c r="V3168" i="1"/>
  <c r="W3168" i="1"/>
  <c r="X3168" i="1"/>
  <c r="V3169" i="1"/>
  <c r="W3169" i="1"/>
  <c r="X3169" i="1"/>
  <c r="V3170" i="1"/>
  <c r="W3170" i="1"/>
  <c r="X3170" i="1"/>
  <c r="V3171" i="1"/>
  <c r="W3171" i="1"/>
  <c r="X3171" i="1"/>
  <c r="V3172" i="1"/>
  <c r="W3172" i="1"/>
  <c r="X3172" i="1"/>
  <c r="V3173" i="1"/>
  <c r="W3173" i="1"/>
  <c r="X3173" i="1"/>
  <c r="V3174" i="1"/>
  <c r="W3174" i="1"/>
  <c r="X3174" i="1"/>
  <c r="V3175" i="1"/>
  <c r="W3175" i="1"/>
  <c r="X3175" i="1"/>
  <c r="V3176" i="1"/>
  <c r="W3176" i="1"/>
  <c r="X3176" i="1"/>
  <c r="V3177" i="1"/>
  <c r="W3177" i="1"/>
  <c r="X3177" i="1"/>
  <c r="V3178" i="1"/>
  <c r="W3178" i="1"/>
  <c r="X3178" i="1"/>
  <c r="V3179" i="1"/>
  <c r="W3179" i="1"/>
  <c r="X3179" i="1"/>
  <c r="V3180" i="1"/>
  <c r="W3180" i="1"/>
  <c r="X3180" i="1"/>
  <c r="V3181" i="1"/>
  <c r="W3181" i="1"/>
  <c r="X3181" i="1"/>
  <c r="V3182" i="1"/>
  <c r="W3182" i="1"/>
  <c r="X3182" i="1"/>
  <c r="V3183" i="1"/>
  <c r="W3183" i="1"/>
  <c r="X3183" i="1"/>
  <c r="V3184" i="1"/>
  <c r="W3184" i="1"/>
  <c r="X3184" i="1"/>
  <c r="V3185" i="1"/>
  <c r="W3185" i="1"/>
  <c r="X3185" i="1"/>
  <c r="V3186" i="1"/>
  <c r="W3186" i="1"/>
  <c r="X3186" i="1"/>
  <c r="V3187" i="1"/>
  <c r="W3187" i="1"/>
  <c r="X3187" i="1"/>
  <c r="V3188" i="1"/>
  <c r="W3188" i="1"/>
  <c r="X3188" i="1"/>
  <c r="V3189" i="1"/>
  <c r="W3189" i="1"/>
  <c r="X3189" i="1"/>
  <c r="V3190" i="1"/>
  <c r="W3190" i="1"/>
  <c r="X3190" i="1"/>
  <c r="V3191" i="1"/>
  <c r="W3191" i="1"/>
  <c r="X3191" i="1"/>
  <c r="V3192" i="1"/>
  <c r="W3192" i="1"/>
  <c r="X3192" i="1"/>
  <c r="V3193" i="1"/>
  <c r="W3193" i="1"/>
  <c r="X3193" i="1"/>
  <c r="V3194" i="1"/>
  <c r="W3194" i="1"/>
  <c r="X3194" i="1"/>
  <c r="V3195" i="1"/>
  <c r="W3195" i="1"/>
  <c r="X3195" i="1"/>
  <c r="V3196" i="1"/>
  <c r="W3196" i="1"/>
  <c r="X3196" i="1"/>
  <c r="V3197" i="1"/>
  <c r="W3197" i="1"/>
  <c r="X3197" i="1"/>
  <c r="V3198" i="1"/>
  <c r="W3198" i="1"/>
  <c r="X3198" i="1"/>
  <c r="V3199" i="1"/>
  <c r="W3199" i="1"/>
  <c r="X3199" i="1"/>
  <c r="V3200" i="1"/>
  <c r="W3200" i="1"/>
  <c r="X3200" i="1"/>
  <c r="V3201" i="1"/>
  <c r="W3201" i="1"/>
  <c r="X3201" i="1"/>
  <c r="V3202" i="1"/>
  <c r="W3202" i="1"/>
  <c r="X3202" i="1"/>
  <c r="V3203" i="1"/>
  <c r="W3203" i="1"/>
  <c r="X3203" i="1"/>
  <c r="V3204" i="1"/>
  <c r="W3204" i="1"/>
  <c r="X3204" i="1"/>
  <c r="V3205" i="1"/>
  <c r="W3205" i="1"/>
  <c r="X3205" i="1"/>
  <c r="V3206" i="1"/>
  <c r="W3206" i="1"/>
  <c r="X3206" i="1"/>
  <c r="V3207" i="1"/>
  <c r="W3207" i="1"/>
  <c r="X3207" i="1"/>
  <c r="V3208" i="1"/>
  <c r="W3208" i="1"/>
  <c r="X3208" i="1"/>
  <c r="V3209" i="1"/>
  <c r="W3209" i="1"/>
  <c r="X3209" i="1"/>
  <c r="V3210" i="1"/>
  <c r="W3210" i="1"/>
  <c r="X3210" i="1"/>
  <c r="V3211" i="1"/>
  <c r="W3211" i="1"/>
  <c r="X3211" i="1"/>
  <c r="V3212" i="1"/>
  <c r="W3212" i="1"/>
  <c r="X3212" i="1"/>
  <c r="V3213" i="1"/>
  <c r="W3213" i="1"/>
  <c r="X3213" i="1"/>
  <c r="V3214" i="1"/>
  <c r="W3214" i="1"/>
  <c r="X3214" i="1"/>
  <c r="V3215" i="1"/>
  <c r="W3215" i="1"/>
  <c r="X3215" i="1"/>
  <c r="V3216" i="1"/>
  <c r="W3216" i="1"/>
  <c r="X3216" i="1"/>
  <c r="V3217" i="1"/>
  <c r="W3217" i="1"/>
  <c r="X3217" i="1"/>
  <c r="V3218" i="1"/>
  <c r="W3218" i="1"/>
  <c r="X3218" i="1"/>
  <c r="V3219" i="1"/>
  <c r="W3219" i="1"/>
  <c r="X3219" i="1"/>
  <c r="V3220" i="1"/>
  <c r="W3220" i="1"/>
  <c r="X3220" i="1"/>
  <c r="V3221" i="1"/>
  <c r="W3221" i="1"/>
  <c r="X3221" i="1"/>
  <c r="V3222" i="1"/>
  <c r="W3222" i="1"/>
  <c r="X3222" i="1"/>
  <c r="V3223" i="1"/>
  <c r="W3223" i="1"/>
  <c r="X3223" i="1"/>
  <c r="V3224" i="1"/>
  <c r="W3224" i="1"/>
  <c r="X3224" i="1"/>
  <c r="V3225" i="1"/>
  <c r="W3225" i="1"/>
  <c r="X3225" i="1"/>
  <c r="V3226" i="1"/>
  <c r="W3226" i="1"/>
  <c r="X3226" i="1"/>
  <c r="V3227" i="1"/>
  <c r="W3227" i="1"/>
  <c r="X3227" i="1"/>
  <c r="V3228" i="1"/>
  <c r="W3228" i="1"/>
  <c r="X3228" i="1"/>
  <c r="V3229" i="1"/>
  <c r="W3229" i="1"/>
  <c r="X3229" i="1"/>
  <c r="V3230" i="1"/>
  <c r="W3230" i="1"/>
  <c r="X3230" i="1"/>
  <c r="V3231" i="1"/>
  <c r="W3231" i="1"/>
  <c r="X3231" i="1"/>
  <c r="V3232" i="1"/>
  <c r="W3232" i="1"/>
  <c r="X3232" i="1"/>
  <c r="V3233" i="1"/>
  <c r="W3233" i="1"/>
  <c r="X3233" i="1"/>
  <c r="V3234" i="1"/>
  <c r="W3234" i="1"/>
  <c r="X3234" i="1"/>
  <c r="V3235" i="1"/>
  <c r="W3235" i="1"/>
  <c r="X3235" i="1"/>
  <c r="V3236" i="1"/>
  <c r="W3236" i="1"/>
  <c r="X3236" i="1"/>
  <c r="V3237" i="1"/>
  <c r="W3237" i="1"/>
  <c r="X3237" i="1"/>
  <c r="V3238" i="1"/>
  <c r="W3238" i="1"/>
  <c r="X3238" i="1"/>
  <c r="V3239" i="1"/>
  <c r="W3239" i="1"/>
  <c r="X3239" i="1"/>
  <c r="V3240" i="1"/>
  <c r="W3240" i="1"/>
  <c r="X3240" i="1"/>
  <c r="V3241" i="1"/>
  <c r="W3241" i="1"/>
  <c r="X3241" i="1"/>
  <c r="V3242" i="1"/>
  <c r="W3242" i="1"/>
  <c r="X3242" i="1"/>
  <c r="V3243" i="1"/>
  <c r="W3243" i="1"/>
  <c r="X3243" i="1"/>
  <c r="V3244" i="1"/>
  <c r="W3244" i="1"/>
  <c r="X3244" i="1"/>
  <c r="V3245" i="1"/>
  <c r="W3245" i="1"/>
  <c r="X3245" i="1"/>
  <c r="V3246" i="1"/>
  <c r="W3246" i="1"/>
  <c r="X3246" i="1"/>
  <c r="V3247" i="1"/>
  <c r="W3247" i="1"/>
  <c r="X3247" i="1"/>
  <c r="V3248" i="1"/>
  <c r="W3248" i="1"/>
  <c r="X3248" i="1"/>
  <c r="V3249" i="1"/>
  <c r="W3249" i="1"/>
  <c r="X3249" i="1"/>
  <c r="V3250" i="1"/>
  <c r="W3250" i="1"/>
  <c r="X3250" i="1"/>
  <c r="V3251" i="1"/>
  <c r="W3251" i="1"/>
  <c r="X3251" i="1"/>
  <c r="V3252" i="1"/>
  <c r="W3252" i="1"/>
  <c r="X3252" i="1"/>
  <c r="V3253" i="1"/>
  <c r="W3253" i="1"/>
  <c r="X3253" i="1"/>
  <c r="V3254" i="1"/>
  <c r="W3254" i="1"/>
  <c r="X3254" i="1"/>
  <c r="V3255" i="1"/>
  <c r="W3255" i="1"/>
  <c r="X3255" i="1"/>
  <c r="V3256" i="1"/>
  <c r="W3256" i="1"/>
  <c r="X3256" i="1"/>
  <c r="V3257" i="1"/>
  <c r="W3257" i="1"/>
  <c r="X3257" i="1"/>
  <c r="V3258" i="1"/>
  <c r="W3258" i="1"/>
  <c r="X3258" i="1"/>
  <c r="V3259" i="1"/>
  <c r="W3259" i="1"/>
  <c r="X3259" i="1"/>
  <c r="V3260" i="1"/>
  <c r="W3260" i="1"/>
  <c r="X3260" i="1"/>
  <c r="V3261" i="1"/>
  <c r="W3261" i="1"/>
  <c r="X3261" i="1"/>
  <c r="V3262" i="1"/>
  <c r="W3262" i="1"/>
  <c r="X3262" i="1"/>
  <c r="V3263" i="1"/>
  <c r="W3263" i="1"/>
  <c r="X3263" i="1"/>
  <c r="V3264" i="1"/>
  <c r="W3264" i="1"/>
  <c r="X3264" i="1"/>
  <c r="V3265" i="1"/>
  <c r="W3265" i="1"/>
  <c r="X3265" i="1"/>
  <c r="V3266" i="1"/>
  <c r="W3266" i="1"/>
  <c r="X3266" i="1"/>
  <c r="V3267" i="1"/>
  <c r="W3267" i="1"/>
  <c r="X3267" i="1"/>
  <c r="V3268" i="1"/>
  <c r="W3268" i="1"/>
  <c r="X3268" i="1"/>
  <c r="V3269" i="1"/>
  <c r="W3269" i="1"/>
  <c r="X3269" i="1"/>
  <c r="V3270" i="1"/>
  <c r="W3270" i="1"/>
  <c r="X3270" i="1"/>
  <c r="V3271" i="1"/>
  <c r="W3271" i="1"/>
  <c r="X3271" i="1"/>
  <c r="V3272" i="1"/>
  <c r="W3272" i="1"/>
  <c r="X3272" i="1"/>
  <c r="V3273" i="1"/>
  <c r="W3273" i="1"/>
  <c r="X3273" i="1"/>
  <c r="V3274" i="1"/>
  <c r="W3274" i="1"/>
  <c r="X3274" i="1"/>
  <c r="V3275" i="1"/>
  <c r="W3275" i="1"/>
  <c r="X3275" i="1"/>
  <c r="V3276" i="1"/>
  <c r="W3276" i="1"/>
  <c r="X3276" i="1"/>
  <c r="V3277" i="1"/>
  <c r="W3277" i="1"/>
  <c r="X3277" i="1"/>
  <c r="V3278" i="1"/>
  <c r="W3278" i="1"/>
  <c r="X3278" i="1"/>
  <c r="V3279" i="1"/>
  <c r="W3279" i="1"/>
  <c r="X3279" i="1"/>
  <c r="V3280" i="1"/>
  <c r="W3280" i="1"/>
  <c r="X3280" i="1"/>
  <c r="V3281" i="1"/>
  <c r="W3281" i="1"/>
  <c r="X3281" i="1"/>
  <c r="V3282" i="1"/>
  <c r="W3282" i="1"/>
  <c r="X3282" i="1"/>
  <c r="V3283" i="1"/>
  <c r="W3283" i="1"/>
  <c r="X3283" i="1"/>
  <c r="V3284" i="1"/>
  <c r="W3284" i="1"/>
  <c r="X3284" i="1"/>
  <c r="V3285" i="1"/>
  <c r="W3285" i="1"/>
  <c r="X3285" i="1"/>
  <c r="V3286" i="1"/>
  <c r="W3286" i="1"/>
  <c r="X3286" i="1"/>
  <c r="V3287" i="1"/>
  <c r="W3287" i="1"/>
  <c r="X3287" i="1"/>
  <c r="V3288" i="1"/>
  <c r="W3288" i="1"/>
  <c r="X3288" i="1"/>
  <c r="V3289" i="1"/>
  <c r="W3289" i="1"/>
  <c r="X3289" i="1"/>
  <c r="V3290" i="1"/>
  <c r="W3290" i="1"/>
  <c r="X3290" i="1"/>
  <c r="V3291" i="1"/>
  <c r="W3291" i="1"/>
  <c r="X3291" i="1"/>
  <c r="V3292" i="1"/>
  <c r="W3292" i="1"/>
  <c r="X3292" i="1"/>
  <c r="V3293" i="1"/>
  <c r="W3293" i="1"/>
  <c r="X3293" i="1"/>
  <c r="V3294" i="1"/>
  <c r="W3294" i="1"/>
  <c r="X3294" i="1"/>
  <c r="V3295" i="1"/>
  <c r="W3295" i="1"/>
  <c r="X3295" i="1"/>
  <c r="V3296" i="1"/>
  <c r="W3296" i="1"/>
  <c r="X3296" i="1"/>
  <c r="V3297" i="1"/>
  <c r="W3297" i="1"/>
  <c r="X3297" i="1"/>
  <c r="V3298" i="1"/>
  <c r="W3298" i="1"/>
  <c r="X3298" i="1"/>
  <c r="V3299" i="1"/>
  <c r="W3299" i="1"/>
  <c r="X3299" i="1"/>
  <c r="V3300" i="1"/>
  <c r="W3300" i="1"/>
  <c r="X3300" i="1"/>
  <c r="V3301" i="1"/>
  <c r="W3301" i="1"/>
  <c r="X3301" i="1"/>
  <c r="V3302" i="1"/>
  <c r="W3302" i="1"/>
  <c r="X3302" i="1"/>
  <c r="V3303" i="1"/>
  <c r="W3303" i="1"/>
  <c r="X3303" i="1"/>
  <c r="V3304" i="1"/>
  <c r="W3304" i="1"/>
  <c r="X3304" i="1"/>
  <c r="V3305" i="1"/>
  <c r="W3305" i="1"/>
  <c r="X3305" i="1"/>
  <c r="V3306" i="1"/>
  <c r="W3306" i="1"/>
  <c r="X3306" i="1"/>
  <c r="V3307" i="1"/>
  <c r="W3307" i="1"/>
  <c r="X3307" i="1"/>
  <c r="V3308" i="1"/>
  <c r="W3308" i="1"/>
  <c r="X3308" i="1"/>
  <c r="V3309" i="1"/>
  <c r="W3309" i="1"/>
  <c r="X3309" i="1"/>
  <c r="V3310" i="1"/>
  <c r="W3310" i="1"/>
  <c r="X3310" i="1"/>
  <c r="V3311" i="1"/>
  <c r="W3311" i="1"/>
  <c r="X3311" i="1"/>
  <c r="V3312" i="1"/>
  <c r="W3312" i="1"/>
  <c r="X3312" i="1"/>
  <c r="V3313" i="1"/>
  <c r="W3313" i="1"/>
  <c r="X3313" i="1"/>
  <c r="V3314" i="1"/>
  <c r="W3314" i="1"/>
  <c r="X3314" i="1"/>
  <c r="V3315" i="1"/>
  <c r="W3315" i="1"/>
  <c r="X3315" i="1"/>
  <c r="V3316" i="1"/>
  <c r="W3316" i="1"/>
  <c r="X3316" i="1"/>
  <c r="V3317" i="1"/>
  <c r="W3317" i="1"/>
  <c r="X3317" i="1"/>
  <c r="V3318" i="1"/>
  <c r="W3318" i="1"/>
  <c r="X3318" i="1"/>
  <c r="V3319" i="1"/>
  <c r="W3319" i="1"/>
  <c r="X3319" i="1"/>
  <c r="V3320" i="1"/>
  <c r="W3320" i="1"/>
  <c r="X3320" i="1"/>
  <c r="V3321" i="1"/>
  <c r="W3321" i="1"/>
  <c r="X3321" i="1"/>
  <c r="V3322" i="1"/>
  <c r="W3322" i="1"/>
  <c r="X3322" i="1"/>
  <c r="V3323" i="1"/>
  <c r="W3323" i="1"/>
  <c r="X3323" i="1"/>
  <c r="V3324" i="1"/>
  <c r="W3324" i="1"/>
  <c r="X3324" i="1"/>
  <c r="V3325" i="1"/>
  <c r="W3325" i="1"/>
  <c r="X3325" i="1"/>
  <c r="V3326" i="1"/>
  <c r="W3326" i="1"/>
  <c r="X3326" i="1"/>
  <c r="V3327" i="1"/>
  <c r="W3327" i="1"/>
  <c r="X3327" i="1"/>
  <c r="V3328" i="1"/>
  <c r="W3328" i="1"/>
  <c r="X3328" i="1"/>
  <c r="V3329" i="1"/>
  <c r="W3329" i="1"/>
  <c r="X3329" i="1"/>
  <c r="V3330" i="1"/>
  <c r="W3330" i="1"/>
  <c r="X3330" i="1"/>
  <c r="V3331" i="1"/>
  <c r="W3331" i="1"/>
  <c r="X3331" i="1"/>
  <c r="V3332" i="1"/>
  <c r="W3332" i="1"/>
  <c r="X3332" i="1"/>
  <c r="V3333" i="1"/>
  <c r="W3333" i="1"/>
  <c r="X3333" i="1"/>
  <c r="V3334" i="1"/>
  <c r="W3334" i="1"/>
  <c r="X3334" i="1"/>
  <c r="V3335" i="1"/>
  <c r="W3335" i="1"/>
  <c r="X3335" i="1"/>
  <c r="V3336" i="1"/>
  <c r="W3336" i="1"/>
  <c r="X3336" i="1"/>
  <c r="V3337" i="1"/>
  <c r="W3337" i="1"/>
  <c r="X3337" i="1"/>
  <c r="V3338" i="1"/>
  <c r="W3338" i="1"/>
  <c r="X3338" i="1"/>
  <c r="V3339" i="1"/>
  <c r="W3339" i="1"/>
  <c r="X3339" i="1"/>
  <c r="V3340" i="1"/>
  <c r="W3340" i="1"/>
  <c r="X3340" i="1"/>
  <c r="V3341" i="1"/>
  <c r="W3341" i="1"/>
  <c r="X3341" i="1"/>
  <c r="V3342" i="1"/>
  <c r="W3342" i="1"/>
  <c r="X3342" i="1"/>
  <c r="V3343" i="1"/>
  <c r="W3343" i="1"/>
  <c r="X3343" i="1"/>
  <c r="V3344" i="1"/>
  <c r="W3344" i="1"/>
  <c r="X3344" i="1"/>
  <c r="V3345" i="1"/>
  <c r="W3345" i="1"/>
  <c r="X3345" i="1"/>
  <c r="V3346" i="1"/>
  <c r="W3346" i="1"/>
  <c r="X3346" i="1"/>
  <c r="V3347" i="1"/>
  <c r="W3347" i="1"/>
  <c r="X3347" i="1"/>
  <c r="V3348" i="1"/>
  <c r="W3348" i="1"/>
  <c r="X3348" i="1"/>
  <c r="V3349" i="1"/>
  <c r="W3349" i="1"/>
  <c r="X3349" i="1"/>
  <c r="V3350" i="1"/>
  <c r="W3350" i="1"/>
  <c r="X3350" i="1"/>
  <c r="V3351" i="1"/>
  <c r="W3351" i="1"/>
  <c r="X3351" i="1"/>
  <c r="V3352" i="1"/>
  <c r="W3352" i="1"/>
  <c r="X3352" i="1"/>
  <c r="V3353" i="1"/>
  <c r="W3353" i="1"/>
  <c r="X3353" i="1"/>
  <c r="V3354" i="1"/>
  <c r="W3354" i="1"/>
  <c r="X3354" i="1"/>
  <c r="V3355" i="1"/>
  <c r="W3355" i="1"/>
  <c r="X3355" i="1"/>
  <c r="V3356" i="1"/>
  <c r="W3356" i="1"/>
  <c r="X3356" i="1"/>
  <c r="V3357" i="1"/>
  <c r="W3357" i="1"/>
  <c r="X3357" i="1"/>
  <c r="V3358" i="1"/>
  <c r="W3358" i="1"/>
  <c r="X3358" i="1"/>
  <c r="V3359" i="1"/>
  <c r="W3359" i="1"/>
  <c r="X3359" i="1"/>
  <c r="V3360" i="1"/>
  <c r="W3360" i="1"/>
  <c r="X3360" i="1"/>
  <c r="V3361" i="1"/>
  <c r="W3361" i="1"/>
  <c r="X3361" i="1"/>
  <c r="V3362" i="1"/>
  <c r="W3362" i="1"/>
  <c r="X3362" i="1"/>
  <c r="V3363" i="1"/>
  <c r="W3363" i="1"/>
  <c r="X3363" i="1"/>
  <c r="V3364" i="1"/>
  <c r="W3364" i="1"/>
  <c r="X3364" i="1"/>
  <c r="V3365" i="1"/>
  <c r="W3365" i="1"/>
  <c r="X3365" i="1"/>
  <c r="V3366" i="1"/>
  <c r="W3366" i="1"/>
  <c r="X3366" i="1"/>
  <c r="V3367" i="1"/>
  <c r="W3367" i="1"/>
  <c r="X3367" i="1"/>
  <c r="V3368" i="1"/>
  <c r="W3368" i="1"/>
  <c r="X3368" i="1"/>
  <c r="V3369" i="1"/>
  <c r="W3369" i="1"/>
  <c r="X3369" i="1"/>
  <c r="V3370" i="1"/>
  <c r="W3370" i="1"/>
  <c r="X3370" i="1"/>
  <c r="V3371" i="1"/>
  <c r="W3371" i="1"/>
  <c r="X3371" i="1"/>
  <c r="V3372" i="1"/>
  <c r="W3372" i="1"/>
  <c r="X3372" i="1"/>
  <c r="V3373" i="1"/>
  <c r="W3373" i="1"/>
  <c r="X3373" i="1"/>
  <c r="V3374" i="1"/>
  <c r="W3374" i="1"/>
  <c r="X3374" i="1"/>
  <c r="V3375" i="1"/>
  <c r="W3375" i="1"/>
  <c r="X3375" i="1"/>
  <c r="V3376" i="1"/>
  <c r="W3376" i="1"/>
  <c r="X3376" i="1"/>
  <c r="V3377" i="1"/>
  <c r="W3377" i="1"/>
  <c r="X3377" i="1"/>
  <c r="V3378" i="1"/>
  <c r="W3378" i="1"/>
  <c r="X3378" i="1"/>
  <c r="V3379" i="1"/>
  <c r="W3379" i="1"/>
  <c r="X3379" i="1"/>
  <c r="V3380" i="1"/>
  <c r="W3380" i="1"/>
  <c r="X3380" i="1"/>
  <c r="V3381" i="1"/>
  <c r="W3381" i="1"/>
  <c r="X3381" i="1"/>
  <c r="V3382" i="1"/>
  <c r="W3382" i="1"/>
  <c r="X3382" i="1"/>
  <c r="V3383" i="1"/>
  <c r="W3383" i="1"/>
  <c r="X3383" i="1"/>
  <c r="V3384" i="1"/>
  <c r="W3384" i="1"/>
  <c r="X3384" i="1"/>
  <c r="V3385" i="1"/>
  <c r="W3385" i="1"/>
  <c r="X3385" i="1"/>
  <c r="V3386" i="1"/>
  <c r="W3386" i="1"/>
  <c r="X3386" i="1"/>
  <c r="V3387" i="1"/>
  <c r="W3387" i="1"/>
  <c r="X3387" i="1"/>
  <c r="V3388" i="1"/>
  <c r="W3388" i="1"/>
  <c r="X3388" i="1"/>
  <c r="V3389" i="1"/>
  <c r="W3389" i="1"/>
  <c r="X3389" i="1"/>
  <c r="V3390" i="1"/>
  <c r="W3390" i="1"/>
  <c r="X3390" i="1"/>
  <c r="V3391" i="1"/>
  <c r="W3391" i="1"/>
  <c r="X3391" i="1"/>
  <c r="V3392" i="1"/>
  <c r="W3392" i="1"/>
  <c r="X3392" i="1"/>
  <c r="V3393" i="1"/>
  <c r="W3393" i="1"/>
  <c r="X3393" i="1"/>
  <c r="V3394" i="1"/>
  <c r="W3394" i="1"/>
  <c r="X3394" i="1"/>
  <c r="V3395" i="1"/>
  <c r="W3395" i="1"/>
  <c r="X3395" i="1"/>
  <c r="V3396" i="1"/>
  <c r="W3396" i="1"/>
  <c r="X3396" i="1"/>
  <c r="V3397" i="1"/>
  <c r="W3397" i="1"/>
  <c r="X3397" i="1"/>
  <c r="V3398" i="1"/>
  <c r="W3398" i="1"/>
  <c r="X3398" i="1"/>
  <c r="V3399" i="1"/>
  <c r="W3399" i="1"/>
  <c r="X3399" i="1"/>
  <c r="V3400" i="1"/>
  <c r="W3400" i="1"/>
  <c r="X3400" i="1"/>
  <c r="V3401" i="1"/>
  <c r="W3401" i="1"/>
  <c r="X3401" i="1"/>
  <c r="V3402" i="1"/>
  <c r="W3402" i="1"/>
  <c r="X3402" i="1"/>
  <c r="V3403" i="1"/>
  <c r="W3403" i="1"/>
  <c r="X3403" i="1"/>
  <c r="V3404" i="1"/>
  <c r="W3404" i="1"/>
  <c r="X3404" i="1"/>
  <c r="V3405" i="1"/>
  <c r="W3405" i="1"/>
  <c r="X3405" i="1"/>
  <c r="V3406" i="1"/>
  <c r="W3406" i="1"/>
  <c r="X3406" i="1"/>
  <c r="V3407" i="1"/>
  <c r="W3407" i="1"/>
  <c r="X3407" i="1"/>
  <c r="V3408" i="1"/>
  <c r="W3408" i="1"/>
  <c r="X3408" i="1"/>
  <c r="V3409" i="1"/>
  <c r="W3409" i="1"/>
  <c r="X3409" i="1"/>
  <c r="V3410" i="1"/>
  <c r="W3410" i="1"/>
  <c r="X3410" i="1"/>
  <c r="V3411" i="1"/>
  <c r="W3411" i="1"/>
  <c r="X3411" i="1"/>
  <c r="V3412" i="1"/>
  <c r="W3412" i="1"/>
  <c r="X3412" i="1"/>
  <c r="V3413" i="1"/>
  <c r="W3413" i="1"/>
  <c r="X3413" i="1"/>
  <c r="V3414" i="1"/>
  <c r="W3414" i="1"/>
  <c r="X3414" i="1"/>
  <c r="V3415" i="1"/>
  <c r="W3415" i="1"/>
  <c r="X3415" i="1"/>
  <c r="V3416" i="1"/>
  <c r="W3416" i="1"/>
  <c r="X3416" i="1"/>
  <c r="V3417" i="1"/>
  <c r="W3417" i="1"/>
  <c r="X3417" i="1"/>
  <c r="V3418" i="1"/>
  <c r="W3418" i="1"/>
  <c r="X3418" i="1"/>
  <c r="V3419" i="1"/>
  <c r="W3419" i="1"/>
  <c r="X3419" i="1"/>
  <c r="V3420" i="1"/>
  <c r="W3420" i="1"/>
  <c r="X3420" i="1"/>
  <c r="V3421" i="1"/>
  <c r="W3421" i="1"/>
  <c r="X3421" i="1"/>
  <c r="V3422" i="1"/>
  <c r="W3422" i="1"/>
  <c r="X3422" i="1"/>
  <c r="V3423" i="1"/>
  <c r="W3423" i="1"/>
  <c r="X3423" i="1"/>
  <c r="V3424" i="1"/>
  <c r="W3424" i="1"/>
  <c r="X3424" i="1"/>
  <c r="V3425" i="1"/>
  <c r="W3425" i="1"/>
  <c r="X3425" i="1"/>
  <c r="V3426" i="1"/>
  <c r="W3426" i="1"/>
  <c r="X3426" i="1"/>
  <c r="V3427" i="1"/>
  <c r="W3427" i="1"/>
  <c r="X3427" i="1"/>
  <c r="V3428" i="1"/>
  <c r="W3428" i="1"/>
  <c r="X3428" i="1"/>
  <c r="V3429" i="1"/>
  <c r="W3429" i="1"/>
  <c r="X3429" i="1"/>
  <c r="V3430" i="1"/>
  <c r="W3430" i="1"/>
  <c r="X3430" i="1"/>
  <c r="V3431" i="1"/>
  <c r="W3431" i="1"/>
  <c r="X3431" i="1"/>
  <c r="V3432" i="1"/>
  <c r="W3432" i="1"/>
  <c r="X3432" i="1"/>
  <c r="V3433" i="1"/>
  <c r="W3433" i="1"/>
  <c r="X3433" i="1"/>
  <c r="V3434" i="1"/>
  <c r="W3434" i="1"/>
  <c r="X3434" i="1"/>
  <c r="V3435" i="1"/>
  <c r="W3435" i="1"/>
  <c r="X3435" i="1"/>
  <c r="V3436" i="1"/>
  <c r="W3436" i="1"/>
  <c r="X3436" i="1"/>
  <c r="V3437" i="1"/>
  <c r="W3437" i="1"/>
  <c r="X3437" i="1"/>
  <c r="V3438" i="1"/>
  <c r="W3438" i="1"/>
  <c r="X3438" i="1"/>
  <c r="V3439" i="1"/>
  <c r="W3439" i="1"/>
  <c r="X3439" i="1"/>
  <c r="V3440" i="1"/>
  <c r="W3440" i="1"/>
  <c r="X3440" i="1"/>
  <c r="V3441" i="1"/>
  <c r="W3441" i="1"/>
  <c r="X3441" i="1"/>
  <c r="V3442" i="1"/>
  <c r="W3442" i="1"/>
  <c r="X3442" i="1"/>
  <c r="V3443" i="1"/>
  <c r="W3443" i="1"/>
  <c r="X3443" i="1"/>
  <c r="V3444" i="1"/>
  <c r="W3444" i="1"/>
  <c r="X3444" i="1"/>
  <c r="V3445" i="1"/>
  <c r="W3445" i="1"/>
  <c r="X3445" i="1"/>
  <c r="V3446" i="1"/>
  <c r="W3446" i="1"/>
  <c r="X3446" i="1"/>
  <c r="V3447" i="1"/>
  <c r="W3447" i="1"/>
  <c r="X3447" i="1"/>
  <c r="V3448" i="1"/>
  <c r="W3448" i="1"/>
  <c r="X3448" i="1"/>
  <c r="V3449" i="1"/>
  <c r="W3449" i="1"/>
  <c r="X3449" i="1"/>
  <c r="V3450" i="1"/>
  <c r="W3450" i="1"/>
  <c r="X3450" i="1"/>
  <c r="V3451" i="1"/>
  <c r="W3451" i="1"/>
  <c r="X3451" i="1"/>
  <c r="V3452" i="1"/>
  <c r="W3452" i="1"/>
  <c r="X3452" i="1"/>
  <c r="V3453" i="1"/>
  <c r="W3453" i="1"/>
  <c r="X3453" i="1"/>
  <c r="V3454" i="1"/>
  <c r="W3454" i="1"/>
  <c r="X3454" i="1"/>
  <c r="V3455" i="1"/>
  <c r="W3455" i="1"/>
  <c r="X3455" i="1"/>
  <c r="V3456" i="1"/>
  <c r="W3456" i="1"/>
  <c r="X3456" i="1"/>
  <c r="V3457" i="1"/>
  <c r="W3457" i="1"/>
  <c r="X3457" i="1"/>
  <c r="V3458" i="1"/>
  <c r="W3458" i="1"/>
  <c r="X3458" i="1"/>
  <c r="V3459" i="1"/>
  <c r="W3459" i="1"/>
  <c r="X3459" i="1"/>
  <c r="V3460" i="1"/>
  <c r="W3460" i="1"/>
  <c r="X3460" i="1"/>
  <c r="V3461" i="1"/>
  <c r="W3461" i="1"/>
  <c r="X3461" i="1"/>
  <c r="V3462" i="1"/>
  <c r="W3462" i="1"/>
  <c r="X3462" i="1"/>
  <c r="V3463" i="1"/>
  <c r="W3463" i="1"/>
  <c r="X3463" i="1"/>
  <c r="V3464" i="1"/>
  <c r="W3464" i="1"/>
  <c r="X3464" i="1"/>
  <c r="V3465" i="1"/>
  <c r="W3465" i="1"/>
  <c r="X3465" i="1"/>
  <c r="V3466" i="1"/>
  <c r="W3466" i="1"/>
  <c r="X3466" i="1"/>
  <c r="V3467" i="1"/>
  <c r="W3467" i="1"/>
  <c r="X3467" i="1"/>
  <c r="V3468" i="1"/>
  <c r="W3468" i="1"/>
  <c r="X3468" i="1"/>
  <c r="V3469" i="1"/>
  <c r="W3469" i="1"/>
  <c r="X3469" i="1"/>
  <c r="V3470" i="1"/>
  <c r="W3470" i="1"/>
  <c r="X3470" i="1"/>
  <c r="V3471" i="1"/>
  <c r="W3471" i="1"/>
  <c r="X3471" i="1"/>
  <c r="V3472" i="1"/>
  <c r="W3472" i="1"/>
  <c r="X3472" i="1"/>
  <c r="V3473" i="1"/>
  <c r="W3473" i="1"/>
  <c r="X3473" i="1"/>
  <c r="V3474" i="1"/>
  <c r="W3474" i="1"/>
  <c r="X3474" i="1"/>
  <c r="V3475" i="1"/>
  <c r="W3475" i="1"/>
  <c r="X3475" i="1"/>
  <c r="V3476" i="1"/>
  <c r="W3476" i="1"/>
  <c r="X3476" i="1"/>
  <c r="V3477" i="1"/>
  <c r="W3477" i="1"/>
  <c r="X3477" i="1"/>
  <c r="V3478" i="1"/>
  <c r="W3478" i="1"/>
  <c r="X3478" i="1"/>
  <c r="V3479" i="1"/>
  <c r="W3479" i="1"/>
  <c r="X3479" i="1"/>
  <c r="V3480" i="1"/>
  <c r="W3480" i="1"/>
  <c r="X3480" i="1"/>
  <c r="V3481" i="1"/>
  <c r="W3481" i="1"/>
  <c r="X3481" i="1"/>
  <c r="V3482" i="1"/>
  <c r="W3482" i="1"/>
  <c r="X3482" i="1"/>
  <c r="V3483" i="1"/>
  <c r="W3483" i="1"/>
  <c r="X3483" i="1"/>
  <c r="V3484" i="1"/>
  <c r="W3484" i="1"/>
  <c r="X3484" i="1"/>
  <c r="V3485" i="1"/>
  <c r="W3485" i="1"/>
  <c r="X3485" i="1"/>
  <c r="V3486" i="1"/>
  <c r="W3486" i="1"/>
  <c r="X3486" i="1"/>
  <c r="V3487" i="1"/>
  <c r="W3487" i="1"/>
  <c r="X3487" i="1"/>
  <c r="V3488" i="1"/>
  <c r="W3488" i="1"/>
  <c r="X3488" i="1"/>
  <c r="N3412" i="1"/>
  <c r="N3411" i="1"/>
  <c r="N3300" i="1"/>
  <c r="N3299" i="1"/>
  <c r="N3298" i="1"/>
  <c r="N3297" i="1"/>
  <c r="N3289" i="1"/>
  <c r="N3288" i="1"/>
  <c r="V2744" i="1" l="1"/>
  <c r="X2744" i="1"/>
  <c r="V2745" i="1"/>
  <c r="X2745" i="1"/>
  <c r="V2746" i="1"/>
  <c r="X2746" i="1"/>
  <c r="V2747" i="1"/>
  <c r="W2747" i="1"/>
  <c r="X2747" i="1"/>
  <c r="V2748" i="1"/>
  <c r="W2748" i="1"/>
  <c r="X2748" i="1"/>
  <c r="V2749" i="1"/>
  <c r="W2749" i="1"/>
  <c r="X2749" i="1"/>
  <c r="V2750" i="1"/>
  <c r="W2750" i="1"/>
  <c r="X2750" i="1"/>
  <c r="V2751" i="1"/>
  <c r="W2751" i="1"/>
  <c r="X2751" i="1"/>
  <c r="V2752" i="1"/>
  <c r="W2752" i="1"/>
  <c r="X2752" i="1"/>
  <c r="V2753" i="1"/>
  <c r="W2753" i="1"/>
  <c r="X2753" i="1"/>
  <c r="V2754" i="1"/>
  <c r="W2754" i="1"/>
  <c r="X2754" i="1"/>
  <c r="V2755" i="1"/>
  <c r="W2755" i="1"/>
  <c r="X2755" i="1"/>
  <c r="V2756" i="1"/>
  <c r="W2756" i="1"/>
  <c r="X2756" i="1"/>
  <c r="V2757" i="1"/>
  <c r="W2757" i="1"/>
  <c r="X2757" i="1"/>
  <c r="V2758" i="1"/>
  <c r="W2758" i="1"/>
  <c r="X2758" i="1"/>
  <c r="V2759" i="1"/>
  <c r="W2759" i="1"/>
  <c r="X2759" i="1"/>
  <c r="V2760" i="1"/>
  <c r="W2760" i="1"/>
  <c r="X2760" i="1"/>
  <c r="V2761" i="1"/>
  <c r="W2761" i="1"/>
  <c r="X2761" i="1"/>
  <c r="V2762" i="1"/>
  <c r="W2762" i="1"/>
  <c r="X2762" i="1"/>
  <c r="V2763" i="1"/>
  <c r="W2763" i="1"/>
  <c r="X2763" i="1"/>
  <c r="V2764" i="1"/>
  <c r="W2764" i="1"/>
  <c r="X2764" i="1"/>
  <c r="V2765" i="1"/>
  <c r="W2765" i="1"/>
  <c r="X2765" i="1"/>
  <c r="V2766" i="1"/>
  <c r="W2766" i="1"/>
  <c r="X2766" i="1"/>
  <c r="V2767" i="1"/>
  <c r="W2767" i="1"/>
  <c r="X2767" i="1"/>
  <c r="V2768" i="1"/>
  <c r="W2768" i="1"/>
  <c r="X2768" i="1"/>
  <c r="V2769" i="1"/>
  <c r="W2769" i="1"/>
  <c r="X2769" i="1"/>
  <c r="V2770" i="1"/>
  <c r="W2770" i="1"/>
  <c r="X2770" i="1"/>
  <c r="V2771" i="1"/>
  <c r="W2771" i="1"/>
  <c r="X2771" i="1"/>
  <c r="V2772" i="1"/>
  <c r="W2772" i="1"/>
  <c r="X2772" i="1"/>
  <c r="V2773" i="1"/>
  <c r="W2773" i="1"/>
  <c r="X2773" i="1"/>
  <c r="V2774" i="1"/>
  <c r="W2774" i="1"/>
  <c r="X2774" i="1"/>
  <c r="V2775" i="1"/>
  <c r="W2775" i="1"/>
  <c r="X2775" i="1"/>
  <c r="V2776" i="1"/>
  <c r="W2776" i="1"/>
  <c r="X2776" i="1"/>
  <c r="V2777" i="1"/>
  <c r="W2777" i="1"/>
  <c r="X2777" i="1"/>
  <c r="V2778" i="1"/>
  <c r="W2778" i="1"/>
  <c r="X2778" i="1"/>
  <c r="V2779" i="1"/>
  <c r="W2779" i="1"/>
  <c r="X2779" i="1"/>
  <c r="V2780" i="1"/>
  <c r="W2780" i="1"/>
  <c r="X2780" i="1"/>
  <c r="V2781" i="1"/>
  <c r="W2781" i="1"/>
  <c r="X2781" i="1"/>
  <c r="V2782" i="1"/>
  <c r="W2782" i="1"/>
  <c r="X2782" i="1"/>
  <c r="V2783" i="1"/>
  <c r="W2783" i="1"/>
  <c r="X2783" i="1"/>
  <c r="V2784" i="1"/>
  <c r="W2784" i="1"/>
  <c r="X2784" i="1"/>
  <c r="V2785" i="1"/>
  <c r="W2785" i="1"/>
  <c r="X2785" i="1"/>
  <c r="V2786" i="1"/>
  <c r="W2786" i="1"/>
  <c r="X2786" i="1"/>
  <c r="V2787" i="1"/>
  <c r="W2787" i="1"/>
  <c r="X2787" i="1"/>
  <c r="V2788" i="1"/>
  <c r="W2788" i="1"/>
  <c r="X2788" i="1"/>
  <c r="V2789" i="1"/>
  <c r="W2789" i="1"/>
  <c r="X2789" i="1"/>
  <c r="V2790" i="1"/>
  <c r="W2790" i="1"/>
  <c r="X2790" i="1"/>
  <c r="V2791" i="1"/>
  <c r="W2791" i="1"/>
  <c r="X2791" i="1"/>
  <c r="V2792" i="1"/>
  <c r="W2792" i="1"/>
  <c r="X2792" i="1"/>
  <c r="V2793" i="1"/>
  <c r="W2793" i="1"/>
  <c r="X2793" i="1"/>
  <c r="V2794" i="1"/>
  <c r="W2794" i="1"/>
  <c r="X2794" i="1"/>
  <c r="V2795" i="1"/>
  <c r="W2795" i="1"/>
  <c r="X2795" i="1"/>
  <c r="V2796" i="1"/>
  <c r="W2796" i="1"/>
  <c r="X2796" i="1"/>
  <c r="V2797" i="1"/>
  <c r="W2797" i="1"/>
  <c r="X2797" i="1"/>
  <c r="V2798" i="1"/>
  <c r="W2798" i="1"/>
  <c r="X2798" i="1"/>
  <c r="V2799" i="1"/>
  <c r="W2799" i="1"/>
  <c r="X2799" i="1"/>
  <c r="V2800" i="1"/>
  <c r="W2800" i="1"/>
  <c r="X2800" i="1"/>
  <c r="V2801" i="1"/>
  <c r="W2801" i="1"/>
  <c r="X2801" i="1"/>
  <c r="V2802" i="1"/>
  <c r="W2802" i="1"/>
  <c r="X2802" i="1"/>
  <c r="V2803" i="1"/>
  <c r="W2803" i="1"/>
  <c r="X2803" i="1"/>
  <c r="V2804" i="1"/>
  <c r="W2804" i="1"/>
  <c r="X2804" i="1"/>
  <c r="V2805" i="1"/>
  <c r="W2805" i="1"/>
  <c r="X2805" i="1"/>
  <c r="V2806" i="1"/>
  <c r="W2806" i="1"/>
  <c r="X2806" i="1"/>
  <c r="V2807" i="1"/>
  <c r="W2807" i="1"/>
  <c r="X2807" i="1"/>
  <c r="V2808" i="1"/>
  <c r="W2808" i="1"/>
  <c r="X2808" i="1"/>
  <c r="V2809" i="1"/>
  <c r="W2809" i="1"/>
  <c r="X2809" i="1"/>
  <c r="V2810" i="1"/>
  <c r="W2810" i="1"/>
  <c r="X2810" i="1"/>
  <c r="V2811" i="1"/>
  <c r="W2811" i="1"/>
  <c r="X2811" i="1"/>
  <c r="V2812" i="1"/>
  <c r="W2812" i="1"/>
  <c r="X2812" i="1"/>
  <c r="V2813" i="1"/>
  <c r="W2813" i="1"/>
  <c r="X2813" i="1"/>
  <c r="V2814" i="1"/>
  <c r="W2814" i="1"/>
  <c r="X2814" i="1"/>
  <c r="V2815" i="1"/>
  <c r="W2815" i="1"/>
  <c r="X2815" i="1"/>
  <c r="V2816" i="1"/>
  <c r="W2816" i="1"/>
  <c r="X2816" i="1"/>
  <c r="V2817" i="1"/>
  <c r="W2817" i="1"/>
  <c r="X2817" i="1"/>
  <c r="V2818" i="1"/>
  <c r="W2818" i="1"/>
  <c r="X2818" i="1"/>
  <c r="V2819" i="1"/>
  <c r="W2819" i="1"/>
  <c r="X2819" i="1"/>
  <c r="V2820" i="1"/>
  <c r="W2820" i="1"/>
  <c r="X2820" i="1"/>
  <c r="V2821" i="1"/>
  <c r="W2821" i="1"/>
  <c r="X2821" i="1"/>
  <c r="V2822" i="1"/>
  <c r="W2822" i="1"/>
  <c r="X2822" i="1"/>
  <c r="V2823" i="1"/>
  <c r="W2823" i="1"/>
  <c r="X2823" i="1"/>
  <c r="V2824" i="1"/>
  <c r="W2824" i="1"/>
  <c r="X2824" i="1"/>
  <c r="V2825" i="1"/>
  <c r="W2825" i="1"/>
  <c r="X2825" i="1"/>
  <c r="V2826" i="1"/>
  <c r="W2826" i="1"/>
  <c r="X2826" i="1"/>
  <c r="V2827" i="1"/>
  <c r="W2827" i="1"/>
  <c r="X2827" i="1"/>
  <c r="V2828" i="1"/>
  <c r="W2828" i="1"/>
  <c r="X2828" i="1"/>
  <c r="V2829" i="1"/>
  <c r="W2829" i="1"/>
  <c r="X2829" i="1"/>
  <c r="V2830" i="1"/>
  <c r="W2830" i="1"/>
  <c r="X2830" i="1"/>
  <c r="V2831" i="1"/>
  <c r="W2831" i="1"/>
  <c r="X2831" i="1"/>
  <c r="V2832" i="1"/>
  <c r="W2832" i="1"/>
  <c r="X2832" i="1"/>
  <c r="V2833" i="1"/>
  <c r="W2833" i="1"/>
  <c r="X2833" i="1"/>
  <c r="V2834" i="1"/>
  <c r="W2834" i="1"/>
  <c r="X2834" i="1"/>
  <c r="V2835" i="1"/>
  <c r="W2835" i="1"/>
  <c r="X2835" i="1"/>
  <c r="V2836" i="1"/>
  <c r="W2836" i="1"/>
  <c r="X2836" i="1"/>
  <c r="V2837" i="1"/>
  <c r="W2837" i="1"/>
  <c r="X2837" i="1"/>
  <c r="V2838" i="1"/>
  <c r="W2838" i="1"/>
  <c r="X2838" i="1"/>
  <c r="V2839" i="1"/>
  <c r="W2839" i="1"/>
  <c r="X2839" i="1"/>
  <c r="V2840" i="1"/>
  <c r="W2840" i="1"/>
  <c r="X2840" i="1"/>
  <c r="V2841" i="1"/>
  <c r="W2841" i="1"/>
  <c r="X2841" i="1"/>
  <c r="V2842" i="1"/>
  <c r="W2842" i="1"/>
  <c r="X2842" i="1"/>
  <c r="V2843" i="1"/>
  <c r="W2843" i="1"/>
  <c r="X2843" i="1"/>
  <c r="V2844" i="1"/>
  <c r="W2844" i="1"/>
  <c r="X2844" i="1"/>
  <c r="V2845" i="1"/>
  <c r="W2845" i="1"/>
  <c r="X2845" i="1"/>
  <c r="V2846" i="1"/>
  <c r="W2846" i="1"/>
  <c r="X2846" i="1"/>
  <c r="V2847" i="1"/>
  <c r="W2847" i="1"/>
  <c r="X2847" i="1"/>
  <c r="V2848" i="1"/>
  <c r="W2848" i="1"/>
  <c r="X2848" i="1"/>
  <c r="V2849" i="1"/>
  <c r="W2849" i="1"/>
  <c r="X2849" i="1"/>
  <c r="V2850" i="1"/>
  <c r="W2850" i="1"/>
  <c r="X2850" i="1"/>
  <c r="V2851" i="1"/>
  <c r="W2851" i="1"/>
  <c r="X2851" i="1"/>
  <c r="V2852" i="1"/>
  <c r="W2852" i="1"/>
  <c r="X2852" i="1"/>
  <c r="V2853" i="1"/>
  <c r="W2853" i="1"/>
  <c r="X2853" i="1"/>
  <c r="V2854" i="1"/>
  <c r="W2854" i="1"/>
  <c r="X2854" i="1"/>
  <c r="V2855" i="1"/>
  <c r="W2855" i="1"/>
  <c r="X2855" i="1"/>
  <c r="V2856" i="1"/>
  <c r="W2856" i="1"/>
  <c r="X2856" i="1"/>
  <c r="V2857" i="1"/>
  <c r="W2857" i="1"/>
  <c r="X2857" i="1"/>
  <c r="V2858" i="1"/>
  <c r="W2858" i="1"/>
  <c r="X2858" i="1"/>
  <c r="V2859" i="1"/>
  <c r="W2859" i="1"/>
  <c r="X2859" i="1"/>
  <c r="V2860" i="1"/>
  <c r="W2860" i="1"/>
  <c r="X2860" i="1"/>
  <c r="V2861" i="1"/>
  <c r="W2861" i="1"/>
  <c r="X2861" i="1"/>
  <c r="V2862" i="1"/>
  <c r="W2862" i="1"/>
  <c r="X2862" i="1"/>
  <c r="V2863" i="1"/>
  <c r="W2863" i="1"/>
  <c r="X2863" i="1"/>
  <c r="V2864" i="1"/>
  <c r="W2864" i="1"/>
  <c r="X2864" i="1"/>
  <c r="V2865" i="1"/>
  <c r="W2865" i="1"/>
  <c r="X2865" i="1"/>
  <c r="V2866" i="1"/>
  <c r="W2866" i="1"/>
  <c r="X2866" i="1"/>
  <c r="V2867" i="1"/>
  <c r="W2867" i="1"/>
  <c r="X2867" i="1"/>
  <c r="V2868" i="1"/>
  <c r="W2868" i="1"/>
  <c r="X2868" i="1"/>
  <c r="V2869" i="1"/>
  <c r="W2869" i="1"/>
  <c r="X2869" i="1"/>
  <c r="V2870" i="1"/>
  <c r="W2870" i="1"/>
  <c r="X2870" i="1"/>
  <c r="V2871" i="1"/>
  <c r="W2871" i="1"/>
  <c r="X2871" i="1"/>
  <c r="V2872" i="1"/>
  <c r="W2872" i="1"/>
  <c r="X2872" i="1"/>
  <c r="V2873" i="1"/>
  <c r="W2873" i="1"/>
  <c r="X2873" i="1"/>
  <c r="V2874" i="1"/>
  <c r="W2874" i="1"/>
  <c r="X2874" i="1"/>
  <c r="V2875" i="1"/>
  <c r="W2875" i="1"/>
  <c r="X2875" i="1"/>
  <c r="V2876" i="1"/>
  <c r="W2876" i="1"/>
  <c r="X2876" i="1"/>
  <c r="V2877" i="1"/>
  <c r="W2877" i="1"/>
  <c r="X2877" i="1"/>
  <c r="V2878" i="1"/>
  <c r="W2878" i="1"/>
  <c r="X2878" i="1"/>
  <c r="V2879" i="1"/>
  <c r="W2879" i="1"/>
  <c r="X2879" i="1"/>
  <c r="V2880" i="1"/>
  <c r="W2880" i="1"/>
  <c r="X2880" i="1"/>
  <c r="V2881" i="1"/>
  <c r="W2881" i="1"/>
  <c r="X2881" i="1"/>
  <c r="V2882" i="1"/>
  <c r="W2882" i="1"/>
  <c r="X2882" i="1"/>
  <c r="V2883" i="1"/>
  <c r="W2883" i="1"/>
  <c r="X2883" i="1"/>
  <c r="V2884" i="1"/>
  <c r="W2884" i="1"/>
  <c r="X2884" i="1"/>
  <c r="V2885" i="1"/>
  <c r="W2885" i="1"/>
  <c r="X2885" i="1"/>
  <c r="V2886" i="1"/>
  <c r="W2886" i="1"/>
  <c r="X2886" i="1"/>
  <c r="V2887" i="1"/>
  <c r="W2887" i="1"/>
  <c r="X2887" i="1"/>
  <c r="V2888" i="1"/>
  <c r="W2888" i="1"/>
  <c r="X2888" i="1"/>
  <c r="V2889" i="1"/>
  <c r="W2889" i="1"/>
  <c r="X2889" i="1"/>
  <c r="V2890" i="1"/>
  <c r="W2890" i="1"/>
  <c r="X2890" i="1"/>
  <c r="V2891" i="1"/>
  <c r="W2891" i="1"/>
  <c r="X2891" i="1"/>
  <c r="V2892" i="1"/>
  <c r="W2892" i="1"/>
  <c r="X2892" i="1"/>
  <c r="V2893" i="1"/>
  <c r="W2893" i="1"/>
  <c r="X2893" i="1"/>
  <c r="V2894" i="1"/>
  <c r="W2894" i="1"/>
  <c r="X2894" i="1"/>
  <c r="V2895" i="1"/>
  <c r="W2895" i="1"/>
  <c r="X2895" i="1"/>
  <c r="V2896" i="1"/>
  <c r="W2896" i="1"/>
  <c r="X2896" i="1"/>
  <c r="V2897" i="1"/>
  <c r="W2897" i="1"/>
  <c r="X2897" i="1"/>
  <c r="V2898" i="1"/>
  <c r="W2898" i="1"/>
  <c r="X2898" i="1"/>
  <c r="V2899" i="1"/>
  <c r="W2899" i="1"/>
  <c r="X2899" i="1"/>
  <c r="V2900" i="1"/>
  <c r="W2900" i="1"/>
  <c r="X2900" i="1"/>
  <c r="V2901" i="1"/>
  <c r="W2901" i="1"/>
  <c r="X2901" i="1"/>
  <c r="V2902" i="1"/>
  <c r="W2902" i="1"/>
  <c r="X2902" i="1"/>
  <c r="V2903" i="1"/>
  <c r="W2903" i="1"/>
  <c r="X2903" i="1"/>
  <c r="V2904" i="1"/>
  <c r="W2904" i="1"/>
  <c r="X2904" i="1"/>
  <c r="V2905" i="1"/>
  <c r="W2905" i="1"/>
  <c r="X2905" i="1"/>
  <c r="V2906" i="1"/>
  <c r="W2906" i="1"/>
  <c r="X2906" i="1"/>
  <c r="V2907" i="1"/>
  <c r="W2907" i="1"/>
  <c r="X2907" i="1"/>
  <c r="V2908" i="1"/>
  <c r="W2908" i="1"/>
  <c r="X2908" i="1"/>
  <c r="V2909" i="1"/>
  <c r="W2909" i="1"/>
  <c r="X2909" i="1"/>
  <c r="V2910" i="1"/>
  <c r="W2910" i="1"/>
  <c r="X2910" i="1"/>
  <c r="V2911" i="1"/>
  <c r="W2911" i="1"/>
  <c r="X2911" i="1"/>
  <c r="V2912" i="1"/>
  <c r="W2912" i="1"/>
  <c r="X2912" i="1"/>
  <c r="V2913" i="1"/>
  <c r="W2913" i="1"/>
  <c r="X2913" i="1"/>
  <c r="V2914" i="1"/>
  <c r="W2914" i="1"/>
  <c r="X2914" i="1"/>
  <c r="V2915" i="1"/>
  <c r="W2915" i="1"/>
  <c r="X2915" i="1"/>
  <c r="V2916" i="1"/>
  <c r="W2916" i="1"/>
  <c r="X2916" i="1"/>
  <c r="V2917" i="1"/>
  <c r="W2917" i="1"/>
  <c r="X2917" i="1"/>
  <c r="V2918" i="1"/>
  <c r="W2918" i="1"/>
  <c r="X2918" i="1"/>
  <c r="V2919" i="1"/>
  <c r="W2919" i="1"/>
  <c r="X2919" i="1"/>
  <c r="V2920" i="1"/>
  <c r="W2920" i="1"/>
  <c r="X2920" i="1"/>
  <c r="V2921" i="1"/>
  <c r="W2921" i="1"/>
  <c r="X2921" i="1"/>
  <c r="V2922" i="1"/>
  <c r="W2922" i="1"/>
  <c r="X2922" i="1"/>
  <c r="V2923" i="1"/>
  <c r="W2923" i="1"/>
  <c r="X2923" i="1"/>
  <c r="V2924" i="1"/>
  <c r="W2924" i="1"/>
  <c r="X2924" i="1"/>
  <c r="V2925" i="1"/>
  <c r="W2925" i="1"/>
  <c r="X2925" i="1"/>
  <c r="V2926" i="1"/>
  <c r="W2926" i="1"/>
  <c r="X2926" i="1"/>
  <c r="V2927" i="1"/>
  <c r="W2927" i="1"/>
  <c r="X2927" i="1"/>
  <c r="V2928" i="1"/>
  <c r="W2928" i="1"/>
  <c r="X2928" i="1"/>
  <c r="V2929" i="1"/>
  <c r="W2929" i="1"/>
  <c r="X2929" i="1"/>
  <c r="V2930" i="1"/>
  <c r="W2930" i="1"/>
  <c r="X2930" i="1"/>
  <c r="V2931" i="1"/>
  <c r="W2931" i="1"/>
  <c r="X2931" i="1"/>
  <c r="V2932" i="1"/>
  <c r="W2932" i="1"/>
  <c r="X2932" i="1"/>
  <c r="V2933" i="1"/>
  <c r="W2933" i="1"/>
  <c r="X2933" i="1"/>
  <c r="V2934" i="1"/>
  <c r="W2934" i="1"/>
  <c r="X2934" i="1"/>
  <c r="V2935" i="1"/>
  <c r="W2935" i="1"/>
  <c r="X2935" i="1"/>
  <c r="V2936" i="1"/>
  <c r="W2936" i="1"/>
  <c r="X2936" i="1"/>
  <c r="V2937" i="1"/>
  <c r="W2937" i="1"/>
  <c r="X2937" i="1"/>
  <c r="V2938" i="1"/>
  <c r="W2938" i="1"/>
  <c r="X2938" i="1"/>
  <c r="V2939" i="1"/>
  <c r="W2939" i="1"/>
  <c r="X2939" i="1"/>
  <c r="V2940" i="1"/>
  <c r="W2940" i="1"/>
  <c r="X2940" i="1"/>
  <c r="V2941" i="1"/>
  <c r="W2941" i="1"/>
  <c r="X2941" i="1"/>
  <c r="V2942" i="1"/>
  <c r="W2942" i="1"/>
  <c r="X2942" i="1"/>
  <c r="V2943" i="1"/>
  <c r="W2943" i="1"/>
  <c r="X2943" i="1"/>
  <c r="V2944" i="1"/>
  <c r="W2944" i="1"/>
  <c r="X2944" i="1"/>
  <c r="V2945" i="1"/>
  <c r="W2945" i="1"/>
  <c r="X2945" i="1"/>
  <c r="V2946" i="1"/>
  <c r="W2946" i="1"/>
  <c r="X2946" i="1"/>
  <c r="V2947" i="1"/>
  <c r="W2947" i="1"/>
  <c r="X2947" i="1"/>
  <c r="V2948" i="1"/>
  <c r="W2948" i="1"/>
  <c r="X2948" i="1"/>
  <c r="V2949" i="1"/>
  <c r="W2949" i="1"/>
  <c r="X2949" i="1"/>
  <c r="V2950" i="1"/>
  <c r="W2950" i="1"/>
  <c r="X2950" i="1"/>
  <c r="V2951" i="1"/>
  <c r="W2951" i="1"/>
  <c r="X2951" i="1"/>
  <c r="V2952" i="1"/>
  <c r="W2952" i="1"/>
  <c r="X2952" i="1"/>
  <c r="V2953" i="1"/>
  <c r="W2953" i="1"/>
  <c r="X2953" i="1"/>
  <c r="V2954" i="1"/>
  <c r="W2954" i="1"/>
  <c r="X2954" i="1"/>
  <c r="V2955" i="1"/>
  <c r="W2955" i="1"/>
  <c r="X2955" i="1"/>
  <c r="V2956" i="1"/>
  <c r="W2956" i="1"/>
  <c r="X2956" i="1"/>
  <c r="V2957" i="1"/>
  <c r="W2957" i="1"/>
  <c r="X2957" i="1"/>
  <c r="V2958" i="1"/>
  <c r="W2958" i="1"/>
  <c r="X2958" i="1"/>
  <c r="V2959" i="1"/>
  <c r="W2959" i="1"/>
  <c r="X2959" i="1"/>
  <c r="V2960" i="1"/>
  <c r="W2960" i="1"/>
  <c r="X2960" i="1"/>
  <c r="V2961" i="1"/>
  <c r="W2961" i="1"/>
  <c r="X2961" i="1"/>
  <c r="V2962" i="1"/>
  <c r="W2962" i="1"/>
  <c r="X2962" i="1"/>
  <c r="V2963" i="1"/>
  <c r="W2963" i="1"/>
  <c r="X2963" i="1"/>
  <c r="V2964" i="1"/>
  <c r="W2964" i="1"/>
  <c r="X2964" i="1"/>
  <c r="V2965" i="1"/>
  <c r="W2965" i="1"/>
  <c r="X2965" i="1"/>
  <c r="V2966" i="1"/>
  <c r="W2966" i="1"/>
  <c r="X2966" i="1"/>
  <c r="V2967" i="1"/>
  <c r="W2967" i="1"/>
  <c r="X2967" i="1"/>
  <c r="V2968" i="1"/>
  <c r="W2968" i="1"/>
  <c r="X2968" i="1"/>
  <c r="V2969" i="1"/>
  <c r="W2969" i="1"/>
  <c r="X2969" i="1"/>
  <c r="V2970" i="1"/>
  <c r="W2970" i="1"/>
  <c r="X2970" i="1"/>
  <c r="V2971" i="1"/>
  <c r="W2971" i="1"/>
  <c r="X2971" i="1"/>
  <c r="V2972" i="1"/>
  <c r="W2972" i="1"/>
  <c r="X2972" i="1"/>
  <c r="V2973" i="1"/>
  <c r="W2973" i="1"/>
  <c r="X2973" i="1"/>
  <c r="V2974" i="1"/>
  <c r="W2974" i="1"/>
  <c r="X2974" i="1"/>
  <c r="V2975" i="1"/>
  <c r="W2975" i="1"/>
  <c r="X2975" i="1"/>
  <c r="V2976" i="1"/>
  <c r="W2976" i="1"/>
  <c r="X2976" i="1"/>
  <c r="V2977" i="1"/>
  <c r="W2977" i="1"/>
  <c r="X2977" i="1"/>
  <c r="V2978" i="1"/>
  <c r="W2978" i="1"/>
  <c r="X2978" i="1"/>
  <c r="V2979" i="1"/>
  <c r="W2979" i="1"/>
  <c r="X2979" i="1"/>
  <c r="V2980" i="1"/>
  <c r="W2980" i="1"/>
  <c r="X2980" i="1"/>
  <c r="V2981" i="1"/>
  <c r="W2981" i="1"/>
  <c r="X2981" i="1"/>
  <c r="V2982" i="1"/>
  <c r="W2982" i="1"/>
  <c r="X2982" i="1"/>
  <c r="V2983" i="1"/>
  <c r="W2983" i="1"/>
  <c r="X2983" i="1"/>
  <c r="V2984" i="1"/>
  <c r="W2984" i="1"/>
  <c r="X2984" i="1"/>
  <c r="V2985" i="1"/>
  <c r="W2985" i="1"/>
  <c r="X2985" i="1"/>
  <c r="V2986" i="1"/>
  <c r="W2986" i="1"/>
  <c r="X2986" i="1"/>
  <c r="V2987" i="1"/>
  <c r="W2987" i="1"/>
  <c r="X2987" i="1"/>
  <c r="V2988" i="1"/>
  <c r="W2988" i="1"/>
  <c r="X2988" i="1"/>
  <c r="V2989" i="1"/>
  <c r="W2989" i="1"/>
  <c r="X2989" i="1"/>
  <c r="V2990" i="1"/>
  <c r="W2990" i="1"/>
  <c r="X2990" i="1"/>
  <c r="V2991" i="1"/>
  <c r="W2991" i="1"/>
  <c r="X2991" i="1"/>
  <c r="V2992" i="1"/>
  <c r="W2992" i="1"/>
  <c r="X2992" i="1"/>
  <c r="V2993" i="1"/>
  <c r="W2993" i="1"/>
  <c r="X2993" i="1"/>
  <c r="V2994" i="1"/>
  <c r="W2994" i="1"/>
  <c r="X2994" i="1"/>
  <c r="V2995" i="1"/>
  <c r="W2995" i="1"/>
  <c r="X2995" i="1"/>
  <c r="V2996" i="1"/>
  <c r="W2996" i="1"/>
  <c r="X2996" i="1"/>
  <c r="V2997" i="1"/>
  <c r="W2997" i="1"/>
  <c r="X2997" i="1"/>
  <c r="V2998" i="1"/>
  <c r="W2998" i="1"/>
  <c r="X2998" i="1"/>
  <c r="V2999" i="1"/>
  <c r="W2999" i="1"/>
  <c r="X2999" i="1"/>
  <c r="V3000" i="1"/>
  <c r="W3000" i="1"/>
  <c r="X3000" i="1"/>
  <c r="V3001" i="1"/>
  <c r="W3001" i="1"/>
  <c r="X3001" i="1"/>
  <c r="V3002" i="1"/>
  <c r="W3002" i="1"/>
  <c r="X3002" i="1"/>
  <c r="V3003" i="1"/>
  <c r="W3003" i="1"/>
  <c r="X3003" i="1"/>
  <c r="V3004" i="1"/>
  <c r="W3004" i="1"/>
  <c r="X3004" i="1"/>
  <c r="V3005" i="1"/>
  <c r="W3005" i="1"/>
  <c r="X3005" i="1"/>
  <c r="V3006" i="1"/>
  <c r="W3006" i="1"/>
  <c r="X3006" i="1"/>
  <c r="V3007" i="1"/>
  <c r="W3007" i="1"/>
  <c r="X3007" i="1"/>
  <c r="V3008" i="1"/>
  <c r="W3008" i="1"/>
  <c r="X3008" i="1"/>
  <c r="V3009" i="1"/>
  <c r="W3009" i="1"/>
  <c r="X3009" i="1"/>
  <c r="V3010" i="1"/>
  <c r="W3010" i="1"/>
  <c r="X3010" i="1"/>
  <c r="V3011" i="1"/>
  <c r="W3011" i="1"/>
  <c r="X3011" i="1"/>
  <c r="V3012" i="1"/>
  <c r="W3012" i="1"/>
  <c r="X3012" i="1"/>
  <c r="V3013" i="1"/>
  <c r="W3013" i="1"/>
  <c r="X3013" i="1"/>
  <c r="V3014" i="1"/>
  <c r="W3014" i="1"/>
  <c r="X3014" i="1"/>
  <c r="V3015" i="1"/>
  <c r="W3015" i="1"/>
  <c r="X3015" i="1"/>
  <c r="V3016" i="1"/>
  <c r="W3016" i="1"/>
  <c r="X3016" i="1"/>
  <c r="V3017" i="1"/>
  <c r="W3017" i="1"/>
  <c r="X3017" i="1"/>
  <c r="V3018" i="1"/>
  <c r="W3018" i="1"/>
  <c r="X3018" i="1"/>
  <c r="V3019" i="1"/>
  <c r="W3019" i="1"/>
  <c r="X3019" i="1"/>
  <c r="V3020" i="1"/>
  <c r="W3020" i="1"/>
  <c r="X3020" i="1"/>
  <c r="V3021" i="1"/>
  <c r="W3021" i="1"/>
  <c r="X3021" i="1"/>
  <c r="V3022" i="1"/>
  <c r="W3022" i="1"/>
  <c r="X3022" i="1"/>
  <c r="V3023" i="1"/>
  <c r="W3023" i="1"/>
  <c r="X3023" i="1"/>
  <c r="V3024" i="1"/>
  <c r="W3024" i="1"/>
  <c r="X3024" i="1"/>
  <c r="V3025" i="1"/>
  <c r="W3025" i="1"/>
  <c r="X3025" i="1"/>
  <c r="V3026" i="1"/>
  <c r="W3026" i="1"/>
  <c r="X3026" i="1"/>
  <c r="V3027" i="1"/>
  <c r="W3027" i="1"/>
  <c r="X3027" i="1"/>
  <c r="V3028" i="1"/>
  <c r="W3028" i="1"/>
  <c r="X3028" i="1"/>
  <c r="V3029" i="1"/>
  <c r="W3029" i="1"/>
  <c r="X3029" i="1"/>
  <c r="V3030" i="1"/>
  <c r="W3030" i="1"/>
  <c r="X3030" i="1"/>
  <c r="V3031" i="1"/>
  <c r="W3031" i="1"/>
  <c r="X3031" i="1"/>
  <c r="V3032" i="1"/>
  <c r="W3032" i="1"/>
  <c r="X3032" i="1"/>
  <c r="V3033" i="1"/>
  <c r="W3033" i="1"/>
  <c r="X3033" i="1"/>
  <c r="V3034" i="1"/>
  <c r="W3034" i="1"/>
  <c r="X3034" i="1"/>
  <c r="V3035" i="1"/>
  <c r="W3035" i="1"/>
  <c r="X3035" i="1"/>
  <c r="V3036" i="1"/>
  <c r="W3036" i="1"/>
  <c r="X3036" i="1"/>
  <c r="V3037" i="1"/>
  <c r="W3037" i="1"/>
  <c r="X3037" i="1"/>
  <c r="V3038" i="1"/>
  <c r="W3038" i="1"/>
  <c r="X3038" i="1"/>
  <c r="V3039" i="1"/>
  <c r="W3039" i="1"/>
  <c r="X3039" i="1"/>
  <c r="V3040" i="1"/>
  <c r="W3040" i="1"/>
  <c r="X3040" i="1"/>
  <c r="V3041" i="1"/>
  <c r="W3041" i="1"/>
  <c r="X3041" i="1"/>
  <c r="V3042" i="1"/>
  <c r="W3042" i="1"/>
  <c r="X3042" i="1"/>
  <c r="V3043" i="1"/>
  <c r="W3043" i="1"/>
  <c r="X3043" i="1"/>
  <c r="V3044" i="1"/>
  <c r="W3044" i="1"/>
  <c r="X3044" i="1"/>
  <c r="V3045" i="1"/>
  <c r="W3045" i="1"/>
  <c r="X3045" i="1"/>
  <c r="V3046" i="1"/>
  <c r="W3046" i="1"/>
  <c r="X3046" i="1"/>
  <c r="V3047" i="1"/>
  <c r="W3047" i="1"/>
  <c r="X3047" i="1"/>
  <c r="V3048" i="1"/>
  <c r="W3048" i="1"/>
  <c r="X3048" i="1"/>
  <c r="V3049" i="1"/>
  <c r="W3049" i="1"/>
  <c r="X3049" i="1"/>
  <c r="V3050" i="1"/>
  <c r="W3050" i="1"/>
  <c r="X3050" i="1"/>
  <c r="V3051" i="1"/>
  <c r="W3051" i="1"/>
  <c r="X3051" i="1"/>
  <c r="V3052" i="1"/>
  <c r="W3052" i="1"/>
  <c r="X3052" i="1"/>
  <c r="V3053" i="1"/>
  <c r="W3053" i="1"/>
  <c r="X3053" i="1"/>
  <c r="V3054" i="1"/>
  <c r="W3054" i="1"/>
  <c r="X3054" i="1"/>
  <c r="V3055" i="1"/>
  <c r="W3055" i="1"/>
  <c r="X3055" i="1"/>
  <c r="V3056" i="1"/>
  <c r="W3056" i="1"/>
  <c r="X3056" i="1"/>
  <c r="V3057" i="1"/>
  <c r="W3057" i="1"/>
  <c r="X3057" i="1"/>
  <c r="V3058" i="1"/>
  <c r="W3058" i="1"/>
  <c r="X3058" i="1"/>
  <c r="V3059" i="1"/>
  <c r="W3059" i="1"/>
  <c r="X3059" i="1"/>
  <c r="V3060" i="1"/>
  <c r="W3060" i="1"/>
  <c r="X3060" i="1"/>
  <c r="V3061" i="1"/>
  <c r="W3061" i="1"/>
  <c r="X3061" i="1"/>
  <c r="V3062" i="1"/>
  <c r="W3062" i="1"/>
  <c r="X3062" i="1"/>
  <c r="V3063" i="1"/>
  <c r="W3063" i="1"/>
  <c r="X3063" i="1"/>
  <c r="V3064" i="1"/>
  <c r="W3064" i="1"/>
  <c r="X3064" i="1"/>
  <c r="V3065" i="1"/>
  <c r="W3065" i="1"/>
  <c r="X3065" i="1"/>
  <c r="V3066" i="1"/>
  <c r="W3066" i="1"/>
  <c r="X3066" i="1"/>
  <c r="V3067" i="1"/>
  <c r="W3067" i="1"/>
  <c r="X3067" i="1"/>
  <c r="V3068" i="1"/>
  <c r="W3068" i="1"/>
  <c r="X3068" i="1"/>
  <c r="V3069" i="1"/>
  <c r="W3069" i="1"/>
  <c r="X3069" i="1"/>
  <c r="V3070" i="1"/>
  <c r="W3070" i="1"/>
  <c r="X3070" i="1"/>
  <c r="V3071" i="1"/>
  <c r="W3071" i="1"/>
  <c r="X3071" i="1"/>
  <c r="V3072" i="1"/>
  <c r="W3072" i="1"/>
  <c r="X3072" i="1"/>
  <c r="V3073" i="1"/>
  <c r="W3073" i="1"/>
  <c r="X3073" i="1"/>
  <c r="V3074" i="1"/>
  <c r="W3074" i="1"/>
  <c r="X3074" i="1"/>
  <c r="V3075" i="1"/>
  <c r="W3075" i="1"/>
  <c r="X3075" i="1"/>
  <c r="V3076" i="1"/>
  <c r="W3076" i="1"/>
  <c r="X3076" i="1"/>
  <c r="V3077" i="1"/>
  <c r="W3077" i="1"/>
  <c r="X3077" i="1"/>
  <c r="V3078" i="1"/>
  <c r="W3078" i="1"/>
  <c r="X3078" i="1"/>
  <c r="V3079" i="1"/>
  <c r="W3079" i="1"/>
  <c r="X3079" i="1"/>
  <c r="V3080" i="1"/>
  <c r="W3080" i="1"/>
  <c r="X3080" i="1"/>
  <c r="V3081" i="1"/>
  <c r="W3081" i="1"/>
  <c r="X3081" i="1"/>
  <c r="V3082" i="1"/>
  <c r="W3082" i="1"/>
  <c r="X3082" i="1"/>
  <c r="V3083" i="1"/>
  <c r="W3083" i="1"/>
  <c r="X3083" i="1"/>
  <c r="V3084" i="1"/>
  <c r="W3084" i="1"/>
  <c r="X3084" i="1"/>
  <c r="V3085" i="1"/>
  <c r="W3085" i="1"/>
  <c r="X3085" i="1"/>
  <c r="V3086" i="1"/>
  <c r="W3086" i="1"/>
  <c r="X3086" i="1"/>
  <c r="V3087" i="1"/>
  <c r="W3087" i="1"/>
  <c r="X3087" i="1"/>
  <c r="V3088" i="1"/>
  <c r="W3088" i="1"/>
  <c r="X3088" i="1"/>
  <c r="V3089" i="1"/>
  <c r="W3089" i="1"/>
  <c r="X3089" i="1"/>
  <c r="V3090" i="1"/>
  <c r="W3090" i="1"/>
  <c r="X3090" i="1"/>
  <c r="V3091" i="1"/>
  <c r="W3091" i="1"/>
  <c r="X3091" i="1"/>
  <c r="V3092" i="1"/>
  <c r="W3092" i="1"/>
  <c r="X3092" i="1"/>
  <c r="V3093" i="1"/>
  <c r="W3093" i="1"/>
  <c r="X3093" i="1"/>
  <c r="V3094" i="1"/>
  <c r="W3094" i="1"/>
  <c r="X3094" i="1"/>
  <c r="V3095" i="1"/>
  <c r="W3095" i="1"/>
  <c r="X3095" i="1"/>
  <c r="V3096" i="1"/>
  <c r="W3096" i="1"/>
  <c r="X3096" i="1"/>
  <c r="V3097" i="1"/>
  <c r="W3097" i="1"/>
  <c r="X3097" i="1"/>
  <c r="V3098" i="1"/>
  <c r="W3098" i="1"/>
  <c r="X3098" i="1"/>
  <c r="V3099" i="1"/>
  <c r="W3099" i="1"/>
  <c r="X3099" i="1"/>
  <c r="V3100" i="1"/>
  <c r="W3100" i="1"/>
  <c r="X3100" i="1"/>
  <c r="V3101" i="1"/>
  <c r="W3101" i="1"/>
  <c r="X3101" i="1"/>
  <c r="V3102" i="1"/>
  <c r="W3102" i="1"/>
  <c r="X3102" i="1"/>
  <c r="V3103" i="1"/>
  <c r="W3103" i="1"/>
  <c r="X3103" i="1"/>
  <c r="V3104" i="1"/>
  <c r="W3104" i="1"/>
  <c r="X3104" i="1"/>
  <c r="V3105" i="1"/>
  <c r="W3105" i="1"/>
  <c r="X3105" i="1"/>
  <c r="V3106" i="1"/>
  <c r="W3106" i="1"/>
  <c r="X3106" i="1"/>
  <c r="V3107" i="1"/>
  <c r="W3107" i="1"/>
  <c r="X3107" i="1"/>
  <c r="V3108" i="1"/>
  <c r="W3108" i="1"/>
  <c r="X3108" i="1"/>
  <c r="V3109" i="1"/>
  <c r="W3109" i="1"/>
  <c r="X3109" i="1"/>
  <c r="V3110" i="1"/>
  <c r="W3110" i="1"/>
  <c r="X3110" i="1"/>
  <c r="V3111" i="1"/>
  <c r="W3111" i="1"/>
  <c r="X3111" i="1"/>
  <c r="V3112" i="1"/>
  <c r="W3112" i="1"/>
  <c r="X3112" i="1"/>
  <c r="V3113" i="1"/>
  <c r="W3113" i="1"/>
  <c r="X3113" i="1"/>
  <c r="X2743" i="1"/>
  <c r="V2743" i="1"/>
  <c r="W2028" i="1" l="1"/>
  <c r="W2027" i="1"/>
  <c r="W2026" i="1"/>
  <c r="V2354" i="1"/>
  <c r="W2354" i="1"/>
  <c r="X2354" i="1"/>
  <c r="V2355" i="1"/>
  <c r="W2355" i="1"/>
  <c r="X2355" i="1"/>
  <c r="V2356" i="1"/>
  <c r="W2356" i="1"/>
  <c r="X2356" i="1"/>
  <c r="V2357" i="1"/>
  <c r="W2357" i="1"/>
  <c r="X2357" i="1"/>
  <c r="V2358" i="1"/>
  <c r="W2358" i="1"/>
  <c r="X2358" i="1"/>
  <c r="V2359" i="1"/>
  <c r="W2359" i="1"/>
  <c r="X2359" i="1"/>
  <c r="V2360" i="1"/>
  <c r="W2360" i="1"/>
  <c r="X2360" i="1"/>
  <c r="V2361" i="1"/>
  <c r="W2361" i="1"/>
  <c r="X2361" i="1"/>
  <c r="V2362" i="1"/>
  <c r="W2362" i="1"/>
  <c r="X2362" i="1"/>
  <c r="V2363" i="1"/>
  <c r="W2363" i="1"/>
  <c r="X2363" i="1"/>
  <c r="V2364" i="1"/>
  <c r="W2364" i="1"/>
  <c r="X2364" i="1"/>
  <c r="V2365" i="1"/>
  <c r="W2365" i="1"/>
  <c r="X2365" i="1"/>
  <c r="V2366" i="1"/>
  <c r="W2366" i="1"/>
  <c r="X2366" i="1"/>
  <c r="V2367" i="1"/>
  <c r="W2367" i="1"/>
  <c r="X2367" i="1"/>
  <c r="V2368" i="1"/>
  <c r="W2368" i="1"/>
  <c r="X2368" i="1"/>
  <c r="V2369" i="1"/>
  <c r="W2369" i="1"/>
  <c r="X2369" i="1"/>
  <c r="V2370" i="1"/>
  <c r="W2370" i="1"/>
  <c r="X2370" i="1"/>
  <c r="V2371" i="1"/>
  <c r="W2371" i="1"/>
  <c r="X2371" i="1"/>
  <c r="V2372" i="1"/>
  <c r="W2372" i="1"/>
  <c r="X2372" i="1"/>
  <c r="V2373" i="1"/>
  <c r="W2373" i="1"/>
  <c r="X2373" i="1"/>
  <c r="V2374" i="1"/>
  <c r="W2374" i="1"/>
  <c r="X2374" i="1"/>
  <c r="V2375" i="1"/>
  <c r="W2375" i="1"/>
  <c r="X2375" i="1"/>
  <c r="V2376" i="1"/>
  <c r="W2376" i="1"/>
  <c r="X2376" i="1"/>
  <c r="V2377" i="1"/>
  <c r="W2377" i="1"/>
  <c r="X2377" i="1"/>
  <c r="V2378" i="1"/>
  <c r="W2378" i="1"/>
  <c r="X2378" i="1"/>
  <c r="V2379" i="1"/>
  <c r="W2379" i="1"/>
  <c r="X2379" i="1"/>
  <c r="V2380" i="1"/>
  <c r="W2380" i="1"/>
  <c r="X2380" i="1"/>
  <c r="V2381" i="1"/>
  <c r="W2381" i="1"/>
  <c r="X2381" i="1"/>
  <c r="V2382" i="1"/>
  <c r="W2382" i="1"/>
  <c r="X2382" i="1"/>
  <c r="V2383" i="1"/>
  <c r="W2383" i="1"/>
  <c r="X2383" i="1"/>
  <c r="V2384" i="1"/>
  <c r="W2384" i="1"/>
  <c r="X2384" i="1"/>
  <c r="V2385" i="1"/>
  <c r="W2385" i="1"/>
  <c r="X2385" i="1"/>
  <c r="V2386" i="1"/>
  <c r="W2386" i="1"/>
  <c r="X2386" i="1"/>
  <c r="V2387" i="1"/>
  <c r="W2387" i="1"/>
  <c r="X2387" i="1"/>
  <c r="V2388" i="1"/>
  <c r="W2388" i="1"/>
  <c r="X2388" i="1"/>
  <c r="V2389" i="1"/>
  <c r="W2389" i="1"/>
  <c r="X2389" i="1"/>
  <c r="V2390" i="1"/>
  <c r="W2390" i="1"/>
  <c r="X2390" i="1"/>
  <c r="V2391" i="1"/>
  <c r="W2391" i="1"/>
  <c r="X2391" i="1"/>
  <c r="V2392" i="1"/>
  <c r="W2392" i="1"/>
  <c r="X2392" i="1"/>
  <c r="V2393" i="1"/>
  <c r="W2393" i="1"/>
  <c r="X2393" i="1"/>
  <c r="V2394" i="1"/>
  <c r="W2394" i="1"/>
  <c r="X2394" i="1"/>
  <c r="V2395" i="1"/>
  <c r="W2395" i="1"/>
  <c r="X2395" i="1"/>
  <c r="V2396" i="1"/>
  <c r="W2396" i="1"/>
  <c r="X2396" i="1"/>
  <c r="V2397" i="1"/>
  <c r="W2397" i="1"/>
  <c r="X2397" i="1"/>
  <c r="V2398" i="1"/>
  <c r="W2398" i="1"/>
  <c r="X2398" i="1"/>
  <c r="V2399" i="1"/>
  <c r="W2399" i="1"/>
  <c r="X2399" i="1"/>
  <c r="V2400" i="1"/>
  <c r="W2400" i="1"/>
  <c r="X2400" i="1"/>
  <c r="V2401" i="1"/>
  <c r="W2401" i="1"/>
  <c r="X2401" i="1"/>
  <c r="V2402" i="1"/>
  <c r="W2402" i="1"/>
  <c r="X2402" i="1"/>
  <c r="V2403" i="1"/>
  <c r="W2403" i="1"/>
  <c r="X2403" i="1"/>
  <c r="V2404" i="1"/>
  <c r="W2404" i="1"/>
  <c r="X2404" i="1"/>
  <c r="V2405" i="1"/>
  <c r="W2405" i="1"/>
  <c r="X2405" i="1"/>
  <c r="V2406" i="1"/>
  <c r="W2406" i="1"/>
  <c r="X2406" i="1"/>
  <c r="V2407" i="1"/>
  <c r="W2407" i="1"/>
  <c r="X2407" i="1"/>
  <c r="V2408" i="1"/>
  <c r="W2408" i="1"/>
  <c r="X2408" i="1"/>
  <c r="V2409" i="1"/>
  <c r="W2409" i="1"/>
  <c r="X2409" i="1"/>
  <c r="V2410" i="1"/>
  <c r="W2410" i="1"/>
  <c r="X2410" i="1"/>
  <c r="V2411" i="1"/>
  <c r="W2411" i="1"/>
  <c r="X2411" i="1"/>
  <c r="V2412" i="1"/>
  <c r="W2412" i="1"/>
  <c r="X2412" i="1"/>
  <c r="V2413" i="1"/>
  <c r="W2413" i="1"/>
  <c r="X2413" i="1"/>
  <c r="V2414" i="1"/>
  <c r="W2414" i="1"/>
  <c r="X2414" i="1"/>
  <c r="V2415" i="1"/>
  <c r="W2415" i="1"/>
  <c r="X2415" i="1"/>
  <c r="V2416" i="1"/>
  <c r="W2416" i="1"/>
  <c r="X2416" i="1"/>
  <c r="V2417" i="1"/>
  <c r="W2417" i="1"/>
  <c r="X2417" i="1"/>
  <c r="V2418" i="1"/>
  <c r="W2418" i="1"/>
  <c r="X2418" i="1"/>
  <c r="V2419" i="1"/>
  <c r="W2419" i="1"/>
  <c r="X2419" i="1"/>
  <c r="V2420" i="1"/>
  <c r="W2420" i="1"/>
  <c r="X2420" i="1"/>
  <c r="V2421" i="1"/>
  <c r="W2421" i="1"/>
  <c r="X2421" i="1"/>
  <c r="V2422" i="1"/>
  <c r="W2422" i="1"/>
  <c r="X2422" i="1"/>
  <c r="V2423" i="1"/>
  <c r="W2423" i="1"/>
  <c r="X2423" i="1"/>
  <c r="V2424" i="1"/>
  <c r="W2424" i="1"/>
  <c r="X2424" i="1"/>
  <c r="V2425" i="1"/>
  <c r="W2425" i="1"/>
  <c r="X2425" i="1"/>
  <c r="V2426" i="1"/>
  <c r="W2426" i="1"/>
  <c r="X2426" i="1"/>
  <c r="V2427" i="1"/>
  <c r="W2427" i="1"/>
  <c r="X2427" i="1"/>
  <c r="V2428" i="1"/>
  <c r="W2428" i="1"/>
  <c r="X2428" i="1"/>
  <c r="V2429" i="1"/>
  <c r="W2429" i="1"/>
  <c r="X2429" i="1"/>
  <c r="V2430" i="1"/>
  <c r="W2430" i="1"/>
  <c r="X2430" i="1"/>
  <c r="V2431" i="1"/>
  <c r="W2431" i="1"/>
  <c r="X2431" i="1"/>
  <c r="V2432" i="1"/>
  <c r="W2432" i="1"/>
  <c r="X2432" i="1"/>
  <c r="V2433" i="1"/>
  <c r="W2433" i="1"/>
  <c r="X2433" i="1"/>
  <c r="V2434" i="1"/>
  <c r="W2434" i="1"/>
  <c r="X2434" i="1"/>
  <c r="V2435" i="1"/>
  <c r="W2435" i="1"/>
  <c r="X2435" i="1"/>
  <c r="V2436" i="1"/>
  <c r="W2436" i="1"/>
  <c r="X2436" i="1"/>
  <c r="V2437" i="1"/>
  <c r="W2437" i="1"/>
  <c r="X2437" i="1"/>
  <c r="V2438" i="1"/>
  <c r="W2438" i="1"/>
  <c r="X2438" i="1"/>
  <c r="V2439" i="1"/>
  <c r="W2439" i="1"/>
  <c r="X2439" i="1"/>
  <c r="V2440" i="1"/>
  <c r="W2440" i="1"/>
  <c r="X2440" i="1"/>
  <c r="V2441" i="1"/>
  <c r="W2441" i="1"/>
  <c r="X2441" i="1"/>
  <c r="V2442" i="1"/>
  <c r="W2442" i="1"/>
  <c r="X2442" i="1"/>
  <c r="V2443" i="1"/>
  <c r="W2443" i="1"/>
  <c r="X2443" i="1"/>
  <c r="V2444" i="1"/>
  <c r="W2444" i="1"/>
  <c r="X2444" i="1"/>
  <c r="V2445" i="1"/>
  <c r="W2445" i="1"/>
  <c r="X2445" i="1"/>
  <c r="V2446" i="1"/>
  <c r="W2446" i="1"/>
  <c r="X2446" i="1"/>
  <c r="V2447" i="1"/>
  <c r="W2447" i="1"/>
  <c r="X2447" i="1"/>
  <c r="V2448" i="1"/>
  <c r="W2448" i="1"/>
  <c r="X2448" i="1"/>
  <c r="V2449" i="1"/>
  <c r="W2449" i="1"/>
  <c r="X2449" i="1"/>
  <c r="V2450" i="1"/>
  <c r="W2450" i="1"/>
  <c r="X2450" i="1"/>
  <c r="V2451" i="1"/>
  <c r="W2451" i="1"/>
  <c r="X2451" i="1"/>
  <c r="V2452" i="1"/>
  <c r="W2452" i="1"/>
  <c r="X2452" i="1"/>
  <c r="V2453" i="1"/>
  <c r="W2453" i="1"/>
  <c r="X2453" i="1"/>
  <c r="V2454" i="1"/>
  <c r="W2454" i="1"/>
  <c r="X2454" i="1"/>
  <c r="V2455" i="1"/>
  <c r="W2455" i="1"/>
  <c r="X2455" i="1"/>
  <c r="V2456" i="1"/>
  <c r="W2456" i="1"/>
  <c r="X2456" i="1"/>
  <c r="V2457" i="1"/>
  <c r="W2457" i="1"/>
  <c r="X2457" i="1"/>
  <c r="V2458" i="1"/>
  <c r="W2458" i="1"/>
  <c r="X2458" i="1"/>
  <c r="V2459" i="1"/>
  <c r="W2459" i="1"/>
  <c r="X2459" i="1"/>
  <c r="V2460" i="1"/>
  <c r="W2460" i="1"/>
  <c r="X2460" i="1"/>
  <c r="V2461" i="1"/>
  <c r="W2461" i="1"/>
  <c r="X2461" i="1"/>
  <c r="V2462" i="1"/>
  <c r="W2462" i="1"/>
  <c r="X2462" i="1"/>
  <c r="V2463" i="1"/>
  <c r="W2463" i="1"/>
  <c r="X2463" i="1"/>
  <c r="V2464" i="1"/>
  <c r="W2464" i="1"/>
  <c r="X2464" i="1"/>
  <c r="V2465" i="1"/>
  <c r="W2465" i="1"/>
  <c r="X2465" i="1"/>
  <c r="V2466" i="1"/>
  <c r="W2466" i="1"/>
  <c r="X2466" i="1"/>
  <c r="V2467" i="1"/>
  <c r="W2467" i="1"/>
  <c r="X2467" i="1"/>
  <c r="V2468" i="1"/>
  <c r="W2468" i="1"/>
  <c r="X2468" i="1"/>
  <c r="V2469" i="1"/>
  <c r="W2469" i="1"/>
  <c r="X2469" i="1"/>
  <c r="V2470" i="1"/>
  <c r="W2470" i="1"/>
  <c r="X2470" i="1"/>
  <c r="V2471" i="1"/>
  <c r="W2471" i="1"/>
  <c r="X2471" i="1"/>
  <c r="V2472" i="1"/>
  <c r="W2472" i="1"/>
  <c r="X2472" i="1"/>
  <c r="V2473" i="1"/>
  <c r="W2473" i="1"/>
  <c r="X2473" i="1"/>
  <c r="V2474" i="1"/>
  <c r="W2474" i="1"/>
  <c r="X2474" i="1"/>
  <c r="V2475" i="1"/>
  <c r="W2475" i="1"/>
  <c r="X2475" i="1"/>
  <c r="V2476" i="1"/>
  <c r="W2476" i="1"/>
  <c r="X2476" i="1"/>
  <c r="V2477" i="1"/>
  <c r="W2477" i="1"/>
  <c r="X2477" i="1"/>
  <c r="V2478" i="1"/>
  <c r="W2478" i="1"/>
  <c r="X2478" i="1"/>
  <c r="V2479" i="1"/>
  <c r="W2479" i="1"/>
  <c r="X2479" i="1"/>
  <c r="V2480" i="1"/>
  <c r="W2480" i="1"/>
  <c r="X2480" i="1"/>
  <c r="V2481" i="1"/>
  <c r="W2481" i="1"/>
  <c r="X2481" i="1"/>
  <c r="V2482" i="1"/>
  <c r="W2482" i="1"/>
  <c r="X2482" i="1"/>
  <c r="V2483" i="1"/>
  <c r="W2483" i="1"/>
  <c r="X2483" i="1"/>
  <c r="V2484" i="1"/>
  <c r="W2484" i="1"/>
  <c r="X2484" i="1"/>
  <c r="V2485" i="1"/>
  <c r="W2485" i="1"/>
  <c r="X2485" i="1"/>
  <c r="V2486" i="1"/>
  <c r="W2486" i="1"/>
  <c r="X2486" i="1"/>
  <c r="V2487" i="1"/>
  <c r="W2487" i="1"/>
  <c r="X2487" i="1"/>
  <c r="V2488" i="1"/>
  <c r="W2488" i="1"/>
  <c r="X2488" i="1"/>
  <c r="V2489" i="1"/>
  <c r="W2489" i="1"/>
  <c r="X2489" i="1"/>
  <c r="V2490" i="1"/>
  <c r="W2490" i="1"/>
  <c r="X2490" i="1"/>
  <c r="V2491" i="1"/>
  <c r="W2491" i="1"/>
  <c r="X2491" i="1"/>
  <c r="V2492" i="1"/>
  <c r="W2492" i="1"/>
  <c r="X2492" i="1"/>
  <c r="V2493" i="1"/>
  <c r="W2493" i="1"/>
  <c r="X2493" i="1"/>
  <c r="V2494" i="1"/>
  <c r="W2494" i="1"/>
  <c r="X2494" i="1"/>
  <c r="V2495" i="1"/>
  <c r="W2495" i="1"/>
  <c r="X2495" i="1"/>
  <c r="V2496" i="1"/>
  <c r="W2496" i="1"/>
  <c r="X2496" i="1"/>
  <c r="V2497" i="1"/>
  <c r="W2497" i="1"/>
  <c r="X2497" i="1"/>
  <c r="V2498" i="1"/>
  <c r="W2498" i="1"/>
  <c r="X2498" i="1"/>
  <c r="V2499" i="1"/>
  <c r="W2499" i="1"/>
  <c r="X2499" i="1"/>
  <c r="V2500" i="1"/>
  <c r="W2500" i="1"/>
  <c r="X2500" i="1"/>
  <c r="V2501" i="1"/>
  <c r="W2501" i="1"/>
  <c r="X2501" i="1"/>
  <c r="V2502" i="1"/>
  <c r="W2502" i="1"/>
  <c r="X2502" i="1"/>
  <c r="V2503" i="1"/>
  <c r="W2503" i="1"/>
  <c r="X2503" i="1"/>
  <c r="V2504" i="1"/>
  <c r="W2504" i="1"/>
  <c r="X2504" i="1"/>
  <c r="V2505" i="1"/>
  <c r="W2505" i="1"/>
  <c r="X2505" i="1"/>
  <c r="V2506" i="1"/>
  <c r="W2506" i="1"/>
  <c r="X2506" i="1"/>
  <c r="V2507" i="1"/>
  <c r="W2507" i="1"/>
  <c r="X2507" i="1"/>
  <c r="V2508" i="1"/>
  <c r="W2508" i="1"/>
  <c r="X2508" i="1"/>
  <c r="V2509" i="1"/>
  <c r="W2509" i="1"/>
  <c r="X2509" i="1"/>
  <c r="V2510" i="1"/>
  <c r="W2510" i="1"/>
  <c r="X2510" i="1"/>
  <c r="V2511" i="1"/>
  <c r="W2511" i="1"/>
  <c r="X2511" i="1"/>
  <c r="V2512" i="1"/>
  <c r="W2512" i="1"/>
  <c r="X2512" i="1"/>
  <c r="V2513" i="1"/>
  <c r="W2513" i="1"/>
  <c r="X2513" i="1"/>
  <c r="V2514" i="1"/>
  <c r="W2514" i="1"/>
  <c r="X2514" i="1"/>
  <c r="V2515" i="1"/>
  <c r="W2515" i="1"/>
  <c r="X2515" i="1"/>
  <c r="V2516" i="1"/>
  <c r="W2516" i="1"/>
  <c r="X2516" i="1"/>
  <c r="V2517" i="1"/>
  <c r="W2517" i="1"/>
  <c r="X2517" i="1"/>
  <c r="V2518" i="1"/>
  <c r="W2518" i="1"/>
  <c r="X2518" i="1"/>
  <c r="V2519" i="1"/>
  <c r="W2519" i="1"/>
  <c r="X2519" i="1"/>
  <c r="V2520" i="1"/>
  <c r="W2520" i="1"/>
  <c r="X2520" i="1"/>
  <c r="V2521" i="1"/>
  <c r="W2521" i="1"/>
  <c r="X2521" i="1"/>
  <c r="V2522" i="1"/>
  <c r="W2522" i="1"/>
  <c r="X2522" i="1"/>
  <c r="V2523" i="1"/>
  <c r="W2523" i="1"/>
  <c r="X2523" i="1"/>
  <c r="V2524" i="1"/>
  <c r="W2524" i="1"/>
  <c r="X2524" i="1"/>
  <c r="V2525" i="1"/>
  <c r="W2525" i="1"/>
  <c r="X2525" i="1"/>
  <c r="V2526" i="1"/>
  <c r="W2526" i="1"/>
  <c r="X2526" i="1"/>
  <c r="V2527" i="1"/>
  <c r="W2527" i="1"/>
  <c r="X2527" i="1"/>
  <c r="V2528" i="1"/>
  <c r="W2528" i="1"/>
  <c r="X2528" i="1"/>
  <c r="V2529" i="1"/>
  <c r="W2529" i="1"/>
  <c r="X2529" i="1"/>
  <c r="V2530" i="1"/>
  <c r="W2530" i="1"/>
  <c r="X2530" i="1"/>
  <c r="V2531" i="1"/>
  <c r="W2531" i="1"/>
  <c r="X2531" i="1"/>
  <c r="V2532" i="1"/>
  <c r="W2532" i="1"/>
  <c r="X2532" i="1"/>
  <c r="V2533" i="1"/>
  <c r="W2533" i="1"/>
  <c r="X2533" i="1"/>
  <c r="V2534" i="1"/>
  <c r="W2534" i="1"/>
  <c r="X2534" i="1"/>
  <c r="V2535" i="1"/>
  <c r="W2535" i="1"/>
  <c r="X2535" i="1"/>
  <c r="V2536" i="1"/>
  <c r="W2536" i="1"/>
  <c r="X2536" i="1"/>
  <c r="V2537" i="1"/>
  <c r="W2537" i="1"/>
  <c r="X2537" i="1"/>
  <c r="V2538" i="1"/>
  <c r="W2538" i="1"/>
  <c r="X2538" i="1"/>
  <c r="V2539" i="1"/>
  <c r="W2539" i="1"/>
  <c r="X2539" i="1"/>
  <c r="V2540" i="1"/>
  <c r="W2540" i="1"/>
  <c r="X2540" i="1"/>
  <c r="V2541" i="1"/>
  <c r="W2541" i="1"/>
  <c r="X2541" i="1"/>
  <c r="V2542" i="1"/>
  <c r="W2542" i="1"/>
  <c r="X2542" i="1"/>
  <c r="V2543" i="1"/>
  <c r="W2543" i="1"/>
  <c r="X2543" i="1"/>
  <c r="V2544" i="1"/>
  <c r="W2544" i="1"/>
  <c r="X2544" i="1"/>
  <c r="V2545" i="1"/>
  <c r="W2545" i="1"/>
  <c r="X2545" i="1"/>
  <c r="V2546" i="1"/>
  <c r="W2546" i="1"/>
  <c r="X2546" i="1"/>
  <c r="V2547" i="1"/>
  <c r="W2547" i="1"/>
  <c r="X2547" i="1"/>
  <c r="V2548" i="1"/>
  <c r="W2548" i="1"/>
  <c r="X2548" i="1"/>
  <c r="V2549" i="1"/>
  <c r="W2549" i="1"/>
  <c r="X2549" i="1"/>
  <c r="V2550" i="1"/>
  <c r="W2550" i="1"/>
  <c r="X2550" i="1"/>
  <c r="V2551" i="1"/>
  <c r="W2551" i="1"/>
  <c r="X2551" i="1"/>
  <c r="V2552" i="1"/>
  <c r="W2552" i="1"/>
  <c r="X2552" i="1"/>
  <c r="V2553" i="1"/>
  <c r="W2553" i="1"/>
  <c r="X2553" i="1"/>
  <c r="V2554" i="1"/>
  <c r="W2554" i="1"/>
  <c r="X2554" i="1"/>
  <c r="V2555" i="1"/>
  <c r="W2555" i="1"/>
  <c r="X2555" i="1"/>
  <c r="V2556" i="1"/>
  <c r="W2556" i="1"/>
  <c r="X2556" i="1"/>
  <c r="V2557" i="1"/>
  <c r="W2557" i="1"/>
  <c r="X2557" i="1"/>
  <c r="V2558" i="1"/>
  <c r="W2558" i="1"/>
  <c r="X2558" i="1"/>
  <c r="V2559" i="1"/>
  <c r="W2559" i="1"/>
  <c r="X2559" i="1"/>
  <c r="V2560" i="1"/>
  <c r="W2560" i="1"/>
  <c r="X2560" i="1"/>
  <c r="V2561" i="1"/>
  <c r="W2561" i="1"/>
  <c r="X2561" i="1"/>
  <c r="V2562" i="1"/>
  <c r="W2562" i="1"/>
  <c r="X2562" i="1"/>
  <c r="V2563" i="1"/>
  <c r="W2563" i="1"/>
  <c r="X2563" i="1"/>
  <c r="V2564" i="1"/>
  <c r="W2564" i="1"/>
  <c r="X2564" i="1"/>
  <c r="V2565" i="1"/>
  <c r="W2565" i="1"/>
  <c r="X2565" i="1"/>
  <c r="V2566" i="1"/>
  <c r="W2566" i="1"/>
  <c r="X2566" i="1"/>
  <c r="V2567" i="1"/>
  <c r="W2567" i="1"/>
  <c r="X2567" i="1"/>
  <c r="V2568" i="1"/>
  <c r="W2568" i="1"/>
  <c r="X2568" i="1"/>
  <c r="V2569" i="1"/>
  <c r="W2569" i="1"/>
  <c r="X2569" i="1"/>
  <c r="V2570" i="1"/>
  <c r="W2570" i="1"/>
  <c r="X2570" i="1"/>
  <c r="V2571" i="1"/>
  <c r="W2571" i="1"/>
  <c r="X2571" i="1"/>
  <c r="V2572" i="1"/>
  <c r="W2572" i="1"/>
  <c r="X2572" i="1"/>
  <c r="V2573" i="1"/>
  <c r="W2573" i="1"/>
  <c r="X2573" i="1"/>
  <c r="V2574" i="1"/>
  <c r="W2574" i="1"/>
  <c r="X2574" i="1"/>
  <c r="V2575" i="1"/>
  <c r="W2575" i="1"/>
  <c r="X2575" i="1"/>
  <c r="V2576" i="1"/>
  <c r="W2576" i="1"/>
  <c r="X2576" i="1"/>
  <c r="V2577" i="1"/>
  <c r="W2577" i="1"/>
  <c r="X2577" i="1"/>
  <c r="V2578" i="1"/>
  <c r="W2578" i="1"/>
  <c r="X2578" i="1"/>
  <c r="V2579" i="1"/>
  <c r="W2579" i="1"/>
  <c r="X2579" i="1"/>
  <c r="V2580" i="1"/>
  <c r="W2580" i="1"/>
  <c r="X2580" i="1"/>
  <c r="V2581" i="1"/>
  <c r="W2581" i="1"/>
  <c r="X2581" i="1"/>
  <c r="V2582" i="1"/>
  <c r="W2582" i="1"/>
  <c r="X2582" i="1"/>
  <c r="V2583" i="1"/>
  <c r="W2583" i="1"/>
  <c r="X2583" i="1"/>
  <c r="V2584" i="1"/>
  <c r="W2584" i="1"/>
  <c r="X2584" i="1"/>
  <c r="V2585" i="1"/>
  <c r="W2585" i="1"/>
  <c r="X2585" i="1"/>
  <c r="V2586" i="1"/>
  <c r="W2586" i="1"/>
  <c r="X2586" i="1"/>
  <c r="V2587" i="1"/>
  <c r="W2587" i="1"/>
  <c r="X2587" i="1"/>
  <c r="V2588" i="1"/>
  <c r="W2588" i="1"/>
  <c r="X2588" i="1"/>
  <c r="V2589" i="1"/>
  <c r="W2589" i="1"/>
  <c r="X2589" i="1"/>
  <c r="V2590" i="1"/>
  <c r="W2590" i="1"/>
  <c r="X2590" i="1"/>
  <c r="V2591" i="1"/>
  <c r="W2591" i="1"/>
  <c r="X2591" i="1"/>
  <c r="V2592" i="1"/>
  <c r="W2592" i="1"/>
  <c r="X2592" i="1"/>
  <c r="V2593" i="1"/>
  <c r="W2593" i="1"/>
  <c r="X2593" i="1"/>
  <c r="V2594" i="1"/>
  <c r="W2594" i="1"/>
  <c r="X2594" i="1"/>
  <c r="V2595" i="1"/>
  <c r="W2595" i="1"/>
  <c r="X2595" i="1"/>
  <c r="V2596" i="1"/>
  <c r="W2596" i="1"/>
  <c r="X2596" i="1"/>
  <c r="V2597" i="1"/>
  <c r="W2597" i="1"/>
  <c r="X2597" i="1"/>
  <c r="V2598" i="1"/>
  <c r="W2598" i="1"/>
  <c r="X2598" i="1"/>
  <c r="V2599" i="1"/>
  <c r="W2599" i="1"/>
  <c r="X2599" i="1"/>
  <c r="V2600" i="1"/>
  <c r="W2600" i="1"/>
  <c r="X2600" i="1"/>
  <c r="V2601" i="1"/>
  <c r="W2601" i="1"/>
  <c r="X2601" i="1"/>
  <c r="V2602" i="1"/>
  <c r="W2602" i="1"/>
  <c r="X2602" i="1"/>
  <c r="V2603" i="1"/>
  <c r="W2603" i="1"/>
  <c r="X2603" i="1"/>
  <c r="V2604" i="1"/>
  <c r="W2604" i="1"/>
  <c r="X2604" i="1"/>
  <c r="V2605" i="1"/>
  <c r="W2605" i="1"/>
  <c r="X2605" i="1"/>
  <c r="V2606" i="1"/>
  <c r="W2606" i="1"/>
  <c r="X2606" i="1"/>
  <c r="V2607" i="1"/>
  <c r="W2607" i="1"/>
  <c r="X2607" i="1"/>
  <c r="V2608" i="1"/>
  <c r="W2608" i="1"/>
  <c r="X2608" i="1"/>
  <c r="V2609" i="1"/>
  <c r="W2609" i="1"/>
  <c r="X2609" i="1"/>
  <c r="V2610" i="1"/>
  <c r="W2610" i="1"/>
  <c r="X2610" i="1"/>
  <c r="V2611" i="1"/>
  <c r="W2611" i="1"/>
  <c r="X2611" i="1"/>
  <c r="V2612" i="1"/>
  <c r="W2612" i="1"/>
  <c r="X2612" i="1"/>
  <c r="V2613" i="1"/>
  <c r="W2613" i="1"/>
  <c r="X2613" i="1"/>
  <c r="V2614" i="1"/>
  <c r="W2614" i="1"/>
  <c r="X2614" i="1"/>
  <c r="V2615" i="1"/>
  <c r="W2615" i="1"/>
  <c r="X2615" i="1"/>
  <c r="V2616" i="1"/>
  <c r="W2616" i="1"/>
  <c r="X2616" i="1"/>
  <c r="V2617" i="1"/>
  <c r="W2617" i="1"/>
  <c r="X2617" i="1"/>
  <c r="V2618" i="1"/>
  <c r="W2618" i="1"/>
  <c r="X2618" i="1"/>
  <c r="V2619" i="1"/>
  <c r="W2619" i="1"/>
  <c r="X2619" i="1"/>
  <c r="V2620" i="1"/>
  <c r="W2620" i="1"/>
  <c r="X2620" i="1"/>
  <c r="V2621" i="1"/>
  <c r="W2621" i="1"/>
  <c r="X2621" i="1"/>
  <c r="V2622" i="1"/>
  <c r="W2622" i="1"/>
  <c r="X2622" i="1"/>
  <c r="V2623" i="1"/>
  <c r="W2623" i="1"/>
  <c r="X2623" i="1"/>
  <c r="V2624" i="1"/>
  <c r="W2624" i="1"/>
  <c r="X2624" i="1"/>
  <c r="V2625" i="1"/>
  <c r="W2625" i="1"/>
  <c r="X2625" i="1"/>
  <c r="V2626" i="1"/>
  <c r="W2626" i="1"/>
  <c r="X2626" i="1"/>
  <c r="V2627" i="1"/>
  <c r="W2627" i="1"/>
  <c r="X2627" i="1"/>
  <c r="V2628" i="1"/>
  <c r="W2628" i="1"/>
  <c r="X2628" i="1"/>
  <c r="V2629" i="1"/>
  <c r="W2629" i="1"/>
  <c r="X2629" i="1"/>
  <c r="V2630" i="1"/>
  <c r="W2630" i="1"/>
  <c r="X2630" i="1"/>
  <c r="V2631" i="1"/>
  <c r="W2631" i="1"/>
  <c r="X2631" i="1"/>
  <c r="V2632" i="1"/>
  <c r="W2632" i="1"/>
  <c r="X2632" i="1"/>
  <c r="V2633" i="1"/>
  <c r="W2633" i="1"/>
  <c r="X2633" i="1"/>
  <c r="V2634" i="1"/>
  <c r="W2634" i="1"/>
  <c r="X2634" i="1"/>
  <c r="V2635" i="1"/>
  <c r="W2635" i="1"/>
  <c r="X2635" i="1"/>
  <c r="V2636" i="1"/>
  <c r="W2636" i="1"/>
  <c r="X2636" i="1"/>
  <c r="V2637" i="1"/>
  <c r="W2637" i="1"/>
  <c r="X2637" i="1"/>
  <c r="V2638" i="1"/>
  <c r="W2638" i="1"/>
  <c r="X2638" i="1"/>
  <c r="V2639" i="1"/>
  <c r="W2639" i="1"/>
  <c r="X2639" i="1"/>
  <c r="V2640" i="1"/>
  <c r="W2640" i="1"/>
  <c r="X2640" i="1"/>
  <c r="V2641" i="1"/>
  <c r="W2641" i="1"/>
  <c r="X2641" i="1"/>
  <c r="V2642" i="1"/>
  <c r="W2642" i="1"/>
  <c r="X2642" i="1"/>
  <c r="V2643" i="1"/>
  <c r="W2643" i="1"/>
  <c r="X2643" i="1"/>
  <c r="V2644" i="1"/>
  <c r="W2644" i="1"/>
  <c r="X2644" i="1"/>
  <c r="V2645" i="1"/>
  <c r="W2645" i="1"/>
  <c r="X2645" i="1"/>
  <c r="V2646" i="1"/>
  <c r="W2646" i="1"/>
  <c r="X2646" i="1"/>
  <c r="V2647" i="1"/>
  <c r="W2647" i="1"/>
  <c r="X2647" i="1"/>
  <c r="V2648" i="1"/>
  <c r="W2648" i="1"/>
  <c r="X2648" i="1"/>
  <c r="V2649" i="1"/>
  <c r="W2649" i="1"/>
  <c r="X2649" i="1"/>
  <c r="V2650" i="1"/>
  <c r="W2650" i="1"/>
  <c r="X2650" i="1"/>
  <c r="V2651" i="1"/>
  <c r="W2651" i="1"/>
  <c r="X2651" i="1"/>
  <c r="V2652" i="1"/>
  <c r="W2652" i="1"/>
  <c r="X2652" i="1"/>
  <c r="V2653" i="1"/>
  <c r="W2653" i="1"/>
  <c r="X2653" i="1"/>
  <c r="V2654" i="1"/>
  <c r="W2654" i="1"/>
  <c r="X2654" i="1"/>
  <c r="V2655" i="1"/>
  <c r="W2655" i="1"/>
  <c r="X2655" i="1"/>
  <c r="V2656" i="1"/>
  <c r="W2656" i="1"/>
  <c r="X2656" i="1"/>
  <c r="V2657" i="1"/>
  <c r="W2657" i="1"/>
  <c r="X2657" i="1"/>
  <c r="V2658" i="1"/>
  <c r="W2658" i="1"/>
  <c r="X2658" i="1"/>
  <c r="V2659" i="1"/>
  <c r="W2659" i="1"/>
  <c r="X2659" i="1"/>
  <c r="V2660" i="1"/>
  <c r="W2660" i="1"/>
  <c r="X2660" i="1"/>
  <c r="V2661" i="1"/>
  <c r="W2661" i="1"/>
  <c r="X2661" i="1"/>
  <c r="V2662" i="1"/>
  <c r="W2662" i="1"/>
  <c r="X2662" i="1"/>
  <c r="V2663" i="1"/>
  <c r="W2663" i="1"/>
  <c r="X2663" i="1"/>
  <c r="V2664" i="1"/>
  <c r="W2664" i="1"/>
  <c r="X2664" i="1"/>
  <c r="V2665" i="1"/>
  <c r="W2665" i="1"/>
  <c r="X2665" i="1"/>
  <c r="V2666" i="1"/>
  <c r="W2666" i="1"/>
  <c r="X2666" i="1"/>
  <c r="V2667" i="1"/>
  <c r="W2667" i="1"/>
  <c r="X2667" i="1"/>
  <c r="V2668" i="1"/>
  <c r="W2668" i="1"/>
  <c r="X2668" i="1"/>
  <c r="V2669" i="1"/>
  <c r="W2669" i="1"/>
  <c r="X2669" i="1"/>
  <c r="V2670" i="1"/>
  <c r="W2670" i="1"/>
  <c r="X2670" i="1"/>
  <c r="V2671" i="1"/>
  <c r="W2671" i="1"/>
  <c r="X2671" i="1"/>
  <c r="V2672" i="1"/>
  <c r="W2672" i="1"/>
  <c r="X2672" i="1"/>
  <c r="V2673" i="1"/>
  <c r="W2673" i="1"/>
  <c r="X2673" i="1"/>
  <c r="V2674" i="1"/>
  <c r="W2674" i="1"/>
  <c r="X2674" i="1"/>
  <c r="V2675" i="1"/>
  <c r="W2675" i="1"/>
  <c r="X2675" i="1"/>
  <c r="V2676" i="1"/>
  <c r="W2676" i="1"/>
  <c r="X2676" i="1"/>
  <c r="V2677" i="1"/>
  <c r="W2677" i="1"/>
  <c r="X2677" i="1"/>
  <c r="V2678" i="1"/>
  <c r="W2678" i="1"/>
  <c r="X2678" i="1"/>
  <c r="V2679" i="1"/>
  <c r="W2679" i="1"/>
  <c r="X2679" i="1"/>
  <c r="V2680" i="1"/>
  <c r="W2680" i="1"/>
  <c r="X2680" i="1"/>
  <c r="V2681" i="1"/>
  <c r="W2681" i="1"/>
  <c r="X2681" i="1"/>
  <c r="V2682" i="1"/>
  <c r="W2682" i="1"/>
  <c r="X2682" i="1"/>
  <c r="V2683" i="1"/>
  <c r="W2683" i="1"/>
  <c r="X2683" i="1"/>
  <c r="V2684" i="1"/>
  <c r="W2684" i="1"/>
  <c r="X2684" i="1"/>
  <c r="V2685" i="1"/>
  <c r="W2685" i="1"/>
  <c r="X2685" i="1"/>
  <c r="V2686" i="1"/>
  <c r="W2686" i="1"/>
  <c r="X2686" i="1"/>
  <c r="V2687" i="1"/>
  <c r="W2687" i="1"/>
  <c r="X2687" i="1"/>
  <c r="V2688" i="1"/>
  <c r="W2688" i="1"/>
  <c r="X2688" i="1"/>
  <c r="V2689" i="1"/>
  <c r="W2689" i="1"/>
  <c r="X2689" i="1"/>
  <c r="V2690" i="1"/>
  <c r="W2690" i="1"/>
  <c r="X2690" i="1"/>
  <c r="V2691" i="1"/>
  <c r="W2691" i="1"/>
  <c r="X2691" i="1"/>
  <c r="V2692" i="1"/>
  <c r="W2692" i="1"/>
  <c r="X2692" i="1"/>
  <c r="V2693" i="1"/>
  <c r="W2693" i="1"/>
  <c r="X2693" i="1"/>
  <c r="V2694" i="1"/>
  <c r="W2694" i="1"/>
  <c r="X2694" i="1"/>
  <c r="V2695" i="1"/>
  <c r="W2695" i="1"/>
  <c r="X2695" i="1"/>
  <c r="V2696" i="1"/>
  <c r="W2696" i="1"/>
  <c r="X2696" i="1"/>
  <c r="V2697" i="1"/>
  <c r="W2697" i="1"/>
  <c r="X2697" i="1"/>
  <c r="V2698" i="1"/>
  <c r="W2698" i="1"/>
  <c r="X2698" i="1"/>
  <c r="V2699" i="1"/>
  <c r="W2699" i="1"/>
  <c r="X2699" i="1"/>
  <c r="V2700" i="1"/>
  <c r="W2700" i="1"/>
  <c r="X2700" i="1"/>
  <c r="V2701" i="1"/>
  <c r="W2701" i="1"/>
  <c r="X2701" i="1"/>
  <c r="V2702" i="1"/>
  <c r="W2702" i="1"/>
  <c r="X2702" i="1"/>
  <c r="V2703" i="1"/>
  <c r="W2703" i="1"/>
  <c r="X2703" i="1"/>
  <c r="V2704" i="1"/>
  <c r="W2704" i="1"/>
  <c r="X2704" i="1"/>
  <c r="V2705" i="1"/>
  <c r="W2705" i="1"/>
  <c r="X2705" i="1"/>
  <c r="V2706" i="1"/>
  <c r="W2706" i="1"/>
  <c r="X2706" i="1"/>
  <c r="V2707" i="1"/>
  <c r="W2707" i="1"/>
  <c r="X2707" i="1"/>
  <c r="V2708" i="1"/>
  <c r="W2708" i="1"/>
  <c r="X2708" i="1"/>
  <c r="V2709" i="1"/>
  <c r="W2709" i="1"/>
  <c r="X2709" i="1"/>
  <c r="V2710" i="1"/>
  <c r="W2710" i="1"/>
  <c r="X2710" i="1"/>
  <c r="V2711" i="1"/>
  <c r="W2711" i="1"/>
  <c r="X2711" i="1"/>
  <c r="V2712" i="1"/>
  <c r="W2712" i="1"/>
  <c r="X2712" i="1"/>
  <c r="V2713" i="1"/>
  <c r="W2713" i="1"/>
  <c r="X2713" i="1"/>
  <c r="V2714" i="1"/>
  <c r="W2714" i="1"/>
  <c r="X2714" i="1"/>
  <c r="V2715" i="1"/>
  <c r="W2715" i="1"/>
  <c r="X2715" i="1"/>
  <c r="V2716" i="1"/>
  <c r="W2716" i="1"/>
  <c r="X2716" i="1"/>
  <c r="V2717" i="1"/>
  <c r="W2717" i="1"/>
  <c r="X2717" i="1"/>
  <c r="V2718" i="1"/>
  <c r="W2718" i="1"/>
  <c r="X2718" i="1"/>
  <c r="V2719" i="1"/>
  <c r="W2719" i="1"/>
  <c r="X2719" i="1"/>
  <c r="V2720" i="1"/>
  <c r="W2720" i="1"/>
  <c r="X2720" i="1"/>
  <c r="V2721" i="1"/>
  <c r="W2721" i="1"/>
  <c r="X2721" i="1"/>
  <c r="V2722" i="1"/>
  <c r="W2722" i="1"/>
  <c r="X2722" i="1"/>
  <c r="V2723" i="1"/>
  <c r="W2723" i="1"/>
  <c r="X2723" i="1"/>
  <c r="V2724" i="1"/>
  <c r="W2724" i="1"/>
  <c r="X2724" i="1"/>
  <c r="V2725" i="1"/>
  <c r="W2725" i="1"/>
  <c r="X2725" i="1"/>
  <c r="V2726" i="1"/>
  <c r="W2726" i="1"/>
  <c r="X2726" i="1"/>
  <c r="V2727" i="1"/>
  <c r="W2727" i="1"/>
  <c r="X2727" i="1"/>
  <c r="V2728" i="1"/>
  <c r="W2728" i="1"/>
  <c r="X2728" i="1"/>
  <c r="V2729" i="1"/>
  <c r="W2729" i="1"/>
  <c r="X2729" i="1"/>
  <c r="V2730" i="1"/>
  <c r="W2730" i="1"/>
  <c r="X2730" i="1"/>
  <c r="V2731" i="1"/>
  <c r="W2731" i="1"/>
  <c r="X2731" i="1"/>
  <c r="V2732" i="1"/>
  <c r="W2732" i="1"/>
  <c r="X2732" i="1"/>
  <c r="V2733" i="1"/>
  <c r="W2733" i="1"/>
  <c r="X2733" i="1"/>
  <c r="V2734" i="1"/>
  <c r="W2734" i="1"/>
  <c r="X2734" i="1"/>
  <c r="V2735" i="1"/>
  <c r="W2735" i="1"/>
  <c r="X2735" i="1"/>
  <c r="V2736" i="1"/>
  <c r="W2736" i="1"/>
  <c r="X2736" i="1"/>
  <c r="V2737" i="1"/>
  <c r="W2737" i="1"/>
  <c r="X2737" i="1"/>
  <c r="V2738" i="1"/>
  <c r="W2738" i="1"/>
  <c r="X2738" i="1"/>
  <c r="V2739" i="1"/>
  <c r="W2739" i="1"/>
  <c r="X2739" i="1"/>
  <c r="V2740" i="1"/>
  <c r="W2740" i="1"/>
  <c r="X2740" i="1"/>
  <c r="V2741" i="1"/>
  <c r="W2741" i="1"/>
  <c r="X2741" i="1"/>
  <c r="V2742" i="1"/>
  <c r="W2742" i="1"/>
  <c r="X2742" i="1"/>
  <c r="X2353" i="1"/>
  <c r="W2353" i="1"/>
  <c r="V2353" i="1"/>
  <c r="V2026" i="1" l="1"/>
  <c r="X2026" i="1"/>
  <c r="V2027" i="1"/>
  <c r="X2027" i="1"/>
  <c r="V2028" i="1"/>
  <c r="X2028" i="1"/>
  <c r="V2029" i="1"/>
  <c r="W2029" i="1"/>
  <c r="X2029" i="1"/>
  <c r="V2030" i="1"/>
  <c r="W2030" i="1"/>
  <c r="X2030" i="1"/>
  <c r="V2031" i="1"/>
  <c r="W2031" i="1"/>
  <c r="X2031" i="1"/>
  <c r="V2032" i="1"/>
  <c r="W2032" i="1"/>
  <c r="X2032" i="1"/>
  <c r="V2033" i="1"/>
  <c r="W2033" i="1"/>
  <c r="X2033" i="1"/>
  <c r="V2034" i="1"/>
  <c r="W2034" i="1"/>
  <c r="X2034" i="1"/>
  <c r="V2035" i="1"/>
  <c r="W2035" i="1"/>
  <c r="X2035" i="1"/>
  <c r="V2036" i="1"/>
  <c r="W2036" i="1"/>
  <c r="X2036" i="1"/>
  <c r="V2037" i="1"/>
  <c r="W2037" i="1"/>
  <c r="X2037" i="1"/>
  <c r="V2038" i="1"/>
  <c r="W2038" i="1"/>
  <c r="X2038" i="1"/>
  <c r="V2039" i="1"/>
  <c r="W2039" i="1"/>
  <c r="X2039" i="1"/>
  <c r="V2040" i="1"/>
  <c r="W2040" i="1"/>
  <c r="X2040" i="1"/>
  <c r="V2041" i="1"/>
  <c r="W2041" i="1"/>
  <c r="X2041" i="1"/>
  <c r="V2042" i="1"/>
  <c r="W2042" i="1"/>
  <c r="X2042" i="1"/>
  <c r="V2043" i="1"/>
  <c r="W2043" i="1"/>
  <c r="X2043" i="1"/>
  <c r="V2044" i="1"/>
  <c r="W2044" i="1"/>
  <c r="X2044" i="1"/>
  <c r="V2045" i="1"/>
  <c r="W2045" i="1"/>
  <c r="X2045" i="1"/>
  <c r="V2046" i="1"/>
  <c r="W2046" i="1"/>
  <c r="X2046" i="1"/>
  <c r="V2047" i="1"/>
  <c r="W2047" i="1"/>
  <c r="X2047" i="1"/>
  <c r="V2048" i="1"/>
  <c r="W2048" i="1"/>
  <c r="X2048" i="1"/>
  <c r="V2049" i="1"/>
  <c r="W2049" i="1"/>
  <c r="X2049" i="1"/>
  <c r="V2050" i="1"/>
  <c r="W2050" i="1"/>
  <c r="X2050" i="1"/>
  <c r="V2051" i="1"/>
  <c r="W2051" i="1"/>
  <c r="X2051" i="1"/>
  <c r="V2052" i="1"/>
  <c r="W2052" i="1"/>
  <c r="X2052" i="1"/>
  <c r="V2053" i="1"/>
  <c r="W2053" i="1"/>
  <c r="X2053" i="1"/>
  <c r="V2054" i="1"/>
  <c r="W2054" i="1"/>
  <c r="X2054" i="1"/>
  <c r="V2055" i="1"/>
  <c r="W2055" i="1"/>
  <c r="X2055" i="1"/>
  <c r="V2056" i="1"/>
  <c r="W2056" i="1"/>
  <c r="X2056" i="1"/>
  <c r="V2057" i="1"/>
  <c r="W2057" i="1"/>
  <c r="X2057" i="1"/>
  <c r="V2058" i="1"/>
  <c r="W2058" i="1"/>
  <c r="X2058" i="1"/>
  <c r="V2059" i="1"/>
  <c r="W2059" i="1"/>
  <c r="X2059" i="1"/>
  <c r="V2060" i="1"/>
  <c r="W2060" i="1"/>
  <c r="X2060" i="1"/>
  <c r="V2061" i="1"/>
  <c r="W2061" i="1"/>
  <c r="X2061" i="1"/>
  <c r="V2062" i="1"/>
  <c r="W2062" i="1"/>
  <c r="X2062" i="1"/>
  <c r="V2063" i="1"/>
  <c r="W2063" i="1"/>
  <c r="X2063" i="1"/>
  <c r="V2064" i="1"/>
  <c r="W2064" i="1"/>
  <c r="X2064" i="1"/>
  <c r="V2065" i="1"/>
  <c r="W2065" i="1"/>
  <c r="X2065" i="1"/>
  <c r="V2066" i="1"/>
  <c r="W2066" i="1"/>
  <c r="X2066" i="1"/>
  <c r="V2067" i="1"/>
  <c r="W2067" i="1"/>
  <c r="X2067" i="1"/>
  <c r="V2068" i="1"/>
  <c r="W2068" i="1"/>
  <c r="X2068" i="1"/>
  <c r="V2069" i="1"/>
  <c r="W2069" i="1"/>
  <c r="X2069" i="1"/>
  <c r="V2070" i="1"/>
  <c r="W2070" i="1"/>
  <c r="X2070" i="1"/>
  <c r="V2071" i="1"/>
  <c r="W2071" i="1"/>
  <c r="X2071" i="1"/>
  <c r="V2072" i="1"/>
  <c r="W2072" i="1"/>
  <c r="X2072" i="1"/>
  <c r="V2073" i="1"/>
  <c r="W2073" i="1"/>
  <c r="X2073" i="1"/>
  <c r="V2074" i="1"/>
  <c r="W2074" i="1"/>
  <c r="X2074" i="1"/>
  <c r="V2075" i="1"/>
  <c r="W2075" i="1"/>
  <c r="X2075" i="1"/>
  <c r="V2076" i="1"/>
  <c r="W2076" i="1"/>
  <c r="X2076" i="1"/>
  <c r="V2077" i="1"/>
  <c r="W2077" i="1"/>
  <c r="X2077" i="1"/>
  <c r="V2078" i="1"/>
  <c r="W2078" i="1"/>
  <c r="X2078" i="1"/>
  <c r="V2079" i="1"/>
  <c r="W2079" i="1"/>
  <c r="X2079" i="1"/>
  <c r="V2080" i="1"/>
  <c r="W2080" i="1"/>
  <c r="X2080" i="1"/>
  <c r="V2081" i="1"/>
  <c r="W2081" i="1"/>
  <c r="X2081" i="1"/>
  <c r="V2082" i="1"/>
  <c r="W2082" i="1"/>
  <c r="X2082" i="1"/>
  <c r="V2083" i="1"/>
  <c r="W2083" i="1"/>
  <c r="X2083" i="1"/>
  <c r="V2084" i="1"/>
  <c r="W2084" i="1"/>
  <c r="X2084" i="1"/>
  <c r="V2085" i="1"/>
  <c r="W2085" i="1"/>
  <c r="X2085" i="1"/>
  <c r="V2086" i="1"/>
  <c r="W2086" i="1"/>
  <c r="X2086" i="1"/>
  <c r="V2087" i="1"/>
  <c r="W2087" i="1"/>
  <c r="X2087" i="1"/>
  <c r="V2088" i="1"/>
  <c r="W2088" i="1"/>
  <c r="X2088" i="1"/>
  <c r="V2089" i="1"/>
  <c r="W2089" i="1"/>
  <c r="X2089" i="1"/>
  <c r="V2090" i="1"/>
  <c r="W2090" i="1"/>
  <c r="X2090" i="1"/>
  <c r="V2091" i="1"/>
  <c r="W2091" i="1"/>
  <c r="X2091" i="1"/>
  <c r="V2092" i="1"/>
  <c r="W2092" i="1"/>
  <c r="X2092" i="1"/>
  <c r="V2093" i="1"/>
  <c r="W2093" i="1"/>
  <c r="X2093" i="1"/>
  <c r="V2094" i="1"/>
  <c r="W2094" i="1"/>
  <c r="X2094" i="1"/>
  <c r="V2095" i="1"/>
  <c r="W2095" i="1"/>
  <c r="X2095" i="1"/>
  <c r="V2096" i="1"/>
  <c r="W2096" i="1"/>
  <c r="X2096" i="1"/>
  <c r="V2097" i="1"/>
  <c r="W2097" i="1"/>
  <c r="X2097" i="1"/>
  <c r="V2098" i="1"/>
  <c r="W2098" i="1"/>
  <c r="X2098" i="1"/>
  <c r="V2099" i="1"/>
  <c r="W2099" i="1"/>
  <c r="X2099" i="1"/>
  <c r="V2100" i="1"/>
  <c r="W2100" i="1"/>
  <c r="X2100" i="1"/>
  <c r="V2101" i="1"/>
  <c r="W2101" i="1"/>
  <c r="X2101" i="1"/>
  <c r="V2102" i="1"/>
  <c r="W2102" i="1"/>
  <c r="X2102" i="1"/>
  <c r="V2103" i="1"/>
  <c r="W2103" i="1"/>
  <c r="X2103" i="1"/>
  <c r="V2104" i="1"/>
  <c r="W2104" i="1"/>
  <c r="X2104" i="1"/>
  <c r="V2105" i="1"/>
  <c r="W2105" i="1"/>
  <c r="X2105" i="1"/>
  <c r="V2106" i="1"/>
  <c r="W2106" i="1"/>
  <c r="X2106" i="1"/>
  <c r="V2107" i="1"/>
  <c r="W2107" i="1"/>
  <c r="X2107" i="1"/>
  <c r="V2108" i="1"/>
  <c r="W2108" i="1"/>
  <c r="X2108" i="1"/>
  <c r="V2109" i="1"/>
  <c r="W2109" i="1"/>
  <c r="X2109" i="1"/>
  <c r="V2110" i="1"/>
  <c r="W2110" i="1"/>
  <c r="X2110" i="1"/>
  <c r="V2111" i="1"/>
  <c r="W2111" i="1"/>
  <c r="X2111" i="1"/>
  <c r="V2112" i="1"/>
  <c r="W2112" i="1"/>
  <c r="X2112" i="1"/>
  <c r="V2113" i="1"/>
  <c r="W2113" i="1"/>
  <c r="X2113" i="1"/>
  <c r="V2114" i="1"/>
  <c r="W2114" i="1"/>
  <c r="X2114" i="1"/>
  <c r="V2115" i="1"/>
  <c r="W2115" i="1"/>
  <c r="X2115" i="1"/>
  <c r="V2116" i="1"/>
  <c r="W2116" i="1"/>
  <c r="X2116" i="1"/>
  <c r="V2117" i="1"/>
  <c r="W2117" i="1"/>
  <c r="X2117" i="1"/>
  <c r="V2118" i="1"/>
  <c r="W2118" i="1"/>
  <c r="X2118" i="1"/>
  <c r="V2119" i="1"/>
  <c r="W2119" i="1"/>
  <c r="X2119" i="1"/>
  <c r="V2120" i="1"/>
  <c r="W2120" i="1"/>
  <c r="X2120" i="1"/>
  <c r="V2121" i="1"/>
  <c r="W2121" i="1"/>
  <c r="X2121" i="1"/>
  <c r="V2122" i="1"/>
  <c r="W2122" i="1"/>
  <c r="X2122" i="1"/>
  <c r="V2123" i="1"/>
  <c r="W2123" i="1"/>
  <c r="X2123" i="1"/>
  <c r="V2124" i="1"/>
  <c r="W2124" i="1"/>
  <c r="X2124" i="1"/>
  <c r="V2125" i="1"/>
  <c r="W2125" i="1"/>
  <c r="X2125" i="1"/>
  <c r="V2126" i="1"/>
  <c r="W2126" i="1"/>
  <c r="X2126" i="1"/>
  <c r="V2127" i="1"/>
  <c r="W2127" i="1"/>
  <c r="X2127" i="1"/>
  <c r="V2128" i="1"/>
  <c r="W2128" i="1"/>
  <c r="X2128" i="1"/>
  <c r="V2129" i="1"/>
  <c r="W2129" i="1"/>
  <c r="X2129" i="1"/>
  <c r="V2130" i="1"/>
  <c r="W2130" i="1"/>
  <c r="X2130" i="1"/>
  <c r="V2131" i="1"/>
  <c r="W2131" i="1"/>
  <c r="X2131" i="1"/>
  <c r="V2132" i="1"/>
  <c r="W2132" i="1"/>
  <c r="X2132" i="1"/>
  <c r="V2133" i="1"/>
  <c r="W2133" i="1"/>
  <c r="X2133" i="1"/>
  <c r="V2134" i="1"/>
  <c r="W2134" i="1"/>
  <c r="X2134" i="1"/>
  <c r="V2135" i="1"/>
  <c r="W2135" i="1"/>
  <c r="X2135" i="1"/>
  <c r="V2136" i="1"/>
  <c r="W2136" i="1"/>
  <c r="X2136" i="1"/>
  <c r="V2137" i="1"/>
  <c r="W2137" i="1"/>
  <c r="X2137" i="1"/>
  <c r="V2138" i="1"/>
  <c r="W2138" i="1"/>
  <c r="X2138" i="1"/>
  <c r="V2139" i="1"/>
  <c r="W2139" i="1"/>
  <c r="X2139" i="1"/>
  <c r="V2140" i="1"/>
  <c r="W2140" i="1"/>
  <c r="X2140" i="1"/>
  <c r="V2141" i="1"/>
  <c r="W2141" i="1"/>
  <c r="X2141" i="1"/>
  <c r="V2142" i="1"/>
  <c r="W2142" i="1"/>
  <c r="X2142" i="1"/>
  <c r="V2143" i="1"/>
  <c r="W2143" i="1"/>
  <c r="X2143" i="1"/>
  <c r="V2144" i="1"/>
  <c r="W2144" i="1"/>
  <c r="X2144" i="1"/>
  <c r="V2145" i="1"/>
  <c r="W2145" i="1"/>
  <c r="X2145" i="1"/>
  <c r="V2146" i="1"/>
  <c r="W2146" i="1"/>
  <c r="X2146" i="1"/>
  <c r="V2147" i="1"/>
  <c r="W2147" i="1"/>
  <c r="X2147" i="1"/>
  <c r="V2148" i="1"/>
  <c r="W2148" i="1"/>
  <c r="X2148" i="1"/>
  <c r="V2149" i="1"/>
  <c r="W2149" i="1"/>
  <c r="X2149" i="1"/>
  <c r="V2150" i="1"/>
  <c r="W2150" i="1"/>
  <c r="X2150" i="1"/>
  <c r="V2151" i="1"/>
  <c r="W2151" i="1"/>
  <c r="X2151" i="1"/>
  <c r="V2152" i="1"/>
  <c r="W2152" i="1"/>
  <c r="X2152" i="1"/>
  <c r="V2153" i="1"/>
  <c r="W2153" i="1"/>
  <c r="X2153" i="1"/>
  <c r="V2154" i="1"/>
  <c r="W2154" i="1"/>
  <c r="X2154" i="1"/>
  <c r="V2155" i="1"/>
  <c r="W2155" i="1"/>
  <c r="X2155" i="1"/>
  <c r="V2156" i="1"/>
  <c r="W2156" i="1"/>
  <c r="X2156" i="1"/>
  <c r="V2157" i="1"/>
  <c r="W2157" i="1"/>
  <c r="X2157" i="1"/>
  <c r="V2158" i="1"/>
  <c r="W2158" i="1"/>
  <c r="X2158" i="1"/>
  <c r="V2159" i="1"/>
  <c r="W2159" i="1"/>
  <c r="X2159" i="1"/>
  <c r="V2160" i="1"/>
  <c r="W2160" i="1"/>
  <c r="X2160" i="1"/>
  <c r="V2161" i="1"/>
  <c r="W2161" i="1"/>
  <c r="X2161" i="1"/>
  <c r="V2162" i="1"/>
  <c r="W2162" i="1"/>
  <c r="X2162" i="1"/>
  <c r="V2163" i="1"/>
  <c r="W2163" i="1"/>
  <c r="X2163" i="1"/>
  <c r="V2164" i="1"/>
  <c r="W2164" i="1"/>
  <c r="X2164" i="1"/>
  <c r="V2165" i="1"/>
  <c r="W2165" i="1"/>
  <c r="X2165" i="1"/>
  <c r="V2166" i="1"/>
  <c r="W2166" i="1"/>
  <c r="X2166" i="1"/>
  <c r="V2167" i="1"/>
  <c r="W2167" i="1"/>
  <c r="X2167" i="1"/>
  <c r="V2168" i="1"/>
  <c r="W2168" i="1"/>
  <c r="X2168" i="1"/>
  <c r="V2169" i="1"/>
  <c r="W2169" i="1"/>
  <c r="X2169" i="1"/>
  <c r="V2170" i="1"/>
  <c r="W2170" i="1"/>
  <c r="X2170" i="1"/>
  <c r="V2171" i="1"/>
  <c r="W2171" i="1"/>
  <c r="X2171" i="1"/>
  <c r="V2172" i="1"/>
  <c r="W2172" i="1"/>
  <c r="X2172" i="1"/>
  <c r="V2173" i="1"/>
  <c r="W2173" i="1"/>
  <c r="X2173" i="1"/>
  <c r="V2174" i="1"/>
  <c r="W2174" i="1"/>
  <c r="X2174" i="1"/>
  <c r="V2175" i="1"/>
  <c r="W2175" i="1"/>
  <c r="X2175" i="1"/>
  <c r="V2176" i="1"/>
  <c r="W2176" i="1"/>
  <c r="X2176" i="1"/>
  <c r="V2177" i="1"/>
  <c r="W2177" i="1"/>
  <c r="X2177" i="1"/>
  <c r="V2178" i="1"/>
  <c r="W2178" i="1"/>
  <c r="X2178" i="1"/>
  <c r="V2179" i="1"/>
  <c r="W2179" i="1"/>
  <c r="X2179" i="1"/>
  <c r="V2180" i="1"/>
  <c r="W2180" i="1"/>
  <c r="X2180" i="1"/>
  <c r="V2181" i="1"/>
  <c r="W2181" i="1"/>
  <c r="X2181" i="1"/>
  <c r="V2182" i="1"/>
  <c r="W2182" i="1"/>
  <c r="X2182" i="1"/>
  <c r="V2183" i="1"/>
  <c r="W2183" i="1"/>
  <c r="X2183" i="1"/>
  <c r="V2184" i="1"/>
  <c r="W2184" i="1"/>
  <c r="X2184" i="1"/>
  <c r="V2185" i="1"/>
  <c r="W2185" i="1"/>
  <c r="X2185" i="1"/>
  <c r="V2186" i="1"/>
  <c r="W2186" i="1"/>
  <c r="X2186" i="1"/>
  <c r="V2187" i="1"/>
  <c r="W2187" i="1"/>
  <c r="X2187" i="1"/>
  <c r="V2188" i="1"/>
  <c r="W2188" i="1"/>
  <c r="X2188" i="1"/>
  <c r="V2189" i="1"/>
  <c r="W2189" i="1"/>
  <c r="X2189" i="1"/>
  <c r="V2190" i="1"/>
  <c r="W2190" i="1"/>
  <c r="X2190" i="1"/>
  <c r="V2191" i="1"/>
  <c r="W2191" i="1"/>
  <c r="X2191" i="1"/>
  <c r="V2192" i="1"/>
  <c r="W2192" i="1"/>
  <c r="X2192" i="1"/>
  <c r="V2193" i="1"/>
  <c r="W2193" i="1"/>
  <c r="X2193" i="1"/>
  <c r="V2194" i="1"/>
  <c r="W2194" i="1"/>
  <c r="X2194" i="1"/>
  <c r="V2195" i="1"/>
  <c r="W2195" i="1"/>
  <c r="X2195" i="1"/>
  <c r="V2196" i="1"/>
  <c r="W2196" i="1"/>
  <c r="X2196" i="1"/>
  <c r="V2197" i="1"/>
  <c r="W2197" i="1"/>
  <c r="X2197" i="1"/>
  <c r="V2198" i="1"/>
  <c r="W2198" i="1"/>
  <c r="X2198" i="1"/>
  <c r="V2199" i="1"/>
  <c r="W2199" i="1"/>
  <c r="X2199" i="1"/>
  <c r="V2200" i="1"/>
  <c r="W2200" i="1"/>
  <c r="X2200" i="1"/>
  <c r="V2201" i="1"/>
  <c r="W2201" i="1"/>
  <c r="X2201" i="1"/>
  <c r="V2202" i="1"/>
  <c r="W2202" i="1"/>
  <c r="X2202" i="1"/>
  <c r="V2203" i="1"/>
  <c r="W2203" i="1"/>
  <c r="X2203" i="1"/>
  <c r="V2204" i="1"/>
  <c r="W2204" i="1"/>
  <c r="X2204" i="1"/>
  <c r="V2205" i="1"/>
  <c r="W2205" i="1"/>
  <c r="X2205" i="1"/>
  <c r="V2206" i="1"/>
  <c r="W2206" i="1"/>
  <c r="X2206" i="1"/>
  <c r="V2207" i="1"/>
  <c r="W2207" i="1"/>
  <c r="X2207" i="1"/>
  <c r="V2208" i="1"/>
  <c r="W2208" i="1"/>
  <c r="X2208" i="1"/>
  <c r="V2209" i="1"/>
  <c r="W2209" i="1"/>
  <c r="X2209" i="1"/>
  <c r="V2210" i="1"/>
  <c r="W2210" i="1"/>
  <c r="X2210" i="1"/>
  <c r="V2211" i="1"/>
  <c r="W2211" i="1"/>
  <c r="X2211" i="1"/>
  <c r="V2212" i="1"/>
  <c r="W2212" i="1"/>
  <c r="X2212" i="1"/>
  <c r="V2213" i="1"/>
  <c r="W2213" i="1"/>
  <c r="X2213" i="1"/>
  <c r="V2214" i="1"/>
  <c r="W2214" i="1"/>
  <c r="X2214" i="1"/>
  <c r="V2215" i="1"/>
  <c r="W2215" i="1"/>
  <c r="X2215" i="1"/>
  <c r="V2216" i="1"/>
  <c r="W2216" i="1"/>
  <c r="X2216" i="1"/>
  <c r="V2217" i="1"/>
  <c r="W2217" i="1"/>
  <c r="X2217" i="1"/>
  <c r="V2218" i="1"/>
  <c r="W2218" i="1"/>
  <c r="X2218" i="1"/>
  <c r="V2219" i="1"/>
  <c r="W2219" i="1"/>
  <c r="X2219" i="1"/>
  <c r="V2220" i="1"/>
  <c r="W2220" i="1"/>
  <c r="X2220" i="1"/>
  <c r="V2221" i="1"/>
  <c r="W2221" i="1"/>
  <c r="X2221" i="1"/>
  <c r="V2222" i="1"/>
  <c r="W2222" i="1"/>
  <c r="X2222" i="1"/>
  <c r="V2223" i="1"/>
  <c r="W2223" i="1"/>
  <c r="X2223" i="1"/>
  <c r="V2224" i="1"/>
  <c r="W2224" i="1"/>
  <c r="X2224" i="1"/>
  <c r="V2225" i="1"/>
  <c r="W2225" i="1"/>
  <c r="X2225" i="1"/>
  <c r="V2226" i="1"/>
  <c r="W2226" i="1"/>
  <c r="X2226" i="1"/>
  <c r="V2227" i="1"/>
  <c r="W2227" i="1"/>
  <c r="X2227" i="1"/>
  <c r="V2228" i="1"/>
  <c r="W2228" i="1"/>
  <c r="X2228" i="1"/>
  <c r="V2229" i="1"/>
  <c r="W2229" i="1"/>
  <c r="X2229" i="1"/>
  <c r="V2230" i="1"/>
  <c r="W2230" i="1"/>
  <c r="X2230" i="1"/>
  <c r="V2231" i="1"/>
  <c r="W2231" i="1"/>
  <c r="X2231" i="1"/>
  <c r="V2232" i="1"/>
  <c r="W2232" i="1"/>
  <c r="X2232" i="1"/>
  <c r="V2233" i="1"/>
  <c r="W2233" i="1"/>
  <c r="X2233" i="1"/>
  <c r="V2234" i="1"/>
  <c r="W2234" i="1"/>
  <c r="X2234" i="1"/>
  <c r="V2235" i="1"/>
  <c r="W2235" i="1"/>
  <c r="X2235" i="1"/>
  <c r="V2236" i="1"/>
  <c r="W2236" i="1"/>
  <c r="X2236" i="1"/>
  <c r="V2237" i="1"/>
  <c r="W2237" i="1"/>
  <c r="X2237" i="1"/>
  <c r="V2238" i="1"/>
  <c r="W2238" i="1"/>
  <c r="X2238" i="1"/>
  <c r="V2239" i="1"/>
  <c r="W2239" i="1"/>
  <c r="X2239" i="1"/>
  <c r="V2240" i="1"/>
  <c r="W2240" i="1"/>
  <c r="X2240" i="1"/>
  <c r="V2241" i="1"/>
  <c r="W2241" i="1"/>
  <c r="X2241" i="1"/>
  <c r="V2242" i="1"/>
  <c r="W2242" i="1"/>
  <c r="X2242" i="1"/>
  <c r="V2243" i="1"/>
  <c r="W2243" i="1"/>
  <c r="X2243" i="1"/>
  <c r="V2244" i="1"/>
  <c r="W2244" i="1"/>
  <c r="X2244" i="1"/>
  <c r="V2245" i="1"/>
  <c r="W2245" i="1"/>
  <c r="X2245" i="1"/>
  <c r="V2246" i="1"/>
  <c r="W2246" i="1"/>
  <c r="X2246" i="1"/>
  <c r="V2247" i="1"/>
  <c r="W2247" i="1"/>
  <c r="X2247" i="1"/>
  <c r="V2248" i="1"/>
  <c r="W2248" i="1"/>
  <c r="X2248" i="1"/>
  <c r="V2249" i="1"/>
  <c r="W2249" i="1"/>
  <c r="X2249" i="1"/>
  <c r="V2250" i="1"/>
  <c r="W2250" i="1"/>
  <c r="X2250" i="1"/>
  <c r="V2251" i="1"/>
  <c r="W2251" i="1"/>
  <c r="X2251" i="1"/>
  <c r="V2252" i="1"/>
  <c r="W2252" i="1"/>
  <c r="X2252" i="1"/>
  <c r="V2253" i="1"/>
  <c r="W2253" i="1"/>
  <c r="X2253" i="1"/>
  <c r="V2254" i="1"/>
  <c r="W2254" i="1"/>
  <c r="X2254" i="1"/>
  <c r="V2255" i="1"/>
  <c r="W2255" i="1"/>
  <c r="X2255" i="1"/>
  <c r="V2256" i="1"/>
  <c r="W2256" i="1"/>
  <c r="X2256" i="1"/>
  <c r="V2257" i="1"/>
  <c r="W2257" i="1"/>
  <c r="X2257" i="1"/>
  <c r="V2258" i="1"/>
  <c r="W2258" i="1"/>
  <c r="X2258" i="1"/>
  <c r="V2259" i="1"/>
  <c r="W2259" i="1"/>
  <c r="X2259" i="1"/>
  <c r="V2260" i="1"/>
  <c r="W2260" i="1"/>
  <c r="X2260" i="1"/>
  <c r="V2261" i="1"/>
  <c r="W2261" i="1"/>
  <c r="X2261" i="1"/>
  <c r="V2262" i="1"/>
  <c r="W2262" i="1"/>
  <c r="X2262" i="1"/>
  <c r="V2263" i="1"/>
  <c r="W2263" i="1"/>
  <c r="X2263" i="1"/>
  <c r="V2264" i="1"/>
  <c r="W2264" i="1"/>
  <c r="X2264" i="1"/>
  <c r="V2265" i="1"/>
  <c r="W2265" i="1"/>
  <c r="X2265" i="1"/>
  <c r="V2266" i="1"/>
  <c r="W2266" i="1"/>
  <c r="X2266" i="1"/>
  <c r="V2267" i="1"/>
  <c r="W2267" i="1"/>
  <c r="X2267" i="1"/>
  <c r="V2268" i="1"/>
  <c r="W2268" i="1"/>
  <c r="X2268" i="1"/>
  <c r="V2269" i="1"/>
  <c r="W2269" i="1"/>
  <c r="X2269" i="1"/>
  <c r="V2270" i="1"/>
  <c r="W2270" i="1"/>
  <c r="X2270" i="1"/>
  <c r="V2271" i="1"/>
  <c r="W2271" i="1"/>
  <c r="X2271" i="1"/>
  <c r="V2272" i="1"/>
  <c r="W2272" i="1"/>
  <c r="X2272" i="1"/>
  <c r="V2273" i="1"/>
  <c r="W2273" i="1"/>
  <c r="X2273" i="1"/>
  <c r="V2274" i="1"/>
  <c r="W2274" i="1"/>
  <c r="X2274" i="1"/>
  <c r="V2275" i="1"/>
  <c r="W2275" i="1"/>
  <c r="X2275" i="1"/>
  <c r="V2276" i="1"/>
  <c r="W2276" i="1"/>
  <c r="X2276" i="1"/>
  <c r="V2277" i="1"/>
  <c r="W2277" i="1"/>
  <c r="X2277" i="1"/>
  <c r="V2278" i="1"/>
  <c r="W2278" i="1"/>
  <c r="X2278" i="1"/>
  <c r="V2279" i="1"/>
  <c r="W2279" i="1"/>
  <c r="X2279" i="1"/>
  <c r="V2280" i="1"/>
  <c r="W2280" i="1"/>
  <c r="X2280" i="1"/>
  <c r="V2281" i="1"/>
  <c r="W2281" i="1"/>
  <c r="X2281" i="1"/>
  <c r="V2282" i="1"/>
  <c r="W2282" i="1"/>
  <c r="X2282" i="1"/>
  <c r="V2283" i="1"/>
  <c r="W2283" i="1"/>
  <c r="X2283" i="1"/>
  <c r="V2284" i="1"/>
  <c r="W2284" i="1"/>
  <c r="X2284" i="1"/>
  <c r="V2285" i="1"/>
  <c r="W2285" i="1"/>
  <c r="X2285" i="1"/>
  <c r="V2286" i="1"/>
  <c r="W2286" i="1"/>
  <c r="X2286" i="1"/>
  <c r="V2287" i="1"/>
  <c r="W2287" i="1"/>
  <c r="X2287" i="1"/>
  <c r="V2288" i="1"/>
  <c r="W2288" i="1"/>
  <c r="X2288" i="1"/>
  <c r="V2289" i="1"/>
  <c r="W2289" i="1"/>
  <c r="X2289" i="1"/>
  <c r="V2290" i="1"/>
  <c r="W2290" i="1"/>
  <c r="X2290" i="1"/>
  <c r="V2291" i="1"/>
  <c r="W2291" i="1"/>
  <c r="X2291" i="1"/>
  <c r="V2292" i="1"/>
  <c r="W2292" i="1"/>
  <c r="X2292" i="1"/>
  <c r="V2293" i="1"/>
  <c r="W2293" i="1"/>
  <c r="X2293" i="1"/>
  <c r="V2294" i="1"/>
  <c r="W2294" i="1"/>
  <c r="X2294" i="1"/>
  <c r="V2295" i="1"/>
  <c r="W2295" i="1"/>
  <c r="X2295" i="1"/>
  <c r="V2296" i="1"/>
  <c r="W2296" i="1"/>
  <c r="X2296" i="1"/>
  <c r="V2297" i="1"/>
  <c r="W2297" i="1"/>
  <c r="X2297" i="1"/>
  <c r="V2298" i="1"/>
  <c r="W2298" i="1"/>
  <c r="X2298" i="1"/>
  <c r="V2299" i="1"/>
  <c r="W2299" i="1"/>
  <c r="X2299" i="1"/>
  <c r="V2300" i="1"/>
  <c r="W2300" i="1"/>
  <c r="X2300" i="1"/>
  <c r="V2301" i="1"/>
  <c r="W2301" i="1"/>
  <c r="X2301" i="1"/>
  <c r="V2302" i="1"/>
  <c r="W2302" i="1"/>
  <c r="X2302" i="1"/>
  <c r="V2303" i="1"/>
  <c r="W2303" i="1"/>
  <c r="X2303" i="1"/>
  <c r="V2304" i="1"/>
  <c r="W2304" i="1"/>
  <c r="X2304" i="1"/>
  <c r="V2305" i="1"/>
  <c r="W2305" i="1"/>
  <c r="X2305" i="1"/>
  <c r="V2306" i="1"/>
  <c r="W2306" i="1"/>
  <c r="X2306" i="1"/>
  <c r="V2307" i="1"/>
  <c r="W2307" i="1"/>
  <c r="X2307" i="1"/>
  <c r="V2308" i="1"/>
  <c r="W2308" i="1"/>
  <c r="X2308" i="1"/>
  <c r="V2309" i="1"/>
  <c r="W2309" i="1"/>
  <c r="X2309" i="1"/>
  <c r="V2310" i="1"/>
  <c r="W2310" i="1"/>
  <c r="X2310" i="1"/>
  <c r="V2311" i="1"/>
  <c r="W2311" i="1"/>
  <c r="X2311" i="1"/>
  <c r="V2312" i="1"/>
  <c r="W2312" i="1"/>
  <c r="X2312" i="1"/>
  <c r="V2313" i="1"/>
  <c r="W2313" i="1"/>
  <c r="X2313" i="1"/>
  <c r="V2314" i="1"/>
  <c r="W2314" i="1"/>
  <c r="X2314" i="1"/>
  <c r="V2315" i="1"/>
  <c r="W2315" i="1"/>
  <c r="X2315" i="1"/>
  <c r="V2316" i="1"/>
  <c r="W2316" i="1"/>
  <c r="X2316" i="1"/>
  <c r="V2317" i="1"/>
  <c r="W2317" i="1"/>
  <c r="X2317" i="1"/>
  <c r="V2318" i="1"/>
  <c r="W2318" i="1"/>
  <c r="X2318" i="1"/>
  <c r="V2319" i="1"/>
  <c r="W2319" i="1"/>
  <c r="X2319" i="1"/>
  <c r="V2320" i="1"/>
  <c r="W2320" i="1"/>
  <c r="X2320" i="1"/>
  <c r="V2321" i="1"/>
  <c r="W2321" i="1"/>
  <c r="X2321" i="1"/>
  <c r="V2322" i="1"/>
  <c r="W2322" i="1"/>
  <c r="X2322" i="1"/>
  <c r="V2323" i="1"/>
  <c r="W2323" i="1"/>
  <c r="X2323" i="1"/>
  <c r="V2324" i="1"/>
  <c r="W2324" i="1"/>
  <c r="X2324" i="1"/>
  <c r="V2325" i="1"/>
  <c r="W2325" i="1"/>
  <c r="X2325" i="1"/>
  <c r="V2326" i="1"/>
  <c r="W2326" i="1"/>
  <c r="X2326" i="1"/>
  <c r="V2327" i="1"/>
  <c r="W2327" i="1"/>
  <c r="X2327" i="1"/>
  <c r="V2328" i="1"/>
  <c r="W2328" i="1"/>
  <c r="X2328" i="1"/>
  <c r="V2329" i="1"/>
  <c r="W2329" i="1"/>
  <c r="X2329" i="1"/>
  <c r="V2330" i="1"/>
  <c r="W2330" i="1"/>
  <c r="X2330" i="1"/>
  <c r="V2331" i="1"/>
  <c r="W2331" i="1"/>
  <c r="X2331" i="1"/>
  <c r="V2332" i="1"/>
  <c r="W2332" i="1"/>
  <c r="X2332" i="1"/>
  <c r="V2333" i="1"/>
  <c r="W2333" i="1"/>
  <c r="X2333" i="1"/>
  <c r="V2334" i="1"/>
  <c r="W2334" i="1"/>
  <c r="X2334" i="1"/>
  <c r="V2335" i="1"/>
  <c r="W2335" i="1"/>
  <c r="X2335" i="1"/>
  <c r="V2336" i="1"/>
  <c r="W2336" i="1"/>
  <c r="X2336" i="1"/>
  <c r="V2337" i="1"/>
  <c r="W2337" i="1"/>
  <c r="X2337" i="1"/>
  <c r="V2338" i="1"/>
  <c r="W2338" i="1"/>
  <c r="X2338" i="1"/>
  <c r="V2339" i="1"/>
  <c r="W2339" i="1"/>
  <c r="X2339" i="1"/>
  <c r="V2340" i="1"/>
  <c r="W2340" i="1"/>
  <c r="X2340" i="1"/>
  <c r="V2341" i="1"/>
  <c r="W2341" i="1"/>
  <c r="X2341" i="1"/>
  <c r="V2342" i="1"/>
  <c r="W2342" i="1"/>
  <c r="X2342" i="1"/>
  <c r="V2343" i="1"/>
  <c r="W2343" i="1"/>
  <c r="X2343" i="1"/>
  <c r="V2344" i="1"/>
  <c r="W2344" i="1"/>
  <c r="X2344" i="1"/>
  <c r="V2345" i="1"/>
  <c r="W2345" i="1"/>
  <c r="X2345" i="1"/>
  <c r="V2346" i="1"/>
  <c r="W2346" i="1"/>
  <c r="X2346" i="1"/>
  <c r="V2347" i="1"/>
  <c r="W2347" i="1"/>
  <c r="X2347" i="1"/>
  <c r="V2348" i="1"/>
  <c r="W2348" i="1"/>
  <c r="X2348" i="1"/>
  <c r="V2349" i="1"/>
  <c r="W2349" i="1"/>
  <c r="X2349" i="1"/>
  <c r="V2350" i="1"/>
  <c r="W2350" i="1"/>
  <c r="X2350" i="1"/>
  <c r="V2351" i="1"/>
  <c r="W2351" i="1"/>
  <c r="X2351" i="1"/>
  <c r="V2352" i="1"/>
  <c r="W2352" i="1"/>
  <c r="X2352" i="1"/>
  <c r="W1711" i="1"/>
  <c r="W1710" i="1"/>
  <c r="W1709" i="1"/>
  <c r="V1770" i="1"/>
  <c r="W1770" i="1"/>
  <c r="X1770" i="1"/>
  <c r="V1771" i="1"/>
  <c r="W1771" i="1"/>
  <c r="X1771" i="1"/>
  <c r="V1772" i="1"/>
  <c r="W1772" i="1"/>
  <c r="X1772" i="1"/>
  <c r="V1773" i="1"/>
  <c r="W1773" i="1"/>
  <c r="X1773" i="1"/>
  <c r="V1774" i="1"/>
  <c r="W1774" i="1"/>
  <c r="X1774" i="1"/>
  <c r="V1775" i="1"/>
  <c r="W1775" i="1"/>
  <c r="X1775" i="1"/>
  <c r="V1776" i="1"/>
  <c r="W1776" i="1"/>
  <c r="X1776" i="1"/>
  <c r="V1777" i="1"/>
  <c r="W1777" i="1"/>
  <c r="X1777" i="1"/>
  <c r="V1778" i="1"/>
  <c r="W1778" i="1"/>
  <c r="X1778" i="1"/>
  <c r="V1779" i="1"/>
  <c r="W1779" i="1"/>
  <c r="X1779" i="1"/>
  <c r="V1780" i="1"/>
  <c r="W1780" i="1"/>
  <c r="X1780" i="1"/>
  <c r="V1781" i="1"/>
  <c r="W1781" i="1"/>
  <c r="X1781" i="1"/>
  <c r="V1782" i="1"/>
  <c r="W1782" i="1"/>
  <c r="X1782" i="1"/>
  <c r="V1783" i="1"/>
  <c r="W1783" i="1"/>
  <c r="X1783" i="1"/>
  <c r="V1784" i="1"/>
  <c r="W1784" i="1"/>
  <c r="X1784" i="1"/>
  <c r="V1785" i="1"/>
  <c r="W1785" i="1"/>
  <c r="X1785" i="1"/>
  <c r="V1786" i="1"/>
  <c r="W1786" i="1"/>
  <c r="X1786" i="1"/>
  <c r="V1787" i="1"/>
  <c r="W1787" i="1"/>
  <c r="X1787" i="1"/>
  <c r="V1788" i="1"/>
  <c r="W1788" i="1"/>
  <c r="X1788" i="1"/>
  <c r="V1789" i="1"/>
  <c r="W1789" i="1"/>
  <c r="X1789" i="1"/>
  <c r="V1790" i="1"/>
  <c r="W1790" i="1"/>
  <c r="X1790" i="1"/>
  <c r="V1791" i="1"/>
  <c r="W1791" i="1"/>
  <c r="X1791" i="1"/>
  <c r="V1792" i="1"/>
  <c r="W1792" i="1"/>
  <c r="X1792" i="1"/>
  <c r="V1793" i="1"/>
  <c r="W1793" i="1"/>
  <c r="X1793" i="1"/>
  <c r="V1794" i="1"/>
  <c r="W1794" i="1"/>
  <c r="X1794" i="1"/>
  <c r="V1795" i="1"/>
  <c r="W1795" i="1"/>
  <c r="X1795" i="1"/>
  <c r="V1796" i="1"/>
  <c r="W1796" i="1"/>
  <c r="X1796" i="1"/>
  <c r="V1797" i="1"/>
  <c r="W1797" i="1"/>
  <c r="X1797" i="1"/>
  <c r="V1798" i="1"/>
  <c r="W1798" i="1"/>
  <c r="X1798" i="1"/>
  <c r="V1799" i="1"/>
  <c r="W1799" i="1"/>
  <c r="X1799" i="1"/>
  <c r="V1800" i="1"/>
  <c r="W1800" i="1"/>
  <c r="X1800" i="1"/>
  <c r="V1801" i="1"/>
  <c r="W1801" i="1"/>
  <c r="X1801" i="1"/>
  <c r="V1802" i="1"/>
  <c r="W1802" i="1"/>
  <c r="X1802" i="1"/>
  <c r="V1803" i="1"/>
  <c r="W1803" i="1"/>
  <c r="X1803" i="1"/>
  <c r="V1804" i="1"/>
  <c r="W1804" i="1"/>
  <c r="X1804" i="1"/>
  <c r="V1805" i="1"/>
  <c r="W1805" i="1"/>
  <c r="X1805" i="1"/>
  <c r="V1806" i="1"/>
  <c r="W1806" i="1"/>
  <c r="X1806" i="1"/>
  <c r="V1807" i="1"/>
  <c r="W1807" i="1"/>
  <c r="X1807" i="1"/>
  <c r="V1808" i="1"/>
  <c r="W1808" i="1"/>
  <c r="X1808" i="1"/>
  <c r="V1809" i="1"/>
  <c r="W1809" i="1"/>
  <c r="X1809" i="1"/>
  <c r="V1810" i="1"/>
  <c r="W1810" i="1"/>
  <c r="X1810" i="1"/>
  <c r="V1811" i="1"/>
  <c r="W1811" i="1"/>
  <c r="X1811" i="1"/>
  <c r="V1812" i="1"/>
  <c r="W1812" i="1"/>
  <c r="X1812" i="1"/>
  <c r="V1813" i="1"/>
  <c r="W1813" i="1"/>
  <c r="X1813" i="1"/>
  <c r="V1814" i="1"/>
  <c r="W1814" i="1"/>
  <c r="X1814" i="1"/>
  <c r="V1815" i="1"/>
  <c r="W1815" i="1"/>
  <c r="X1815" i="1"/>
  <c r="V1816" i="1"/>
  <c r="W1816" i="1"/>
  <c r="X1816" i="1"/>
  <c r="V1817" i="1"/>
  <c r="W1817" i="1"/>
  <c r="X1817" i="1"/>
  <c r="V1818" i="1"/>
  <c r="W1818" i="1"/>
  <c r="X1818" i="1"/>
  <c r="V1819" i="1"/>
  <c r="W1819" i="1"/>
  <c r="X1819" i="1"/>
  <c r="V1820" i="1"/>
  <c r="W1820" i="1"/>
  <c r="X1820" i="1"/>
  <c r="V1821" i="1"/>
  <c r="W1821" i="1"/>
  <c r="X1821" i="1"/>
  <c r="V1822" i="1"/>
  <c r="W1822" i="1"/>
  <c r="X1822" i="1"/>
  <c r="V1823" i="1"/>
  <c r="W1823" i="1"/>
  <c r="X1823" i="1"/>
  <c r="V1824" i="1"/>
  <c r="W1824" i="1"/>
  <c r="X1824" i="1"/>
  <c r="V1825" i="1"/>
  <c r="W1825" i="1"/>
  <c r="X1825" i="1"/>
  <c r="V1826" i="1"/>
  <c r="W1826" i="1"/>
  <c r="X1826" i="1"/>
  <c r="V1827" i="1"/>
  <c r="W1827" i="1"/>
  <c r="X1827" i="1"/>
  <c r="V1828" i="1"/>
  <c r="W1828" i="1"/>
  <c r="X1828" i="1"/>
  <c r="V1829" i="1"/>
  <c r="W1829" i="1"/>
  <c r="X1829" i="1"/>
  <c r="V1830" i="1"/>
  <c r="W1830" i="1"/>
  <c r="X1830" i="1"/>
  <c r="V1831" i="1"/>
  <c r="W1831" i="1"/>
  <c r="X1831" i="1"/>
  <c r="V1832" i="1"/>
  <c r="W1832" i="1"/>
  <c r="X1832" i="1"/>
  <c r="V1833" i="1"/>
  <c r="W1833" i="1"/>
  <c r="X1833" i="1"/>
  <c r="V1834" i="1"/>
  <c r="W1834" i="1"/>
  <c r="X1834" i="1"/>
  <c r="V1835" i="1"/>
  <c r="W1835" i="1"/>
  <c r="X1835" i="1"/>
  <c r="V1836" i="1"/>
  <c r="W1836" i="1"/>
  <c r="X1836" i="1"/>
  <c r="V1837" i="1"/>
  <c r="W1837" i="1"/>
  <c r="X1837" i="1"/>
  <c r="V1838" i="1"/>
  <c r="W1838" i="1"/>
  <c r="X1838" i="1"/>
  <c r="V1839" i="1"/>
  <c r="W1839" i="1"/>
  <c r="X1839" i="1"/>
  <c r="V1840" i="1"/>
  <c r="W1840" i="1"/>
  <c r="X1840" i="1"/>
  <c r="V1841" i="1"/>
  <c r="W1841" i="1"/>
  <c r="X1841" i="1"/>
  <c r="V1842" i="1"/>
  <c r="W1842" i="1"/>
  <c r="X1842" i="1"/>
  <c r="V1843" i="1"/>
  <c r="W1843" i="1"/>
  <c r="X1843" i="1"/>
  <c r="V1844" i="1"/>
  <c r="W1844" i="1"/>
  <c r="X1844" i="1"/>
  <c r="V1845" i="1"/>
  <c r="W1845" i="1"/>
  <c r="X1845" i="1"/>
  <c r="V1846" i="1"/>
  <c r="W1846" i="1"/>
  <c r="X1846" i="1"/>
  <c r="V1847" i="1"/>
  <c r="W1847" i="1"/>
  <c r="X1847" i="1"/>
  <c r="V1848" i="1"/>
  <c r="W1848" i="1"/>
  <c r="X1848" i="1"/>
  <c r="V1849" i="1"/>
  <c r="W1849" i="1"/>
  <c r="X1849" i="1"/>
  <c r="V1850" i="1"/>
  <c r="W1850" i="1"/>
  <c r="X1850" i="1"/>
  <c r="V1851" i="1"/>
  <c r="W1851" i="1"/>
  <c r="X1851" i="1"/>
  <c r="V1852" i="1"/>
  <c r="W1852" i="1"/>
  <c r="X1852" i="1"/>
  <c r="V1853" i="1"/>
  <c r="W1853" i="1"/>
  <c r="X1853" i="1"/>
  <c r="V1854" i="1"/>
  <c r="W1854" i="1"/>
  <c r="X1854" i="1"/>
  <c r="V1855" i="1"/>
  <c r="W1855" i="1"/>
  <c r="X1855" i="1"/>
  <c r="V1856" i="1"/>
  <c r="W1856" i="1"/>
  <c r="X1856" i="1"/>
  <c r="V1857" i="1"/>
  <c r="W1857" i="1"/>
  <c r="X1857" i="1"/>
  <c r="V1858" i="1"/>
  <c r="W1858" i="1"/>
  <c r="X1858" i="1"/>
  <c r="V1859" i="1"/>
  <c r="W1859" i="1"/>
  <c r="X1859" i="1"/>
  <c r="V1860" i="1"/>
  <c r="W1860" i="1"/>
  <c r="X1860" i="1"/>
  <c r="V1861" i="1"/>
  <c r="W1861" i="1"/>
  <c r="X1861" i="1"/>
  <c r="V1862" i="1"/>
  <c r="W1862" i="1"/>
  <c r="X1862" i="1"/>
  <c r="V1863" i="1"/>
  <c r="W1863" i="1"/>
  <c r="X1863" i="1"/>
  <c r="V1864" i="1"/>
  <c r="W1864" i="1"/>
  <c r="X1864" i="1"/>
  <c r="V1865" i="1"/>
  <c r="W1865" i="1"/>
  <c r="X1865" i="1"/>
  <c r="V1866" i="1"/>
  <c r="W1866" i="1"/>
  <c r="X1866" i="1"/>
  <c r="V1867" i="1"/>
  <c r="W1867" i="1"/>
  <c r="X1867" i="1"/>
  <c r="V1868" i="1"/>
  <c r="W1868" i="1"/>
  <c r="X1868" i="1"/>
  <c r="V1869" i="1"/>
  <c r="W1869" i="1"/>
  <c r="X1869" i="1"/>
  <c r="V1870" i="1"/>
  <c r="W1870" i="1"/>
  <c r="X1870" i="1"/>
  <c r="V1871" i="1"/>
  <c r="W1871" i="1"/>
  <c r="X1871" i="1"/>
  <c r="V1872" i="1"/>
  <c r="W1872" i="1"/>
  <c r="X1872" i="1"/>
  <c r="V1873" i="1"/>
  <c r="W1873" i="1"/>
  <c r="X1873" i="1"/>
  <c r="V1874" i="1"/>
  <c r="W1874" i="1"/>
  <c r="X1874" i="1"/>
  <c r="V1875" i="1"/>
  <c r="W1875" i="1"/>
  <c r="X1875" i="1"/>
  <c r="V1876" i="1"/>
  <c r="W1876" i="1"/>
  <c r="X1876" i="1"/>
  <c r="V1877" i="1"/>
  <c r="W1877" i="1"/>
  <c r="X1877" i="1"/>
  <c r="V1878" i="1"/>
  <c r="W1878" i="1"/>
  <c r="X1878" i="1"/>
  <c r="V1879" i="1"/>
  <c r="W1879" i="1"/>
  <c r="X1879" i="1"/>
  <c r="V1880" i="1"/>
  <c r="W1880" i="1"/>
  <c r="X1880" i="1"/>
  <c r="V1881" i="1"/>
  <c r="W1881" i="1"/>
  <c r="X1881" i="1"/>
  <c r="V1882" i="1"/>
  <c r="W1882" i="1"/>
  <c r="X1882" i="1"/>
  <c r="V1883" i="1"/>
  <c r="W1883" i="1"/>
  <c r="X1883" i="1"/>
  <c r="V1884" i="1"/>
  <c r="W1884" i="1"/>
  <c r="X1884" i="1"/>
  <c r="V1885" i="1"/>
  <c r="W1885" i="1"/>
  <c r="X1885" i="1"/>
  <c r="V1886" i="1"/>
  <c r="W1886" i="1"/>
  <c r="X1886" i="1"/>
  <c r="V1887" i="1"/>
  <c r="W1887" i="1"/>
  <c r="X1887" i="1"/>
  <c r="V1888" i="1"/>
  <c r="W1888" i="1"/>
  <c r="X1888" i="1"/>
  <c r="V1889" i="1"/>
  <c r="W1889" i="1"/>
  <c r="X1889" i="1"/>
  <c r="V1890" i="1"/>
  <c r="W1890" i="1"/>
  <c r="X1890" i="1"/>
  <c r="V1891" i="1"/>
  <c r="W1891" i="1"/>
  <c r="X1891" i="1"/>
  <c r="V1892" i="1"/>
  <c r="W1892" i="1"/>
  <c r="X1892" i="1"/>
  <c r="V1893" i="1"/>
  <c r="W1893" i="1"/>
  <c r="X1893" i="1"/>
  <c r="V1894" i="1"/>
  <c r="W1894" i="1"/>
  <c r="X1894" i="1"/>
  <c r="V1895" i="1"/>
  <c r="W1895" i="1"/>
  <c r="X1895" i="1"/>
  <c r="V1896" i="1"/>
  <c r="W1896" i="1"/>
  <c r="X1896" i="1"/>
  <c r="V1897" i="1"/>
  <c r="W1897" i="1"/>
  <c r="X1897" i="1"/>
  <c r="V1898" i="1"/>
  <c r="W1898" i="1"/>
  <c r="X1898" i="1"/>
  <c r="V1899" i="1"/>
  <c r="W1899" i="1"/>
  <c r="X1899" i="1"/>
  <c r="V1900" i="1"/>
  <c r="W1900" i="1"/>
  <c r="X1900" i="1"/>
  <c r="V1901" i="1"/>
  <c r="W1901" i="1"/>
  <c r="X1901" i="1"/>
  <c r="V1902" i="1"/>
  <c r="W1902" i="1"/>
  <c r="X1902" i="1"/>
  <c r="V1903" i="1"/>
  <c r="W1903" i="1"/>
  <c r="X1903" i="1"/>
  <c r="V1904" i="1"/>
  <c r="W1904" i="1"/>
  <c r="X1904" i="1"/>
  <c r="V1905" i="1"/>
  <c r="W1905" i="1"/>
  <c r="X1905" i="1"/>
  <c r="V1906" i="1"/>
  <c r="W1906" i="1"/>
  <c r="X1906" i="1"/>
  <c r="V1907" i="1"/>
  <c r="W1907" i="1"/>
  <c r="X1907" i="1"/>
  <c r="V1908" i="1"/>
  <c r="W1908" i="1"/>
  <c r="X1908" i="1"/>
  <c r="V1909" i="1"/>
  <c r="W1909" i="1"/>
  <c r="X1909" i="1"/>
  <c r="V1910" i="1"/>
  <c r="W1910" i="1"/>
  <c r="X1910" i="1"/>
  <c r="V1911" i="1"/>
  <c r="W1911" i="1"/>
  <c r="X1911" i="1"/>
  <c r="V1912" i="1"/>
  <c r="W1912" i="1"/>
  <c r="X1912" i="1"/>
  <c r="V1913" i="1"/>
  <c r="W1913" i="1"/>
  <c r="X1913" i="1"/>
  <c r="V1914" i="1"/>
  <c r="W1914" i="1"/>
  <c r="X1914" i="1"/>
  <c r="V1915" i="1"/>
  <c r="W1915" i="1"/>
  <c r="X1915" i="1"/>
  <c r="V1916" i="1"/>
  <c r="W1916" i="1"/>
  <c r="X1916" i="1"/>
  <c r="V1917" i="1"/>
  <c r="W1917" i="1"/>
  <c r="X1917" i="1"/>
  <c r="V1918" i="1"/>
  <c r="W1918" i="1"/>
  <c r="X1918" i="1"/>
  <c r="V1919" i="1"/>
  <c r="W1919" i="1"/>
  <c r="X1919" i="1"/>
  <c r="V1920" i="1"/>
  <c r="W1920" i="1"/>
  <c r="X1920" i="1"/>
  <c r="V1921" i="1"/>
  <c r="W1921" i="1"/>
  <c r="X1921" i="1"/>
  <c r="V1922" i="1"/>
  <c r="W1922" i="1"/>
  <c r="X1922" i="1"/>
  <c r="V1923" i="1"/>
  <c r="W1923" i="1"/>
  <c r="X1923" i="1"/>
  <c r="V1924" i="1"/>
  <c r="W1924" i="1"/>
  <c r="X1924" i="1"/>
  <c r="V1925" i="1"/>
  <c r="W1925" i="1"/>
  <c r="X1925" i="1"/>
  <c r="V1926" i="1"/>
  <c r="W1926" i="1"/>
  <c r="X1926" i="1"/>
  <c r="V1927" i="1"/>
  <c r="W1927" i="1"/>
  <c r="X1927" i="1"/>
  <c r="V1928" i="1"/>
  <c r="W1928" i="1"/>
  <c r="X1928" i="1"/>
  <c r="V1929" i="1"/>
  <c r="W1929" i="1"/>
  <c r="X1929" i="1"/>
  <c r="V1930" i="1"/>
  <c r="W1930" i="1"/>
  <c r="X1930" i="1"/>
  <c r="V1931" i="1"/>
  <c r="W1931" i="1"/>
  <c r="X1931" i="1"/>
  <c r="V1932" i="1"/>
  <c r="W1932" i="1"/>
  <c r="X1932" i="1"/>
  <c r="V1933" i="1"/>
  <c r="W1933" i="1"/>
  <c r="X1933" i="1"/>
  <c r="V1934" i="1"/>
  <c r="W1934" i="1"/>
  <c r="X1934" i="1"/>
  <c r="V1935" i="1"/>
  <c r="W1935" i="1"/>
  <c r="X1935" i="1"/>
  <c r="V1936" i="1"/>
  <c r="W1936" i="1"/>
  <c r="X1936" i="1"/>
  <c r="V1937" i="1"/>
  <c r="W1937" i="1"/>
  <c r="X1937" i="1"/>
  <c r="V1938" i="1"/>
  <c r="W1938" i="1"/>
  <c r="X1938" i="1"/>
  <c r="V1939" i="1"/>
  <c r="W1939" i="1"/>
  <c r="X1939" i="1"/>
  <c r="V1940" i="1"/>
  <c r="W1940" i="1"/>
  <c r="X1940" i="1"/>
  <c r="V1941" i="1"/>
  <c r="W1941" i="1"/>
  <c r="X1941" i="1"/>
  <c r="V1942" i="1"/>
  <c r="W1942" i="1"/>
  <c r="X1942" i="1"/>
  <c r="V1943" i="1"/>
  <c r="W1943" i="1"/>
  <c r="X1943" i="1"/>
  <c r="V1944" i="1"/>
  <c r="W1944" i="1"/>
  <c r="X1944" i="1"/>
  <c r="V1945" i="1"/>
  <c r="W1945" i="1"/>
  <c r="X1945" i="1"/>
  <c r="V1946" i="1"/>
  <c r="W1946" i="1"/>
  <c r="X1946" i="1"/>
  <c r="V1947" i="1"/>
  <c r="W1947" i="1"/>
  <c r="X1947" i="1"/>
  <c r="V1948" i="1"/>
  <c r="W1948" i="1"/>
  <c r="X1948" i="1"/>
  <c r="V1949" i="1"/>
  <c r="W1949" i="1"/>
  <c r="X1949" i="1"/>
  <c r="V1950" i="1"/>
  <c r="W1950" i="1"/>
  <c r="X1950" i="1"/>
  <c r="V1951" i="1"/>
  <c r="W1951" i="1"/>
  <c r="X1951" i="1"/>
  <c r="V1952" i="1"/>
  <c r="W1952" i="1"/>
  <c r="X1952" i="1"/>
  <c r="V1953" i="1"/>
  <c r="W1953" i="1"/>
  <c r="X1953" i="1"/>
  <c r="V1954" i="1"/>
  <c r="W1954" i="1"/>
  <c r="X1954" i="1"/>
  <c r="V1955" i="1"/>
  <c r="W1955" i="1"/>
  <c r="X1955" i="1"/>
  <c r="V1956" i="1"/>
  <c r="W1956" i="1"/>
  <c r="X1956" i="1"/>
  <c r="V1957" i="1"/>
  <c r="W1957" i="1"/>
  <c r="X1957" i="1"/>
  <c r="V1958" i="1"/>
  <c r="W1958" i="1"/>
  <c r="X1958" i="1"/>
  <c r="V1959" i="1"/>
  <c r="W1959" i="1"/>
  <c r="X1959" i="1"/>
  <c r="V1960" i="1"/>
  <c r="W1960" i="1"/>
  <c r="X1960" i="1"/>
  <c r="V1961" i="1"/>
  <c r="W1961" i="1"/>
  <c r="X1961" i="1"/>
  <c r="V1962" i="1"/>
  <c r="W1962" i="1"/>
  <c r="X1962" i="1"/>
  <c r="V1963" i="1"/>
  <c r="W1963" i="1"/>
  <c r="X1963" i="1"/>
  <c r="V1964" i="1"/>
  <c r="W1964" i="1"/>
  <c r="X1964" i="1"/>
  <c r="V1965" i="1"/>
  <c r="W1965" i="1"/>
  <c r="X1965" i="1"/>
  <c r="V1966" i="1"/>
  <c r="W1966" i="1"/>
  <c r="X1966" i="1"/>
  <c r="V1967" i="1"/>
  <c r="W1967" i="1"/>
  <c r="X1967" i="1"/>
  <c r="V1968" i="1"/>
  <c r="W1968" i="1"/>
  <c r="X1968" i="1"/>
  <c r="V1969" i="1"/>
  <c r="W1969" i="1"/>
  <c r="X1969" i="1"/>
  <c r="V1970" i="1"/>
  <c r="W1970" i="1"/>
  <c r="X1970" i="1"/>
  <c r="V1971" i="1"/>
  <c r="W1971" i="1"/>
  <c r="X1971" i="1"/>
  <c r="V1972" i="1"/>
  <c r="W1972" i="1"/>
  <c r="X1972" i="1"/>
  <c r="V1973" i="1"/>
  <c r="W1973" i="1"/>
  <c r="X1973" i="1"/>
  <c r="V1974" i="1"/>
  <c r="W1974" i="1"/>
  <c r="X1974" i="1"/>
  <c r="V1975" i="1"/>
  <c r="W1975" i="1"/>
  <c r="X1975" i="1"/>
  <c r="V1976" i="1"/>
  <c r="W1976" i="1"/>
  <c r="X1976" i="1"/>
  <c r="V1977" i="1"/>
  <c r="W1977" i="1"/>
  <c r="X1977" i="1"/>
  <c r="V1978" i="1"/>
  <c r="W1978" i="1"/>
  <c r="X1978" i="1"/>
  <c r="V1979" i="1"/>
  <c r="W1979" i="1"/>
  <c r="X1979" i="1"/>
  <c r="V1980" i="1"/>
  <c r="W1980" i="1"/>
  <c r="X1980" i="1"/>
  <c r="V1981" i="1"/>
  <c r="W1981" i="1"/>
  <c r="X1981" i="1"/>
  <c r="V1982" i="1"/>
  <c r="W1982" i="1"/>
  <c r="X1982" i="1"/>
  <c r="V1983" i="1"/>
  <c r="W1983" i="1"/>
  <c r="X1983" i="1"/>
  <c r="V1984" i="1"/>
  <c r="W1984" i="1"/>
  <c r="X1984" i="1"/>
  <c r="V1985" i="1"/>
  <c r="W1985" i="1"/>
  <c r="X1985" i="1"/>
  <c r="V1986" i="1"/>
  <c r="W1986" i="1"/>
  <c r="X1986" i="1"/>
  <c r="V1987" i="1"/>
  <c r="W1987" i="1"/>
  <c r="X1987" i="1"/>
  <c r="V1988" i="1"/>
  <c r="W1988" i="1"/>
  <c r="X1988" i="1"/>
  <c r="V1989" i="1"/>
  <c r="W1989" i="1"/>
  <c r="X1989" i="1"/>
  <c r="V1990" i="1"/>
  <c r="W1990" i="1"/>
  <c r="X1990" i="1"/>
  <c r="V1991" i="1"/>
  <c r="W1991" i="1"/>
  <c r="X1991" i="1"/>
  <c r="V1992" i="1"/>
  <c r="W1992" i="1"/>
  <c r="X1992" i="1"/>
  <c r="V1993" i="1"/>
  <c r="W1993" i="1"/>
  <c r="X1993" i="1"/>
  <c r="V1994" i="1"/>
  <c r="W1994" i="1"/>
  <c r="X1994" i="1"/>
  <c r="V1995" i="1"/>
  <c r="W1995" i="1"/>
  <c r="X1995" i="1"/>
  <c r="V1996" i="1"/>
  <c r="W1996" i="1"/>
  <c r="X1996" i="1"/>
  <c r="V1997" i="1"/>
  <c r="W1997" i="1"/>
  <c r="X1997" i="1"/>
  <c r="V1998" i="1"/>
  <c r="W1998" i="1"/>
  <c r="X1998" i="1"/>
  <c r="V1999" i="1"/>
  <c r="W1999" i="1"/>
  <c r="X1999" i="1"/>
  <c r="V2000" i="1"/>
  <c r="W2000" i="1"/>
  <c r="X2000" i="1"/>
  <c r="V2001" i="1"/>
  <c r="W2001" i="1"/>
  <c r="X2001" i="1"/>
  <c r="V2002" i="1"/>
  <c r="W2002" i="1"/>
  <c r="X2002" i="1"/>
  <c r="V2003" i="1"/>
  <c r="W2003" i="1"/>
  <c r="X2003" i="1"/>
  <c r="V2004" i="1"/>
  <c r="W2004" i="1"/>
  <c r="X2004" i="1"/>
  <c r="V2005" i="1"/>
  <c r="W2005" i="1"/>
  <c r="X2005" i="1"/>
  <c r="V2006" i="1"/>
  <c r="W2006" i="1"/>
  <c r="X2006" i="1"/>
  <c r="V2007" i="1"/>
  <c r="W2007" i="1"/>
  <c r="X2007" i="1"/>
  <c r="V2008" i="1"/>
  <c r="W2008" i="1"/>
  <c r="X2008" i="1"/>
  <c r="V2009" i="1"/>
  <c r="W2009" i="1"/>
  <c r="X2009" i="1"/>
  <c r="V2010" i="1"/>
  <c r="W2010" i="1"/>
  <c r="X2010" i="1"/>
  <c r="V2011" i="1"/>
  <c r="W2011" i="1"/>
  <c r="X2011" i="1"/>
  <c r="V2012" i="1"/>
  <c r="W2012" i="1"/>
  <c r="X2012" i="1"/>
  <c r="V2013" i="1"/>
  <c r="W2013" i="1"/>
  <c r="X2013" i="1"/>
  <c r="V2014" i="1"/>
  <c r="W2014" i="1"/>
  <c r="X2014" i="1"/>
  <c r="V2015" i="1"/>
  <c r="W2015" i="1"/>
  <c r="X2015" i="1"/>
  <c r="V2016" i="1"/>
  <c r="W2016" i="1"/>
  <c r="X2016" i="1"/>
  <c r="V2017" i="1"/>
  <c r="W2017" i="1"/>
  <c r="X2017" i="1"/>
  <c r="V2018" i="1"/>
  <c r="W2018" i="1"/>
  <c r="X2018" i="1"/>
  <c r="V2019" i="1"/>
  <c r="W2019" i="1"/>
  <c r="X2019" i="1"/>
  <c r="V2020" i="1"/>
  <c r="W2020" i="1"/>
  <c r="X2020" i="1"/>
  <c r="V2021" i="1"/>
  <c r="W2021" i="1"/>
  <c r="X2021" i="1"/>
  <c r="V2022" i="1"/>
  <c r="W2022" i="1"/>
  <c r="X2022" i="1"/>
  <c r="V2023" i="1"/>
  <c r="W2023" i="1"/>
  <c r="X2023" i="1"/>
  <c r="V2024" i="1"/>
  <c r="W2024" i="1"/>
  <c r="X2024" i="1"/>
  <c r="V2025" i="1"/>
  <c r="W2025" i="1"/>
  <c r="X2025" i="1"/>
  <c r="V1766" i="1"/>
  <c r="W1766" i="1"/>
  <c r="X1766" i="1"/>
  <c r="V1767" i="1"/>
  <c r="W1767" i="1"/>
  <c r="X1767" i="1"/>
  <c r="V1768" i="1"/>
  <c r="W1768" i="1"/>
  <c r="X1768" i="1"/>
  <c r="V1769" i="1"/>
  <c r="W1769" i="1"/>
  <c r="X1769" i="1"/>
  <c r="V1710" i="1"/>
  <c r="X1710" i="1"/>
  <c r="V1711" i="1"/>
  <c r="X1711" i="1"/>
  <c r="V1712" i="1"/>
  <c r="W1712" i="1"/>
  <c r="X1712" i="1"/>
  <c r="V1713" i="1"/>
  <c r="W1713" i="1"/>
  <c r="X1713" i="1"/>
  <c r="V1714" i="1"/>
  <c r="W1714" i="1"/>
  <c r="X1714" i="1"/>
  <c r="V1715" i="1"/>
  <c r="W1715" i="1"/>
  <c r="X1715" i="1"/>
  <c r="V1716" i="1"/>
  <c r="W1716" i="1"/>
  <c r="X1716" i="1"/>
  <c r="V1717" i="1"/>
  <c r="W1717" i="1"/>
  <c r="X1717" i="1"/>
  <c r="V1718" i="1"/>
  <c r="W1718" i="1"/>
  <c r="X1718" i="1"/>
  <c r="V1719" i="1"/>
  <c r="W1719" i="1"/>
  <c r="X1719" i="1"/>
  <c r="V1720" i="1"/>
  <c r="W1720" i="1"/>
  <c r="X1720" i="1"/>
  <c r="V1721" i="1"/>
  <c r="W1721" i="1"/>
  <c r="X1721" i="1"/>
  <c r="V1722" i="1"/>
  <c r="W1722" i="1"/>
  <c r="X1722" i="1"/>
  <c r="V1723" i="1"/>
  <c r="W1723" i="1"/>
  <c r="X1723" i="1"/>
  <c r="V1724" i="1"/>
  <c r="W1724" i="1"/>
  <c r="X1724" i="1"/>
  <c r="V1725" i="1"/>
  <c r="W1725" i="1"/>
  <c r="X1725" i="1"/>
  <c r="V1726" i="1"/>
  <c r="W1726" i="1"/>
  <c r="X1726" i="1"/>
  <c r="V1727" i="1"/>
  <c r="W1727" i="1"/>
  <c r="X1727" i="1"/>
  <c r="V1728" i="1"/>
  <c r="W1728" i="1"/>
  <c r="X1728" i="1"/>
  <c r="V1729" i="1"/>
  <c r="W1729" i="1"/>
  <c r="X1729" i="1"/>
  <c r="V1730" i="1"/>
  <c r="W1730" i="1"/>
  <c r="X1730" i="1"/>
  <c r="V1731" i="1"/>
  <c r="W1731" i="1"/>
  <c r="X1731" i="1"/>
  <c r="V1732" i="1"/>
  <c r="W1732" i="1"/>
  <c r="X1732" i="1"/>
  <c r="V1733" i="1"/>
  <c r="W1733" i="1"/>
  <c r="X1733" i="1"/>
  <c r="V1734" i="1"/>
  <c r="W1734" i="1"/>
  <c r="X1734" i="1"/>
  <c r="V1735" i="1"/>
  <c r="W1735" i="1"/>
  <c r="X1735" i="1"/>
  <c r="V1736" i="1"/>
  <c r="W1736" i="1"/>
  <c r="X1736" i="1"/>
  <c r="V1737" i="1"/>
  <c r="W1737" i="1"/>
  <c r="X1737" i="1"/>
  <c r="V1738" i="1"/>
  <c r="W1738" i="1"/>
  <c r="X1738" i="1"/>
  <c r="V1739" i="1"/>
  <c r="W1739" i="1"/>
  <c r="X1739" i="1"/>
  <c r="V1740" i="1"/>
  <c r="W1740" i="1"/>
  <c r="X1740" i="1"/>
  <c r="V1741" i="1"/>
  <c r="W1741" i="1"/>
  <c r="X1741" i="1"/>
  <c r="V1742" i="1"/>
  <c r="W1742" i="1"/>
  <c r="X1742" i="1"/>
  <c r="V1743" i="1"/>
  <c r="W1743" i="1"/>
  <c r="X1743" i="1"/>
  <c r="V1744" i="1"/>
  <c r="W1744" i="1"/>
  <c r="X1744" i="1"/>
  <c r="V1745" i="1"/>
  <c r="W1745" i="1"/>
  <c r="X1745" i="1"/>
  <c r="V1746" i="1"/>
  <c r="W1746" i="1"/>
  <c r="X1746" i="1"/>
  <c r="V1747" i="1"/>
  <c r="W1747" i="1"/>
  <c r="X1747" i="1"/>
  <c r="V1748" i="1"/>
  <c r="W1748" i="1"/>
  <c r="X1748" i="1"/>
  <c r="V1749" i="1"/>
  <c r="W1749" i="1"/>
  <c r="X1749" i="1"/>
  <c r="V1750" i="1"/>
  <c r="W1750" i="1"/>
  <c r="X1750" i="1"/>
  <c r="V1751" i="1"/>
  <c r="W1751" i="1"/>
  <c r="X1751" i="1"/>
  <c r="V1752" i="1"/>
  <c r="W1752" i="1"/>
  <c r="X1752" i="1"/>
  <c r="V1753" i="1"/>
  <c r="W1753" i="1"/>
  <c r="X1753" i="1"/>
  <c r="V1754" i="1"/>
  <c r="W1754" i="1"/>
  <c r="X1754" i="1"/>
  <c r="V1755" i="1"/>
  <c r="W1755" i="1"/>
  <c r="X1755" i="1"/>
  <c r="V1756" i="1"/>
  <c r="W1756" i="1"/>
  <c r="X1756" i="1"/>
  <c r="V1757" i="1"/>
  <c r="W1757" i="1"/>
  <c r="X1757" i="1"/>
  <c r="V1758" i="1"/>
  <c r="W1758" i="1"/>
  <c r="X1758" i="1"/>
  <c r="V1759" i="1"/>
  <c r="W1759" i="1"/>
  <c r="X1759" i="1"/>
  <c r="V1760" i="1"/>
  <c r="W1760" i="1"/>
  <c r="X1760" i="1"/>
  <c r="V1761" i="1"/>
  <c r="W1761" i="1"/>
  <c r="X1761" i="1"/>
  <c r="V1762" i="1"/>
  <c r="W1762" i="1"/>
  <c r="X1762" i="1"/>
  <c r="V1763" i="1"/>
  <c r="W1763" i="1"/>
  <c r="X1763" i="1"/>
  <c r="V1764" i="1"/>
  <c r="W1764" i="1"/>
  <c r="X1764" i="1"/>
  <c r="V1765" i="1"/>
  <c r="W1765" i="1"/>
  <c r="X1765" i="1"/>
  <c r="X1709" i="1"/>
  <c r="V1709" i="1"/>
  <c r="W1456" i="1"/>
  <c r="W1455" i="1"/>
  <c r="W1454" i="1"/>
  <c r="V1455" i="1"/>
  <c r="X1455" i="1"/>
  <c r="V1456" i="1"/>
  <c r="X1456" i="1"/>
  <c r="V1457" i="1"/>
  <c r="W1457" i="1"/>
  <c r="X1457" i="1"/>
  <c r="V1458" i="1"/>
  <c r="W1458" i="1"/>
  <c r="X1458" i="1"/>
  <c r="V1459" i="1"/>
  <c r="W1459" i="1"/>
  <c r="X1459" i="1"/>
  <c r="V1460" i="1"/>
  <c r="W1460" i="1"/>
  <c r="X1460" i="1"/>
  <c r="V1461" i="1"/>
  <c r="W1461" i="1"/>
  <c r="X1461" i="1"/>
  <c r="V1462" i="1"/>
  <c r="W1462" i="1"/>
  <c r="X1462" i="1"/>
  <c r="V1463" i="1"/>
  <c r="W1463" i="1"/>
  <c r="X1463" i="1"/>
  <c r="V1464" i="1"/>
  <c r="W1464" i="1"/>
  <c r="X1464" i="1"/>
  <c r="V1465" i="1"/>
  <c r="W1465" i="1"/>
  <c r="X1465" i="1"/>
  <c r="V1466" i="1"/>
  <c r="W1466" i="1"/>
  <c r="X1466" i="1"/>
  <c r="V1467" i="1"/>
  <c r="W1467" i="1"/>
  <c r="X1467" i="1"/>
  <c r="V1468" i="1"/>
  <c r="W1468" i="1"/>
  <c r="X1468" i="1"/>
  <c r="V1469" i="1"/>
  <c r="W1469" i="1"/>
  <c r="X1469" i="1"/>
  <c r="V1470" i="1"/>
  <c r="W1470" i="1"/>
  <c r="X1470" i="1"/>
  <c r="V1471" i="1"/>
  <c r="W1471" i="1"/>
  <c r="X1471" i="1"/>
  <c r="V1472" i="1"/>
  <c r="W1472" i="1"/>
  <c r="X1472" i="1"/>
  <c r="V1473" i="1"/>
  <c r="W1473" i="1"/>
  <c r="X1473" i="1"/>
  <c r="V1474" i="1"/>
  <c r="W1474" i="1"/>
  <c r="X1474" i="1"/>
  <c r="V1475" i="1"/>
  <c r="W1475" i="1"/>
  <c r="X1475" i="1"/>
  <c r="V1476" i="1"/>
  <c r="W1476" i="1"/>
  <c r="X1476" i="1"/>
  <c r="V1477" i="1"/>
  <c r="W1477" i="1"/>
  <c r="X1477" i="1"/>
  <c r="V1478" i="1"/>
  <c r="W1478" i="1"/>
  <c r="X1478" i="1"/>
  <c r="V1479" i="1"/>
  <c r="W1479" i="1"/>
  <c r="X1479" i="1"/>
  <c r="V1480" i="1"/>
  <c r="W1480" i="1"/>
  <c r="X1480" i="1"/>
  <c r="V1481" i="1"/>
  <c r="W1481" i="1"/>
  <c r="X1481" i="1"/>
  <c r="V1482" i="1"/>
  <c r="W1482" i="1"/>
  <c r="X1482" i="1"/>
  <c r="V1483" i="1"/>
  <c r="W1483" i="1"/>
  <c r="X1483" i="1"/>
  <c r="V1484" i="1"/>
  <c r="W1484" i="1"/>
  <c r="X1484" i="1"/>
  <c r="V1485" i="1"/>
  <c r="W1485" i="1"/>
  <c r="X1485" i="1"/>
  <c r="V1486" i="1"/>
  <c r="W1486" i="1"/>
  <c r="X1486" i="1"/>
  <c r="V1487" i="1"/>
  <c r="W1487" i="1"/>
  <c r="X1487" i="1"/>
  <c r="V1488" i="1"/>
  <c r="W1488" i="1"/>
  <c r="X1488" i="1"/>
  <c r="V1489" i="1"/>
  <c r="W1489" i="1"/>
  <c r="X1489" i="1"/>
  <c r="V1490" i="1"/>
  <c r="W1490" i="1"/>
  <c r="X1490" i="1"/>
  <c r="V1491" i="1"/>
  <c r="W1491" i="1"/>
  <c r="X1491" i="1"/>
  <c r="V1492" i="1"/>
  <c r="W1492" i="1"/>
  <c r="X1492" i="1"/>
  <c r="V1493" i="1"/>
  <c r="W1493" i="1"/>
  <c r="X1493" i="1"/>
  <c r="V1494" i="1"/>
  <c r="W1494" i="1"/>
  <c r="X1494" i="1"/>
  <c r="V1495" i="1"/>
  <c r="W1495" i="1"/>
  <c r="X1495" i="1"/>
  <c r="V1496" i="1"/>
  <c r="W1496" i="1"/>
  <c r="X1496" i="1"/>
  <c r="V1497" i="1"/>
  <c r="W1497" i="1"/>
  <c r="X1497" i="1"/>
  <c r="V1498" i="1"/>
  <c r="W1498" i="1"/>
  <c r="X1498" i="1"/>
  <c r="V1499" i="1"/>
  <c r="W1499" i="1"/>
  <c r="X1499" i="1"/>
  <c r="V1500" i="1"/>
  <c r="W1500" i="1"/>
  <c r="X1500" i="1"/>
  <c r="V1501" i="1"/>
  <c r="W1501" i="1"/>
  <c r="X1501" i="1"/>
  <c r="V1502" i="1"/>
  <c r="W1502" i="1"/>
  <c r="X1502" i="1"/>
  <c r="V1503" i="1"/>
  <c r="W1503" i="1"/>
  <c r="X1503" i="1"/>
  <c r="V1504" i="1"/>
  <c r="W1504" i="1"/>
  <c r="X1504" i="1"/>
  <c r="V1505" i="1"/>
  <c r="W1505" i="1"/>
  <c r="X1505" i="1"/>
  <c r="V1506" i="1"/>
  <c r="W1506" i="1"/>
  <c r="X1506" i="1"/>
  <c r="V1507" i="1"/>
  <c r="W1507" i="1"/>
  <c r="X1507" i="1"/>
  <c r="V1508" i="1"/>
  <c r="W1508" i="1"/>
  <c r="X1508" i="1"/>
  <c r="V1509" i="1"/>
  <c r="W1509" i="1"/>
  <c r="X1509" i="1"/>
  <c r="V1510" i="1"/>
  <c r="W1510" i="1"/>
  <c r="X1510" i="1"/>
  <c r="V1511" i="1"/>
  <c r="W1511" i="1"/>
  <c r="X1511" i="1"/>
  <c r="V1512" i="1"/>
  <c r="W1512" i="1"/>
  <c r="X1512" i="1"/>
  <c r="V1513" i="1"/>
  <c r="W1513" i="1"/>
  <c r="X1513" i="1"/>
  <c r="V1514" i="1"/>
  <c r="W1514" i="1"/>
  <c r="X1514" i="1"/>
  <c r="V1515" i="1"/>
  <c r="W1515" i="1"/>
  <c r="X1515" i="1"/>
  <c r="V1516" i="1"/>
  <c r="W1516" i="1"/>
  <c r="X1516" i="1"/>
  <c r="V1517" i="1"/>
  <c r="W1517" i="1"/>
  <c r="X1517" i="1"/>
  <c r="V1518" i="1"/>
  <c r="W1518" i="1"/>
  <c r="X1518" i="1"/>
  <c r="V1519" i="1"/>
  <c r="W1519" i="1"/>
  <c r="X1519" i="1"/>
  <c r="V1520" i="1"/>
  <c r="W1520" i="1"/>
  <c r="X1520" i="1"/>
  <c r="V1521" i="1"/>
  <c r="W1521" i="1"/>
  <c r="X1521" i="1"/>
  <c r="V1522" i="1"/>
  <c r="W1522" i="1"/>
  <c r="X1522" i="1"/>
  <c r="V1523" i="1"/>
  <c r="W1523" i="1"/>
  <c r="X1523" i="1"/>
  <c r="V1524" i="1"/>
  <c r="W1524" i="1"/>
  <c r="X1524" i="1"/>
  <c r="V1525" i="1"/>
  <c r="W1525" i="1"/>
  <c r="X1525" i="1"/>
  <c r="V1526" i="1"/>
  <c r="W1526" i="1"/>
  <c r="X1526" i="1"/>
  <c r="V1527" i="1"/>
  <c r="W1527" i="1"/>
  <c r="X1527" i="1"/>
  <c r="V1528" i="1"/>
  <c r="W1528" i="1"/>
  <c r="X1528" i="1"/>
  <c r="V1529" i="1"/>
  <c r="W1529" i="1"/>
  <c r="X1529" i="1"/>
  <c r="V1530" i="1"/>
  <c r="W1530" i="1"/>
  <c r="X1530" i="1"/>
  <c r="V1531" i="1"/>
  <c r="W1531" i="1"/>
  <c r="X1531" i="1"/>
  <c r="V1532" i="1"/>
  <c r="W1532" i="1"/>
  <c r="X1532" i="1"/>
  <c r="V1533" i="1"/>
  <c r="W1533" i="1"/>
  <c r="X1533" i="1"/>
  <c r="V1534" i="1"/>
  <c r="W1534" i="1"/>
  <c r="X1534" i="1"/>
  <c r="V1535" i="1"/>
  <c r="W1535" i="1"/>
  <c r="X1535" i="1"/>
  <c r="V1536" i="1"/>
  <c r="W1536" i="1"/>
  <c r="X1536" i="1"/>
  <c r="V1537" i="1"/>
  <c r="W1537" i="1"/>
  <c r="X1537" i="1"/>
  <c r="V1538" i="1"/>
  <c r="W1538" i="1"/>
  <c r="X1538" i="1"/>
  <c r="V1539" i="1"/>
  <c r="W1539" i="1"/>
  <c r="X1539" i="1"/>
  <c r="V1540" i="1"/>
  <c r="W1540" i="1"/>
  <c r="X1540" i="1"/>
  <c r="V1541" i="1"/>
  <c r="W1541" i="1"/>
  <c r="X1541" i="1"/>
  <c r="V1542" i="1"/>
  <c r="W1542" i="1"/>
  <c r="X1542" i="1"/>
  <c r="V1543" i="1"/>
  <c r="W1543" i="1"/>
  <c r="X1543" i="1"/>
  <c r="V1544" i="1"/>
  <c r="W1544" i="1"/>
  <c r="X1544" i="1"/>
  <c r="V1545" i="1"/>
  <c r="W1545" i="1"/>
  <c r="X1545" i="1"/>
  <c r="V1546" i="1"/>
  <c r="W1546" i="1"/>
  <c r="X1546" i="1"/>
  <c r="V1547" i="1"/>
  <c r="W1547" i="1"/>
  <c r="X1547" i="1"/>
  <c r="V1548" i="1"/>
  <c r="W1548" i="1"/>
  <c r="X1548" i="1"/>
  <c r="V1549" i="1"/>
  <c r="W1549" i="1"/>
  <c r="X1549" i="1"/>
  <c r="V1550" i="1"/>
  <c r="W1550" i="1"/>
  <c r="X1550" i="1"/>
  <c r="V1551" i="1"/>
  <c r="W1551" i="1"/>
  <c r="X1551" i="1"/>
  <c r="V1552" i="1"/>
  <c r="W1552" i="1"/>
  <c r="X1552" i="1"/>
  <c r="V1553" i="1"/>
  <c r="W1553" i="1"/>
  <c r="X1553" i="1"/>
  <c r="V1554" i="1"/>
  <c r="W1554" i="1"/>
  <c r="X1554" i="1"/>
  <c r="V1555" i="1"/>
  <c r="W1555" i="1"/>
  <c r="X1555" i="1"/>
  <c r="V1556" i="1"/>
  <c r="W1556" i="1"/>
  <c r="X1556" i="1"/>
  <c r="V1557" i="1"/>
  <c r="W1557" i="1"/>
  <c r="X1557" i="1"/>
  <c r="V1558" i="1"/>
  <c r="W1558" i="1"/>
  <c r="X1558" i="1"/>
  <c r="V1559" i="1"/>
  <c r="W1559" i="1"/>
  <c r="X1559" i="1"/>
  <c r="V1560" i="1"/>
  <c r="W1560" i="1"/>
  <c r="X1560" i="1"/>
  <c r="V1561" i="1"/>
  <c r="W1561" i="1"/>
  <c r="X1561" i="1"/>
  <c r="V1562" i="1"/>
  <c r="W1562" i="1"/>
  <c r="X1562" i="1"/>
  <c r="V1563" i="1"/>
  <c r="W1563" i="1"/>
  <c r="X1563" i="1"/>
  <c r="V1564" i="1"/>
  <c r="W1564" i="1"/>
  <c r="X1564" i="1"/>
  <c r="V1565" i="1"/>
  <c r="W1565" i="1"/>
  <c r="X1565" i="1"/>
  <c r="V1566" i="1"/>
  <c r="W1566" i="1"/>
  <c r="X1566" i="1"/>
  <c r="V1567" i="1"/>
  <c r="W1567" i="1"/>
  <c r="X1567" i="1"/>
  <c r="V1568" i="1"/>
  <c r="W1568" i="1"/>
  <c r="X1568" i="1"/>
  <c r="V1569" i="1"/>
  <c r="W1569" i="1"/>
  <c r="X1569" i="1"/>
  <c r="V1570" i="1"/>
  <c r="W1570" i="1"/>
  <c r="X1570" i="1"/>
  <c r="V1571" i="1"/>
  <c r="W1571" i="1"/>
  <c r="X1571" i="1"/>
  <c r="V1572" i="1"/>
  <c r="W1572" i="1"/>
  <c r="X1572" i="1"/>
  <c r="V1573" i="1"/>
  <c r="W1573" i="1"/>
  <c r="X1573" i="1"/>
  <c r="V1574" i="1"/>
  <c r="W1574" i="1"/>
  <c r="X1574" i="1"/>
  <c r="V1575" i="1"/>
  <c r="W1575" i="1"/>
  <c r="X1575" i="1"/>
  <c r="V1576" i="1"/>
  <c r="W1576" i="1"/>
  <c r="X1576" i="1"/>
  <c r="V1577" i="1"/>
  <c r="W1577" i="1"/>
  <c r="X1577" i="1"/>
  <c r="V1578" i="1"/>
  <c r="W1578" i="1"/>
  <c r="X1578" i="1"/>
  <c r="V1579" i="1"/>
  <c r="W1579" i="1"/>
  <c r="X1579" i="1"/>
  <c r="V1580" i="1"/>
  <c r="W1580" i="1"/>
  <c r="X1580" i="1"/>
  <c r="V1581" i="1"/>
  <c r="W1581" i="1"/>
  <c r="X1581" i="1"/>
  <c r="V1582" i="1"/>
  <c r="W1582" i="1"/>
  <c r="X1582" i="1"/>
  <c r="V1583" i="1"/>
  <c r="W1583" i="1"/>
  <c r="X1583" i="1"/>
  <c r="V1584" i="1"/>
  <c r="W1584" i="1"/>
  <c r="X1584" i="1"/>
  <c r="V1585" i="1"/>
  <c r="W1585" i="1"/>
  <c r="X1585" i="1"/>
  <c r="V1586" i="1"/>
  <c r="W1586" i="1"/>
  <c r="X1586" i="1"/>
  <c r="V1587" i="1"/>
  <c r="W1587" i="1"/>
  <c r="X1587" i="1"/>
  <c r="V1588" i="1"/>
  <c r="W1588" i="1"/>
  <c r="X1588" i="1"/>
  <c r="V1589" i="1"/>
  <c r="W1589" i="1"/>
  <c r="X1589" i="1"/>
  <c r="V1590" i="1"/>
  <c r="W1590" i="1"/>
  <c r="X1590" i="1"/>
  <c r="V1591" i="1"/>
  <c r="W1591" i="1"/>
  <c r="X1591" i="1"/>
  <c r="V1592" i="1"/>
  <c r="W1592" i="1"/>
  <c r="X1592" i="1"/>
  <c r="V1593" i="1"/>
  <c r="W1593" i="1"/>
  <c r="X1593" i="1"/>
  <c r="V1594" i="1"/>
  <c r="W1594" i="1"/>
  <c r="X1594" i="1"/>
  <c r="V1595" i="1"/>
  <c r="W1595" i="1"/>
  <c r="X1595" i="1"/>
  <c r="V1596" i="1"/>
  <c r="W1596" i="1"/>
  <c r="X1596" i="1"/>
  <c r="V1597" i="1"/>
  <c r="W1597" i="1"/>
  <c r="X1597" i="1"/>
  <c r="V1598" i="1"/>
  <c r="W1598" i="1"/>
  <c r="X1598" i="1"/>
  <c r="V1599" i="1"/>
  <c r="W1599" i="1"/>
  <c r="X1599" i="1"/>
  <c r="V1600" i="1"/>
  <c r="W1600" i="1"/>
  <c r="X1600" i="1"/>
  <c r="V1601" i="1"/>
  <c r="W1601" i="1"/>
  <c r="X1601" i="1"/>
  <c r="V1602" i="1"/>
  <c r="W1602" i="1"/>
  <c r="X1602" i="1"/>
  <c r="V1603" i="1"/>
  <c r="W1603" i="1"/>
  <c r="X1603" i="1"/>
  <c r="V1604" i="1"/>
  <c r="W1604" i="1"/>
  <c r="X1604" i="1"/>
  <c r="V1605" i="1"/>
  <c r="W1605" i="1"/>
  <c r="X1605" i="1"/>
  <c r="V1606" i="1"/>
  <c r="W1606" i="1"/>
  <c r="X1606" i="1"/>
  <c r="V1607" i="1"/>
  <c r="W1607" i="1"/>
  <c r="X1607" i="1"/>
  <c r="V1608" i="1"/>
  <c r="W1608" i="1"/>
  <c r="X1608" i="1"/>
  <c r="V1609" i="1"/>
  <c r="W1609" i="1"/>
  <c r="X1609" i="1"/>
  <c r="V1610" i="1"/>
  <c r="W1610" i="1"/>
  <c r="X1610" i="1"/>
  <c r="V1611" i="1"/>
  <c r="W1611" i="1"/>
  <c r="X1611" i="1"/>
  <c r="V1612" i="1"/>
  <c r="W1612" i="1"/>
  <c r="X1612" i="1"/>
  <c r="V1613" i="1"/>
  <c r="W1613" i="1"/>
  <c r="X1613" i="1"/>
  <c r="V1614" i="1"/>
  <c r="W1614" i="1"/>
  <c r="X1614" i="1"/>
  <c r="V1615" i="1"/>
  <c r="W1615" i="1"/>
  <c r="X1615" i="1"/>
  <c r="V1616" i="1"/>
  <c r="W1616" i="1"/>
  <c r="X1616" i="1"/>
  <c r="V1617" i="1"/>
  <c r="W1617" i="1"/>
  <c r="X1617" i="1"/>
  <c r="V1618" i="1"/>
  <c r="W1618" i="1"/>
  <c r="X1618" i="1"/>
  <c r="V1619" i="1"/>
  <c r="W1619" i="1"/>
  <c r="X1619" i="1"/>
  <c r="V1620" i="1"/>
  <c r="W1620" i="1"/>
  <c r="X1620" i="1"/>
  <c r="V1621" i="1"/>
  <c r="W1621" i="1"/>
  <c r="X1621" i="1"/>
  <c r="V1622" i="1"/>
  <c r="W1622" i="1"/>
  <c r="X1622" i="1"/>
  <c r="V1623" i="1"/>
  <c r="W1623" i="1"/>
  <c r="X1623" i="1"/>
  <c r="V1624" i="1"/>
  <c r="W1624" i="1"/>
  <c r="X1624" i="1"/>
  <c r="V1625" i="1"/>
  <c r="W1625" i="1"/>
  <c r="X1625" i="1"/>
  <c r="V1626" i="1"/>
  <c r="W1626" i="1"/>
  <c r="X1626" i="1"/>
  <c r="V1627" i="1"/>
  <c r="W1627" i="1"/>
  <c r="X1627" i="1"/>
  <c r="V1628" i="1"/>
  <c r="W1628" i="1"/>
  <c r="X1628" i="1"/>
  <c r="V1629" i="1"/>
  <c r="W1629" i="1"/>
  <c r="X1629" i="1"/>
  <c r="V1630" i="1"/>
  <c r="W1630" i="1"/>
  <c r="X1630" i="1"/>
  <c r="V1631" i="1"/>
  <c r="W1631" i="1"/>
  <c r="X1631" i="1"/>
  <c r="V1632" i="1"/>
  <c r="W1632" i="1"/>
  <c r="X1632" i="1"/>
  <c r="V1633" i="1"/>
  <c r="W1633" i="1"/>
  <c r="X1633" i="1"/>
  <c r="V1634" i="1"/>
  <c r="W1634" i="1"/>
  <c r="X1634" i="1"/>
  <c r="V1635" i="1"/>
  <c r="W1635" i="1"/>
  <c r="X1635" i="1"/>
  <c r="V1636" i="1"/>
  <c r="W1636" i="1"/>
  <c r="X1636" i="1"/>
  <c r="V1637" i="1"/>
  <c r="W1637" i="1"/>
  <c r="X1637" i="1"/>
  <c r="V1638" i="1"/>
  <c r="W1638" i="1"/>
  <c r="X1638" i="1"/>
  <c r="V1639" i="1"/>
  <c r="W1639" i="1"/>
  <c r="X1639" i="1"/>
  <c r="V1640" i="1"/>
  <c r="W1640" i="1"/>
  <c r="X1640" i="1"/>
  <c r="V1641" i="1"/>
  <c r="W1641" i="1"/>
  <c r="X1641" i="1"/>
  <c r="V1642" i="1"/>
  <c r="W1642" i="1"/>
  <c r="X1642" i="1"/>
  <c r="V1643" i="1"/>
  <c r="W1643" i="1"/>
  <c r="X1643" i="1"/>
  <c r="V1644" i="1"/>
  <c r="W1644" i="1"/>
  <c r="X1644" i="1"/>
  <c r="V1645" i="1"/>
  <c r="W1645" i="1"/>
  <c r="X1645" i="1"/>
  <c r="V1646" i="1"/>
  <c r="W1646" i="1"/>
  <c r="X1646" i="1"/>
  <c r="V1647" i="1"/>
  <c r="W1647" i="1"/>
  <c r="X1647" i="1"/>
  <c r="V1648" i="1"/>
  <c r="W1648" i="1"/>
  <c r="X1648" i="1"/>
  <c r="V1649" i="1"/>
  <c r="W1649" i="1"/>
  <c r="X1649" i="1"/>
  <c r="V1650" i="1"/>
  <c r="W1650" i="1"/>
  <c r="X1650" i="1"/>
  <c r="V1651" i="1"/>
  <c r="W1651" i="1"/>
  <c r="X1651" i="1"/>
  <c r="V1652" i="1"/>
  <c r="W1652" i="1"/>
  <c r="X1652" i="1"/>
  <c r="V1653" i="1"/>
  <c r="W1653" i="1"/>
  <c r="X1653" i="1"/>
  <c r="V1654" i="1"/>
  <c r="W1654" i="1"/>
  <c r="X1654" i="1"/>
  <c r="V1655" i="1"/>
  <c r="W1655" i="1"/>
  <c r="X1655" i="1"/>
  <c r="V1656" i="1"/>
  <c r="W1656" i="1"/>
  <c r="X1656" i="1"/>
  <c r="V1657" i="1"/>
  <c r="W1657" i="1"/>
  <c r="X1657" i="1"/>
  <c r="V1658" i="1"/>
  <c r="W1658" i="1"/>
  <c r="X1658" i="1"/>
  <c r="V1659" i="1"/>
  <c r="W1659" i="1"/>
  <c r="X1659" i="1"/>
  <c r="V1660" i="1"/>
  <c r="W1660" i="1"/>
  <c r="X1660" i="1"/>
  <c r="V1661" i="1"/>
  <c r="W1661" i="1"/>
  <c r="X1661" i="1"/>
  <c r="V1662" i="1"/>
  <c r="W1662" i="1"/>
  <c r="X1662" i="1"/>
  <c r="V1663" i="1"/>
  <c r="W1663" i="1"/>
  <c r="X1663" i="1"/>
  <c r="V1664" i="1"/>
  <c r="W1664" i="1"/>
  <c r="X1664" i="1"/>
  <c r="V1665" i="1"/>
  <c r="W1665" i="1"/>
  <c r="X1665" i="1"/>
  <c r="V1666" i="1"/>
  <c r="W1666" i="1"/>
  <c r="X1666" i="1"/>
  <c r="V1667" i="1"/>
  <c r="W1667" i="1"/>
  <c r="X1667" i="1"/>
  <c r="V1668" i="1"/>
  <c r="W1668" i="1"/>
  <c r="X1668" i="1"/>
  <c r="V1669" i="1"/>
  <c r="W1669" i="1"/>
  <c r="X1669" i="1"/>
  <c r="V1670" i="1"/>
  <c r="W1670" i="1"/>
  <c r="X1670" i="1"/>
  <c r="V1671" i="1"/>
  <c r="W1671" i="1"/>
  <c r="X1671" i="1"/>
  <c r="V1672" i="1"/>
  <c r="W1672" i="1"/>
  <c r="X1672" i="1"/>
  <c r="V1673" i="1"/>
  <c r="W1673" i="1"/>
  <c r="X1673" i="1"/>
  <c r="V1674" i="1"/>
  <c r="W1674" i="1"/>
  <c r="X1674" i="1"/>
  <c r="V1675" i="1"/>
  <c r="W1675" i="1"/>
  <c r="X1675" i="1"/>
  <c r="V1676" i="1"/>
  <c r="W1676" i="1"/>
  <c r="X1676" i="1"/>
  <c r="V1677" i="1"/>
  <c r="W1677" i="1"/>
  <c r="X1677" i="1"/>
  <c r="V1678" i="1"/>
  <c r="W1678" i="1"/>
  <c r="X1678" i="1"/>
  <c r="V1679" i="1"/>
  <c r="W1679" i="1"/>
  <c r="X1679" i="1"/>
  <c r="V1680" i="1"/>
  <c r="W1680" i="1"/>
  <c r="X1680" i="1"/>
  <c r="V1681" i="1"/>
  <c r="W1681" i="1"/>
  <c r="X1681" i="1"/>
  <c r="V1682" i="1"/>
  <c r="W1682" i="1"/>
  <c r="X1682" i="1"/>
  <c r="V1683" i="1"/>
  <c r="W1683" i="1"/>
  <c r="X1683" i="1"/>
  <c r="V1684" i="1"/>
  <c r="W1684" i="1"/>
  <c r="X1684" i="1"/>
  <c r="V1685" i="1"/>
  <c r="W1685" i="1"/>
  <c r="X1685" i="1"/>
  <c r="V1686" i="1"/>
  <c r="W1686" i="1"/>
  <c r="X1686" i="1"/>
  <c r="V1687" i="1"/>
  <c r="W1687" i="1"/>
  <c r="X1687" i="1"/>
  <c r="V1688" i="1"/>
  <c r="W1688" i="1"/>
  <c r="X1688" i="1"/>
  <c r="V1689" i="1"/>
  <c r="W1689" i="1"/>
  <c r="X1689" i="1"/>
  <c r="V1690" i="1"/>
  <c r="W1690" i="1"/>
  <c r="X1690" i="1"/>
  <c r="V1691" i="1"/>
  <c r="W1691" i="1"/>
  <c r="X1691" i="1"/>
  <c r="V1692" i="1"/>
  <c r="W1692" i="1"/>
  <c r="X1692" i="1"/>
  <c r="V1693" i="1"/>
  <c r="W1693" i="1"/>
  <c r="X1693" i="1"/>
  <c r="V1694" i="1"/>
  <c r="W1694" i="1"/>
  <c r="X1694" i="1"/>
  <c r="V1695" i="1"/>
  <c r="W1695" i="1"/>
  <c r="X1695" i="1"/>
  <c r="V1696" i="1"/>
  <c r="W1696" i="1"/>
  <c r="X1696" i="1"/>
  <c r="V1697" i="1"/>
  <c r="W1697" i="1"/>
  <c r="X1697" i="1"/>
  <c r="V1698" i="1"/>
  <c r="W1698" i="1"/>
  <c r="X1698" i="1"/>
  <c r="V1699" i="1"/>
  <c r="W1699" i="1"/>
  <c r="X1699" i="1"/>
  <c r="V1700" i="1"/>
  <c r="W1700" i="1"/>
  <c r="X1700" i="1"/>
  <c r="V1701" i="1"/>
  <c r="W1701" i="1"/>
  <c r="X1701" i="1"/>
  <c r="V1702" i="1"/>
  <c r="W1702" i="1"/>
  <c r="X1702" i="1"/>
  <c r="V1703" i="1"/>
  <c r="W1703" i="1"/>
  <c r="X1703" i="1"/>
  <c r="V1704" i="1"/>
  <c r="W1704" i="1"/>
  <c r="X1704" i="1"/>
  <c r="V1705" i="1"/>
  <c r="W1705" i="1"/>
  <c r="X1705" i="1"/>
  <c r="V1706" i="1"/>
  <c r="W1706" i="1"/>
  <c r="X1706" i="1"/>
  <c r="V1707" i="1"/>
  <c r="W1707" i="1"/>
  <c r="X1707" i="1"/>
  <c r="V1708" i="1"/>
  <c r="W1708" i="1"/>
  <c r="X1708" i="1"/>
  <c r="X1454" i="1"/>
  <c r="V1454" i="1"/>
  <c r="V1209" i="1"/>
  <c r="X1209" i="1"/>
  <c r="X1210" i="1"/>
  <c r="V1211" i="1"/>
  <c r="X1211" i="1"/>
  <c r="X1212" i="1"/>
  <c r="V1213" i="1"/>
  <c r="W1213" i="1"/>
  <c r="X1213" i="1"/>
  <c r="W1214" i="1"/>
  <c r="X1214" i="1"/>
  <c r="W1215" i="1"/>
  <c r="X1215" i="1"/>
  <c r="W1216" i="1"/>
  <c r="X1216" i="1"/>
  <c r="W1217" i="1"/>
  <c r="X1217" i="1"/>
  <c r="V1218" i="1"/>
  <c r="W1218" i="1"/>
  <c r="X1218" i="1"/>
  <c r="W1219" i="1"/>
  <c r="X1219" i="1"/>
  <c r="W1220" i="1"/>
  <c r="X1220" i="1"/>
  <c r="W1221" i="1"/>
  <c r="X1221" i="1"/>
  <c r="W1222" i="1"/>
  <c r="X1222" i="1"/>
  <c r="V1223" i="1"/>
  <c r="W1223" i="1"/>
  <c r="X1223" i="1"/>
  <c r="W1224" i="1"/>
  <c r="X1224" i="1"/>
  <c r="W1225" i="1"/>
  <c r="X1225" i="1"/>
  <c r="W1226" i="1"/>
  <c r="X1226" i="1"/>
  <c r="V1227" i="1"/>
  <c r="W1227" i="1"/>
  <c r="X1227" i="1"/>
  <c r="W1228" i="1"/>
  <c r="X1228" i="1"/>
  <c r="W1229" i="1"/>
  <c r="X1229" i="1"/>
  <c r="W1230" i="1"/>
  <c r="X1230" i="1"/>
  <c r="W1231" i="1"/>
  <c r="X1231" i="1"/>
  <c r="V1232" i="1"/>
  <c r="W1232" i="1"/>
  <c r="X1232" i="1"/>
  <c r="W1233" i="1"/>
  <c r="X1233" i="1"/>
  <c r="W1234" i="1"/>
  <c r="X1234" i="1"/>
  <c r="W1235" i="1"/>
  <c r="X1235" i="1"/>
  <c r="W1236" i="1"/>
  <c r="X1236" i="1"/>
  <c r="V1237" i="1"/>
  <c r="W1237" i="1"/>
  <c r="X1237" i="1"/>
  <c r="V1238" i="1"/>
  <c r="W1238" i="1"/>
  <c r="X1238" i="1"/>
  <c r="W1239" i="1"/>
  <c r="X1239" i="1"/>
  <c r="W1240" i="1"/>
  <c r="X1240" i="1"/>
  <c r="W1241" i="1"/>
  <c r="X1241" i="1"/>
  <c r="W1242" i="1"/>
  <c r="X1242" i="1"/>
  <c r="V1243" i="1"/>
  <c r="W1243" i="1"/>
  <c r="X1243" i="1"/>
  <c r="W1244" i="1"/>
  <c r="X1244" i="1"/>
  <c r="W1245" i="1"/>
  <c r="X1245" i="1"/>
  <c r="W1246" i="1"/>
  <c r="X1246" i="1"/>
  <c r="W1247" i="1"/>
  <c r="X1247" i="1"/>
  <c r="V1248" i="1"/>
  <c r="W1248" i="1"/>
  <c r="X1248" i="1"/>
  <c r="W1249" i="1"/>
  <c r="X1249" i="1"/>
  <c r="W1250" i="1"/>
  <c r="X1250" i="1"/>
  <c r="W1251" i="1"/>
  <c r="X1251" i="1"/>
  <c r="W1252" i="1"/>
  <c r="X1252" i="1"/>
  <c r="V1253" i="1"/>
  <c r="W1253" i="1"/>
  <c r="X1253" i="1"/>
  <c r="W1254" i="1"/>
  <c r="X1254" i="1"/>
  <c r="W1255" i="1"/>
  <c r="X1255" i="1"/>
  <c r="W1256" i="1"/>
  <c r="X1256" i="1"/>
  <c r="W1257" i="1"/>
  <c r="X1257" i="1"/>
  <c r="V1258" i="1"/>
  <c r="W1258" i="1"/>
  <c r="X1258" i="1"/>
  <c r="W1259" i="1"/>
  <c r="X1259" i="1"/>
  <c r="W1260" i="1"/>
  <c r="X1260" i="1"/>
  <c r="W1261" i="1"/>
  <c r="X1261" i="1"/>
  <c r="W1262" i="1"/>
  <c r="X1262" i="1"/>
  <c r="W1263" i="1"/>
  <c r="X1263" i="1"/>
  <c r="V1264" i="1"/>
  <c r="W1264" i="1"/>
  <c r="X1264" i="1"/>
  <c r="W1265" i="1"/>
  <c r="X1265" i="1"/>
  <c r="V1266" i="1"/>
  <c r="W1266" i="1"/>
  <c r="X1266" i="1"/>
  <c r="W1267" i="1"/>
  <c r="X1267" i="1"/>
  <c r="W1268" i="1"/>
  <c r="X1268" i="1"/>
  <c r="W1269" i="1"/>
  <c r="X1269" i="1"/>
  <c r="W1270" i="1"/>
  <c r="X1270" i="1"/>
  <c r="W1271" i="1"/>
  <c r="X1271" i="1"/>
  <c r="W1272" i="1"/>
  <c r="X1272" i="1"/>
  <c r="V1273" i="1"/>
  <c r="W1273" i="1"/>
  <c r="X1273" i="1"/>
  <c r="W1274" i="1"/>
  <c r="X1274" i="1"/>
  <c r="W1275" i="1"/>
  <c r="X1275" i="1"/>
  <c r="W1276" i="1"/>
  <c r="X1276" i="1"/>
  <c r="W1277" i="1"/>
  <c r="X1277" i="1"/>
  <c r="V1278" i="1"/>
  <c r="W1278" i="1"/>
  <c r="X1278" i="1"/>
  <c r="W1279" i="1"/>
  <c r="X1279" i="1"/>
  <c r="W1280" i="1"/>
  <c r="X1280" i="1"/>
  <c r="W1281" i="1"/>
  <c r="X1281" i="1"/>
  <c r="V1282" i="1"/>
  <c r="W1282" i="1"/>
  <c r="X1282" i="1"/>
  <c r="V1283" i="1"/>
  <c r="W1283" i="1"/>
  <c r="X1283" i="1"/>
  <c r="W1284" i="1"/>
  <c r="X1284" i="1"/>
  <c r="W1285" i="1"/>
  <c r="X1285" i="1"/>
  <c r="W1286" i="1"/>
  <c r="X1286" i="1"/>
  <c r="W1287" i="1"/>
  <c r="X1287" i="1"/>
  <c r="V1288" i="1"/>
  <c r="W1288" i="1"/>
  <c r="X1288" i="1"/>
  <c r="W1289" i="1"/>
  <c r="X1289" i="1"/>
  <c r="W1290" i="1"/>
  <c r="X1290" i="1"/>
  <c r="W1291" i="1"/>
  <c r="X1291" i="1"/>
  <c r="W1292" i="1"/>
  <c r="X1292" i="1"/>
  <c r="V1293" i="1"/>
  <c r="W1293" i="1"/>
  <c r="X1293" i="1"/>
  <c r="W1294" i="1"/>
  <c r="X1294" i="1"/>
  <c r="W1295" i="1"/>
  <c r="X1295" i="1"/>
  <c r="W1296" i="1"/>
  <c r="X1296" i="1"/>
  <c r="W1297" i="1"/>
  <c r="X1297" i="1"/>
  <c r="W1298" i="1"/>
  <c r="X1298" i="1"/>
  <c r="V1299" i="1"/>
  <c r="W1299" i="1"/>
  <c r="X1299" i="1"/>
  <c r="W1300" i="1"/>
  <c r="X1300" i="1"/>
  <c r="W1301" i="1"/>
  <c r="X1301" i="1"/>
  <c r="W1302" i="1"/>
  <c r="X1302" i="1"/>
  <c r="W1303" i="1"/>
  <c r="X1303" i="1"/>
  <c r="V1304" i="1"/>
  <c r="W1304" i="1"/>
  <c r="X1304" i="1"/>
  <c r="W1305" i="1"/>
  <c r="X1305" i="1"/>
  <c r="W1306" i="1"/>
  <c r="X1306" i="1"/>
  <c r="W1307" i="1"/>
  <c r="X1307" i="1"/>
  <c r="W1308" i="1"/>
  <c r="X1308" i="1"/>
  <c r="V1309" i="1"/>
  <c r="W1309" i="1"/>
  <c r="X1309" i="1"/>
  <c r="W1310" i="1"/>
  <c r="X1310" i="1"/>
  <c r="W1311" i="1"/>
  <c r="X1311" i="1"/>
  <c r="W1312" i="1"/>
  <c r="X1312" i="1"/>
  <c r="W1313" i="1"/>
  <c r="X1313" i="1"/>
  <c r="V1314" i="1"/>
  <c r="W1314" i="1"/>
  <c r="X1314" i="1"/>
  <c r="W1315" i="1"/>
  <c r="X1315" i="1"/>
  <c r="W1316" i="1"/>
  <c r="X1316" i="1"/>
  <c r="W1317" i="1"/>
  <c r="X1317" i="1"/>
  <c r="W1318" i="1"/>
  <c r="X1318" i="1"/>
  <c r="V1319" i="1"/>
  <c r="W1319" i="1"/>
  <c r="X1319" i="1"/>
  <c r="V1320" i="1"/>
  <c r="W1320" i="1"/>
  <c r="X1320" i="1"/>
  <c r="V1321" i="1"/>
  <c r="W1321" i="1"/>
  <c r="X1321" i="1"/>
  <c r="W1322" i="1"/>
  <c r="X1322" i="1"/>
  <c r="W1323" i="1"/>
  <c r="X1323" i="1"/>
  <c r="W1324" i="1"/>
  <c r="X1324" i="1"/>
  <c r="V1325" i="1"/>
  <c r="W1325" i="1"/>
  <c r="X1325" i="1"/>
  <c r="W1326" i="1"/>
  <c r="X1326" i="1"/>
  <c r="W1327" i="1"/>
  <c r="X1327" i="1"/>
  <c r="W1328" i="1"/>
  <c r="X1328" i="1"/>
  <c r="W1329" i="1"/>
  <c r="X1329" i="1"/>
  <c r="V1330" i="1"/>
  <c r="W1330" i="1"/>
  <c r="X1330" i="1"/>
  <c r="W1331" i="1"/>
  <c r="X1331" i="1"/>
  <c r="W1332" i="1"/>
  <c r="X1332" i="1"/>
  <c r="W1333" i="1"/>
  <c r="X1333" i="1"/>
  <c r="W1334" i="1"/>
  <c r="X1334" i="1"/>
  <c r="W1335" i="1"/>
  <c r="X1335" i="1"/>
  <c r="W1336" i="1"/>
  <c r="X1336" i="1"/>
  <c r="V1337" i="1"/>
  <c r="W1337" i="1"/>
  <c r="X1337" i="1"/>
  <c r="W1338" i="1"/>
  <c r="X1338" i="1"/>
  <c r="W1339" i="1"/>
  <c r="X1339" i="1"/>
  <c r="W1340" i="1"/>
  <c r="X1340" i="1"/>
  <c r="W1341" i="1"/>
  <c r="X1341" i="1"/>
  <c r="W1342" i="1"/>
  <c r="X1342" i="1"/>
  <c r="W1343" i="1"/>
  <c r="X1343" i="1"/>
  <c r="V1344" i="1"/>
  <c r="W1344" i="1"/>
  <c r="X1344" i="1"/>
  <c r="W1345" i="1"/>
  <c r="X1345" i="1"/>
  <c r="W1346" i="1"/>
  <c r="X1346" i="1"/>
  <c r="W1347" i="1"/>
  <c r="X1347" i="1"/>
  <c r="W1348" i="1"/>
  <c r="X1348" i="1"/>
  <c r="V1349" i="1"/>
  <c r="W1349" i="1"/>
  <c r="X1349" i="1"/>
  <c r="W1350" i="1"/>
  <c r="X1350" i="1"/>
  <c r="W1351" i="1"/>
  <c r="X1351" i="1"/>
  <c r="W1352" i="1"/>
  <c r="X1352" i="1"/>
  <c r="W1353" i="1"/>
  <c r="X1353" i="1"/>
  <c r="V1354" i="1"/>
  <c r="W1354" i="1"/>
  <c r="X1354" i="1"/>
  <c r="W1355" i="1"/>
  <c r="X1355" i="1"/>
  <c r="V1356" i="1"/>
  <c r="W1356" i="1"/>
  <c r="X1356" i="1"/>
  <c r="W1357" i="1"/>
  <c r="X1357" i="1"/>
  <c r="W1358" i="1"/>
  <c r="X1358" i="1"/>
  <c r="W1359" i="1"/>
  <c r="X1359" i="1"/>
  <c r="W1360" i="1"/>
  <c r="X1360" i="1"/>
  <c r="V1361" i="1"/>
  <c r="W1361" i="1"/>
  <c r="X1361" i="1"/>
  <c r="W1362" i="1"/>
  <c r="X1362" i="1"/>
  <c r="W1363" i="1"/>
  <c r="X1363" i="1"/>
  <c r="W1364" i="1"/>
  <c r="X1364" i="1"/>
  <c r="W1365" i="1"/>
  <c r="X1365" i="1"/>
  <c r="V1366" i="1"/>
  <c r="W1366" i="1"/>
  <c r="X1366" i="1"/>
  <c r="W1367" i="1"/>
  <c r="X1367" i="1"/>
  <c r="W1368" i="1"/>
  <c r="X1368" i="1"/>
  <c r="W1369" i="1"/>
  <c r="X1369" i="1"/>
  <c r="W1370" i="1"/>
  <c r="X1370" i="1"/>
  <c r="V1371" i="1"/>
  <c r="W1371" i="1"/>
  <c r="X1371" i="1"/>
  <c r="W1372" i="1"/>
  <c r="X1372" i="1"/>
  <c r="W1373" i="1"/>
  <c r="X1373" i="1"/>
  <c r="W1374" i="1"/>
  <c r="X1374" i="1"/>
  <c r="W1375" i="1"/>
  <c r="X1375" i="1"/>
  <c r="V1376" i="1"/>
  <c r="W1376" i="1"/>
  <c r="X1376" i="1"/>
  <c r="V1377" i="1"/>
  <c r="W1377" i="1"/>
  <c r="X1377" i="1"/>
  <c r="W1378" i="1"/>
  <c r="X1378" i="1"/>
  <c r="W1379" i="1"/>
  <c r="X1379" i="1"/>
  <c r="W1380" i="1"/>
  <c r="X1380" i="1"/>
  <c r="W1381" i="1"/>
  <c r="X1381" i="1"/>
  <c r="V1382" i="1"/>
  <c r="W1382" i="1"/>
  <c r="X1382" i="1"/>
  <c r="W1383" i="1"/>
  <c r="X1383" i="1"/>
  <c r="W1384" i="1"/>
  <c r="X1384" i="1"/>
  <c r="V1385" i="1"/>
  <c r="W1385" i="1"/>
  <c r="X1385" i="1"/>
  <c r="V1386" i="1"/>
  <c r="W1386" i="1"/>
  <c r="X1386" i="1"/>
  <c r="W1387" i="1"/>
  <c r="X1387" i="1"/>
  <c r="W1388" i="1"/>
  <c r="X1388" i="1"/>
  <c r="W1389" i="1"/>
  <c r="X1389" i="1"/>
  <c r="V1390" i="1"/>
  <c r="W1390" i="1"/>
  <c r="X1390" i="1"/>
  <c r="W1391" i="1"/>
  <c r="X1391" i="1"/>
  <c r="W1392" i="1"/>
  <c r="X1392" i="1"/>
  <c r="W1393" i="1"/>
  <c r="X1393" i="1"/>
  <c r="W1394" i="1"/>
  <c r="X1394" i="1"/>
  <c r="V1395" i="1"/>
  <c r="W1395" i="1"/>
  <c r="X1395" i="1"/>
  <c r="W1396" i="1"/>
  <c r="X1396" i="1"/>
  <c r="W1397" i="1"/>
  <c r="X1397" i="1"/>
  <c r="W1398" i="1"/>
  <c r="X1398" i="1"/>
  <c r="W1399" i="1"/>
  <c r="X1399" i="1"/>
  <c r="V1400" i="1"/>
  <c r="W1400" i="1"/>
  <c r="X1400" i="1"/>
  <c r="V1401" i="1"/>
  <c r="W1401" i="1"/>
  <c r="X1401" i="1"/>
  <c r="W1402" i="1"/>
  <c r="X1402" i="1"/>
  <c r="W1403" i="1"/>
  <c r="X1403" i="1"/>
  <c r="W1404" i="1"/>
  <c r="X1404" i="1"/>
  <c r="W1405" i="1"/>
  <c r="X1405" i="1"/>
  <c r="V1406" i="1"/>
  <c r="W1406" i="1"/>
  <c r="X1406" i="1"/>
  <c r="W1407" i="1"/>
  <c r="X1407" i="1"/>
  <c r="W1408" i="1"/>
  <c r="X1408" i="1"/>
  <c r="W1409" i="1"/>
  <c r="X1409" i="1"/>
  <c r="W1410" i="1"/>
  <c r="X1410" i="1"/>
  <c r="V1411" i="1"/>
  <c r="W1411" i="1"/>
  <c r="X1411" i="1"/>
  <c r="W1412" i="1"/>
  <c r="X1412" i="1"/>
  <c r="W1413" i="1"/>
  <c r="X1413" i="1"/>
  <c r="W1414" i="1"/>
  <c r="X1414" i="1"/>
  <c r="W1415" i="1"/>
  <c r="X1415" i="1"/>
  <c r="W1416" i="1"/>
  <c r="X1416" i="1"/>
  <c r="V1417" i="1"/>
  <c r="W1417" i="1"/>
  <c r="X1417" i="1"/>
  <c r="W1418" i="1"/>
  <c r="X1418" i="1"/>
  <c r="W1419" i="1"/>
  <c r="X1419" i="1"/>
  <c r="W1420" i="1"/>
  <c r="X1420" i="1"/>
  <c r="V1421" i="1"/>
  <c r="W1421" i="1"/>
  <c r="X1421" i="1"/>
  <c r="W1422" i="1"/>
  <c r="X1422" i="1"/>
  <c r="W1423" i="1"/>
  <c r="X1423" i="1"/>
  <c r="W1424" i="1"/>
  <c r="X1424" i="1"/>
  <c r="V1425" i="1"/>
  <c r="W1425" i="1"/>
  <c r="X1425" i="1"/>
  <c r="W1426" i="1"/>
  <c r="X1426" i="1"/>
  <c r="W1427" i="1"/>
  <c r="X1427" i="1"/>
  <c r="W1428" i="1"/>
  <c r="X1428" i="1"/>
  <c r="W1429" i="1"/>
  <c r="X1429" i="1"/>
  <c r="V1430" i="1"/>
  <c r="W1430" i="1"/>
  <c r="X1430" i="1"/>
  <c r="W1431" i="1"/>
  <c r="X1431" i="1"/>
  <c r="W1432" i="1"/>
  <c r="X1432" i="1"/>
  <c r="W1433" i="1"/>
  <c r="X1433" i="1"/>
  <c r="V1434" i="1"/>
  <c r="W1434" i="1"/>
  <c r="X1434" i="1"/>
  <c r="V1435" i="1"/>
  <c r="W1435" i="1"/>
  <c r="X1435" i="1"/>
  <c r="W1436" i="1"/>
  <c r="X1436" i="1"/>
  <c r="W1437" i="1"/>
  <c r="X1437" i="1"/>
  <c r="W1438" i="1"/>
  <c r="X1438" i="1"/>
  <c r="W1439" i="1"/>
  <c r="X1439" i="1"/>
  <c r="V1440" i="1"/>
  <c r="W1440" i="1"/>
  <c r="X1440" i="1"/>
  <c r="W1441" i="1"/>
  <c r="X1441" i="1"/>
  <c r="W1442" i="1"/>
  <c r="X1442" i="1"/>
  <c r="W1443" i="1"/>
  <c r="X1443" i="1"/>
  <c r="V1444" i="1"/>
  <c r="W1444" i="1"/>
  <c r="X1444" i="1"/>
  <c r="W1445" i="1"/>
  <c r="X1445" i="1"/>
  <c r="W1446" i="1"/>
  <c r="X1446" i="1"/>
  <c r="W1447" i="1"/>
  <c r="X1447" i="1"/>
  <c r="W1448" i="1"/>
  <c r="X1448" i="1"/>
  <c r="V1449" i="1"/>
  <c r="W1449" i="1"/>
  <c r="X1449" i="1"/>
  <c r="W1450" i="1"/>
  <c r="X1450" i="1"/>
  <c r="W1451" i="1"/>
  <c r="X1451" i="1"/>
  <c r="W1452" i="1"/>
  <c r="X1452" i="1"/>
  <c r="W1453" i="1"/>
  <c r="X1453" i="1"/>
  <c r="X1208" i="1"/>
  <c r="V1208" i="1"/>
  <c r="A1214" i="1"/>
  <c r="A1215" i="1" s="1"/>
  <c r="A1216" i="1" s="1"/>
  <c r="A1217" i="1" s="1"/>
  <c r="V1217" i="1" s="1"/>
  <c r="A1219" i="1"/>
  <c r="A1220" i="1" s="1"/>
  <c r="A1221" i="1" s="1"/>
  <c r="A1222" i="1" s="1"/>
  <c r="V1222" i="1" s="1"/>
  <c r="A1224" i="1"/>
  <c r="A1225" i="1" s="1"/>
  <c r="A1226" i="1" s="1"/>
  <c r="V1226" i="1" s="1"/>
  <c r="A1228" i="1"/>
  <c r="A1229" i="1" s="1"/>
  <c r="A1230" i="1" s="1"/>
  <c r="A1231" i="1" s="1"/>
  <c r="V1231" i="1" s="1"/>
  <c r="A1233" i="1"/>
  <c r="A1234" i="1" s="1"/>
  <c r="A1235" i="1" s="1"/>
  <c r="A1236" i="1" s="1"/>
  <c r="V1236" i="1" s="1"/>
  <c r="A1239" i="1"/>
  <c r="A1240" i="1" s="1"/>
  <c r="A1241" i="1" s="1"/>
  <c r="A1242" i="1" s="1"/>
  <c r="V1242" i="1" s="1"/>
  <c r="A1244" i="1"/>
  <c r="A1245" i="1" s="1"/>
  <c r="A1246" i="1" s="1"/>
  <c r="V1246" i="1" s="1"/>
  <c r="A1249" i="1"/>
  <c r="A1250" i="1" s="1"/>
  <c r="A1251" i="1" s="1"/>
  <c r="A1252" i="1" s="1"/>
  <c r="V1252" i="1" s="1"/>
  <c r="A1254" i="1"/>
  <c r="A1255" i="1" s="1"/>
  <c r="A1256" i="1" s="1"/>
  <c r="A1257" i="1" s="1"/>
  <c r="V1257" i="1" s="1"/>
  <c r="A1259" i="1"/>
  <c r="A1260" i="1" s="1"/>
  <c r="A1261" i="1" s="1"/>
  <c r="A1262" i="1" s="1"/>
  <c r="V1262" i="1" s="1"/>
  <c r="A1267" i="1"/>
  <c r="A1268" i="1" s="1"/>
  <c r="A1269" i="1" s="1"/>
  <c r="A1270" i="1" s="1"/>
  <c r="V1270" i="1" s="1"/>
  <c r="V1272" i="1"/>
  <c r="A1274" i="1"/>
  <c r="A1275" i="1" s="1"/>
  <c r="A1276" i="1" s="1"/>
  <c r="A1277" i="1" s="1"/>
  <c r="V1277" i="1" s="1"/>
  <c r="A1279" i="1"/>
  <c r="A1280" i="1" s="1"/>
  <c r="A1281" i="1" s="1"/>
  <c r="V1281" i="1" s="1"/>
  <c r="A1284" i="1"/>
  <c r="A1285" i="1" s="1"/>
  <c r="A1286" i="1" s="1"/>
  <c r="A1287" i="1" s="1"/>
  <c r="V1287" i="1" s="1"/>
  <c r="A1289" i="1"/>
  <c r="A1290" i="1" s="1"/>
  <c r="A1291" i="1" s="1"/>
  <c r="A1292" i="1" s="1"/>
  <c r="V1292" i="1" s="1"/>
  <c r="A1294" i="1"/>
  <c r="A1295" i="1" s="1"/>
  <c r="A1296" i="1" s="1"/>
  <c r="A1297" i="1" s="1"/>
  <c r="V1297" i="1" s="1"/>
  <c r="A1300" i="1"/>
  <c r="A1301" i="1" s="1"/>
  <c r="A1302" i="1" s="1"/>
  <c r="A1303" i="1" s="1"/>
  <c r="V1303" i="1" s="1"/>
  <c r="A1305" i="1"/>
  <c r="A1306" i="1" s="1"/>
  <c r="A1307" i="1" s="1"/>
  <c r="A1308" i="1" s="1"/>
  <c r="V1308" i="1" s="1"/>
  <c r="A1310" i="1"/>
  <c r="A1311" i="1" s="1"/>
  <c r="A1312" i="1" s="1"/>
  <c r="A1313" i="1" s="1"/>
  <c r="V1313" i="1" s="1"/>
  <c r="A1315" i="1"/>
  <c r="A1316" i="1" s="1"/>
  <c r="A1317" i="1" s="1"/>
  <c r="A1318" i="1" s="1"/>
  <c r="V1318" i="1" s="1"/>
  <c r="A1322" i="1"/>
  <c r="A1323" i="1" s="1"/>
  <c r="A1324" i="1" s="1"/>
  <c r="V1324" i="1" s="1"/>
  <c r="A1326" i="1"/>
  <c r="A1327" i="1" s="1"/>
  <c r="A1328" i="1" s="1"/>
  <c r="A1329" i="1" s="1"/>
  <c r="V1329" i="1" s="1"/>
  <c r="A1331" i="1"/>
  <c r="A1332" i="1" s="1"/>
  <c r="A1333" i="1" s="1"/>
  <c r="A1334" i="1" s="1"/>
  <c r="V1334" i="1" s="1"/>
  <c r="V1336" i="1"/>
  <c r="A1338" i="1"/>
  <c r="A1339" i="1" s="1"/>
  <c r="A1340" i="1" s="1"/>
  <c r="A1341" i="1" s="1"/>
  <c r="V1341" i="1" s="1"/>
  <c r="V1343" i="1"/>
  <c r="A1345" i="1"/>
  <c r="A1346" i="1" s="1"/>
  <c r="A1347" i="1" s="1"/>
  <c r="V1347" i="1" s="1"/>
  <c r="V1348" i="1"/>
  <c r="A1350" i="1"/>
  <c r="A1351" i="1" s="1"/>
  <c r="A1352" i="1" s="1"/>
  <c r="A1353" i="1" s="1"/>
  <c r="V1353" i="1" s="1"/>
  <c r="A1357" i="1"/>
  <c r="A1358" i="1" s="1"/>
  <c r="A1359" i="1" s="1"/>
  <c r="A1360" i="1" s="1"/>
  <c r="V1360" i="1" s="1"/>
  <c r="A1362" i="1"/>
  <c r="A1363" i="1" s="1"/>
  <c r="A1364" i="1" s="1"/>
  <c r="A1365" i="1" s="1"/>
  <c r="V1365" i="1" s="1"/>
  <c r="A1367" i="1"/>
  <c r="A1368" i="1" s="1"/>
  <c r="A1369" i="1" s="1"/>
  <c r="A1370" i="1" s="1"/>
  <c r="V1370" i="1" s="1"/>
  <c r="A1372" i="1"/>
  <c r="A1373" i="1" s="1"/>
  <c r="A1374" i="1" s="1"/>
  <c r="A1375" i="1" s="1"/>
  <c r="V1375" i="1" s="1"/>
  <c r="A1378" i="1"/>
  <c r="A1379" i="1" s="1"/>
  <c r="A1380" i="1" s="1"/>
  <c r="A1381" i="1" s="1"/>
  <c r="V1381" i="1" s="1"/>
  <c r="A1383" i="1"/>
  <c r="A1384" i="1" s="1"/>
  <c r="V1384" i="1" s="1"/>
  <c r="A1387" i="1"/>
  <c r="A1388" i="1" s="1"/>
  <c r="A1389" i="1" s="1"/>
  <c r="V1389" i="1" s="1"/>
  <c r="A1391" i="1"/>
  <c r="A1392" i="1" s="1"/>
  <c r="A1393" i="1" s="1"/>
  <c r="A1394" i="1" s="1"/>
  <c r="V1394" i="1" s="1"/>
  <c r="A1396" i="1"/>
  <c r="A1397" i="1" s="1"/>
  <c r="A1398" i="1" s="1"/>
  <c r="A1399" i="1" s="1"/>
  <c r="V1399" i="1" s="1"/>
  <c r="A1402" i="1"/>
  <c r="A1403" i="1" s="1"/>
  <c r="A1404" i="1" s="1"/>
  <c r="A1405" i="1" s="1"/>
  <c r="V1405" i="1" s="1"/>
  <c r="A1407" i="1"/>
  <c r="A1408" i="1" s="1"/>
  <c r="A1409" i="1" s="1"/>
  <c r="A1410" i="1" s="1"/>
  <c r="V1410" i="1" s="1"/>
  <c r="A1412" i="1"/>
  <c r="A1413" i="1" s="1"/>
  <c r="A1414" i="1" s="1"/>
  <c r="A1415" i="1" s="1"/>
  <c r="A1416" i="1" s="1"/>
  <c r="V1416" i="1" s="1"/>
  <c r="A1418" i="1"/>
  <c r="A1419" i="1" s="1"/>
  <c r="A1420" i="1" s="1"/>
  <c r="V1420" i="1" s="1"/>
  <c r="A1422" i="1"/>
  <c r="A1423" i="1" s="1"/>
  <c r="A1424" i="1" s="1"/>
  <c r="V1424" i="1" s="1"/>
  <c r="A1426" i="1"/>
  <c r="A1427" i="1" s="1"/>
  <c r="A1428" i="1" s="1"/>
  <c r="A1429" i="1" s="1"/>
  <c r="V1429" i="1" s="1"/>
  <c r="A1431" i="1"/>
  <c r="A1432" i="1" s="1"/>
  <c r="A1433" i="1" s="1"/>
  <c r="V1433" i="1" s="1"/>
  <c r="A1436" i="1"/>
  <c r="A1437" i="1" s="1"/>
  <c r="A1438" i="1" s="1"/>
  <c r="A1439" i="1" s="1"/>
  <c r="V1439" i="1" s="1"/>
  <c r="A1441" i="1"/>
  <c r="A1442" i="1" s="1"/>
  <c r="A1443" i="1" s="1"/>
  <c r="V1443" i="1" s="1"/>
  <c r="A1445" i="1"/>
  <c r="A1446" i="1" s="1"/>
  <c r="A1447" i="1" s="1"/>
  <c r="A1448" i="1" s="1"/>
  <c r="V1448" i="1" s="1"/>
  <c r="A1450" i="1"/>
  <c r="A1451" i="1" s="1"/>
  <c r="A1452" i="1" s="1"/>
  <c r="A1453" i="1" s="1"/>
  <c r="V1453" i="1" s="1"/>
  <c r="A1355" i="1"/>
  <c r="V1355" i="1" s="1"/>
  <c r="A1298" i="1"/>
  <c r="V1298" i="1" s="1"/>
  <c r="A1265" i="1"/>
  <c r="V1265" i="1" s="1"/>
  <c r="A1263" i="1"/>
  <c r="V1263" i="1" s="1"/>
  <c r="A1247" i="1"/>
  <c r="V1247" i="1" s="1"/>
  <c r="A1212" i="1"/>
  <c r="V1212" i="1" s="1"/>
  <c r="A1210" i="1"/>
  <c r="V1210" i="1" s="1"/>
  <c r="V993" i="1"/>
  <c r="W993" i="1"/>
  <c r="X993" i="1"/>
  <c r="V994" i="1"/>
  <c r="W994" i="1"/>
  <c r="X994" i="1"/>
  <c r="V995" i="1"/>
  <c r="W995" i="1"/>
  <c r="X995" i="1"/>
  <c r="V996" i="1"/>
  <c r="W996" i="1"/>
  <c r="X996" i="1"/>
  <c r="V997" i="1"/>
  <c r="W997" i="1"/>
  <c r="X997" i="1"/>
  <c r="V998" i="1"/>
  <c r="W998" i="1"/>
  <c r="X998" i="1"/>
  <c r="V999" i="1"/>
  <c r="W999" i="1"/>
  <c r="X999" i="1"/>
  <c r="V1000" i="1"/>
  <c r="W1000" i="1"/>
  <c r="X1000" i="1"/>
  <c r="V1001" i="1"/>
  <c r="W1001" i="1"/>
  <c r="X1001" i="1"/>
  <c r="V1002" i="1"/>
  <c r="W1002" i="1"/>
  <c r="X1002" i="1"/>
  <c r="V1003" i="1"/>
  <c r="W1003" i="1"/>
  <c r="X1003" i="1"/>
  <c r="V1004" i="1"/>
  <c r="W1004" i="1"/>
  <c r="X1004" i="1"/>
  <c r="V1005" i="1"/>
  <c r="W1005" i="1"/>
  <c r="X1005" i="1"/>
  <c r="V1006" i="1"/>
  <c r="W1006" i="1"/>
  <c r="X1006" i="1"/>
  <c r="V1007" i="1"/>
  <c r="W1007" i="1"/>
  <c r="X1007" i="1"/>
  <c r="V1008" i="1"/>
  <c r="W1008" i="1"/>
  <c r="X1008" i="1"/>
  <c r="V1009" i="1"/>
  <c r="W1009" i="1"/>
  <c r="X1009" i="1"/>
  <c r="V1010" i="1"/>
  <c r="W1010" i="1"/>
  <c r="X1010" i="1"/>
  <c r="V1011" i="1"/>
  <c r="W1011" i="1"/>
  <c r="X1011" i="1"/>
  <c r="V1012" i="1"/>
  <c r="W1012" i="1"/>
  <c r="X1012" i="1"/>
  <c r="V1013" i="1"/>
  <c r="W1013" i="1"/>
  <c r="X1013" i="1"/>
  <c r="V1014" i="1"/>
  <c r="W1014" i="1"/>
  <c r="X1014" i="1"/>
  <c r="V1015" i="1"/>
  <c r="W1015" i="1"/>
  <c r="X1015" i="1"/>
  <c r="V1016" i="1"/>
  <c r="W1016" i="1"/>
  <c r="X1016" i="1"/>
  <c r="V1017" i="1"/>
  <c r="W1017" i="1"/>
  <c r="X1017" i="1"/>
  <c r="V1018" i="1"/>
  <c r="W1018" i="1"/>
  <c r="X1018" i="1"/>
  <c r="V1019" i="1"/>
  <c r="W1019" i="1"/>
  <c r="X1019" i="1"/>
  <c r="V1020" i="1"/>
  <c r="W1020" i="1"/>
  <c r="X1020" i="1"/>
  <c r="V1021" i="1"/>
  <c r="W1021" i="1"/>
  <c r="X1021" i="1"/>
  <c r="V1022" i="1"/>
  <c r="W1022" i="1"/>
  <c r="X1022" i="1"/>
  <c r="V1023" i="1"/>
  <c r="W1023" i="1"/>
  <c r="X1023" i="1"/>
  <c r="V1024" i="1"/>
  <c r="W1024" i="1"/>
  <c r="X1024" i="1"/>
  <c r="V1025" i="1"/>
  <c r="W1025" i="1"/>
  <c r="X1025" i="1"/>
  <c r="V1026" i="1"/>
  <c r="W1026" i="1"/>
  <c r="X1026" i="1"/>
  <c r="V1027" i="1"/>
  <c r="W1027" i="1"/>
  <c r="X1027" i="1"/>
  <c r="V1028" i="1"/>
  <c r="W1028" i="1"/>
  <c r="X1028" i="1"/>
  <c r="V1029" i="1"/>
  <c r="W1029" i="1"/>
  <c r="X1029" i="1"/>
  <c r="V1030" i="1"/>
  <c r="W1030" i="1"/>
  <c r="X1030" i="1"/>
  <c r="V1031" i="1"/>
  <c r="W1031" i="1"/>
  <c r="X1031" i="1"/>
  <c r="V1032" i="1"/>
  <c r="W1032" i="1"/>
  <c r="X1032" i="1"/>
  <c r="V1033" i="1"/>
  <c r="W1033" i="1"/>
  <c r="X1033" i="1"/>
  <c r="V1034" i="1"/>
  <c r="W1034" i="1"/>
  <c r="X1034" i="1"/>
  <c r="V1035" i="1"/>
  <c r="W1035" i="1"/>
  <c r="X1035" i="1"/>
  <c r="V1036" i="1"/>
  <c r="W1036" i="1"/>
  <c r="X1036" i="1"/>
  <c r="V1037" i="1"/>
  <c r="W1037" i="1"/>
  <c r="X1037" i="1"/>
  <c r="V1038" i="1"/>
  <c r="W1038" i="1"/>
  <c r="X1038" i="1"/>
  <c r="V1039" i="1"/>
  <c r="W1039" i="1"/>
  <c r="X1039" i="1"/>
  <c r="V1040" i="1"/>
  <c r="W1040" i="1"/>
  <c r="X1040" i="1"/>
  <c r="V1041" i="1"/>
  <c r="W1041" i="1"/>
  <c r="X1041" i="1"/>
  <c r="V1042" i="1"/>
  <c r="W1042" i="1"/>
  <c r="X1042" i="1"/>
  <c r="V1043" i="1"/>
  <c r="W1043" i="1"/>
  <c r="X1043" i="1"/>
  <c r="V1044" i="1"/>
  <c r="W1044" i="1"/>
  <c r="X1044" i="1"/>
  <c r="V1045" i="1"/>
  <c r="W1045" i="1"/>
  <c r="X1045" i="1"/>
  <c r="V1046" i="1"/>
  <c r="W1046" i="1"/>
  <c r="X1046" i="1"/>
  <c r="V1047" i="1"/>
  <c r="W1047" i="1"/>
  <c r="X1047" i="1"/>
  <c r="V1048" i="1"/>
  <c r="W1048" i="1"/>
  <c r="X1048" i="1"/>
  <c r="V1049" i="1"/>
  <c r="W1049" i="1"/>
  <c r="X1049" i="1"/>
  <c r="V1050" i="1"/>
  <c r="W1050" i="1"/>
  <c r="X1050" i="1"/>
  <c r="V1051" i="1"/>
  <c r="W1051" i="1"/>
  <c r="X1051" i="1"/>
  <c r="V1052" i="1"/>
  <c r="W1052" i="1"/>
  <c r="X1052" i="1"/>
  <c r="V1053" i="1"/>
  <c r="W1053" i="1"/>
  <c r="X1053" i="1"/>
  <c r="V1054" i="1"/>
  <c r="W1054" i="1"/>
  <c r="X1054" i="1"/>
  <c r="V1055" i="1"/>
  <c r="W1055" i="1"/>
  <c r="X1055" i="1"/>
  <c r="V1056" i="1"/>
  <c r="W1056" i="1"/>
  <c r="X1056" i="1"/>
  <c r="V1057" i="1"/>
  <c r="W1057" i="1"/>
  <c r="X1057" i="1"/>
  <c r="V1058" i="1"/>
  <c r="W1058" i="1"/>
  <c r="X1058" i="1"/>
  <c r="V1059" i="1"/>
  <c r="W1059" i="1"/>
  <c r="X1059" i="1"/>
  <c r="V1060" i="1"/>
  <c r="W1060" i="1"/>
  <c r="X1060" i="1"/>
  <c r="V1061" i="1"/>
  <c r="W1061" i="1"/>
  <c r="X1061" i="1"/>
  <c r="V1062" i="1"/>
  <c r="W1062" i="1"/>
  <c r="X1062" i="1"/>
  <c r="V1063" i="1"/>
  <c r="W1063" i="1"/>
  <c r="X1063" i="1"/>
  <c r="V1064" i="1"/>
  <c r="W1064" i="1"/>
  <c r="X1064" i="1"/>
  <c r="V1065" i="1"/>
  <c r="W1065" i="1"/>
  <c r="X1065" i="1"/>
  <c r="V1066" i="1"/>
  <c r="W1066" i="1"/>
  <c r="X1066" i="1"/>
  <c r="V1067" i="1"/>
  <c r="W1067" i="1"/>
  <c r="X1067" i="1"/>
  <c r="V1068" i="1"/>
  <c r="W1068" i="1"/>
  <c r="X1068" i="1"/>
  <c r="V1069" i="1"/>
  <c r="W1069" i="1"/>
  <c r="X1069" i="1"/>
  <c r="V1070" i="1"/>
  <c r="W1070" i="1"/>
  <c r="X1070" i="1"/>
  <c r="V1071" i="1"/>
  <c r="W1071" i="1"/>
  <c r="X1071" i="1"/>
  <c r="V1072" i="1"/>
  <c r="W1072" i="1"/>
  <c r="X1072" i="1"/>
  <c r="V1073" i="1"/>
  <c r="W1073" i="1"/>
  <c r="X1073" i="1"/>
  <c r="V1074" i="1"/>
  <c r="W1074" i="1"/>
  <c r="X1074" i="1"/>
  <c r="V1075" i="1"/>
  <c r="W1075" i="1"/>
  <c r="X1075" i="1"/>
  <c r="V1076" i="1"/>
  <c r="W1076" i="1"/>
  <c r="X1076" i="1"/>
  <c r="V1077" i="1"/>
  <c r="W1077" i="1"/>
  <c r="X1077" i="1"/>
  <c r="V1078" i="1"/>
  <c r="W1078" i="1"/>
  <c r="X1078" i="1"/>
  <c r="V1079" i="1"/>
  <c r="W1079" i="1"/>
  <c r="X1079" i="1"/>
  <c r="V1080" i="1"/>
  <c r="W1080" i="1"/>
  <c r="X1080" i="1"/>
  <c r="V1081" i="1"/>
  <c r="W1081" i="1"/>
  <c r="X1081" i="1"/>
  <c r="V1082" i="1"/>
  <c r="W1082" i="1"/>
  <c r="X1082" i="1"/>
  <c r="V1083" i="1"/>
  <c r="W1083" i="1"/>
  <c r="X1083" i="1"/>
  <c r="V1084" i="1"/>
  <c r="W1084" i="1"/>
  <c r="X1084" i="1"/>
  <c r="V1085" i="1"/>
  <c r="W1085" i="1"/>
  <c r="X1085" i="1"/>
  <c r="V1086" i="1"/>
  <c r="W1086" i="1"/>
  <c r="X1086" i="1"/>
  <c r="V1087" i="1"/>
  <c r="W1087" i="1"/>
  <c r="X1087" i="1"/>
  <c r="V1088" i="1"/>
  <c r="W1088" i="1"/>
  <c r="X1088" i="1"/>
  <c r="V1089" i="1"/>
  <c r="W1089" i="1"/>
  <c r="X1089" i="1"/>
  <c r="V1090" i="1"/>
  <c r="W1090" i="1"/>
  <c r="X1090" i="1"/>
  <c r="V1091" i="1"/>
  <c r="W1091" i="1"/>
  <c r="X1091" i="1"/>
  <c r="V1092" i="1"/>
  <c r="W1092" i="1"/>
  <c r="X1092" i="1"/>
  <c r="V1093" i="1"/>
  <c r="W1093" i="1"/>
  <c r="X1093" i="1"/>
  <c r="V1094" i="1"/>
  <c r="W1094" i="1"/>
  <c r="X1094" i="1"/>
  <c r="V1095" i="1"/>
  <c r="W1095" i="1"/>
  <c r="X1095" i="1"/>
  <c r="V1096" i="1"/>
  <c r="W1096" i="1"/>
  <c r="X1096" i="1"/>
  <c r="V1097" i="1"/>
  <c r="W1097" i="1"/>
  <c r="X1097" i="1"/>
  <c r="V1098" i="1"/>
  <c r="W1098" i="1"/>
  <c r="X1098" i="1"/>
  <c r="V1099" i="1"/>
  <c r="W1099" i="1"/>
  <c r="X1099" i="1"/>
  <c r="V1100" i="1"/>
  <c r="W1100" i="1"/>
  <c r="X1100" i="1"/>
  <c r="V1101" i="1"/>
  <c r="W1101" i="1"/>
  <c r="X1101" i="1"/>
  <c r="V1102" i="1"/>
  <c r="W1102" i="1"/>
  <c r="X1102" i="1"/>
  <c r="V1103" i="1"/>
  <c r="W1103" i="1"/>
  <c r="X1103" i="1"/>
  <c r="V1104" i="1"/>
  <c r="W1104" i="1"/>
  <c r="X1104" i="1"/>
  <c r="V1105" i="1"/>
  <c r="W1105" i="1"/>
  <c r="X1105" i="1"/>
  <c r="V1106" i="1"/>
  <c r="W1106" i="1"/>
  <c r="X1106" i="1"/>
  <c r="V1107" i="1"/>
  <c r="W1107" i="1"/>
  <c r="X1107" i="1"/>
  <c r="V1108" i="1"/>
  <c r="W1108" i="1"/>
  <c r="X1108" i="1"/>
  <c r="V1109" i="1"/>
  <c r="W1109" i="1"/>
  <c r="X1109" i="1"/>
  <c r="V1110" i="1"/>
  <c r="W1110" i="1"/>
  <c r="X1110" i="1"/>
  <c r="V1111" i="1"/>
  <c r="W1111" i="1"/>
  <c r="X1111" i="1"/>
  <c r="V1112" i="1"/>
  <c r="W1112" i="1"/>
  <c r="X1112" i="1"/>
  <c r="V1113" i="1"/>
  <c r="W1113" i="1"/>
  <c r="X1113" i="1"/>
  <c r="V1114" i="1"/>
  <c r="W1114" i="1"/>
  <c r="X1114" i="1"/>
  <c r="V1115" i="1"/>
  <c r="W1115" i="1"/>
  <c r="X1115" i="1"/>
  <c r="V1116" i="1"/>
  <c r="W1116" i="1"/>
  <c r="X1116" i="1"/>
  <c r="V1117" i="1"/>
  <c r="W1117" i="1"/>
  <c r="X1117" i="1"/>
  <c r="V1118" i="1"/>
  <c r="W1118" i="1"/>
  <c r="X1118" i="1"/>
  <c r="V1119" i="1"/>
  <c r="W1119" i="1"/>
  <c r="X1119" i="1"/>
  <c r="V1120" i="1"/>
  <c r="W1120" i="1"/>
  <c r="X1120" i="1"/>
  <c r="V1121" i="1"/>
  <c r="W1121" i="1"/>
  <c r="X1121" i="1"/>
  <c r="V1122" i="1"/>
  <c r="W1122" i="1"/>
  <c r="X1122" i="1"/>
  <c r="V1123" i="1"/>
  <c r="W1123" i="1"/>
  <c r="X1123" i="1"/>
  <c r="V1124" i="1"/>
  <c r="W1124" i="1"/>
  <c r="X1124" i="1"/>
  <c r="V1125" i="1"/>
  <c r="W1125" i="1"/>
  <c r="X1125" i="1"/>
  <c r="V1126" i="1"/>
  <c r="W1126" i="1"/>
  <c r="X1126" i="1"/>
  <c r="V1127" i="1"/>
  <c r="W1127" i="1"/>
  <c r="X1127" i="1"/>
  <c r="V1128" i="1"/>
  <c r="W1128" i="1"/>
  <c r="X1128" i="1"/>
  <c r="V1129" i="1"/>
  <c r="W1129" i="1"/>
  <c r="X1129" i="1"/>
  <c r="V1130" i="1"/>
  <c r="W1130" i="1"/>
  <c r="X1130" i="1"/>
  <c r="V1131" i="1"/>
  <c r="W1131" i="1"/>
  <c r="X1131" i="1"/>
  <c r="V1132" i="1"/>
  <c r="W1132" i="1"/>
  <c r="X1132" i="1"/>
  <c r="V1133" i="1"/>
  <c r="W1133" i="1"/>
  <c r="X1133" i="1"/>
  <c r="V1134" i="1"/>
  <c r="W1134" i="1"/>
  <c r="X1134" i="1"/>
  <c r="V1135" i="1"/>
  <c r="W1135" i="1"/>
  <c r="X1135" i="1"/>
  <c r="V1136" i="1"/>
  <c r="W1136" i="1"/>
  <c r="X1136" i="1"/>
  <c r="V1137" i="1"/>
  <c r="W1137" i="1"/>
  <c r="X1137" i="1"/>
  <c r="V1138" i="1"/>
  <c r="W1138" i="1"/>
  <c r="X1138" i="1"/>
  <c r="V1139" i="1"/>
  <c r="W1139" i="1"/>
  <c r="X1139" i="1"/>
  <c r="V1140" i="1"/>
  <c r="W1140" i="1"/>
  <c r="X1140" i="1"/>
  <c r="V1141" i="1"/>
  <c r="W1141" i="1"/>
  <c r="X1141" i="1"/>
  <c r="V1142" i="1"/>
  <c r="W1142" i="1"/>
  <c r="X1142" i="1"/>
  <c r="V1143" i="1"/>
  <c r="W1143" i="1"/>
  <c r="X1143" i="1"/>
  <c r="V1144" i="1"/>
  <c r="W1144" i="1"/>
  <c r="X1144" i="1"/>
  <c r="V1145" i="1"/>
  <c r="W1145" i="1"/>
  <c r="X1145" i="1"/>
  <c r="V1146" i="1"/>
  <c r="W1146" i="1"/>
  <c r="X1146" i="1"/>
  <c r="V1147" i="1"/>
  <c r="W1147" i="1"/>
  <c r="X1147" i="1"/>
  <c r="V1148" i="1"/>
  <c r="W1148" i="1"/>
  <c r="X1148" i="1"/>
  <c r="V1149" i="1"/>
  <c r="W1149" i="1"/>
  <c r="X1149" i="1"/>
  <c r="V1150" i="1"/>
  <c r="W1150" i="1"/>
  <c r="X1150" i="1"/>
  <c r="V1151" i="1"/>
  <c r="W1151" i="1"/>
  <c r="X1151" i="1"/>
  <c r="V1152" i="1"/>
  <c r="W1152" i="1"/>
  <c r="X1152" i="1"/>
  <c r="V1153" i="1"/>
  <c r="W1153" i="1"/>
  <c r="X1153" i="1"/>
  <c r="V1154" i="1"/>
  <c r="W1154" i="1"/>
  <c r="X1154" i="1"/>
  <c r="V1155" i="1"/>
  <c r="W1155" i="1"/>
  <c r="X1155" i="1"/>
  <c r="V1156" i="1"/>
  <c r="W1156" i="1"/>
  <c r="X1156" i="1"/>
  <c r="V1157" i="1"/>
  <c r="W1157" i="1"/>
  <c r="X1157" i="1"/>
  <c r="V1158" i="1"/>
  <c r="W1158" i="1"/>
  <c r="X1158" i="1"/>
  <c r="V1159" i="1"/>
  <c r="W1159" i="1"/>
  <c r="X1159" i="1"/>
  <c r="V1160" i="1"/>
  <c r="W1160" i="1"/>
  <c r="X1160" i="1"/>
  <c r="V1161" i="1"/>
  <c r="W1161" i="1"/>
  <c r="X1161" i="1"/>
  <c r="V1162" i="1"/>
  <c r="W1162" i="1"/>
  <c r="X1162" i="1"/>
  <c r="V1163" i="1"/>
  <c r="W1163" i="1"/>
  <c r="X1163" i="1"/>
  <c r="V1164" i="1"/>
  <c r="W1164" i="1"/>
  <c r="X1164" i="1"/>
  <c r="V1165" i="1"/>
  <c r="W1165" i="1"/>
  <c r="X1165" i="1"/>
  <c r="V1166" i="1"/>
  <c r="W1166" i="1"/>
  <c r="X1166" i="1"/>
  <c r="V1167" i="1"/>
  <c r="W1167" i="1"/>
  <c r="X1167" i="1"/>
  <c r="V1168" i="1"/>
  <c r="W1168" i="1"/>
  <c r="X1168" i="1"/>
  <c r="V1169" i="1"/>
  <c r="W1169" i="1"/>
  <c r="X1169" i="1"/>
  <c r="V1170" i="1"/>
  <c r="W1170" i="1"/>
  <c r="X1170" i="1"/>
  <c r="V1171" i="1"/>
  <c r="W1171" i="1"/>
  <c r="X1171" i="1"/>
  <c r="V1172" i="1"/>
  <c r="W1172" i="1"/>
  <c r="X1172" i="1"/>
  <c r="V1173" i="1"/>
  <c r="W1173" i="1"/>
  <c r="X1173" i="1"/>
  <c r="V1174" i="1"/>
  <c r="W1174" i="1"/>
  <c r="X1174" i="1"/>
  <c r="V1175" i="1"/>
  <c r="W1175" i="1"/>
  <c r="X1175" i="1"/>
  <c r="V1176" i="1"/>
  <c r="W1176" i="1"/>
  <c r="X1176" i="1"/>
  <c r="V1177" i="1"/>
  <c r="W1177" i="1"/>
  <c r="X1177" i="1"/>
  <c r="V1178" i="1"/>
  <c r="W1178" i="1"/>
  <c r="X1178" i="1"/>
  <c r="V1179" i="1"/>
  <c r="W1179" i="1"/>
  <c r="X1179" i="1"/>
  <c r="V1180" i="1"/>
  <c r="W1180" i="1"/>
  <c r="X1180" i="1"/>
  <c r="V1181" i="1"/>
  <c r="W1181" i="1"/>
  <c r="X1181" i="1"/>
  <c r="V1182" i="1"/>
  <c r="W1182" i="1"/>
  <c r="X1182" i="1"/>
  <c r="V1183" i="1"/>
  <c r="W1183" i="1"/>
  <c r="X1183" i="1"/>
  <c r="V1184" i="1"/>
  <c r="W1184" i="1"/>
  <c r="X1184" i="1"/>
  <c r="V1185" i="1"/>
  <c r="W1185" i="1"/>
  <c r="X1185" i="1"/>
  <c r="V1186" i="1"/>
  <c r="W1186" i="1"/>
  <c r="X1186" i="1"/>
  <c r="V1187" i="1"/>
  <c r="W1187" i="1"/>
  <c r="X1187" i="1"/>
  <c r="V1188" i="1"/>
  <c r="W1188" i="1"/>
  <c r="X1188" i="1"/>
  <c r="V1189" i="1"/>
  <c r="W1189" i="1"/>
  <c r="X1189" i="1"/>
  <c r="V1190" i="1"/>
  <c r="W1190" i="1"/>
  <c r="X1190" i="1"/>
  <c r="V1191" i="1"/>
  <c r="W1191" i="1"/>
  <c r="X1191" i="1"/>
  <c r="V1192" i="1"/>
  <c r="W1192" i="1"/>
  <c r="X1192" i="1"/>
  <c r="V1193" i="1"/>
  <c r="W1193" i="1"/>
  <c r="X1193" i="1"/>
  <c r="V1194" i="1"/>
  <c r="W1194" i="1"/>
  <c r="X1194" i="1"/>
  <c r="V1195" i="1"/>
  <c r="W1195" i="1"/>
  <c r="X1195" i="1"/>
  <c r="V1196" i="1"/>
  <c r="W1196" i="1"/>
  <c r="X1196" i="1"/>
  <c r="V1197" i="1"/>
  <c r="W1197" i="1"/>
  <c r="X1197" i="1"/>
  <c r="V1198" i="1"/>
  <c r="W1198" i="1"/>
  <c r="X1198" i="1"/>
  <c r="V1199" i="1"/>
  <c r="W1199" i="1"/>
  <c r="X1199" i="1"/>
  <c r="V1200" i="1"/>
  <c r="W1200" i="1"/>
  <c r="X1200" i="1"/>
  <c r="V1201" i="1"/>
  <c r="W1201" i="1"/>
  <c r="X1201" i="1"/>
  <c r="V1202" i="1"/>
  <c r="W1202" i="1"/>
  <c r="X1202" i="1"/>
  <c r="V1203" i="1"/>
  <c r="W1203" i="1"/>
  <c r="X1203" i="1"/>
  <c r="V1204" i="1"/>
  <c r="W1204" i="1"/>
  <c r="X1204" i="1"/>
  <c r="V1205" i="1"/>
  <c r="W1205" i="1"/>
  <c r="X1205" i="1"/>
  <c r="V1206" i="1"/>
  <c r="W1206" i="1"/>
  <c r="X1206" i="1"/>
  <c r="V1207" i="1"/>
  <c r="W1207" i="1"/>
  <c r="X1207" i="1"/>
  <c r="X992" i="1"/>
  <c r="W992" i="1"/>
  <c r="V992" i="1"/>
  <c r="X806" i="1"/>
  <c r="X807" i="1"/>
  <c r="V800" i="1"/>
  <c r="W800" i="1"/>
  <c r="X800" i="1"/>
  <c r="V801" i="1"/>
  <c r="W801" i="1"/>
  <c r="X801" i="1"/>
  <c r="V802" i="1"/>
  <c r="W802" i="1"/>
  <c r="X802" i="1"/>
  <c r="V803" i="1"/>
  <c r="W803" i="1"/>
  <c r="X803" i="1"/>
  <c r="V804" i="1"/>
  <c r="W804" i="1"/>
  <c r="X804" i="1"/>
  <c r="V805" i="1"/>
  <c r="W805" i="1"/>
  <c r="X805" i="1"/>
  <c r="V806" i="1"/>
  <c r="W806" i="1"/>
  <c r="V807" i="1"/>
  <c r="W807" i="1"/>
  <c r="V808" i="1"/>
  <c r="W808" i="1"/>
  <c r="X808" i="1"/>
  <c r="V809" i="1"/>
  <c r="W809" i="1"/>
  <c r="X809" i="1"/>
  <c r="V810" i="1"/>
  <c r="W810" i="1"/>
  <c r="X810" i="1"/>
  <c r="V811" i="1"/>
  <c r="W811" i="1"/>
  <c r="X811" i="1"/>
  <c r="V812" i="1"/>
  <c r="W812" i="1"/>
  <c r="X812" i="1"/>
  <c r="V813" i="1"/>
  <c r="W813" i="1"/>
  <c r="X813" i="1"/>
  <c r="V814" i="1"/>
  <c r="W814" i="1"/>
  <c r="X814" i="1"/>
  <c r="V815" i="1"/>
  <c r="W815" i="1"/>
  <c r="X815" i="1"/>
  <c r="V816" i="1"/>
  <c r="W816" i="1"/>
  <c r="X816" i="1"/>
  <c r="V817" i="1"/>
  <c r="W817" i="1"/>
  <c r="X817" i="1"/>
  <c r="V818" i="1"/>
  <c r="W818" i="1"/>
  <c r="X818" i="1"/>
  <c r="V819" i="1"/>
  <c r="W819" i="1"/>
  <c r="X819" i="1"/>
  <c r="V820" i="1"/>
  <c r="W820" i="1"/>
  <c r="X820" i="1"/>
  <c r="V821" i="1"/>
  <c r="W821" i="1"/>
  <c r="X821" i="1"/>
  <c r="V822" i="1"/>
  <c r="W822" i="1"/>
  <c r="X822" i="1"/>
  <c r="V823" i="1"/>
  <c r="W823" i="1"/>
  <c r="X823" i="1"/>
  <c r="V824" i="1"/>
  <c r="W824" i="1"/>
  <c r="X824" i="1"/>
  <c r="V825" i="1"/>
  <c r="W825" i="1"/>
  <c r="X825" i="1"/>
  <c r="V826" i="1"/>
  <c r="W826" i="1"/>
  <c r="X826" i="1"/>
  <c r="V827" i="1"/>
  <c r="W827" i="1"/>
  <c r="X827" i="1"/>
  <c r="V828" i="1"/>
  <c r="W828" i="1"/>
  <c r="X828" i="1"/>
  <c r="V829" i="1"/>
  <c r="W829" i="1"/>
  <c r="X829" i="1"/>
  <c r="V830" i="1"/>
  <c r="W830" i="1"/>
  <c r="X830" i="1"/>
  <c r="V831" i="1"/>
  <c r="W831" i="1"/>
  <c r="X831" i="1"/>
  <c r="V832" i="1"/>
  <c r="W832" i="1"/>
  <c r="X832" i="1"/>
  <c r="V833" i="1"/>
  <c r="W833" i="1"/>
  <c r="X833" i="1"/>
  <c r="V834" i="1"/>
  <c r="W834" i="1"/>
  <c r="X834" i="1"/>
  <c r="V835" i="1"/>
  <c r="W835" i="1"/>
  <c r="X835" i="1"/>
  <c r="V836" i="1"/>
  <c r="W836" i="1"/>
  <c r="X836" i="1"/>
  <c r="V837" i="1"/>
  <c r="W837" i="1"/>
  <c r="X837" i="1"/>
  <c r="V838" i="1"/>
  <c r="W838" i="1"/>
  <c r="X838" i="1"/>
  <c r="V839" i="1"/>
  <c r="W839" i="1"/>
  <c r="X839" i="1"/>
  <c r="V840" i="1"/>
  <c r="W840" i="1"/>
  <c r="X840" i="1"/>
  <c r="V841" i="1"/>
  <c r="W841" i="1"/>
  <c r="X841" i="1"/>
  <c r="V842" i="1"/>
  <c r="W842" i="1"/>
  <c r="X842" i="1"/>
  <c r="V843" i="1"/>
  <c r="W843" i="1"/>
  <c r="X843" i="1"/>
  <c r="V844" i="1"/>
  <c r="W844" i="1"/>
  <c r="X844" i="1"/>
  <c r="V845" i="1"/>
  <c r="W845" i="1"/>
  <c r="X845" i="1"/>
  <c r="V846" i="1"/>
  <c r="W846" i="1"/>
  <c r="X846" i="1"/>
  <c r="V847" i="1"/>
  <c r="W847" i="1"/>
  <c r="X847" i="1"/>
  <c r="V848" i="1"/>
  <c r="W848" i="1"/>
  <c r="X848" i="1"/>
  <c r="V849" i="1"/>
  <c r="W849" i="1"/>
  <c r="X849" i="1"/>
  <c r="V850" i="1"/>
  <c r="W850" i="1"/>
  <c r="X850" i="1"/>
  <c r="V851" i="1"/>
  <c r="W851" i="1"/>
  <c r="X851" i="1"/>
  <c r="V852" i="1"/>
  <c r="W852" i="1"/>
  <c r="X852" i="1"/>
  <c r="V853" i="1"/>
  <c r="W853" i="1"/>
  <c r="X853" i="1"/>
  <c r="V854" i="1"/>
  <c r="W854" i="1"/>
  <c r="X854" i="1"/>
  <c r="V855" i="1"/>
  <c r="W855" i="1"/>
  <c r="X855" i="1"/>
  <c r="V856" i="1"/>
  <c r="W856" i="1"/>
  <c r="X856" i="1"/>
  <c r="V857" i="1"/>
  <c r="W857" i="1"/>
  <c r="X857" i="1"/>
  <c r="V858" i="1"/>
  <c r="W858" i="1"/>
  <c r="X858" i="1"/>
  <c r="V859" i="1"/>
  <c r="W859" i="1"/>
  <c r="X859" i="1"/>
  <c r="V860" i="1"/>
  <c r="W860" i="1"/>
  <c r="X860" i="1"/>
  <c r="V861" i="1"/>
  <c r="W861" i="1"/>
  <c r="X861" i="1"/>
  <c r="V862" i="1"/>
  <c r="W862" i="1"/>
  <c r="X862" i="1"/>
  <c r="V863" i="1"/>
  <c r="W863" i="1"/>
  <c r="X863" i="1"/>
  <c r="V864" i="1"/>
  <c r="W864" i="1"/>
  <c r="X864" i="1"/>
  <c r="V865" i="1"/>
  <c r="W865" i="1"/>
  <c r="X865" i="1"/>
  <c r="V866" i="1"/>
  <c r="W866" i="1"/>
  <c r="X866" i="1"/>
  <c r="V867" i="1"/>
  <c r="W867" i="1"/>
  <c r="X867" i="1"/>
  <c r="V868" i="1"/>
  <c r="W868" i="1"/>
  <c r="X868" i="1"/>
  <c r="V869" i="1"/>
  <c r="W869" i="1"/>
  <c r="X869" i="1"/>
  <c r="V870" i="1"/>
  <c r="W870" i="1"/>
  <c r="X870" i="1"/>
  <c r="V871" i="1"/>
  <c r="W871" i="1"/>
  <c r="X871" i="1"/>
  <c r="V872" i="1"/>
  <c r="W872" i="1"/>
  <c r="X872" i="1"/>
  <c r="V873" i="1"/>
  <c r="W873" i="1"/>
  <c r="X873" i="1"/>
  <c r="V874" i="1"/>
  <c r="W874" i="1"/>
  <c r="X874" i="1"/>
  <c r="V875" i="1"/>
  <c r="W875" i="1"/>
  <c r="X875" i="1"/>
  <c r="V876" i="1"/>
  <c r="W876" i="1"/>
  <c r="X876" i="1"/>
  <c r="V877" i="1"/>
  <c r="W877" i="1"/>
  <c r="X877" i="1"/>
  <c r="V878" i="1"/>
  <c r="W878" i="1"/>
  <c r="X878" i="1"/>
  <c r="V879" i="1"/>
  <c r="W879" i="1"/>
  <c r="X879" i="1"/>
  <c r="V880" i="1"/>
  <c r="W880" i="1"/>
  <c r="X880" i="1"/>
  <c r="V881" i="1"/>
  <c r="W881" i="1"/>
  <c r="X881" i="1"/>
  <c r="V882" i="1"/>
  <c r="W882" i="1"/>
  <c r="X882" i="1"/>
  <c r="V883" i="1"/>
  <c r="W883" i="1"/>
  <c r="X883" i="1"/>
  <c r="V884" i="1"/>
  <c r="W884" i="1"/>
  <c r="X884" i="1"/>
  <c r="V885" i="1"/>
  <c r="W885" i="1"/>
  <c r="X885" i="1"/>
  <c r="V886" i="1"/>
  <c r="W886" i="1"/>
  <c r="X886" i="1"/>
  <c r="V887" i="1"/>
  <c r="W887" i="1"/>
  <c r="X887" i="1"/>
  <c r="V888" i="1"/>
  <c r="W888" i="1"/>
  <c r="X888" i="1"/>
  <c r="V889" i="1"/>
  <c r="W889" i="1"/>
  <c r="X889" i="1"/>
  <c r="V890" i="1"/>
  <c r="W890" i="1"/>
  <c r="X890" i="1"/>
  <c r="V891" i="1"/>
  <c r="W891" i="1"/>
  <c r="X891" i="1"/>
  <c r="V892" i="1"/>
  <c r="W892" i="1"/>
  <c r="X892" i="1"/>
  <c r="V893" i="1"/>
  <c r="W893" i="1"/>
  <c r="X893" i="1"/>
  <c r="V894" i="1"/>
  <c r="W894" i="1"/>
  <c r="X894" i="1"/>
  <c r="V895" i="1"/>
  <c r="W895" i="1"/>
  <c r="X895" i="1"/>
  <c r="V896" i="1"/>
  <c r="W896" i="1"/>
  <c r="X896" i="1"/>
  <c r="V897" i="1"/>
  <c r="W897" i="1"/>
  <c r="X897" i="1"/>
  <c r="V898" i="1"/>
  <c r="W898" i="1"/>
  <c r="X898" i="1"/>
  <c r="V899" i="1"/>
  <c r="W899" i="1"/>
  <c r="X899" i="1"/>
  <c r="V900" i="1"/>
  <c r="W900" i="1"/>
  <c r="X900" i="1"/>
  <c r="V901" i="1"/>
  <c r="W901" i="1"/>
  <c r="X901" i="1"/>
  <c r="V902" i="1"/>
  <c r="W902" i="1"/>
  <c r="X902" i="1"/>
  <c r="V903" i="1"/>
  <c r="W903" i="1"/>
  <c r="X903" i="1"/>
  <c r="V904" i="1"/>
  <c r="W904" i="1"/>
  <c r="X904" i="1"/>
  <c r="V905" i="1"/>
  <c r="W905" i="1"/>
  <c r="X905" i="1"/>
  <c r="V906" i="1"/>
  <c r="W906" i="1"/>
  <c r="X906" i="1"/>
  <c r="V907" i="1"/>
  <c r="W907" i="1"/>
  <c r="X907" i="1"/>
  <c r="V908" i="1"/>
  <c r="W908" i="1"/>
  <c r="X908" i="1"/>
  <c r="V909" i="1"/>
  <c r="W909" i="1"/>
  <c r="X909" i="1"/>
  <c r="V910" i="1"/>
  <c r="W910" i="1"/>
  <c r="X910" i="1"/>
  <c r="V911" i="1"/>
  <c r="W911" i="1"/>
  <c r="X911" i="1"/>
  <c r="V912" i="1"/>
  <c r="W912" i="1"/>
  <c r="X912" i="1"/>
  <c r="V913" i="1"/>
  <c r="W913" i="1"/>
  <c r="X913" i="1"/>
  <c r="V914" i="1"/>
  <c r="W914" i="1"/>
  <c r="X914" i="1"/>
  <c r="V915" i="1"/>
  <c r="W915" i="1"/>
  <c r="X915" i="1"/>
  <c r="V916" i="1"/>
  <c r="W916" i="1"/>
  <c r="X916" i="1"/>
  <c r="V917" i="1"/>
  <c r="W917" i="1"/>
  <c r="X917" i="1"/>
  <c r="V918" i="1"/>
  <c r="W918" i="1"/>
  <c r="X918" i="1"/>
  <c r="V919" i="1"/>
  <c r="W919" i="1"/>
  <c r="X919" i="1"/>
  <c r="V920" i="1"/>
  <c r="W920" i="1"/>
  <c r="X920" i="1"/>
  <c r="V921" i="1"/>
  <c r="W921" i="1"/>
  <c r="X921" i="1"/>
  <c r="V922" i="1"/>
  <c r="W922" i="1"/>
  <c r="X922" i="1"/>
  <c r="V923" i="1"/>
  <c r="W923" i="1"/>
  <c r="X923" i="1"/>
  <c r="V924" i="1"/>
  <c r="W924" i="1"/>
  <c r="X924" i="1"/>
  <c r="V925" i="1"/>
  <c r="W925" i="1"/>
  <c r="X925" i="1"/>
  <c r="V926" i="1"/>
  <c r="W926" i="1"/>
  <c r="X926" i="1"/>
  <c r="V927" i="1"/>
  <c r="W927" i="1"/>
  <c r="X927" i="1"/>
  <c r="V928" i="1"/>
  <c r="W928" i="1"/>
  <c r="X928" i="1"/>
  <c r="V929" i="1"/>
  <c r="W929" i="1"/>
  <c r="X929" i="1"/>
  <c r="V930" i="1"/>
  <c r="W930" i="1"/>
  <c r="X930" i="1"/>
  <c r="V931" i="1"/>
  <c r="W931" i="1"/>
  <c r="X931" i="1"/>
  <c r="V932" i="1"/>
  <c r="W932" i="1"/>
  <c r="X932" i="1"/>
  <c r="V933" i="1"/>
  <c r="W933" i="1"/>
  <c r="X933" i="1"/>
  <c r="V934" i="1"/>
  <c r="W934" i="1"/>
  <c r="X934" i="1"/>
  <c r="V935" i="1"/>
  <c r="W935" i="1"/>
  <c r="X935" i="1"/>
  <c r="V936" i="1"/>
  <c r="W936" i="1"/>
  <c r="X936" i="1"/>
  <c r="V937" i="1"/>
  <c r="W937" i="1"/>
  <c r="X937" i="1"/>
  <c r="V938" i="1"/>
  <c r="W938" i="1"/>
  <c r="X938" i="1"/>
  <c r="V939" i="1"/>
  <c r="W939" i="1"/>
  <c r="X939" i="1"/>
  <c r="V940" i="1"/>
  <c r="W940" i="1"/>
  <c r="X940" i="1"/>
  <c r="V941" i="1"/>
  <c r="W941" i="1"/>
  <c r="X941" i="1"/>
  <c r="V942" i="1"/>
  <c r="W942" i="1"/>
  <c r="X942" i="1"/>
  <c r="V943" i="1"/>
  <c r="W943" i="1"/>
  <c r="X943" i="1"/>
  <c r="V944" i="1"/>
  <c r="W944" i="1"/>
  <c r="X944" i="1"/>
  <c r="V945" i="1"/>
  <c r="W945" i="1"/>
  <c r="X945" i="1"/>
  <c r="V946" i="1"/>
  <c r="W946" i="1"/>
  <c r="X946" i="1"/>
  <c r="V947" i="1"/>
  <c r="W947" i="1"/>
  <c r="X947" i="1"/>
  <c r="V948" i="1"/>
  <c r="W948" i="1"/>
  <c r="X948" i="1"/>
  <c r="V949" i="1"/>
  <c r="W949" i="1"/>
  <c r="X949" i="1"/>
  <c r="V950" i="1"/>
  <c r="W950" i="1"/>
  <c r="X950" i="1"/>
  <c r="V951" i="1"/>
  <c r="W951" i="1"/>
  <c r="X951" i="1"/>
  <c r="V952" i="1"/>
  <c r="W952" i="1"/>
  <c r="X952" i="1"/>
  <c r="V953" i="1"/>
  <c r="W953" i="1"/>
  <c r="X953" i="1"/>
  <c r="V954" i="1"/>
  <c r="W954" i="1"/>
  <c r="X954" i="1"/>
  <c r="V955" i="1"/>
  <c r="W955" i="1"/>
  <c r="X955" i="1"/>
  <c r="V956" i="1"/>
  <c r="W956" i="1"/>
  <c r="X956" i="1"/>
  <c r="V957" i="1"/>
  <c r="W957" i="1"/>
  <c r="X957" i="1"/>
  <c r="V958" i="1"/>
  <c r="W958" i="1"/>
  <c r="X958" i="1"/>
  <c r="V959" i="1"/>
  <c r="W959" i="1"/>
  <c r="X959" i="1"/>
  <c r="V960" i="1"/>
  <c r="W960" i="1"/>
  <c r="X960" i="1"/>
  <c r="V961" i="1"/>
  <c r="W961" i="1"/>
  <c r="X961" i="1"/>
  <c r="V962" i="1"/>
  <c r="W962" i="1"/>
  <c r="X962" i="1"/>
  <c r="V963" i="1"/>
  <c r="W963" i="1"/>
  <c r="X963" i="1"/>
  <c r="V964" i="1"/>
  <c r="W964" i="1"/>
  <c r="X964" i="1"/>
  <c r="V965" i="1"/>
  <c r="W965" i="1"/>
  <c r="X965" i="1"/>
  <c r="V966" i="1"/>
  <c r="W966" i="1"/>
  <c r="X966" i="1"/>
  <c r="V967" i="1"/>
  <c r="W967" i="1"/>
  <c r="X967" i="1"/>
  <c r="V968" i="1"/>
  <c r="W968" i="1"/>
  <c r="X968" i="1"/>
  <c r="V969" i="1"/>
  <c r="W969" i="1"/>
  <c r="X969" i="1"/>
  <c r="V970" i="1"/>
  <c r="W970" i="1"/>
  <c r="X970" i="1"/>
  <c r="V971" i="1"/>
  <c r="W971" i="1"/>
  <c r="X971" i="1"/>
  <c r="V972" i="1"/>
  <c r="W972" i="1"/>
  <c r="X972" i="1"/>
  <c r="V973" i="1"/>
  <c r="W973" i="1"/>
  <c r="X973" i="1"/>
  <c r="V974" i="1"/>
  <c r="W974" i="1"/>
  <c r="X974" i="1"/>
  <c r="V975" i="1"/>
  <c r="W975" i="1"/>
  <c r="X975" i="1"/>
  <c r="V976" i="1"/>
  <c r="W976" i="1"/>
  <c r="X976" i="1"/>
  <c r="V977" i="1"/>
  <c r="W977" i="1"/>
  <c r="X977" i="1"/>
  <c r="V978" i="1"/>
  <c r="W978" i="1"/>
  <c r="X978" i="1"/>
  <c r="V979" i="1"/>
  <c r="W979" i="1"/>
  <c r="X979" i="1"/>
  <c r="V980" i="1"/>
  <c r="W980" i="1"/>
  <c r="X980" i="1"/>
  <c r="V981" i="1"/>
  <c r="W981" i="1"/>
  <c r="X981" i="1"/>
  <c r="V982" i="1"/>
  <c r="W982" i="1"/>
  <c r="X982" i="1"/>
  <c r="V983" i="1"/>
  <c r="W983" i="1"/>
  <c r="X983" i="1"/>
  <c r="V984" i="1"/>
  <c r="W984" i="1"/>
  <c r="X984" i="1"/>
  <c r="V985" i="1"/>
  <c r="W985" i="1"/>
  <c r="X985" i="1"/>
  <c r="V986" i="1"/>
  <c r="W986" i="1"/>
  <c r="X986" i="1"/>
  <c r="V987" i="1"/>
  <c r="W987" i="1"/>
  <c r="X987" i="1"/>
  <c r="V988" i="1"/>
  <c r="W988" i="1"/>
  <c r="X988" i="1"/>
  <c r="V989" i="1"/>
  <c r="W989" i="1"/>
  <c r="X989" i="1"/>
  <c r="V990" i="1"/>
  <c r="W990" i="1"/>
  <c r="X990" i="1"/>
  <c r="V991" i="1"/>
  <c r="W991" i="1"/>
  <c r="X991" i="1"/>
  <c r="X799" i="1"/>
  <c r="W799" i="1"/>
  <c r="V799" i="1"/>
  <c r="V599" i="1"/>
  <c r="W599" i="1"/>
  <c r="X599" i="1"/>
  <c r="V600" i="1"/>
  <c r="W600" i="1"/>
  <c r="X600" i="1"/>
  <c r="V601" i="1"/>
  <c r="W601" i="1"/>
  <c r="X601" i="1"/>
  <c r="V602" i="1"/>
  <c r="W602" i="1"/>
  <c r="X602" i="1"/>
  <c r="V603" i="1"/>
  <c r="W603" i="1"/>
  <c r="X603" i="1"/>
  <c r="V604" i="1"/>
  <c r="W604" i="1"/>
  <c r="X604" i="1"/>
  <c r="V605" i="1"/>
  <c r="W605" i="1"/>
  <c r="X605" i="1"/>
  <c r="V606" i="1"/>
  <c r="W606" i="1"/>
  <c r="X606" i="1"/>
  <c r="V607" i="1"/>
  <c r="W607" i="1"/>
  <c r="X607" i="1"/>
  <c r="V608" i="1"/>
  <c r="W608" i="1"/>
  <c r="X608" i="1"/>
  <c r="V609" i="1"/>
  <c r="W609" i="1"/>
  <c r="X609" i="1"/>
  <c r="V610" i="1"/>
  <c r="W610" i="1"/>
  <c r="X610" i="1"/>
  <c r="V611" i="1"/>
  <c r="W611" i="1"/>
  <c r="X611" i="1"/>
  <c r="V612" i="1"/>
  <c r="W612" i="1"/>
  <c r="X612" i="1"/>
  <c r="V613" i="1"/>
  <c r="W613" i="1"/>
  <c r="X613" i="1"/>
  <c r="V614" i="1"/>
  <c r="W614" i="1"/>
  <c r="X614" i="1"/>
  <c r="V615" i="1"/>
  <c r="W615" i="1"/>
  <c r="X615" i="1"/>
  <c r="V616" i="1"/>
  <c r="W616" i="1"/>
  <c r="X616" i="1"/>
  <c r="V617" i="1"/>
  <c r="W617" i="1"/>
  <c r="X617" i="1"/>
  <c r="V618" i="1"/>
  <c r="W618" i="1"/>
  <c r="X618" i="1"/>
  <c r="V619" i="1"/>
  <c r="W619" i="1"/>
  <c r="X619" i="1"/>
  <c r="V620" i="1"/>
  <c r="W620" i="1"/>
  <c r="X620" i="1"/>
  <c r="V621" i="1"/>
  <c r="W621" i="1"/>
  <c r="X621" i="1"/>
  <c r="V622" i="1"/>
  <c r="W622" i="1"/>
  <c r="X622" i="1"/>
  <c r="V623" i="1"/>
  <c r="W623" i="1"/>
  <c r="X623" i="1"/>
  <c r="V624" i="1"/>
  <c r="W624" i="1"/>
  <c r="X624" i="1"/>
  <c r="V625" i="1"/>
  <c r="W625" i="1"/>
  <c r="X625" i="1"/>
  <c r="V626" i="1"/>
  <c r="W626" i="1"/>
  <c r="X626" i="1"/>
  <c r="V627" i="1"/>
  <c r="W627" i="1"/>
  <c r="X627" i="1"/>
  <c r="V628" i="1"/>
  <c r="W628" i="1"/>
  <c r="X628" i="1"/>
  <c r="V629" i="1"/>
  <c r="W629" i="1"/>
  <c r="X629" i="1"/>
  <c r="V630" i="1"/>
  <c r="W630" i="1"/>
  <c r="X630" i="1"/>
  <c r="V631" i="1"/>
  <c r="W631" i="1"/>
  <c r="X631" i="1"/>
  <c r="V632" i="1"/>
  <c r="W632" i="1"/>
  <c r="X632" i="1"/>
  <c r="V633" i="1"/>
  <c r="W633" i="1"/>
  <c r="X633" i="1"/>
  <c r="V634" i="1"/>
  <c r="W634" i="1"/>
  <c r="X634" i="1"/>
  <c r="V635" i="1"/>
  <c r="W635" i="1"/>
  <c r="X635" i="1"/>
  <c r="V636" i="1"/>
  <c r="W636" i="1"/>
  <c r="X636" i="1"/>
  <c r="V637" i="1"/>
  <c r="W637" i="1"/>
  <c r="X637" i="1"/>
  <c r="V638" i="1"/>
  <c r="W638" i="1"/>
  <c r="X638" i="1"/>
  <c r="V639" i="1"/>
  <c r="W639" i="1"/>
  <c r="X639" i="1"/>
  <c r="V640" i="1"/>
  <c r="W640" i="1"/>
  <c r="X640" i="1"/>
  <c r="V641" i="1"/>
  <c r="W641" i="1"/>
  <c r="X641" i="1"/>
  <c r="V642" i="1"/>
  <c r="W642" i="1"/>
  <c r="X642" i="1"/>
  <c r="V643" i="1"/>
  <c r="W643" i="1"/>
  <c r="X643" i="1"/>
  <c r="V644" i="1"/>
  <c r="W644" i="1"/>
  <c r="X644" i="1"/>
  <c r="V645" i="1"/>
  <c r="W645" i="1"/>
  <c r="X645" i="1"/>
  <c r="V646" i="1"/>
  <c r="W646" i="1"/>
  <c r="X646" i="1"/>
  <c r="V647" i="1"/>
  <c r="W647" i="1"/>
  <c r="X647" i="1"/>
  <c r="V648" i="1"/>
  <c r="W648" i="1"/>
  <c r="X648" i="1"/>
  <c r="V649" i="1"/>
  <c r="W649" i="1"/>
  <c r="X649" i="1"/>
  <c r="V650" i="1"/>
  <c r="W650" i="1"/>
  <c r="X650" i="1"/>
  <c r="V651" i="1"/>
  <c r="W651" i="1"/>
  <c r="X651" i="1"/>
  <c r="V652" i="1"/>
  <c r="W652" i="1"/>
  <c r="X652" i="1"/>
  <c r="V653" i="1"/>
  <c r="W653" i="1"/>
  <c r="X653" i="1"/>
  <c r="V654" i="1"/>
  <c r="W654" i="1"/>
  <c r="X654" i="1"/>
  <c r="V655" i="1"/>
  <c r="W655" i="1"/>
  <c r="X655" i="1"/>
  <c r="V656" i="1"/>
  <c r="W656" i="1"/>
  <c r="X656" i="1"/>
  <c r="V657" i="1"/>
  <c r="W657" i="1"/>
  <c r="X657" i="1"/>
  <c r="V658" i="1"/>
  <c r="W658" i="1"/>
  <c r="X658" i="1"/>
  <c r="V659" i="1"/>
  <c r="W659" i="1"/>
  <c r="X659" i="1"/>
  <c r="V660" i="1"/>
  <c r="W660" i="1"/>
  <c r="X660" i="1"/>
  <c r="V661" i="1"/>
  <c r="W661" i="1"/>
  <c r="X661" i="1"/>
  <c r="V662" i="1"/>
  <c r="W662" i="1"/>
  <c r="X662" i="1"/>
  <c r="V663" i="1"/>
  <c r="W663" i="1"/>
  <c r="X663" i="1"/>
  <c r="V664" i="1"/>
  <c r="W664" i="1"/>
  <c r="X664" i="1"/>
  <c r="V665" i="1"/>
  <c r="W665" i="1"/>
  <c r="X665" i="1"/>
  <c r="V666" i="1"/>
  <c r="W666" i="1"/>
  <c r="X666" i="1"/>
  <c r="V667" i="1"/>
  <c r="W667" i="1"/>
  <c r="X667" i="1"/>
  <c r="V668" i="1"/>
  <c r="W668" i="1"/>
  <c r="X668" i="1"/>
  <c r="V669" i="1"/>
  <c r="W669" i="1"/>
  <c r="X669" i="1"/>
  <c r="V670" i="1"/>
  <c r="W670" i="1"/>
  <c r="X670" i="1"/>
  <c r="V671" i="1"/>
  <c r="W671" i="1"/>
  <c r="X671" i="1"/>
  <c r="V672" i="1"/>
  <c r="W672" i="1"/>
  <c r="X672" i="1"/>
  <c r="V673" i="1"/>
  <c r="W673" i="1"/>
  <c r="X673" i="1"/>
  <c r="V674" i="1"/>
  <c r="W674" i="1"/>
  <c r="X674" i="1"/>
  <c r="V675" i="1"/>
  <c r="W675" i="1"/>
  <c r="X675" i="1"/>
  <c r="V676" i="1"/>
  <c r="W676" i="1"/>
  <c r="X676" i="1"/>
  <c r="V677" i="1"/>
  <c r="W677" i="1"/>
  <c r="X677" i="1"/>
  <c r="V678" i="1"/>
  <c r="W678" i="1"/>
  <c r="X678" i="1"/>
  <c r="V679" i="1"/>
  <c r="W679" i="1"/>
  <c r="X679" i="1"/>
  <c r="V680" i="1"/>
  <c r="W680" i="1"/>
  <c r="X680" i="1"/>
  <c r="V681" i="1"/>
  <c r="W681" i="1"/>
  <c r="X681" i="1"/>
  <c r="V682" i="1"/>
  <c r="W682" i="1"/>
  <c r="X682" i="1"/>
  <c r="V683" i="1"/>
  <c r="W683" i="1"/>
  <c r="X683" i="1"/>
  <c r="V684" i="1"/>
  <c r="W684" i="1"/>
  <c r="X684" i="1"/>
  <c r="V685" i="1"/>
  <c r="W685" i="1"/>
  <c r="X685" i="1"/>
  <c r="V686" i="1"/>
  <c r="W686" i="1"/>
  <c r="X686" i="1"/>
  <c r="V687" i="1"/>
  <c r="W687" i="1"/>
  <c r="X687" i="1"/>
  <c r="V688" i="1"/>
  <c r="W688" i="1"/>
  <c r="X688" i="1"/>
  <c r="V689" i="1"/>
  <c r="W689" i="1"/>
  <c r="X689" i="1"/>
  <c r="V690" i="1"/>
  <c r="W690" i="1"/>
  <c r="X690" i="1"/>
  <c r="V691" i="1"/>
  <c r="W691" i="1"/>
  <c r="X691" i="1"/>
  <c r="V692" i="1"/>
  <c r="W692" i="1"/>
  <c r="X692" i="1"/>
  <c r="V693" i="1"/>
  <c r="W693" i="1"/>
  <c r="X693" i="1"/>
  <c r="V694" i="1"/>
  <c r="W694" i="1"/>
  <c r="X694" i="1"/>
  <c r="V695" i="1"/>
  <c r="W695" i="1"/>
  <c r="X695" i="1"/>
  <c r="V696" i="1"/>
  <c r="W696" i="1"/>
  <c r="X696" i="1"/>
  <c r="V697" i="1"/>
  <c r="W697" i="1"/>
  <c r="X697" i="1"/>
  <c r="V698" i="1"/>
  <c r="W698" i="1"/>
  <c r="X698" i="1"/>
  <c r="V699" i="1"/>
  <c r="W699" i="1"/>
  <c r="X699" i="1"/>
  <c r="V700" i="1"/>
  <c r="W700" i="1"/>
  <c r="X700" i="1"/>
  <c r="V701" i="1"/>
  <c r="W701" i="1"/>
  <c r="X701" i="1"/>
  <c r="V702" i="1"/>
  <c r="W702" i="1"/>
  <c r="X702" i="1"/>
  <c r="V703" i="1"/>
  <c r="W703" i="1"/>
  <c r="X703" i="1"/>
  <c r="V704" i="1"/>
  <c r="W704" i="1"/>
  <c r="X704" i="1"/>
  <c r="V705" i="1"/>
  <c r="W705" i="1"/>
  <c r="X705" i="1"/>
  <c r="V706" i="1"/>
  <c r="W706" i="1"/>
  <c r="X706" i="1"/>
  <c r="V707" i="1"/>
  <c r="W707" i="1"/>
  <c r="X707" i="1"/>
  <c r="V708" i="1"/>
  <c r="W708" i="1"/>
  <c r="X708" i="1"/>
  <c r="V709" i="1"/>
  <c r="W709" i="1"/>
  <c r="X709" i="1"/>
  <c r="V710" i="1"/>
  <c r="W710" i="1"/>
  <c r="X710" i="1"/>
  <c r="V711" i="1"/>
  <c r="W711" i="1"/>
  <c r="X711" i="1"/>
  <c r="V712" i="1"/>
  <c r="W712" i="1"/>
  <c r="X712" i="1"/>
  <c r="V713" i="1"/>
  <c r="W713" i="1"/>
  <c r="X713" i="1"/>
  <c r="V714" i="1"/>
  <c r="W714" i="1"/>
  <c r="X714" i="1"/>
  <c r="V715" i="1"/>
  <c r="W715" i="1"/>
  <c r="X715" i="1"/>
  <c r="V716" i="1"/>
  <c r="W716" i="1"/>
  <c r="X716" i="1"/>
  <c r="V717" i="1"/>
  <c r="W717" i="1"/>
  <c r="X717" i="1"/>
  <c r="V718" i="1"/>
  <c r="W718" i="1"/>
  <c r="X718" i="1"/>
  <c r="V719" i="1"/>
  <c r="W719" i="1"/>
  <c r="X719" i="1"/>
  <c r="V720" i="1"/>
  <c r="W720" i="1"/>
  <c r="X720" i="1"/>
  <c r="V721" i="1"/>
  <c r="W721" i="1"/>
  <c r="X721" i="1"/>
  <c r="V722" i="1"/>
  <c r="W722" i="1"/>
  <c r="X722" i="1"/>
  <c r="V723" i="1"/>
  <c r="W723" i="1"/>
  <c r="X723" i="1"/>
  <c r="V724" i="1"/>
  <c r="W724" i="1"/>
  <c r="X724" i="1"/>
  <c r="V725" i="1"/>
  <c r="W725" i="1"/>
  <c r="X725" i="1"/>
  <c r="V726" i="1"/>
  <c r="W726" i="1"/>
  <c r="X726" i="1"/>
  <c r="V727" i="1"/>
  <c r="W727" i="1"/>
  <c r="X727" i="1"/>
  <c r="V728" i="1"/>
  <c r="W728" i="1"/>
  <c r="X728" i="1"/>
  <c r="V729" i="1"/>
  <c r="W729" i="1"/>
  <c r="X729" i="1"/>
  <c r="V730" i="1"/>
  <c r="W730" i="1"/>
  <c r="X730" i="1"/>
  <c r="V731" i="1"/>
  <c r="W731" i="1"/>
  <c r="X731" i="1"/>
  <c r="V732" i="1"/>
  <c r="W732" i="1"/>
  <c r="X732" i="1"/>
  <c r="V733" i="1"/>
  <c r="W733" i="1"/>
  <c r="X733" i="1"/>
  <c r="V734" i="1"/>
  <c r="W734" i="1"/>
  <c r="X734" i="1"/>
  <c r="V735" i="1"/>
  <c r="W735" i="1"/>
  <c r="X735" i="1"/>
  <c r="V736" i="1"/>
  <c r="W736" i="1"/>
  <c r="X736" i="1"/>
  <c r="V737" i="1"/>
  <c r="W737" i="1"/>
  <c r="X737" i="1"/>
  <c r="V738" i="1"/>
  <c r="W738" i="1"/>
  <c r="X738" i="1"/>
  <c r="V739" i="1"/>
  <c r="W739" i="1"/>
  <c r="X739" i="1"/>
  <c r="V740" i="1"/>
  <c r="W740" i="1"/>
  <c r="X740" i="1"/>
  <c r="V741" i="1"/>
  <c r="W741" i="1"/>
  <c r="X741" i="1"/>
  <c r="V742" i="1"/>
  <c r="W742" i="1"/>
  <c r="X742" i="1"/>
  <c r="V743" i="1"/>
  <c r="W743" i="1"/>
  <c r="X743" i="1"/>
  <c r="V744" i="1"/>
  <c r="W744" i="1"/>
  <c r="X744" i="1"/>
  <c r="V745" i="1"/>
  <c r="W745" i="1"/>
  <c r="X745" i="1"/>
  <c r="V746" i="1"/>
  <c r="W746" i="1"/>
  <c r="X746" i="1"/>
  <c r="V747" i="1"/>
  <c r="W747" i="1"/>
  <c r="X747" i="1"/>
  <c r="V748" i="1"/>
  <c r="W748" i="1"/>
  <c r="X748" i="1"/>
  <c r="V749" i="1"/>
  <c r="W749" i="1"/>
  <c r="X749" i="1"/>
  <c r="V750" i="1"/>
  <c r="W750" i="1"/>
  <c r="X750" i="1"/>
  <c r="V751" i="1"/>
  <c r="W751" i="1"/>
  <c r="X751" i="1"/>
  <c r="V752" i="1"/>
  <c r="W752" i="1"/>
  <c r="X752" i="1"/>
  <c r="V753" i="1"/>
  <c r="W753" i="1"/>
  <c r="X753" i="1"/>
  <c r="V754" i="1"/>
  <c r="W754" i="1"/>
  <c r="X754" i="1"/>
  <c r="V755" i="1"/>
  <c r="W755" i="1"/>
  <c r="X755" i="1"/>
  <c r="V756" i="1"/>
  <c r="W756" i="1"/>
  <c r="X756" i="1"/>
  <c r="V757" i="1"/>
  <c r="W757" i="1"/>
  <c r="X757" i="1"/>
  <c r="V758" i="1"/>
  <c r="W758" i="1"/>
  <c r="X758" i="1"/>
  <c r="V759" i="1"/>
  <c r="W759" i="1"/>
  <c r="X759" i="1"/>
  <c r="V760" i="1"/>
  <c r="W760" i="1"/>
  <c r="X760" i="1"/>
  <c r="V761" i="1"/>
  <c r="W761" i="1"/>
  <c r="X761" i="1"/>
  <c r="V762" i="1"/>
  <c r="W762" i="1"/>
  <c r="X762" i="1"/>
  <c r="V763" i="1"/>
  <c r="W763" i="1"/>
  <c r="X763" i="1"/>
  <c r="V764" i="1"/>
  <c r="W764" i="1"/>
  <c r="X764" i="1"/>
  <c r="V765" i="1"/>
  <c r="W765" i="1"/>
  <c r="X765" i="1"/>
  <c r="V766" i="1"/>
  <c r="W766" i="1"/>
  <c r="X766" i="1"/>
  <c r="V767" i="1"/>
  <c r="W767" i="1"/>
  <c r="X767" i="1"/>
  <c r="V768" i="1"/>
  <c r="W768" i="1"/>
  <c r="X768" i="1"/>
  <c r="V769" i="1"/>
  <c r="W769" i="1"/>
  <c r="X769" i="1"/>
  <c r="V770" i="1"/>
  <c r="W770" i="1"/>
  <c r="X770" i="1"/>
  <c r="V771" i="1"/>
  <c r="W771" i="1"/>
  <c r="X771" i="1"/>
  <c r="V772" i="1"/>
  <c r="W772" i="1"/>
  <c r="X772" i="1"/>
  <c r="V773" i="1"/>
  <c r="W773" i="1"/>
  <c r="X773" i="1"/>
  <c r="V774" i="1"/>
  <c r="W774" i="1"/>
  <c r="X774" i="1"/>
  <c r="V775" i="1"/>
  <c r="W775" i="1"/>
  <c r="X775" i="1"/>
  <c r="V776" i="1"/>
  <c r="W776" i="1"/>
  <c r="X776" i="1"/>
  <c r="V777" i="1"/>
  <c r="W777" i="1"/>
  <c r="X777" i="1"/>
  <c r="V778" i="1"/>
  <c r="W778" i="1"/>
  <c r="X778" i="1"/>
  <c r="V779" i="1"/>
  <c r="W779" i="1"/>
  <c r="X779" i="1"/>
  <c r="V780" i="1"/>
  <c r="W780" i="1"/>
  <c r="X780" i="1"/>
  <c r="V781" i="1"/>
  <c r="W781" i="1"/>
  <c r="X781" i="1"/>
  <c r="V782" i="1"/>
  <c r="W782" i="1"/>
  <c r="X782" i="1"/>
  <c r="V783" i="1"/>
  <c r="W783" i="1"/>
  <c r="X783" i="1"/>
  <c r="V784" i="1"/>
  <c r="W784" i="1"/>
  <c r="X784" i="1"/>
  <c r="V785" i="1"/>
  <c r="W785" i="1"/>
  <c r="X785" i="1"/>
  <c r="V786" i="1"/>
  <c r="W786" i="1"/>
  <c r="X786" i="1"/>
  <c r="V787" i="1"/>
  <c r="W787" i="1"/>
  <c r="X787" i="1"/>
  <c r="V788" i="1"/>
  <c r="W788" i="1"/>
  <c r="X788" i="1"/>
  <c r="V789" i="1"/>
  <c r="W789" i="1"/>
  <c r="X789" i="1"/>
  <c r="V790" i="1"/>
  <c r="W790" i="1"/>
  <c r="X790" i="1"/>
  <c r="V791" i="1"/>
  <c r="W791" i="1"/>
  <c r="X791" i="1"/>
  <c r="V792" i="1"/>
  <c r="W792" i="1"/>
  <c r="X792" i="1"/>
  <c r="V793" i="1"/>
  <c r="W793" i="1"/>
  <c r="X793" i="1"/>
  <c r="V794" i="1"/>
  <c r="W794" i="1"/>
  <c r="X794" i="1"/>
  <c r="V795" i="1"/>
  <c r="W795" i="1"/>
  <c r="X795" i="1"/>
  <c r="V796" i="1"/>
  <c r="W796" i="1"/>
  <c r="X796" i="1"/>
  <c r="V797" i="1"/>
  <c r="W797" i="1"/>
  <c r="X797" i="1"/>
  <c r="V798" i="1"/>
  <c r="W798" i="1"/>
  <c r="X798" i="1"/>
  <c r="X598" i="1"/>
  <c r="W598" i="1"/>
  <c r="V598" i="1"/>
  <c r="V393" i="1"/>
  <c r="W393" i="1"/>
  <c r="X393" i="1"/>
  <c r="V394" i="1"/>
  <c r="W394" i="1"/>
  <c r="X394" i="1"/>
  <c r="V395" i="1"/>
  <c r="W395" i="1"/>
  <c r="X395" i="1"/>
  <c r="V396" i="1"/>
  <c r="W396" i="1"/>
  <c r="X396" i="1"/>
  <c r="V397" i="1"/>
  <c r="W397" i="1"/>
  <c r="X397" i="1"/>
  <c r="V398" i="1"/>
  <c r="W398" i="1"/>
  <c r="X398" i="1"/>
  <c r="V399" i="1"/>
  <c r="W399" i="1"/>
  <c r="X399" i="1"/>
  <c r="V400" i="1"/>
  <c r="W400" i="1"/>
  <c r="X400" i="1"/>
  <c r="V401" i="1"/>
  <c r="W401" i="1"/>
  <c r="X401" i="1"/>
  <c r="V402" i="1"/>
  <c r="W402" i="1"/>
  <c r="X402" i="1"/>
  <c r="V403" i="1"/>
  <c r="W403" i="1"/>
  <c r="X403" i="1"/>
  <c r="V404" i="1"/>
  <c r="W404" i="1"/>
  <c r="X404" i="1"/>
  <c r="V405" i="1"/>
  <c r="W405" i="1"/>
  <c r="X405" i="1"/>
  <c r="V406" i="1"/>
  <c r="W406" i="1"/>
  <c r="X406" i="1"/>
  <c r="V407" i="1"/>
  <c r="W407" i="1"/>
  <c r="X407" i="1"/>
  <c r="V408" i="1"/>
  <c r="W408" i="1"/>
  <c r="X408" i="1"/>
  <c r="V409" i="1"/>
  <c r="W409" i="1"/>
  <c r="X409" i="1"/>
  <c r="V410" i="1"/>
  <c r="W410" i="1"/>
  <c r="X410" i="1"/>
  <c r="V411" i="1"/>
  <c r="W411" i="1"/>
  <c r="X411" i="1"/>
  <c r="V412" i="1"/>
  <c r="W412" i="1"/>
  <c r="X412" i="1"/>
  <c r="V413" i="1"/>
  <c r="W413" i="1"/>
  <c r="X413" i="1"/>
  <c r="V414" i="1"/>
  <c r="W414" i="1"/>
  <c r="X414" i="1"/>
  <c r="V415" i="1"/>
  <c r="W415" i="1"/>
  <c r="X415" i="1"/>
  <c r="V416" i="1"/>
  <c r="W416" i="1"/>
  <c r="X416" i="1"/>
  <c r="V417" i="1"/>
  <c r="W417" i="1"/>
  <c r="X417" i="1"/>
  <c r="V418" i="1"/>
  <c r="W418" i="1"/>
  <c r="X418" i="1"/>
  <c r="V419" i="1"/>
  <c r="W419" i="1"/>
  <c r="X419" i="1"/>
  <c r="V420" i="1"/>
  <c r="W420" i="1"/>
  <c r="X420" i="1"/>
  <c r="V421" i="1"/>
  <c r="W421" i="1"/>
  <c r="X421" i="1"/>
  <c r="V422" i="1"/>
  <c r="W422" i="1"/>
  <c r="X422" i="1"/>
  <c r="V423" i="1"/>
  <c r="W423" i="1"/>
  <c r="X423" i="1"/>
  <c r="V424" i="1"/>
  <c r="W424" i="1"/>
  <c r="X424" i="1"/>
  <c r="V425" i="1"/>
  <c r="W425" i="1"/>
  <c r="X425" i="1"/>
  <c r="V426" i="1"/>
  <c r="W426" i="1"/>
  <c r="X426" i="1"/>
  <c r="V427" i="1"/>
  <c r="W427" i="1"/>
  <c r="X427" i="1"/>
  <c r="V428" i="1"/>
  <c r="W428" i="1"/>
  <c r="X428" i="1"/>
  <c r="V429" i="1"/>
  <c r="W429" i="1"/>
  <c r="X429" i="1"/>
  <c r="V430" i="1"/>
  <c r="W430" i="1"/>
  <c r="X430" i="1"/>
  <c r="V431" i="1"/>
  <c r="W431" i="1"/>
  <c r="X431" i="1"/>
  <c r="V432" i="1"/>
  <c r="W432" i="1"/>
  <c r="X432" i="1"/>
  <c r="V433" i="1"/>
  <c r="W433" i="1"/>
  <c r="X433" i="1"/>
  <c r="V434" i="1"/>
  <c r="W434" i="1"/>
  <c r="X434" i="1"/>
  <c r="V435" i="1"/>
  <c r="W435" i="1"/>
  <c r="X435" i="1"/>
  <c r="V436" i="1"/>
  <c r="W436" i="1"/>
  <c r="X436" i="1"/>
  <c r="V437" i="1"/>
  <c r="W437" i="1"/>
  <c r="X437" i="1"/>
  <c r="V438" i="1"/>
  <c r="W438" i="1"/>
  <c r="X438" i="1"/>
  <c r="V439" i="1"/>
  <c r="W439" i="1"/>
  <c r="X439" i="1"/>
  <c r="V440" i="1"/>
  <c r="W440" i="1"/>
  <c r="X440" i="1"/>
  <c r="V441" i="1"/>
  <c r="W441" i="1"/>
  <c r="X441" i="1"/>
  <c r="V442" i="1"/>
  <c r="W442" i="1"/>
  <c r="X442" i="1"/>
  <c r="V443" i="1"/>
  <c r="W443" i="1"/>
  <c r="X443" i="1"/>
  <c r="V444" i="1"/>
  <c r="W444" i="1"/>
  <c r="X444" i="1"/>
  <c r="V445" i="1"/>
  <c r="W445" i="1"/>
  <c r="X445" i="1"/>
  <c r="V446" i="1"/>
  <c r="W446" i="1"/>
  <c r="X446" i="1"/>
  <c r="V447" i="1"/>
  <c r="W447" i="1"/>
  <c r="X447" i="1"/>
  <c r="V448" i="1"/>
  <c r="W448" i="1"/>
  <c r="X448" i="1"/>
  <c r="V449" i="1"/>
  <c r="W449" i="1"/>
  <c r="X449" i="1"/>
  <c r="V450" i="1"/>
  <c r="W450" i="1"/>
  <c r="X450" i="1"/>
  <c r="V451" i="1"/>
  <c r="W451" i="1"/>
  <c r="X451" i="1"/>
  <c r="V452" i="1"/>
  <c r="W452" i="1"/>
  <c r="X452" i="1"/>
  <c r="V453" i="1"/>
  <c r="W453" i="1"/>
  <c r="X453" i="1"/>
  <c r="V454" i="1"/>
  <c r="W454" i="1"/>
  <c r="X454" i="1"/>
  <c r="V455" i="1"/>
  <c r="W455" i="1"/>
  <c r="X455" i="1"/>
  <c r="V456" i="1"/>
  <c r="W456" i="1"/>
  <c r="X456" i="1"/>
  <c r="V457" i="1"/>
  <c r="W457" i="1"/>
  <c r="X457" i="1"/>
  <c r="V458" i="1"/>
  <c r="W458" i="1"/>
  <c r="X458" i="1"/>
  <c r="V459" i="1"/>
  <c r="W459" i="1"/>
  <c r="X459" i="1"/>
  <c r="V460" i="1"/>
  <c r="W460" i="1"/>
  <c r="X460" i="1"/>
  <c r="V461" i="1"/>
  <c r="W461" i="1"/>
  <c r="X461" i="1"/>
  <c r="V462" i="1"/>
  <c r="W462" i="1"/>
  <c r="X462" i="1"/>
  <c r="V463" i="1"/>
  <c r="W463" i="1"/>
  <c r="X463" i="1"/>
  <c r="V464" i="1"/>
  <c r="W464" i="1"/>
  <c r="X464" i="1"/>
  <c r="V465" i="1"/>
  <c r="W465" i="1"/>
  <c r="X465" i="1"/>
  <c r="V466" i="1"/>
  <c r="W466" i="1"/>
  <c r="X466" i="1"/>
  <c r="V467" i="1"/>
  <c r="W467" i="1"/>
  <c r="X467" i="1"/>
  <c r="V468" i="1"/>
  <c r="W468" i="1"/>
  <c r="X468" i="1"/>
  <c r="V469" i="1"/>
  <c r="W469" i="1"/>
  <c r="X469" i="1"/>
  <c r="V470" i="1"/>
  <c r="W470" i="1"/>
  <c r="X470" i="1"/>
  <c r="V471" i="1"/>
  <c r="W471" i="1"/>
  <c r="X471" i="1"/>
  <c r="V472" i="1"/>
  <c r="W472" i="1"/>
  <c r="X472" i="1"/>
  <c r="V473" i="1"/>
  <c r="W473" i="1"/>
  <c r="X473" i="1"/>
  <c r="V474" i="1"/>
  <c r="W474" i="1"/>
  <c r="X474" i="1"/>
  <c r="V475" i="1"/>
  <c r="W475" i="1"/>
  <c r="X475" i="1"/>
  <c r="V476" i="1"/>
  <c r="W476" i="1"/>
  <c r="X476" i="1"/>
  <c r="V477" i="1"/>
  <c r="W477" i="1"/>
  <c r="X477" i="1"/>
  <c r="V478" i="1"/>
  <c r="W478" i="1"/>
  <c r="X478" i="1"/>
  <c r="V479" i="1"/>
  <c r="W479" i="1"/>
  <c r="X479" i="1"/>
  <c r="V480" i="1"/>
  <c r="W480" i="1"/>
  <c r="X480" i="1"/>
  <c r="V481" i="1"/>
  <c r="W481" i="1"/>
  <c r="X481" i="1"/>
  <c r="V482" i="1"/>
  <c r="W482" i="1"/>
  <c r="X482" i="1"/>
  <c r="V483" i="1"/>
  <c r="W483" i="1"/>
  <c r="X483" i="1"/>
  <c r="V484" i="1"/>
  <c r="W484" i="1"/>
  <c r="X484" i="1"/>
  <c r="V485" i="1"/>
  <c r="W485" i="1"/>
  <c r="X485" i="1"/>
  <c r="V486" i="1"/>
  <c r="W486" i="1"/>
  <c r="X486" i="1"/>
  <c r="V487" i="1"/>
  <c r="W487" i="1"/>
  <c r="X487" i="1"/>
  <c r="V488" i="1"/>
  <c r="W488" i="1"/>
  <c r="X488" i="1"/>
  <c r="V489" i="1"/>
  <c r="W489" i="1"/>
  <c r="X489" i="1"/>
  <c r="V490" i="1"/>
  <c r="W490" i="1"/>
  <c r="X490" i="1"/>
  <c r="V491" i="1"/>
  <c r="W491" i="1"/>
  <c r="X491" i="1"/>
  <c r="V492" i="1"/>
  <c r="W492" i="1"/>
  <c r="X492" i="1"/>
  <c r="V493" i="1"/>
  <c r="W493" i="1"/>
  <c r="X493" i="1"/>
  <c r="V494" i="1"/>
  <c r="W494" i="1"/>
  <c r="X494" i="1"/>
  <c r="V495" i="1"/>
  <c r="W495" i="1"/>
  <c r="X495" i="1"/>
  <c r="V496" i="1"/>
  <c r="W496" i="1"/>
  <c r="X496" i="1"/>
  <c r="V497" i="1"/>
  <c r="W497" i="1"/>
  <c r="X497" i="1"/>
  <c r="V498" i="1"/>
  <c r="W498" i="1"/>
  <c r="X498" i="1"/>
  <c r="V499" i="1"/>
  <c r="W499" i="1"/>
  <c r="X499" i="1"/>
  <c r="V500" i="1"/>
  <c r="W500" i="1"/>
  <c r="X500" i="1"/>
  <c r="V501" i="1"/>
  <c r="W501" i="1"/>
  <c r="X501" i="1"/>
  <c r="V502" i="1"/>
  <c r="W502" i="1"/>
  <c r="X502" i="1"/>
  <c r="V503" i="1"/>
  <c r="W503" i="1"/>
  <c r="X503" i="1"/>
  <c r="V504" i="1"/>
  <c r="W504" i="1"/>
  <c r="X504" i="1"/>
  <c r="V505" i="1"/>
  <c r="W505" i="1"/>
  <c r="X505" i="1"/>
  <c r="V506" i="1"/>
  <c r="W506" i="1"/>
  <c r="X506" i="1"/>
  <c r="V507" i="1"/>
  <c r="W507" i="1"/>
  <c r="X507" i="1"/>
  <c r="V508" i="1"/>
  <c r="W508" i="1"/>
  <c r="X508" i="1"/>
  <c r="V509" i="1"/>
  <c r="W509" i="1"/>
  <c r="X509" i="1"/>
  <c r="V510" i="1"/>
  <c r="W510" i="1"/>
  <c r="X510" i="1"/>
  <c r="V511" i="1"/>
  <c r="W511" i="1"/>
  <c r="X511" i="1"/>
  <c r="V512" i="1"/>
  <c r="W512" i="1"/>
  <c r="X512" i="1"/>
  <c r="V513" i="1"/>
  <c r="W513" i="1"/>
  <c r="X513" i="1"/>
  <c r="V514" i="1"/>
  <c r="W514" i="1"/>
  <c r="X514" i="1"/>
  <c r="V515" i="1"/>
  <c r="W515" i="1"/>
  <c r="X515" i="1"/>
  <c r="V516" i="1"/>
  <c r="W516" i="1"/>
  <c r="X516" i="1"/>
  <c r="V517" i="1"/>
  <c r="W517" i="1"/>
  <c r="X517" i="1"/>
  <c r="V518" i="1"/>
  <c r="W518" i="1"/>
  <c r="X518" i="1"/>
  <c r="V519" i="1"/>
  <c r="W519" i="1"/>
  <c r="X519" i="1"/>
  <c r="V520" i="1"/>
  <c r="W520" i="1"/>
  <c r="X520" i="1"/>
  <c r="V521" i="1"/>
  <c r="W521" i="1"/>
  <c r="X521" i="1"/>
  <c r="V522" i="1"/>
  <c r="W522" i="1"/>
  <c r="X522" i="1"/>
  <c r="V523" i="1"/>
  <c r="W523" i="1"/>
  <c r="X523" i="1"/>
  <c r="V524" i="1"/>
  <c r="W524" i="1"/>
  <c r="X524" i="1"/>
  <c r="V525" i="1"/>
  <c r="W525" i="1"/>
  <c r="X525" i="1"/>
  <c r="V526" i="1"/>
  <c r="W526" i="1"/>
  <c r="X526" i="1"/>
  <c r="V527" i="1"/>
  <c r="W527" i="1"/>
  <c r="X527" i="1"/>
  <c r="V528" i="1"/>
  <c r="W528" i="1"/>
  <c r="X528" i="1"/>
  <c r="V529" i="1"/>
  <c r="W529" i="1"/>
  <c r="X529" i="1"/>
  <c r="V530" i="1"/>
  <c r="W530" i="1"/>
  <c r="X530" i="1"/>
  <c r="V531" i="1"/>
  <c r="W531" i="1"/>
  <c r="X531" i="1"/>
  <c r="V532" i="1"/>
  <c r="W532" i="1"/>
  <c r="X532" i="1"/>
  <c r="V533" i="1"/>
  <c r="W533" i="1"/>
  <c r="X533" i="1"/>
  <c r="V534" i="1"/>
  <c r="W534" i="1"/>
  <c r="X534" i="1"/>
  <c r="V535" i="1"/>
  <c r="W535" i="1"/>
  <c r="X535" i="1"/>
  <c r="V536" i="1"/>
  <c r="W536" i="1"/>
  <c r="X536" i="1"/>
  <c r="V537" i="1"/>
  <c r="W537" i="1"/>
  <c r="X537" i="1"/>
  <c r="V538" i="1"/>
  <c r="W538" i="1"/>
  <c r="X538" i="1"/>
  <c r="V539" i="1"/>
  <c r="W539" i="1"/>
  <c r="X539" i="1"/>
  <c r="V540" i="1"/>
  <c r="W540" i="1"/>
  <c r="X540" i="1"/>
  <c r="V541" i="1"/>
  <c r="W541" i="1"/>
  <c r="X541" i="1"/>
  <c r="V542" i="1"/>
  <c r="W542" i="1"/>
  <c r="X542" i="1"/>
  <c r="V543" i="1"/>
  <c r="W543" i="1"/>
  <c r="X543" i="1"/>
  <c r="V544" i="1"/>
  <c r="W544" i="1"/>
  <c r="X544" i="1"/>
  <c r="V545" i="1"/>
  <c r="W545" i="1"/>
  <c r="X545" i="1"/>
  <c r="V546" i="1"/>
  <c r="W546" i="1"/>
  <c r="X546" i="1"/>
  <c r="V547" i="1"/>
  <c r="W547" i="1"/>
  <c r="X547" i="1"/>
  <c r="V548" i="1"/>
  <c r="W548" i="1"/>
  <c r="X548" i="1"/>
  <c r="V549" i="1"/>
  <c r="W549" i="1"/>
  <c r="X549" i="1"/>
  <c r="V550" i="1"/>
  <c r="W550" i="1"/>
  <c r="X550" i="1"/>
  <c r="V551" i="1"/>
  <c r="W551" i="1"/>
  <c r="X551" i="1"/>
  <c r="V552" i="1"/>
  <c r="W552" i="1"/>
  <c r="X552" i="1"/>
  <c r="V553" i="1"/>
  <c r="W553" i="1"/>
  <c r="X553" i="1"/>
  <c r="V554" i="1"/>
  <c r="W554" i="1"/>
  <c r="X554" i="1"/>
  <c r="V555" i="1"/>
  <c r="W555" i="1"/>
  <c r="X555" i="1"/>
  <c r="V556" i="1"/>
  <c r="W556" i="1"/>
  <c r="X556" i="1"/>
  <c r="V557" i="1"/>
  <c r="W557" i="1"/>
  <c r="X557" i="1"/>
  <c r="V558" i="1"/>
  <c r="W558" i="1"/>
  <c r="X558" i="1"/>
  <c r="V559" i="1"/>
  <c r="W559" i="1"/>
  <c r="X559" i="1"/>
  <c r="V560" i="1"/>
  <c r="W560" i="1"/>
  <c r="X560" i="1"/>
  <c r="V561" i="1"/>
  <c r="W561" i="1"/>
  <c r="X561" i="1"/>
  <c r="V562" i="1"/>
  <c r="W562" i="1"/>
  <c r="X562" i="1"/>
  <c r="V563" i="1"/>
  <c r="W563" i="1"/>
  <c r="X563" i="1"/>
  <c r="V564" i="1"/>
  <c r="W564" i="1"/>
  <c r="X564" i="1"/>
  <c r="V565" i="1"/>
  <c r="W565" i="1"/>
  <c r="X565" i="1"/>
  <c r="V566" i="1"/>
  <c r="W566" i="1"/>
  <c r="X566" i="1"/>
  <c r="V567" i="1"/>
  <c r="W567" i="1"/>
  <c r="X567" i="1"/>
  <c r="V568" i="1"/>
  <c r="W568" i="1"/>
  <c r="X568" i="1"/>
  <c r="V569" i="1"/>
  <c r="W569" i="1"/>
  <c r="X569" i="1"/>
  <c r="V570" i="1"/>
  <c r="W570" i="1"/>
  <c r="X570" i="1"/>
  <c r="V571" i="1"/>
  <c r="W571" i="1"/>
  <c r="X571" i="1"/>
  <c r="V572" i="1"/>
  <c r="W572" i="1"/>
  <c r="X572" i="1"/>
  <c r="V573" i="1"/>
  <c r="W573" i="1"/>
  <c r="X573" i="1"/>
  <c r="V574" i="1"/>
  <c r="W574" i="1"/>
  <c r="X574" i="1"/>
  <c r="V575" i="1"/>
  <c r="W575" i="1"/>
  <c r="X575" i="1"/>
  <c r="V576" i="1"/>
  <c r="W576" i="1"/>
  <c r="X576" i="1"/>
  <c r="V577" i="1"/>
  <c r="W577" i="1"/>
  <c r="X577" i="1"/>
  <c r="V578" i="1"/>
  <c r="W578" i="1"/>
  <c r="X578" i="1"/>
  <c r="V579" i="1"/>
  <c r="W579" i="1"/>
  <c r="X579" i="1"/>
  <c r="V580" i="1"/>
  <c r="W580" i="1"/>
  <c r="X580" i="1"/>
  <c r="V581" i="1"/>
  <c r="W581" i="1"/>
  <c r="X581" i="1"/>
  <c r="V582" i="1"/>
  <c r="W582" i="1"/>
  <c r="X582" i="1"/>
  <c r="V583" i="1"/>
  <c r="W583" i="1"/>
  <c r="X583" i="1"/>
  <c r="V584" i="1"/>
  <c r="W584" i="1"/>
  <c r="X584" i="1"/>
  <c r="V585" i="1"/>
  <c r="W585" i="1"/>
  <c r="X585" i="1"/>
  <c r="V586" i="1"/>
  <c r="W586" i="1"/>
  <c r="X586" i="1"/>
  <c r="V587" i="1"/>
  <c r="W587" i="1"/>
  <c r="X587" i="1"/>
  <c r="V588" i="1"/>
  <c r="W588" i="1"/>
  <c r="X588" i="1"/>
  <c r="V589" i="1"/>
  <c r="W589" i="1"/>
  <c r="X589" i="1"/>
  <c r="V590" i="1"/>
  <c r="W590" i="1"/>
  <c r="X590" i="1"/>
  <c r="V591" i="1"/>
  <c r="W591" i="1"/>
  <c r="X591" i="1"/>
  <c r="V592" i="1"/>
  <c r="W592" i="1"/>
  <c r="X592" i="1"/>
  <c r="V593" i="1"/>
  <c r="W593" i="1"/>
  <c r="X593" i="1"/>
  <c r="V594" i="1"/>
  <c r="W594" i="1"/>
  <c r="X594" i="1"/>
  <c r="V595" i="1"/>
  <c r="W595" i="1"/>
  <c r="X595" i="1"/>
  <c r="V596" i="1"/>
  <c r="W596" i="1"/>
  <c r="X596" i="1"/>
  <c r="V597" i="1"/>
  <c r="W597" i="1"/>
  <c r="X597" i="1"/>
  <c r="X392" i="1"/>
  <c r="W392" i="1"/>
  <c r="V392" i="1"/>
  <c r="V248" i="1"/>
  <c r="W248" i="1"/>
  <c r="X248" i="1"/>
  <c r="V249" i="1"/>
  <c r="W249" i="1"/>
  <c r="X249" i="1"/>
  <c r="V250" i="1"/>
  <c r="W250" i="1"/>
  <c r="X250" i="1"/>
  <c r="V251" i="1"/>
  <c r="W251" i="1"/>
  <c r="X251" i="1"/>
  <c r="V252" i="1"/>
  <c r="W252" i="1"/>
  <c r="X252" i="1"/>
  <c r="V253" i="1"/>
  <c r="W253" i="1"/>
  <c r="X253" i="1"/>
  <c r="V254" i="1"/>
  <c r="W254" i="1"/>
  <c r="X254" i="1"/>
  <c r="V255" i="1"/>
  <c r="W255" i="1"/>
  <c r="X255" i="1"/>
  <c r="V256" i="1"/>
  <c r="W256" i="1"/>
  <c r="X256" i="1"/>
  <c r="V257" i="1"/>
  <c r="W257" i="1"/>
  <c r="X257" i="1"/>
  <c r="V258" i="1"/>
  <c r="W258" i="1"/>
  <c r="X258" i="1"/>
  <c r="V259" i="1"/>
  <c r="W259" i="1"/>
  <c r="X259" i="1"/>
  <c r="V260" i="1"/>
  <c r="W260" i="1"/>
  <c r="X260" i="1"/>
  <c r="V261" i="1"/>
  <c r="W261" i="1"/>
  <c r="X261" i="1"/>
  <c r="V262" i="1"/>
  <c r="W262" i="1"/>
  <c r="X262" i="1"/>
  <c r="V263" i="1"/>
  <c r="W263" i="1"/>
  <c r="X263" i="1"/>
  <c r="V264" i="1"/>
  <c r="W264" i="1"/>
  <c r="X264" i="1"/>
  <c r="V265" i="1"/>
  <c r="W265" i="1"/>
  <c r="X265" i="1"/>
  <c r="V266" i="1"/>
  <c r="W266" i="1"/>
  <c r="X266" i="1"/>
  <c r="V267" i="1"/>
  <c r="W267" i="1"/>
  <c r="X267" i="1"/>
  <c r="V268" i="1"/>
  <c r="W268" i="1"/>
  <c r="X268" i="1"/>
  <c r="V269" i="1"/>
  <c r="W269" i="1"/>
  <c r="X269" i="1"/>
  <c r="V270" i="1"/>
  <c r="W270" i="1"/>
  <c r="X270" i="1"/>
  <c r="V271" i="1"/>
  <c r="W271" i="1"/>
  <c r="X271" i="1"/>
  <c r="V272" i="1"/>
  <c r="W272" i="1"/>
  <c r="X272" i="1"/>
  <c r="V273" i="1"/>
  <c r="W273" i="1"/>
  <c r="X273" i="1"/>
  <c r="V274" i="1"/>
  <c r="W274" i="1"/>
  <c r="X274" i="1"/>
  <c r="V275" i="1"/>
  <c r="W275" i="1"/>
  <c r="X275" i="1"/>
  <c r="V276" i="1"/>
  <c r="W276" i="1"/>
  <c r="X276" i="1"/>
  <c r="V277" i="1"/>
  <c r="W277" i="1"/>
  <c r="X277" i="1"/>
  <c r="V278" i="1"/>
  <c r="W278" i="1"/>
  <c r="X278" i="1"/>
  <c r="V279" i="1"/>
  <c r="W279" i="1"/>
  <c r="X279" i="1"/>
  <c r="V280" i="1"/>
  <c r="W280" i="1"/>
  <c r="X280" i="1"/>
  <c r="V281" i="1"/>
  <c r="W281" i="1"/>
  <c r="X281" i="1"/>
  <c r="V282" i="1"/>
  <c r="W282" i="1"/>
  <c r="X282" i="1"/>
  <c r="V283" i="1"/>
  <c r="W283" i="1"/>
  <c r="X283" i="1"/>
  <c r="V284" i="1"/>
  <c r="W284" i="1"/>
  <c r="X284" i="1"/>
  <c r="V285" i="1"/>
  <c r="W285" i="1"/>
  <c r="X285" i="1"/>
  <c r="V286" i="1"/>
  <c r="W286" i="1"/>
  <c r="X286" i="1"/>
  <c r="V287" i="1"/>
  <c r="W287" i="1"/>
  <c r="X287" i="1"/>
  <c r="V288" i="1"/>
  <c r="W288" i="1"/>
  <c r="X288" i="1"/>
  <c r="V289" i="1"/>
  <c r="W289" i="1"/>
  <c r="X289" i="1"/>
  <c r="V290" i="1"/>
  <c r="W290" i="1"/>
  <c r="X290" i="1"/>
  <c r="V291" i="1"/>
  <c r="W291" i="1"/>
  <c r="X291" i="1"/>
  <c r="V292" i="1"/>
  <c r="W292" i="1"/>
  <c r="X292" i="1"/>
  <c r="V293" i="1"/>
  <c r="W293" i="1"/>
  <c r="X293" i="1"/>
  <c r="V294" i="1"/>
  <c r="W294" i="1"/>
  <c r="X294" i="1"/>
  <c r="V295" i="1"/>
  <c r="W295" i="1"/>
  <c r="X295" i="1"/>
  <c r="V296" i="1"/>
  <c r="W296" i="1"/>
  <c r="X296" i="1"/>
  <c r="V297" i="1"/>
  <c r="W297" i="1"/>
  <c r="X297" i="1"/>
  <c r="V298" i="1"/>
  <c r="W298" i="1"/>
  <c r="X298" i="1"/>
  <c r="V299" i="1"/>
  <c r="W299" i="1"/>
  <c r="X299" i="1"/>
  <c r="V300" i="1"/>
  <c r="W300" i="1"/>
  <c r="X300" i="1"/>
  <c r="V301" i="1"/>
  <c r="W301" i="1"/>
  <c r="X301" i="1"/>
  <c r="V302" i="1"/>
  <c r="W302" i="1"/>
  <c r="X302" i="1"/>
  <c r="V303" i="1"/>
  <c r="W303" i="1"/>
  <c r="X303" i="1"/>
  <c r="V304" i="1"/>
  <c r="W304" i="1"/>
  <c r="X304" i="1"/>
  <c r="V305" i="1"/>
  <c r="W305" i="1"/>
  <c r="X305" i="1"/>
  <c r="V306" i="1"/>
  <c r="W306" i="1"/>
  <c r="X306" i="1"/>
  <c r="V307" i="1"/>
  <c r="W307" i="1"/>
  <c r="X307" i="1"/>
  <c r="V308" i="1"/>
  <c r="W308" i="1"/>
  <c r="X308" i="1"/>
  <c r="V309" i="1"/>
  <c r="W309" i="1"/>
  <c r="X309" i="1"/>
  <c r="V310" i="1"/>
  <c r="W310" i="1"/>
  <c r="X310" i="1"/>
  <c r="V311" i="1"/>
  <c r="W311" i="1"/>
  <c r="X311" i="1"/>
  <c r="V312" i="1"/>
  <c r="W312" i="1"/>
  <c r="X312" i="1"/>
  <c r="V313" i="1"/>
  <c r="W313" i="1"/>
  <c r="X313" i="1"/>
  <c r="V314" i="1"/>
  <c r="W314" i="1"/>
  <c r="X314" i="1"/>
  <c r="V315" i="1"/>
  <c r="W315" i="1"/>
  <c r="X315" i="1"/>
  <c r="V316" i="1"/>
  <c r="W316" i="1"/>
  <c r="X316" i="1"/>
  <c r="V317" i="1"/>
  <c r="W317" i="1"/>
  <c r="X317" i="1"/>
  <c r="V318" i="1"/>
  <c r="W318" i="1"/>
  <c r="X318" i="1"/>
  <c r="V319" i="1"/>
  <c r="W319" i="1"/>
  <c r="X319" i="1"/>
  <c r="V320" i="1"/>
  <c r="W320" i="1"/>
  <c r="X320" i="1"/>
  <c r="V321" i="1"/>
  <c r="W321" i="1"/>
  <c r="X321" i="1"/>
  <c r="V322" i="1"/>
  <c r="W322" i="1"/>
  <c r="X322" i="1"/>
  <c r="V323" i="1"/>
  <c r="W323" i="1"/>
  <c r="X323" i="1"/>
  <c r="V324" i="1"/>
  <c r="W324" i="1"/>
  <c r="X324" i="1"/>
  <c r="V325" i="1"/>
  <c r="W325" i="1"/>
  <c r="X325" i="1"/>
  <c r="V326" i="1"/>
  <c r="W326" i="1"/>
  <c r="X326" i="1"/>
  <c r="V327" i="1"/>
  <c r="W327" i="1"/>
  <c r="X327" i="1"/>
  <c r="V328" i="1"/>
  <c r="W328" i="1"/>
  <c r="X328" i="1"/>
  <c r="V329" i="1"/>
  <c r="W329" i="1"/>
  <c r="X329" i="1"/>
  <c r="V330" i="1"/>
  <c r="W330" i="1"/>
  <c r="X330" i="1"/>
  <c r="V331" i="1"/>
  <c r="W331" i="1"/>
  <c r="X331" i="1"/>
  <c r="V332" i="1"/>
  <c r="W332" i="1"/>
  <c r="X332" i="1"/>
  <c r="V333" i="1"/>
  <c r="W333" i="1"/>
  <c r="X333" i="1"/>
  <c r="V334" i="1"/>
  <c r="W334" i="1"/>
  <c r="X334" i="1"/>
  <c r="V335" i="1"/>
  <c r="W335" i="1"/>
  <c r="X335" i="1"/>
  <c r="V336" i="1"/>
  <c r="W336" i="1"/>
  <c r="X336" i="1"/>
  <c r="V337" i="1"/>
  <c r="W337" i="1"/>
  <c r="X337" i="1"/>
  <c r="V338" i="1"/>
  <c r="W338" i="1"/>
  <c r="X338" i="1"/>
  <c r="V339" i="1"/>
  <c r="W339" i="1"/>
  <c r="X339" i="1"/>
  <c r="V340" i="1"/>
  <c r="W340" i="1"/>
  <c r="X340" i="1"/>
  <c r="V341" i="1"/>
  <c r="W341" i="1"/>
  <c r="X341" i="1"/>
  <c r="V342" i="1"/>
  <c r="W342" i="1"/>
  <c r="X342" i="1"/>
  <c r="V343" i="1"/>
  <c r="W343" i="1"/>
  <c r="X343" i="1"/>
  <c r="V344" i="1"/>
  <c r="W344" i="1"/>
  <c r="X344" i="1"/>
  <c r="V345" i="1"/>
  <c r="W345" i="1"/>
  <c r="X345" i="1"/>
  <c r="V346" i="1"/>
  <c r="W346" i="1"/>
  <c r="X346" i="1"/>
  <c r="V347" i="1"/>
  <c r="W347" i="1"/>
  <c r="X347" i="1"/>
  <c r="V348" i="1"/>
  <c r="W348" i="1"/>
  <c r="X348" i="1"/>
  <c r="V349" i="1"/>
  <c r="W349" i="1"/>
  <c r="X349" i="1"/>
  <c r="V350" i="1"/>
  <c r="W350" i="1"/>
  <c r="X350" i="1"/>
  <c r="V351" i="1"/>
  <c r="W351" i="1"/>
  <c r="X351" i="1"/>
  <c r="V352" i="1"/>
  <c r="W352" i="1"/>
  <c r="X352" i="1"/>
  <c r="V353" i="1"/>
  <c r="W353" i="1"/>
  <c r="X353" i="1"/>
  <c r="V354" i="1"/>
  <c r="W354" i="1"/>
  <c r="X354" i="1"/>
  <c r="V355" i="1"/>
  <c r="W355" i="1"/>
  <c r="X355" i="1"/>
  <c r="V356" i="1"/>
  <c r="W356" i="1"/>
  <c r="X356" i="1"/>
  <c r="V357" i="1"/>
  <c r="W357" i="1"/>
  <c r="X357" i="1"/>
  <c r="V358" i="1"/>
  <c r="W358" i="1"/>
  <c r="X358" i="1"/>
  <c r="V359" i="1"/>
  <c r="W359" i="1"/>
  <c r="X359" i="1"/>
  <c r="V360" i="1"/>
  <c r="W360" i="1"/>
  <c r="X360" i="1"/>
  <c r="V361" i="1"/>
  <c r="W361" i="1"/>
  <c r="X361" i="1"/>
  <c r="V362" i="1"/>
  <c r="W362" i="1"/>
  <c r="X362" i="1"/>
  <c r="V363" i="1"/>
  <c r="W363" i="1"/>
  <c r="X363" i="1"/>
  <c r="V364" i="1"/>
  <c r="W364" i="1"/>
  <c r="X364" i="1"/>
  <c r="V365" i="1"/>
  <c r="W365" i="1"/>
  <c r="X365" i="1"/>
  <c r="V366" i="1"/>
  <c r="W366" i="1"/>
  <c r="X366" i="1"/>
  <c r="V367" i="1"/>
  <c r="W367" i="1"/>
  <c r="X367" i="1"/>
  <c r="V368" i="1"/>
  <c r="W368" i="1"/>
  <c r="X368" i="1"/>
  <c r="V369" i="1"/>
  <c r="W369" i="1"/>
  <c r="X369" i="1"/>
  <c r="V370" i="1"/>
  <c r="W370" i="1"/>
  <c r="X370" i="1"/>
  <c r="V371" i="1"/>
  <c r="W371" i="1"/>
  <c r="X371" i="1"/>
  <c r="V372" i="1"/>
  <c r="W372" i="1"/>
  <c r="X372" i="1"/>
  <c r="V373" i="1"/>
  <c r="W373" i="1"/>
  <c r="X373" i="1"/>
  <c r="V374" i="1"/>
  <c r="W374" i="1"/>
  <c r="X374" i="1"/>
  <c r="V375" i="1"/>
  <c r="W375" i="1"/>
  <c r="X375" i="1"/>
  <c r="V376" i="1"/>
  <c r="W376" i="1"/>
  <c r="X376" i="1"/>
  <c r="V377" i="1"/>
  <c r="W377" i="1"/>
  <c r="X377" i="1"/>
  <c r="V378" i="1"/>
  <c r="W378" i="1"/>
  <c r="X378" i="1"/>
  <c r="V379" i="1"/>
  <c r="W379" i="1"/>
  <c r="X379" i="1"/>
  <c r="V380" i="1"/>
  <c r="W380" i="1"/>
  <c r="X380" i="1"/>
  <c r="V381" i="1"/>
  <c r="W381" i="1"/>
  <c r="X381" i="1"/>
  <c r="V382" i="1"/>
  <c r="W382" i="1"/>
  <c r="X382" i="1"/>
  <c r="V383" i="1"/>
  <c r="W383" i="1"/>
  <c r="X383" i="1"/>
  <c r="V384" i="1"/>
  <c r="W384" i="1"/>
  <c r="X384" i="1"/>
  <c r="V385" i="1"/>
  <c r="W385" i="1"/>
  <c r="X385" i="1"/>
  <c r="V386" i="1"/>
  <c r="W386" i="1"/>
  <c r="X386" i="1"/>
  <c r="V387" i="1"/>
  <c r="W387" i="1"/>
  <c r="X387" i="1"/>
  <c r="V388" i="1"/>
  <c r="W388" i="1"/>
  <c r="X388" i="1"/>
  <c r="V389" i="1"/>
  <c r="W389" i="1"/>
  <c r="X389" i="1"/>
  <c r="V390" i="1"/>
  <c r="W390" i="1"/>
  <c r="X390" i="1"/>
  <c r="V391" i="1"/>
  <c r="W391" i="1"/>
  <c r="X391" i="1"/>
  <c r="V1450" i="1" l="1"/>
  <c r="V1383" i="1"/>
  <c r="V1431" i="1"/>
  <c r="V1428" i="1"/>
  <c r="V1436" i="1"/>
  <c r="V1393" i="1"/>
  <c r="V1426" i="1"/>
  <c r="V1423" i="1"/>
  <c r="V1442" i="1"/>
  <c r="V1418" i="1"/>
  <c r="V1402" i="1"/>
  <c r="V1378" i="1"/>
  <c r="V1362" i="1"/>
  <c r="V1346" i="1"/>
  <c r="V1338" i="1"/>
  <c r="V1322" i="1"/>
  <c r="V1306" i="1"/>
  <c r="V1290" i="1"/>
  <c r="V1274" i="1"/>
  <c r="V1250" i="1"/>
  <c r="V1234" i="1"/>
  <c r="V1447" i="1"/>
  <c r="V1415" i="1"/>
  <c r="V1407" i="1"/>
  <c r="V1391" i="1"/>
  <c r="V1367" i="1"/>
  <c r="V1359" i="1"/>
  <c r="V1351" i="1"/>
  <c r="V1335" i="1"/>
  <c r="V1327" i="1"/>
  <c r="V1311" i="1"/>
  <c r="V1295" i="1"/>
  <c r="V1279" i="1"/>
  <c r="V1271" i="1"/>
  <c r="V1255" i="1"/>
  <c r="V1239" i="1"/>
  <c r="V1215" i="1"/>
  <c r="V1452" i="1"/>
  <c r="V1412" i="1"/>
  <c r="V1404" i="1"/>
  <c r="V1396" i="1"/>
  <c r="V1388" i="1"/>
  <c r="V1380" i="1"/>
  <c r="V1372" i="1"/>
  <c r="V1364" i="1"/>
  <c r="V1340" i="1"/>
  <c r="V1332" i="1"/>
  <c r="V1316" i="1"/>
  <c r="V1300" i="1"/>
  <c r="V1284" i="1"/>
  <c r="V1276" i="1"/>
  <c r="V1268" i="1"/>
  <c r="V1260" i="1"/>
  <c r="V1244" i="1"/>
  <c r="V1228" i="1"/>
  <c r="V1220" i="1"/>
  <c r="V1441" i="1"/>
  <c r="V1409" i="1"/>
  <c r="V1369" i="1"/>
  <c r="V1345" i="1"/>
  <c r="V1305" i="1"/>
  <c r="V1289" i="1"/>
  <c r="V1249" i="1"/>
  <c r="V1241" i="1"/>
  <c r="V1233" i="1"/>
  <c r="V1225" i="1"/>
  <c r="V1446" i="1"/>
  <c r="V1438" i="1"/>
  <c r="V1422" i="1"/>
  <c r="V1414" i="1"/>
  <c r="V1398" i="1"/>
  <c r="V1374" i="1"/>
  <c r="V1358" i="1"/>
  <c r="V1350" i="1"/>
  <c r="V1342" i="1"/>
  <c r="V1326" i="1"/>
  <c r="V1310" i="1"/>
  <c r="V1302" i="1"/>
  <c r="V1294" i="1"/>
  <c r="V1286" i="1"/>
  <c r="V1254" i="1"/>
  <c r="V1230" i="1"/>
  <c r="V1214" i="1"/>
  <c r="V1451" i="1"/>
  <c r="V1427" i="1"/>
  <c r="V1419" i="1"/>
  <c r="V1403" i="1"/>
  <c r="V1387" i="1"/>
  <c r="V1379" i="1"/>
  <c r="V1363" i="1"/>
  <c r="V1339" i="1"/>
  <c r="V1331" i="1"/>
  <c r="V1323" i="1"/>
  <c r="V1315" i="1"/>
  <c r="V1307" i="1"/>
  <c r="V1291" i="1"/>
  <c r="V1275" i="1"/>
  <c r="V1267" i="1"/>
  <c r="V1259" i="1"/>
  <c r="V1251" i="1"/>
  <c r="V1235" i="1"/>
  <c r="V1219" i="1"/>
  <c r="V1432" i="1"/>
  <c r="V1408" i="1"/>
  <c r="V1392" i="1"/>
  <c r="V1368" i="1"/>
  <c r="V1352" i="1"/>
  <c r="V1328" i="1"/>
  <c r="V1312" i="1"/>
  <c r="V1296" i="1"/>
  <c r="V1280" i="1"/>
  <c r="V1256" i="1"/>
  <c r="V1240" i="1"/>
  <c r="V1224" i="1"/>
  <c r="V1216" i="1"/>
  <c r="V1445" i="1"/>
  <c r="V1437" i="1"/>
  <c r="V1413" i="1"/>
  <c r="V1397" i="1"/>
  <c r="V1373" i="1"/>
  <c r="V1357" i="1"/>
  <c r="V1333" i="1"/>
  <c r="V1317" i="1"/>
  <c r="V1301" i="1"/>
  <c r="V1285" i="1"/>
  <c r="V1269" i="1"/>
  <c r="V1261" i="1"/>
  <c r="V1245" i="1"/>
  <c r="V1229" i="1"/>
  <c r="V1221" i="1"/>
  <c r="V98" i="1" l="1"/>
  <c r="W98" i="1"/>
  <c r="X98" i="1"/>
  <c r="V99" i="1"/>
  <c r="W99" i="1"/>
  <c r="X99" i="1"/>
  <c r="V100" i="1"/>
  <c r="W100" i="1"/>
  <c r="X100" i="1"/>
  <c r="V101" i="1"/>
  <c r="W101" i="1"/>
  <c r="X101" i="1"/>
  <c r="V102" i="1"/>
  <c r="W102" i="1"/>
  <c r="X102" i="1"/>
  <c r="V103" i="1"/>
  <c r="W103" i="1"/>
  <c r="X103" i="1"/>
  <c r="V104" i="1"/>
  <c r="W104" i="1"/>
  <c r="X104" i="1"/>
  <c r="V105" i="1"/>
  <c r="W105" i="1"/>
  <c r="X105" i="1"/>
  <c r="V106" i="1"/>
  <c r="W106" i="1"/>
  <c r="X106" i="1"/>
  <c r="V107" i="1"/>
  <c r="W107" i="1"/>
  <c r="X107" i="1"/>
  <c r="V108" i="1"/>
  <c r="W108" i="1"/>
  <c r="X108" i="1"/>
  <c r="V109" i="1"/>
  <c r="W109" i="1"/>
  <c r="X109" i="1"/>
  <c r="V110" i="1"/>
  <c r="W110" i="1"/>
  <c r="X110" i="1"/>
  <c r="V111" i="1"/>
  <c r="W111" i="1"/>
  <c r="X111" i="1"/>
  <c r="V112" i="1"/>
  <c r="W112" i="1"/>
  <c r="X112" i="1"/>
  <c r="V113" i="1"/>
  <c r="W113" i="1"/>
  <c r="X113" i="1"/>
  <c r="V114" i="1"/>
  <c r="W114" i="1"/>
  <c r="X114" i="1"/>
  <c r="V115" i="1"/>
  <c r="W115" i="1"/>
  <c r="X115" i="1"/>
  <c r="V116" i="1"/>
  <c r="W116" i="1"/>
  <c r="X116" i="1"/>
  <c r="V117" i="1"/>
  <c r="W117" i="1"/>
  <c r="X117" i="1"/>
  <c r="V118" i="1"/>
  <c r="W118" i="1"/>
  <c r="X118" i="1"/>
  <c r="V119" i="1"/>
  <c r="W119" i="1"/>
  <c r="X119" i="1"/>
  <c r="V120" i="1"/>
  <c r="W120" i="1"/>
  <c r="X120" i="1"/>
  <c r="V121" i="1"/>
  <c r="W121" i="1"/>
  <c r="X121" i="1"/>
  <c r="V122" i="1"/>
  <c r="W122" i="1"/>
  <c r="X122" i="1"/>
  <c r="V123" i="1"/>
  <c r="W123" i="1"/>
  <c r="X123" i="1"/>
  <c r="V124" i="1"/>
  <c r="W124" i="1"/>
  <c r="X124" i="1"/>
  <c r="V125" i="1"/>
  <c r="W125" i="1"/>
  <c r="X125" i="1"/>
  <c r="V126" i="1"/>
  <c r="W126" i="1"/>
  <c r="X126" i="1"/>
  <c r="V127" i="1"/>
  <c r="W127" i="1"/>
  <c r="X127" i="1"/>
  <c r="V128" i="1"/>
  <c r="W128" i="1"/>
  <c r="X128" i="1"/>
  <c r="V129" i="1"/>
  <c r="W129" i="1"/>
  <c r="X129" i="1"/>
  <c r="V130" i="1"/>
  <c r="W130" i="1"/>
  <c r="X130" i="1"/>
  <c r="V131" i="1"/>
  <c r="W131" i="1"/>
  <c r="X131" i="1"/>
  <c r="V132" i="1"/>
  <c r="W132" i="1"/>
  <c r="X132" i="1"/>
  <c r="V133" i="1"/>
  <c r="W133" i="1"/>
  <c r="X133" i="1"/>
  <c r="V134" i="1"/>
  <c r="W134" i="1"/>
  <c r="X134" i="1"/>
  <c r="V135" i="1"/>
  <c r="W135" i="1"/>
  <c r="X135" i="1"/>
  <c r="V136" i="1"/>
  <c r="W136" i="1"/>
  <c r="X136" i="1"/>
  <c r="V137" i="1"/>
  <c r="W137" i="1"/>
  <c r="X137" i="1"/>
  <c r="V138" i="1"/>
  <c r="W138" i="1"/>
  <c r="X138" i="1"/>
  <c r="V139" i="1"/>
  <c r="W139" i="1"/>
  <c r="X139" i="1"/>
  <c r="V140" i="1"/>
  <c r="W140" i="1"/>
  <c r="X140" i="1"/>
  <c r="V141" i="1"/>
  <c r="W141" i="1"/>
  <c r="X141" i="1"/>
  <c r="V142" i="1"/>
  <c r="W142" i="1"/>
  <c r="X142" i="1"/>
  <c r="V143" i="1"/>
  <c r="W143" i="1"/>
  <c r="X143" i="1"/>
  <c r="V144" i="1"/>
  <c r="W144" i="1"/>
  <c r="X144" i="1"/>
  <c r="V145" i="1"/>
  <c r="W145" i="1"/>
  <c r="X145" i="1"/>
  <c r="V146" i="1"/>
  <c r="W146" i="1"/>
  <c r="X146" i="1"/>
  <c r="V147" i="1"/>
  <c r="W147" i="1"/>
  <c r="X147" i="1"/>
  <c r="V148" i="1"/>
  <c r="W148" i="1"/>
  <c r="X148" i="1"/>
  <c r="V149" i="1"/>
  <c r="W149" i="1"/>
  <c r="X149" i="1"/>
  <c r="V150" i="1"/>
  <c r="W150" i="1"/>
  <c r="X150" i="1"/>
  <c r="V151" i="1"/>
  <c r="W151" i="1"/>
  <c r="X151" i="1"/>
  <c r="V152" i="1"/>
  <c r="W152" i="1"/>
  <c r="X152" i="1"/>
  <c r="V153" i="1"/>
  <c r="W153" i="1"/>
  <c r="X153" i="1"/>
  <c r="V154" i="1"/>
  <c r="W154" i="1"/>
  <c r="X154" i="1"/>
  <c r="V155" i="1"/>
  <c r="W155" i="1"/>
  <c r="X155" i="1"/>
  <c r="V156" i="1"/>
  <c r="W156" i="1"/>
  <c r="X156" i="1"/>
  <c r="V157" i="1"/>
  <c r="W157" i="1"/>
  <c r="X157" i="1"/>
  <c r="V158" i="1"/>
  <c r="W158" i="1"/>
  <c r="X158" i="1"/>
  <c r="V159" i="1"/>
  <c r="W159" i="1"/>
  <c r="X159" i="1"/>
  <c r="V160" i="1"/>
  <c r="W160" i="1"/>
  <c r="X160" i="1"/>
  <c r="V161" i="1"/>
  <c r="W161" i="1"/>
  <c r="X161" i="1"/>
  <c r="V162" i="1"/>
  <c r="W162" i="1"/>
  <c r="X162" i="1"/>
  <c r="V163" i="1"/>
  <c r="W163" i="1"/>
  <c r="X163" i="1"/>
  <c r="V164" i="1"/>
  <c r="W164" i="1"/>
  <c r="X164" i="1"/>
  <c r="V165" i="1"/>
  <c r="W165" i="1"/>
  <c r="X165" i="1"/>
  <c r="V166" i="1"/>
  <c r="W166" i="1"/>
  <c r="X166" i="1"/>
  <c r="V167" i="1"/>
  <c r="W167" i="1"/>
  <c r="X167" i="1"/>
  <c r="V168" i="1"/>
  <c r="W168" i="1"/>
  <c r="X168" i="1"/>
  <c r="V169" i="1"/>
  <c r="W169" i="1"/>
  <c r="X169" i="1"/>
  <c r="V170" i="1"/>
  <c r="W170" i="1"/>
  <c r="X170" i="1"/>
  <c r="V171" i="1"/>
  <c r="W171" i="1"/>
  <c r="X171" i="1"/>
  <c r="V172" i="1"/>
  <c r="W172" i="1"/>
  <c r="X172" i="1"/>
  <c r="V173" i="1"/>
  <c r="W173" i="1"/>
  <c r="X173" i="1"/>
  <c r="V174" i="1"/>
  <c r="W174" i="1"/>
  <c r="X174" i="1"/>
  <c r="V175" i="1"/>
  <c r="W175" i="1"/>
  <c r="X175" i="1"/>
  <c r="V176" i="1"/>
  <c r="W176" i="1"/>
  <c r="X176" i="1"/>
  <c r="V177" i="1"/>
  <c r="W177" i="1"/>
  <c r="X177" i="1"/>
  <c r="V178" i="1"/>
  <c r="W178" i="1"/>
  <c r="X178" i="1"/>
  <c r="V179" i="1"/>
  <c r="W179" i="1"/>
  <c r="X179" i="1"/>
  <c r="V180" i="1"/>
  <c r="W180" i="1"/>
  <c r="X180" i="1"/>
  <c r="V181" i="1"/>
  <c r="W181" i="1"/>
  <c r="X181" i="1"/>
  <c r="V182" i="1"/>
  <c r="W182" i="1"/>
  <c r="X182" i="1"/>
  <c r="V183" i="1"/>
  <c r="W183" i="1"/>
  <c r="X183" i="1"/>
  <c r="V184" i="1"/>
  <c r="W184" i="1"/>
  <c r="X184" i="1"/>
  <c r="V185" i="1"/>
  <c r="W185" i="1"/>
  <c r="X185" i="1"/>
  <c r="V186" i="1"/>
  <c r="W186" i="1"/>
  <c r="X186" i="1"/>
  <c r="V187" i="1"/>
  <c r="W187" i="1"/>
  <c r="X187" i="1"/>
  <c r="V188" i="1"/>
  <c r="W188" i="1"/>
  <c r="X188" i="1"/>
  <c r="V189" i="1"/>
  <c r="W189" i="1"/>
  <c r="X189" i="1"/>
  <c r="V190" i="1"/>
  <c r="W190" i="1"/>
  <c r="X190" i="1"/>
  <c r="V191" i="1"/>
  <c r="W191" i="1"/>
  <c r="X191" i="1"/>
  <c r="V192" i="1"/>
  <c r="W192" i="1"/>
  <c r="X192" i="1"/>
  <c r="V193" i="1"/>
  <c r="W193" i="1"/>
  <c r="X193" i="1"/>
  <c r="V194" i="1"/>
  <c r="W194" i="1"/>
  <c r="X194" i="1"/>
  <c r="V195" i="1"/>
  <c r="W195" i="1"/>
  <c r="X195" i="1"/>
  <c r="V196" i="1"/>
  <c r="W196" i="1"/>
  <c r="X196" i="1"/>
  <c r="V197" i="1"/>
  <c r="W197" i="1"/>
  <c r="X197" i="1"/>
  <c r="V198" i="1"/>
  <c r="W198" i="1"/>
  <c r="X198" i="1"/>
  <c r="V199" i="1"/>
  <c r="W199" i="1"/>
  <c r="X199" i="1"/>
  <c r="V200" i="1"/>
  <c r="W200" i="1"/>
  <c r="X200" i="1"/>
  <c r="V201" i="1"/>
  <c r="W201" i="1"/>
  <c r="X201" i="1"/>
  <c r="V202" i="1"/>
  <c r="W202" i="1"/>
  <c r="X202" i="1"/>
  <c r="V203" i="1"/>
  <c r="W203" i="1"/>
  <c r="X203" i="1"/>
  <c r="V204" i="1"/>
  <c r="W204" i="1"/>
  <c r="X204" i="1"/>
  <c r="V205" i="1"/>
  <c r="W205" i="1"/>
  <c r="X205" i="1"/>
  <c r="V206" i="1"/>
  <c r="W206" i="1"/>
  <c r="X206" i="1"/>
  <c r="V207" i="1"/>
  <c r="W207" i="1"/>
  <c r="X207" i="1"/>
  <c r="V208" i="1"/>
  <c r="W208" i="1"/>
  <c r="X208" i="1"/>
  <c r="V209" i="1"/>
  <c r="W209" i="1"/>
  <c r="X209" i="1"/>
  <c r="V210" i="1"/>
  <c r="W210" i="1"/>
  <c r="X210" i="1"/>
  <c r="V211" i="1"/>
  <c r="W211" i="1"/>
  <c r="X211" i="1"/>
  <c r="V212" i="1"/>
  <c r="W212" i="1"/>
  <c r="X212" i="1"/>
  <c r="V213" i="1"/>
  <c r="W213" i="1"/>
  <c r="X213" i="1"/>
  <c r="V214" i="1"/>
  <c r="W214" i="1"/>
  <c r="X214" i="1"/>
  <c r="V215" i="1"/>
  <c r="W215" i="1"/>
  <c r="X215" i="1"/>
  <c r="V216" i="1"/>
  <c r="W216" i="1"/>
  <c r="X216" i="1"/>
  <c r="V217" i="1"/>
  <c r="W217" i="1"/>
  <c r="X217" i="1"/>
  <c r="V218" i="1"/>
  <c r="W218" i="1"/>
  <c r="X218" i="1"/>
  <c r="V219" i="1"/>
  <c r="W219" i="1"/>
  <c r="X219" i="1"/>
  <c r="V220" i="1"/>
  <c r="W220" i="1"/>
  <c r="X220" i="1"/>
  <c r="V221" i="1"/>
  <c r="W221" i="1"/>
  <c r="X221" i="1"/>
  <c r="V222" i="1"/>
  <c r="W222" i="1"/>
  <c r="X222" i="1"/>
  <c r="V223" i="1"/>
  <c r="W223" i="1"/>
  <c r="X223" i="1"/>
  <c r="V224" i="1"/>
  <c r="W224" i="1"/>
  <c r="X224" i="1"/>
  <c r="V225" i="1"/>
  <c r="W225" i="1"/>
  <c r="X225" i="1"/>
  <c r="V226" i="1"/>
  <c r="W226" i="1"/>
  <c r="X226" i="1"/>
  <c r="V227" i="1"/>
  <c r="W227" i="1"/>
  <c r="X227" i="1"/>
  <c r="V228" i="1"/>
  <c r="W228" i="1"/>
  <c r="X228" i="1"/>
  <c r="V229" i="1"/>
  <c r="W229" i="1"/>
  <c r="X229" i="1"/>
  <c r="V230" i="1"/>
  <c r="W230" i="1"/>
  <c r="X230" i="1"/>
  <c r="V231" i="1"/>
  <c r="W231" i="1"/>
  <c r="X231" i="1"/>
  <c r="V232" i="1"/>
  <c r="W232" i="1"/>
  <c r="X232" i="1"/>
  <c r="V233" i="1"/>
  <c r="W233" i="1"/>
  <c r="X233" i="1"/>
  <c r="V234" i="1"/>
  <c r="W234" i="1"/>
  <c r="X234" i="1"/>
  <c r="V235" i="1"/>
  <c r="W235" i="1"/>
  <c r="X235" i="1"/>
  <c r="V236" i="1"/>
  <c r="W236" i="1"/>
  <c r="X236" i="1"/>
  <c r="V237" i="1"/>
  <c r="W237" i="1"/>
  <c r="X237" i="1"/>
  <c r="V238" i="1"/>
  <c r="W238" i="1"/>
  <c r="X238" i="1"/>
  <c r="V239" i="1"/>
  <c r="W239" i="1"/>
  <c r="X239" i="1"/>
  <c r="V240" i="1"/>
  <c r="W240" i="1"/>
  <c r="X240" i="1"/>
  <c r="V241" i="1"/>
  <c r="W241" i="1"/>
  <c r="X241" i="1"/>
  <c r="V242" i="1"/>
  <c r="W242" i="1"/>
  <c r="X242" i="1"/>
  <c r="V243" i="1"/>
  <c r="W243" i="1"/>
  <c r="X243" i="1"/>
  <c r="V244" i="1"/>
  <c r="W244" i="1"/>
  <c r="X244" i="1"/>
  <c r="V245" i="1"/>
  <c r="W245" i="1"/>
  <c r="X245" i="1"/>
  <c r="V246" i="1"/>
  <c r="W246" i="1"/>
  <c r="X246" i="1"/>
  <c r="V247" i="1"/>
  <c r="W247" i="1"/>
  <c r="X247" i="1"/>
  <c r="X97" i="1"/>
  <c r="W97" i="1"/>
  <c r="V97" i="1"/>
  <c r="X3" i="1"/>
  <c r="X4" i="1"/>
  <c r="X5" i="1"/>
  <c r="V6" i="1"/>
  <c r="W6" i="1"/>
  <c r="X6" i="1"/>
  <c r="X7" i="1"/>
  <c r="X8" i="1"/>
  <c r="X9" i="1"/>
  <c r="W10" i="1"/>
  <c r="X10" i="1"/>
  <c r="V11" i="1"/>
  <c r="W11" i="1"/>
  <c r="X11" i="1"/>
  <c r="X12" i="1"/>
  <c r="X13" i="1"/>
  <c r="X14" i="1"/>
  <c r="W15" i="1"/>
  <c r="X15" i="1"/>
  <c r="V16" i="1"/>
  <c r="W16" i="1"/>
  <c r="X16" i="1"/>
  <c r="X17" i="1"/>
  <c r="X18" i="1"/>
  <c r="X19" i="1"/>
  <c r="V20" i="1"/>
  <c r="W20" i="1"/>
  <c r="X20" i="1"/>
  <c r="V21" i="1"/>
  <c r="W21" i="1"/>
  <c r="X21" i="1"/>
  <c r="V22" i="1"/>
  <c r="W22" i="1"/>
  <c r="X22" i="1"/>
  <c r="X23" i="1"/>
  <c r="V24" i="1"/>
  <c r="W24" i="1"/>
  <c r="X24" i="1"/>
  <c r="X25" i="1"/>
  <c r="V26" i="1"/>
  <c r="W26" i="1"/>
  <c r="X26" i="1"/>
  <c r="X27" i="1"/>
  <c r="X28" i="1"/>
  <c r="W29" i="1"/>
  <c r="X29" i="1"/>
  <c r="V30" i="1"/>
  <c r="W30" i="1"/>
  <c r="X30" i="1"/>
  <c r="X31" i="1"/>
  <c r="X32" i="1"/>
  <c r="X33" i="1"/>
  <c r="W34" i="1"/>
  <c r="X34" i="1"/>
  <c r="V35" i="1"/>
  <c r="W35" i="1"/>
  <c r="X35" i="1"/>
  <c r="X36" i="1"/>
  <c r="X37" i="1"/>
  <c r="X38" i="1"/>
  <c r="V39" i="1"/>
  <c r="W39" i="1"/>
  <c r="X39" i="1"/>
  <c r="X40" i="1"/>
  <c r="X41" i="1"/>
  <c r="V42" i="1"/>
  <c r="W42" i="1"/>
  <c r="X42" i="1"/>
  <c r="X43" i="1"/>
  <c r="X44" i="1"/>
  <c r="W45" i="1"/>
  <c r="X45" i="1"/>
  <c r="W46" i="1"/>
  <c r="X46" i="1"/>
  <c r="V47" i="1"/>
  <c r="W47" i="1"/>
  <c r="X47" i="1"/>
  <c r="X48" i="1"/>
  <c r="X49" i="1"/>
  <c r="V50" i="1"/>
  <c r="W50" i="1"/>
  <c r="X50" i="1"/>
  <c r="X51" i="1"/>
  <c r="X52" i="1"/>
  <c r="X53" i="1"/>
  <c r="V54" i="1"/>
  <c r="W54" i="1"/>
  <c r="X54" i="1"/>
  <c r="X55" i="1"/>
  <c r="X56" i="1"/>
  <c r="X57" i="1"/>
  <c r="V58" i="1"/>
  <c r="W58" i="1"/>
  <c r="X58" i="1"/>
  <c r="V59" i="1"/>
  <c r="W59" i="1"/>
  <c r="X59" i="1"/>
  <c r="V60" i="1"/>
  <c r="W60" i="1"/>
  <c r="X60" i="1"/>
  <c r="X61" i="1"/>
  <c r="X62" i="1"/>
  <c r="X63" i="1"/>
  <c r="V64" i="1"/>
  <c r="W64" i="1"/>
  <c r="X64" i="1"/>
  <c r="X65" i="1"/>
  <c r="X66" i="1"/>
  <c r="X67" i="1"/>
  <c r="V68" i="1"/>
  <c r="W68" i="1"/>
  <c r="X68" i="1"/>
  <c r="X69" i="1"/>
  <c r="X70" i="1"/>
  <c r="X71" i="1"/>
  <c r="V72" i="1"/>
  <c r="W72" i="1"/>
  <c r="X72" i="1"/>
  <c r="X73" i="1"/>
  <c r="X74" i="1"/>
  <c r="X75" i="1"/>
  <c r="V76" i="1"/>
  <c r="W76" i="1"/>
  <c r="X76" i="1"/>
  <c r="X77" i="1"/>
  <c r="X78" i="1"/>
  <c r="V79" i="1"/>
  <c r="W79" i="1"/>
  <c r="X79" i="1"/>
  <c r="X80" i="1"/>
  <c r="X81" i="1"/>
  <c r="V82" i="1"/>
  <c r="W82" i="1"/>
  <c r="X82" i="1"/>
  <c r="X83" i="1"/>
  <c r="X84" i="1"/>
  <c r="V85" i="1"/>
  <c r="W85" i="1"/>
  <c r="X85" i="1"/>
  <c r="X86" i="1"/>
  <c r="X87" i="1"/>
  <c r="X88" i="1"/>
  <c r="V89" i="1"/>
  <c r="W89" i="1"/>
  <c r="X89" i="1"/>
  <c r="X90" i="1"/>
  <c r="X91" i="1"/>
  <c r="X92" i="1"/>
  <c r="X93" i="1"/>
  <c r="V94" i="1"/>
  <c r="W94" i="1"/>
  <c r="X94" i="1"/>
  <c r="X95" i="1"/>
  <c r="X96" i="1"/>
  <c r="X2" i="1"/>
  <c r="W2" i="1"/>
  <c r="V2" i="1"/>
  <c r="A29" i="1" l="1"/>
  <c r="V29" i="1" s="1"/>
  <c r="A3" i="1"/>
  <c r="W3" i="1"/>
  <c r="A7" i="1"/>
  <c r="A12" i="1"/>
  <c r="A17" i="1"/>
  <c r="A23" i="1"/>
  <c r="V23" i="1" s="1"/>
  <c r="W23" i="1"/>
  <c r="A25" i="1"/>
  <c r="V25" i="1" s="1"/>
  <c r="W25" i="1"/>
  <c r="A27" i="1"/>
  <c r="A31" i="1"/>
  <c r="A36" i="1"/>
  <c r="A40" i="1"/>
  <c r="A43" i="1"/>
  <c r="A48" i="1"/>
  <c r="A51" i="1"/>
  <c r="A55" i="1"/>
  <c r="A61" i="1"/>
  <c r="A65" i="1"/>
  <c r="A69" i="1"/>
  <c r="A73" i="1"/>
  <c r="A77" i="1"/>
  <c r="A80" i="1"/>
  <c r="A83" i="1"/>
  <c r="A86" i="1"/>
  <c r="A90" i="1"/>
  <c r="W90" i="1"/>
  <c r="A95" i="1"/>
  <c r="A46" i="1"/>
  <c r="V46" i="1" s="1"/>
  <c r="A45" i="1"/>
  <c r="V45" i="1" s="1"/>
  <c r="A34" i="1"/>
  <c r="V34" i="1" s="1"/>
  <c r="A15" i="1"/>
  <c r="V15" i="1" s="1"/>
  <c r="A10" i="1"/>
  <c r="V10" i="1" s="1"/>
  <c r="A41" i="1" l="1"/>
  <c r="V41" i="1" s="1"/>
  <c r="V40" i="1"/>
  <c r="W61" i="1"/>
  <c r="W44" i="1"/>
  <c r="W43" i="1"/>
  <c r="W28" i="1"/>
  <c r="W27" i="1"/>
  <c r="W7" i="1"/>
  <c r="A87" i="1"/>
  <c r="V86" i="1"/>
  <c r="A74" i="1"/>
  <c r="V73" i="1"/>
  <c r="A56" i="1"/>
  <c r="V55" i="1"/>
  <c r="A84" i="1"/>
  <c r="V84" i="1" s="1"/>
  <c r="V83" i="1"/>
  <c r="A52" i="1"/>
  <c r="V51" i="1"/>
  <c r="A37" i="1"/>
  <c r="V36" i="1"/>
  <c r="A62" i="1"/>
  <c r="V61" i="1"/>
  <c r="W69" i="1"/>
  <c r="W36" i="1"/>
  <c r="W5" i="1"/>
  <c r="W4" i="1"/>
  <c r="W96" i="1"/>
  <c r="W95" i="1"/>
  <c r="A70" i="1"/>
  <c r="V69" i="1"/>
  <c r="A96" i="1"/>
  <c r="V96" i="1" s="1"/>
  <c r="V95" i="1"/>
  <c r="W81" i="1"/>
  <c r="W80" i="1"/>
  <c r="W65" i="1"/>
  <c r="W49" i="1"/>
  <c r="W48" i="1"/>
  <c r="W31" i="1"/>
  <c r="W17" i="1"/>
  <c r="A4" i="1"/>
  <c r="V3" i="1"/>
  <c r="W78" i="1"/>
  <c r="W77" i="1"/>
  <c r="W12" i="1"/>
  <c r="A91" i="1"/>
  <c r="V90" i="1"/>
  <c r="A78" i="1"/>
  <c r="V78" i="1" s="1"/>
  <c r="V77" i="1"/>
  <c r="A44" i="1"/>
  <c r="V44" i="1" s="1"/>
  <c r="V43" i="1"/>
  <c r="A28" i="1"/>
  <c r="V28" i="1" s="1"/>
  <c r="V27" i="1"/>
  <c r="A13" i="1"/>
  <c r="V12" i="1"/>
  <c r="W86" i="1"/>
  <c r="W73" i="1"/>
  <c r="W55" i="1"/>
  <c r="W41" i="1"/>
  <c r="W40" i="1"/>
  <c r="A8" i="1"/>
  <c r="V7" i="1"/>
  <c r="W84" i="1"/>
  <c r="W83" i="1"/>
  <c r="W51" i="1"/>
  <c r="A81" i="1"/>
  <c r="V81" i="1" s="1"/>
  <c r="V80" i="1"/>
  <c r="A66" i="1"/>
  <c r="V65" i="1"/>
  <c r="A49" i="1"/>
  <c r="V49" i="1" s="1"/>
  <c r="V48" i="1"/>
  <c r="A32" i="1"/>
  <c r="V31" i="1"/>
  <c r="A18" i="1"/>
  <c r="V17" i="1"/>
  <c r="A67" i="1" l="1"/>
  <c r="V67" i="1" s="1"/>
  <c r="V66" i="1"/>
  <c r="W88" i="1"/>
  <c r="W87" i="1"/>
  <c r="A63" i="1"/>
  <c r="V63" i="1" s="1"/>
  <c r="V62" i="1"/>
  <c r="A57" i="1"/>
  <c r="V57" i="1" s="1"/>
  <c r="V56" i="1"/>
  <c r="W67" i="1"/>
  <c r="W66" i="1"/>
  <c r="A14" i="1"/>
  <c r="V14" i="1" s="1"/>
  <c r="V13" i="1"/>
  <c r="A92" i="1"/>
  <c r="V91" i="1"/>
  <c r="W19" i="1"/>
  <c r="W18" i="1"/>
  <c r="A38" i="1"/>
  <c r="V38" i="1" s="1"/>
  <c r="V37" i="1"/>
  <c r="A75" i="1"/>
  <c r="V75" i="1" s="1"/>
  <c r="V74" i="1"/>
  <c r="A33" i="1"/>
  <c r="V33" i="1" s="1"/>
  <c r="V32" i="1"/>
  <c r="A9" i="1"/>
  <c r="V9" i="1" s="1"/>
  <c r="V8" i="1"/>
  <c r="W53" i="1"/>
  <c r="W52" i="1"/>
  <c r="W57" i="1"/>
  <c r="W56" i="1"/>
  <c r="W14" i="1"/>
  <c r="W13" i="1"/>
  <c r="W33" i="1"/>
  <c r="W32" i="1"/>
  <c r="W38" i="1"/>
  <c r="W37" i="1"/>
  <c r="A53" i="1"/>
  <c r="V53" i="1" s="1"/>
  <c r="V52" i="1"/>
  <c r="A88" i="1"/>
  <c r="V88" i="1" s="1"/>
  <c r="V87" i="1"/>
  <c r="W63" i="1"/>
  <c r="W62" i="1"/>
  <c r="A19" i="1"/>
  <c r="V19" i="1" s="1"/>
  <c r="V18" i="1"/>
  <c r="W91" i="1"/>
  <c r="A5" i="1"/>
  <c r="V5" i="1" s="1"/>
  <c r="V4" i="1"/>
  <c r="W75" i="1"/>
  <c r="W74" i="1"/>
  <c r="A71" i="1"/>
  <c r="V71" i="1" s="1"/>
  <c r="V70" i="1"/>
  <c r="W71" i="1"/>
  <c r="W70" i="1"/>
  <c r="W9" i="1"/>
  <c r="W8" i="1"/>
  <c r="A93" i="1" l="1"/>
  <c r="V93" i="1" s="1"/>
  <c r="V92" i="1"/>
  <c r="W93" i="1"/>
  <c r="W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tc={B79FFCC4-A8C8-034F-A489-6662585B06AC}</author>
  </authors>
  <commentList>
    <comment ref="W1208" authorId="0" shapeId="0" xr:uid="{B79FFCC4-A8C8-034F-A489-6662585B06AC}">
      <text>
        <t>[Threaded comment]
Your version of Excel allows you to read this threaded comment; however, any edits to it will get removed if the file is opened in a newer version of Excel. Learn more: https://go.microsoft.com/fwlink/?linkid=870924
Comment:
    Settled in 2015; for 2016.</t>
      </text>
    </comment>
  </commentList>
</comments>
</file>

<file path=xl/sharedStrings.xml><?xml version="1.0" encoding="utf-8"?>
<sst xmlns="http://schemas.openxmlformats.org/spreadsheetml/2006/main" count="13558" uniqueCount="1225">
  <si>
    <t>Tanggal Lelang/pricing</t>
  </si>
  <si>
    <t>Tanggal Setelmen</t>
  </si>
  <si>
    <t>Metode</t>
  </si>
  <si>
    <t>Seri</t>
  </si>
  <si>
    <t>Jatuh 
Tempo</t>
  </si>
  <si>
    <t>Kupon/ Imbalan</t>
  </si>
  <si>
    <t>Lowest Incoming Yield/Price</t>
  </si>
  <si>
    <t>WAY Incoming</t>
  </si>
  <si>
    <t>Highest Incoming Yield/Price</t>
  </si>
  <si>
    <t>Lowest Awarded Yield/Price</t>
  </si>
  <si>
    <t>WAY Awarded</t>
  </si>
  <si>
    <t>Highest Awarded Yield/Price</t>
  </si>
  <si>
    <t>Target Penerbitan</t>
  </si>
  <si>
    <t>Total Penawaran</t>
  </si>
  <si>
    <t>Total Penawaran Memenuhi Benchmark</t>
  </si>
  <si>
    <t>Jumlah Penawaran Memenuhi Benchmark Per Lelang</t>
  </si>
  <si>
    <t>Total Penawaran Diterima</t>
  </si>
  <si>
    <t>Jumlah Penawaran Diterima Per Lelang</t>
  </si>
  <si>
    <t>Bid to cover ratio</t>
  </si>
  <si>
    <t>Owner’s estimate</t>
  </si>
  <si>
    <t>SPN20100114</t>
  </si>
  <si>
    <t>-</t>
  </si>
  <si>
    <t>FR0023 (reopen 5)</t>
  </si>
  <si>
    <t>FR0051</t>
  </si>
  <si>
    <t>FR0036 (reopen 4)</t>
  </si>
  <si>
    <t>SPN20100114 (reopen 1)</t>
  </si>
  <si>
    <t>FR0051 (reopen 1)</t>
  </si>
  <si>
    <t>FR0030 (reopen 2)</t>
  </si>
  <si>
    <t>FR0036 (reopen 5)</t>
  </si>
  <si>
    <t>SPNNT20090430</t>
  </si>
  <si>
    <t>SPN20100218</t>
  </si>
  <si>
    <t>FR0051 (reopen 2)</t>
  </si>
  <si>
    <t>FR0036 (reopen 6)</t>
  </si>
  <si>
    <t>VR0019</t>
  </si>
  <si>
    <t>SPN20100218 (reopen 1)</t>
  </si>
  <si>
    <t>FR0051 (reopen 3)</t>
  </si>
  <si>
    <t>FR0030 (reopen 3)</t>
  </si>
  <si>
    <t>VR0018</t>
  </si>
  <si>
    <t>RI140504</t>
  </si>
  <si>
    <t>RI190304</t>
  </si>
  <si>
    <t>SPN20100311</t>
  </si>
  <si>
    <t>FR0036 (reopen 7)</t>
  </si>
  <si>
    <t>SPN20100311 (reopen 1)</t>
  </si>
  <si>
    <t>FR0030 (reopen 4)</t>
  </si>
  <si>
    <t>SPN20100415</t>
  </si>
  <si>
    <t>FR0030 (reopen 5)</t>
  </si>
  <si>
    <t>FR0044</t>
  </si>
  <si>
    <t>SNI14</t>
  </si>
  <si>
    <t>SPN20100415 (reopen 1)</t>
  </si>
  <si>
    <t>FR0030 (reopen 6)</t>
  </si>
  <si>
    <t>FR0050</t>
  </si>
  <si>
    <t>SDHI2010 A</t>
  </si>
  <si>
    <t>SPN20100513</t>
  </si>
  <si>
    <t>FR0030 (reopen 7)</t>
  </si>
  <si>
    <t xml:space="preserve">FR0044 </t>
  </si>
  <si>
    <t>FR0036 (reopen 8)</t>
  </si>
  <si>
    <t>FR0047 (reopen 6)</t>
  </si>
  <si>
    <t>SPN20100610</t>
  </si>
  <si>
    <t>FR0047 (reopen 7)</t>
  </si>
  <si>
    <t>SDHI2010 B</t>
  </si>
  <si>
    <t>SDHI2010 C</t>
  </si>
  <si>
    <t>SPN20100610 (reopen 1)</t>
  </si>
  <si>
    <t>FR0030 (reopen7)</t>
  </si>
  <si>
    <t>SPN20100715</t>
  </si>
  <si>
    <t>FR0043</t>
  </si>
  <si>
    <t>FR0047</t>
  </si>
  <si>
    <t>SPN20100715 (Reopening 1)</t>
  </si>
  <si>
    <t>FR0043 (Reopening 4)</t>
  </si>
  <si>
    <t>FR0047 (Reopening 9)</t>
  </si>
  <si>
    <t>FR0050 (Reopening 5)</t>
  </si>
  <si>
    <t>RIJPY0719</t>
  </si>
  <si>
    <t>ORI006</t>
  </si>
  <si>
    <t>SPN20100819</t>
  </si>
  <si>
    <t>FR0030 (reopening 7)</t>
  </si>
  <si>
    <t>FR0050 (reopening 6)</t>
  </si>
  <si>
    <t>FR0052</t>
  </si>
  <si>
    <t>SPN20100826</t>
  </si>
  <si>
    <t>FR0030 (reopening 8)</t>
  </si>
  <si>
    <t>FR0050 (reopening 7)</t>
  </si>
  <si>
    <t>FR0052 (reopening 1)</t>
  </si>
  <si>
    <t>SPN20100902</t>
  </si>
  <si>
    <t>FR0030 (reopening 9)</t>
  </si>
  <si>
    <t>FR0050 (reopening 8)</t>
  </si>
  <si>
    <t>FR0052 (reopening 2)</t>
  </si>
  <si>
    <t>SPN20100902 (reopening 1)</t>
  </si>
  <si>
    <t>FR0031</t>
  </si>
  <si>
    <t>SPN20101007</t>
  </si>
  <si>
    <t>FR0040</t>
  </si>
  <si>
    <t>SPN20101007 (reopening 1)</t>
  </si>
  <si>
    <t>IFR003</t>
  </si>
  <si>
    <t>IFR004</t>
  </si>
  <si>
    <t>IFR005</t>
  </si>
  <si>
    <t>SPN20101007 (reopening 2)</t>
  </si>
  <si>
    <t>FR0036</t>
  </si>
  <si>
    <t>IFR006</t>
  </si>
  <si>
    <t>IFR007</t>
  </si>
  <si>
    <t>SR001</t>
  </si>
  <si>
    <t>Jumlah Penawaran Per Lelang</t>
  </si>
  <si>
    <t>Type</t>
  </si>
  <si>
    <t>Year Issuance</t>
  </si>
  <si>
    <t>Year Settlement</t>
  </si>
  <si>
    <t>Sum of Total Penawaran</t>
  </si>
  <si>
    <t>Row Labels</t>
  </si>
  <si>
    <t>FR00</t>
  </si>
  <si>
    <t>IFR0</t>
  </si>
  <si>
    <t>ORI0</t>
  </si>
  <si>
    <t>RI14</t>
  </si>
  <si>
    <t>RI19</t>
  </si>
  <si>
    <t>RIJP</t>
  </si>
  <si>
    <t>SDHI</t>
  </si>
  <si>
    <t>SNI1</t>
  </si>
  <si>
    <t>SPN2</t>
  </si>
  <si>
    <t>SPNN</t>
  </si>
  <si>
    <t>SR00</t>
  </si>
  <si>
    <t>VR00</t>
  </si>
  <si>
    <t>SPN20110113</t>
  </si>
  <si>
    <t>FR0027 (reopen 5)</t>
  </si>
  <si>
    <t>FR0028 (reopen 4)</t>
  </si>
  <si>
    <t>FR0052 (reopen 9)</t>
  </si>
  <si>
    <t>GMTN-10</t>
  </si>
  <si>
    <t>IFR0003</t>
  </si>
  <si>
    <t>IFR0005</t>
  </si>
  <si>
    <t>IFR0006</t>
  </si>
  <si>
    <t>IFR0007</t>
  </si>
  <si>
    <t>SPN20110113 (reopen 1)</t>
  </si>
  <si>
    <t>FR0031 (reopen 7)</t>
  </si>
  <si>
    <t>FR0040 (reopen 9)</t>
  </si>
  <si>
    <t>FR0050 (reopen 9)</t>
  </si>
  <si>
    <t>SR-002</t>
  </si>
  <si>
    <t>SPN201101210</t>
  </si>
  <si>
    <t>FR0031 (reopen 8)</t>
  </si>
  <si>
    <t>FR0040 (reopen 10)</t>
  </si>
  <si>
    <t>FR0052 (reopen 10)</t>
  </si>
  <si>
    <t>SPN201101210 (reopening 1)</t>
  </si>
  <si>
    <t>FR0031 (reopen 9)</t>
  </si>
  <si>
    <t>FR0052 (reopen 11)</t>
  </si>
  <si>
    <t>FR0050 (reopen 10)</t>
  </si>
  <si>
    <t>SPN20110303</t>
  </si>
  <si>
    <t>FR0027 (reopen 6)</t>
  </si>
  <si>
    <t>FR0052 (reopening 12)</t>
  </si>
  <si>
    <t>SDHI 2012A</t>
  </si>
  <si>
    <t>SPN20110303 (reopening 1)</t>
  </si>
  <si>
    <t>FR0040 (reopening 11)</t>
  </si>
  <si>
    <t>FR0052 (reopening 13)</t>
  </si>
  <si>
    <t>FR0050 (reopening 11)</t>
  </si>
  <si>
    <t>IFR0006 (20thn)</t>
  </si>
  <si>
    <t>SPN20110407</t>
  </si>
  <si>
    <t>FR0028 (reopen 5)</t>
  </si>
  <si>
    <t>FR0031 (reopening 10)</t>
  </si>
  <si>
    <t>FR0042</t>
  </si>
  <si>
    <t xml:space="preserve">IFR0006 </t>
  </si>
  <si>
    <t>IFR0008</t>
  </si>
  <si>
    <t>SPN20110407 (reopening 1)</t>
  </si>
  <si>
    <t>FR0047 (reopening 11)</t>
  </si>
  <si>
    <t>SPN20110505</t>
  </si>
  <si>
    <t>FR0040 (reopening 12)</t>
  </si>
  <si>
    <t>FR0047 (reopening 12)</t>
  </si>
  <si>
    <t>FR0050 (reopening 12)</t>
  </si>
  <si>
    <t>SDHI2013A</t>
  </si>
  <si>
    <t>FR0027 (reopen 7)</t>
  </si>
  <si>
    <t>FR0052 (reopening 14)</t>
  </si>
  <si>
    <t>SPN20110609</t>
  </si>
  <si>
    <t>FR0027 (reopening 8)</t>
  </si>
  <si>
    <t>FR0040 (reopening 13)</t>
  </si>
  <si>
    <t>FR0052 (reopening 15)</t>
  </si>
  <si>
    <t>SPN20110609 (reopening 1)</t>
  </si>
  <si>
    <t>FR00028 (reopening 6)</t>
  </si>
  <si>
    <t>FR0040 (reopening 14)</t>
  </si>
  <si>
    <t>FR0050 (reopening 13)</t>
  </si>
  <si>
    <t>SPN20110707</t>
  </si>
  <si>
    <t>FR0040 (reopening 15)</t>
  </si>
  <si>
    <t>FR0050 (reopening 14)</t>
  </si>
  <si>
    <t>FR0053</t>
  </si>
  <si>
    <t>SPN20110707 (reopening 1)</t>
  </si>
  <si>
    <t>FR0027 (reopening 9)</t>
  </si>
  <si>
    <t>FR0053 (reopening 1)</t>
  </si>
  <si>
    <t>FR0054</t>
  </si>
  <si>
    <t>ORI007</t>
  </si>
  <si>
    <t>SDHI2014A</t>
  </si>
  <si>
    <t>SPN20110811</t>
  </si>
  <si>
    <t>FR0027 (reopening 10)</t>
  </si>
  <si>
    <t>FR0053 (reopening 2)</t>
  </si>
  <si>
    <t>FR0054 (reopening 1)</t>
  </si>
  <si>
    <t>SPN20110811 (reopening)</t>
  </si>
  <si>
    <t>FR0053 (reopening 3)</t>
  </si>
  <si>
    <t>FR0054 (reopening 2)</t>
  </si>
  <si>
    <t>SDHI2014B</t>
  </si>
  <si>
    <t>SPN20110922</t>
  </si>
  <si>
    <t>FR0055</t>
  </si>
  <si>
    <t>FR0056</t>
  </si>
  <si>
    <t>FR0054 (reopening 3)</t>
  </si>
  <si>
    <t>SPN20110929 (new issuance)</t>
  </si>
  <si>
    <t>FR0055 (reopening 2)</t>
  </si>
  <si>
    <t>FR0053 (reopening 4)</t>
  </si>
  <si>
    <t>FR0054 (reopening 4)</t>
  </si>
  <si>
    <t>SDHI2014C</t>
  </si>
  <si>
    <t>SPN20110929 (reopening)</t>
  </si>
  <si>
    <t>FR0055 (reopening 3)</t>
  </si>
  <si>
    <t>FR0053 (reopening 5)</t>
  </si>
  <si>
    <t>FR0056 (reopening 2)</t>
  </si>
  <si>
    <t>SPN20111110</t>
  </si>
  <si>
    <t>FR0055 (reopening 4)</t>
  </si>
  <si>
    <t>FR0053 (reopening 6)</t>
  </si>
  <si>
    <t>FR0054 (reopening 5)</t>
  </si>
  <si>
    <t>RIJPY1120</t>
  </si>
  <si>
    <t>SPN20111215</t>
  </si>
  <si>
    <t>FR0056 (reopening 3)</t>
  </si>
  <si>
    <t>GMTN</t>
  </si>
  <si>
    <t>SR-0</t>
  </si>
  <si>
    <t>SPN20120119</t>
  </si>
  <si>
    <t>FR0055(reopen 5)</t>
  </si>
  <si>
    <t>FR0053 (reopen 7)</t>
  </si>
  <si>
    <t>FR0054 (reopen 6)</t>
  </si>
  <si>
    <t>SPN20120126</t>
  </si>
  <si>
    <t>FR0053 (reopen 8)</t>
  </si>
  <si>
    <t>FR0054 (reopen 7)</t>
  </si>
  <si>
    <t>FR0056 (reopen 4)</t>
  </si>
  <si>
    <t>SDHI 2014D</t>
  </si>
  <si>
    <t>SPN20120209</t>
  </si>
  <si>
    <t>FR0055 (reopen 6)</t>
  </si>
  <si>
    <t>FR0056 (reopen 5)</t>
  </si>
  <si>
    <t>FR0054 (reopen 8)</t>
  </si>
  <si>
    <t>SR-003</t>
  </si>
  <si>
    <t>SPN20120209 (reopening 1)</t>
  </si>
  <si>
    <t>FR0055 (reopen 7)</t>
  </si>
  <si>
    <t>FR0053 (reopen 9)</t>
  </si>
  <si>
    <t>FR0054 (reopen 9)</t>
  </si>
  <si>
    <t>IFR0009</t>
  </si>
  <si>
    <t>IFR0010</t>
  </si>
  <si>
    <t>SPN20120309</t>
  </si>
  <si>
    <t>FR0055 (reopen 8)</t>
  </si>
  <si>
    <t>FR0053 (reopen 10)</t>
  </si>
  <si>
    <t>FR0056 (reopen 6)</t>
  </si>
  <si>
    <t>SPN20110623</t>
  </si>
  <si>
    <t>FR0055 (reopen 9)</t>
  </si>
  <si>
    <t>FR0054 (reopen 10)</t>
  </si>
  <si>
    <t>SPN20110706</t>
  </si>
  <si>
    <t>SPN20120406</t>
  </si>
  <si>
    <t>FR0053 (reopen 11)</t>
  </si>
  <si>
    <t>FR0056 (reopen 7)</t>
  </si>
  <si>
    <t>FR0054 (reopen 11)</t>
  </si>
  <si>
    <t>SDHI 2021 A</t>
  </si>
  <si>
    <t>SPN20110720</t>
  </si>
  <si>
    <t>FR0055 (reopen 10)</t>
  </si>
  <si>
    <t>FR0056 (reopen 8)</t>
  </si>
  <si>
    <t>FR0057</t>
  </si>
  <si>
    <t>SPN20110804</t>
  </si>
  <si>
    <t>SPN20120504</t>
  </si>
  <si>
    <t>FR0055 (reopen 11)</t>
  </si>
  <si>
    <t>FR0053 (reopen 12)</t>
  </si>
  <si>
    <t>FR0056 (reopen 9)</t>
  </si>
  <si>
    <t>RI0521</t>
  </si>
  <si>
    <t>FR0055 (reopen 12)</t>
  </si>
  <si>
    <t>FR0053 (reopen 13)</t>
  </si>
  <si>
    <t>FR0057 (reopen 1)</t>
  </si>
  <si>
    <t>SPN20120608</t>
  </si>
  <si>
    <t>FR0053 (reopen 14)</t>
  </si>
  <si>
    <t>FR0056 (reopen 10)</t>
  </si>
  <si>
    <t>FR0054 (reopen 12)</t>
  </si>
  <si>
    <t>SPN20120608 (reopening)</t>
  </si>
  <si>
    <t>FR0053 (reopen 15)</t>
  </si>
  <si>
    <t>FR0054 (reopen 13)</t>
  </si>
  <si>
    <t>FR0057 (reopen 2)</t>
  </si>
  <si>
    <t>SPN20111006</t>
  </si>
  <si>
    <t>SPN20120706</t>
  </si>
  <si>
    <t>FR0053 (reopen 16)</t>
  </si>
  <si>
    <t>FR0056 (reopen 11)</t>
  </si>
  <si>
    <t>FR0054 (reopen 14)</t>
  </si>
  <si>
    <t>FR0057 (reopen 3)</t>
  </si>
  <si>
    <t>SPN20111020</t>
  </si>
  <si>
    <t>SPN20120706 (reopening)</t>
  </si>
  <si>
    <t>FR0055 (reopening 13)</t>
  </si>
  <si>
    <t>FR0053 (reopening 17)</t>
  </si>
  <si>
    <t>FR0058</t>
  </si>
  <si>
    <t>FR0057 (reopening 4)</t>
  </si>
  <si>
    <t>SPN-S 03022012</t>
  </si>
  <si>
    <t>SPN03111110</t>
  </si>
  <si>
    <t>SPN12120810</t>
  </si>
  <si>
    <t>FR0055 (reopening 14)</t>
  </si>
  <si>
    <t>FR0053 (reopening 18)</t>
  </si>
  <si>
    <t>FR0056 (reopen 12)</t>
  </si>
  <si>
    <t>FR0057 (reopening 5)</t>
  </si>
  <si>
    <t>SPN03111118</t>
  </si>
  <si>
    <t>SPN12120818</t>
  </si>
  <si>
    <t>FR0055 (reopening 15)</t>
  </si>
  <si>
    <t>FR0053 (reopening 19)</t>
  </si>
  <si>
    <t>FR0058 (reopening 1)</t>
  </si>
  <si>
    <t>SPN03111214</t>
  </si>
  <si>
    <t>SPN12120914</t>
  </si>
  <si>
    <t>FR0053 (reopening 20)</t>
  </si>
  <si>
    <t>FR0059</t>
  </si>
  <si>
    <t>FR0057 (reopening 6)</t>
  </si>
  <si>
    <t>SPN03111228</t>
  </si>
  <si>
    <t>SPN12120914 (reopening 1)</t>
  </si>
  <si>
    <t>FR0055 (reopening 16)</t>
  </si>
  <si>
    <t>FR0059 (reopening 1)</t>
  </si>
  <si>
    <t>FR0058 (reopening 2)</t>
  </si>
  <si>
    <t>SPN031120105</t>
  </si>
  <si>
    <t>SPN12121005</t>
  </si>
  <si>
    <t>FR0060</t>
  </si>
  <si>
    <t>FR0061</t>
  </si>
  <si>
    <t>FR0058 (reopening 3)</t>
  </si>
  <si>
    <t>SPN-S 12042012</t>
  </si>
  <si>
    <t>PBS-0001</t>
  </si>
  <si>
    <t>PBS-0002</t>
  </si>
  <si>
    <t>SDHI 2021 B</t>
  </si>
  <si>
    <t>SPN03120119</t>
  </si>
  <si>
    <t>FR0060 (reopening 1)</t>
  </si>
  <si>
    <t>FR0061 (reopening 1)</t>
  </si>
  <si>
    <t>FR0059 (reopening 2)</t>
  </si>
  <si>
    <t>ORI008</t>
  </si>
  <si>
    <t>SPN031120202</t>
  </si>
  <si>
    <t>SPN12121102</t>
  </si>
  <si>
    <t>FR0061 (reopening 2)</t>
  </si>
  <si>
    <t>FR0059 (reopening 3)</t>
  </si>
  <si>
    <t>FR0058 (reopening 4)</t>
  </si>
  <si>
    <t>SNI18</t>
  </si>
  <si>
    <t>SPN03120223</t>
  </si>
  <si>
    <t>FR0060 (reopening 2)</t>
  </si>
  <si>
    <t>FR0061 (reopening 3)</t>
  </si>
  <si>
    <t>FR0059 (reopening 4)</t>
  </si>
  <si>
    <t>RI05</t>
  </si>
  <si>
    <t>SPN-</t>
  </si>
  <si>
    <t>SPN0</t>
  </si>
  <si>
    <t>SPN1</t>
  </si>
  <si>
    <t>PBS-</t>
  </si>
  <si>
    <t>SPN03120411</t>
  </si>
  <si>
    <t>SPN12130111</t>
  </si>
  <si>
    <t>RI0142</t>
  </si>
  <si>
    <t>SPN03120429</t>
  </si>
  <si>
    <t>PBS001</t>
  </si>
  <si>
    <t>PBS002</t>
  </si>
  <si>
    <t>PBS003</t>
  </si>
  <si>
    <t>SPN03120508</t>
  </si>
  <si>
    <t>SPN12130208</t>
  </si>
  <si>
    <t>FR0062</t>
  </si>
  <si>
    <t>SPN-S 15082012</t>
  </si>
  <si>
    <t>PBS004</t>
  </si>
  <si>
    <t>SPN03120522</t>
  </si>
  <si>
    <t>SPN12130208 (reopening 1)</t>
  </si>
  <si>
    <t>SPN03120607</t>
  </si>
  <si>
    <t>SPN12130307</t>
  </si>
  <si>
    <t>SPN-S 14092012</t>
  </si>
  <si>
    <t>SR-004</t>
  </si>
  <si>
    <t>SPN03120621</t>
  </si>
  <si>
    <t>SDHI 2017A</t>
  </si>
  <si>
    <t>SDHI 2019A</t>
  </si>
  <si>
    <t>SDHI 2022A</t>
  </si>
  <si>
    <t>SPN12130404</t>
  </si>
  <si>
    <t>SPNS11102012</t>
  </si>
  <si>
    <t>SPN03120718</t>
  </si>
  <si>
    <t>SPN12130404 (reopening 1)</t>
  </si>
  <si>
    <t>RI0422</t>
  </si>
  <si>
    <t>SDHI 2016A</t>
  </si>
  <si>
    <t>SDHI 2020A</t>
  </si>
  <si>
    <t>SPN12130502</t>
  </si>
  <si>
    <t>SPNS09112012</t>
  </si>
  <si>
    <t>SPNS09112012 (greenshoe)</t>
  </si>
  <si>
    <t>SPN03120815</t>
  </si>
  <si>
    <t>SPN12130502(reopening 1)</t>
  </si>
  <si>
    <t>SDHI2018A</t>
  </si>
  <si>
    <t>SPN12130606</t>
  </si>
  <si>
    <t>SPNS13122012</t>
  </si>
  <si>
    <t>SPN03120920</t>
  </si>
  <si>
    <t>SPN12130606 (reopneing 1)</t>
  </si>
  <si>
    <t>SDHI 2015A</t>
  </si>
  <si>
    <t>SDHI 2020B</t>
  </si>
  <si>
    <t>SPN12130704</t>
  </si>
  <si>
    <t>SPN-S 11012013</t>
  </si>
  <si>
    <t>SPN03121018</t>
  </si>
  <si>
    <t>SPN12130704 (reopening 1)</t>
  </si>
  <si>
    <t>SPN-S 25012013</t>
  </si>
  <si>
    <t>SPN-S 08022013</t>
  </si>
  <si>
    <t>SPN03121112</t>
  </si>
  <si>
    <t>SPN12130812</t>
  </si>
  <si>
    <t>FR0063</t>
  </si>
  <si>
    <t>FR0064</t>
  </si>
  <si>
    <t>FR0065</t>
  </si>
  <si>
    <t>SPN-S 05032013</t>
  </si>
  <si>
    <t>SPN03121212</t>
  </si>
  <si>
    <t>SPN12130912</t>
  </si>
  <si>
    <t>SPN-S 19032013</t>
  </si>
  <si>
    <t>SPN-S 03042013</t>
  </si>
  <si>
    <t>SPN03130107</t>
  </si>
  <si>
    <t>SPN12131007</t>
  </si>
  <si>
    <t>ORI009</t>
  </si>
  <si>
    <t>SPN-S 17042013</t>
  </si>
  <si>
    <t>FR0066</t>
  </si>
  <si>
    <t>SPN-S 30042013</t>
  </si>
  <si>
    <t>SPN03130213</t>
  </si>
  <si>
    <t>SPN12131113</t>
  </si>
  <si>
    <t>RIJPY1122</t>
  </si>
  <si>
    <t>SNI22</t>
  </si>
  <si>
    <t>SPN03130304</t>
  </si>
  <si>
    <t>SPN12131204</t>
  </si>
  <si>
    <t>RI01</t>
  </si>
  <si>
    <t>PBS0</t>
  </si>
  <si>
    <t>SPNS</t>
  </si>
  <si>
    <t>RI04</t>
  </si>
  <si>
    <t>SNI2</t>
  </si>
  <si>
    <t>SPN03130416</t>
  </si>
  <si>
    <t>SPN12140116</t>
  </si>
  <si>
    <t>SPN-S 06082013</t>
  </si>
  <si>
    <t>SPN03130517</t>
  </si>
  <si>
    <t>SPN12140217</t>
  </si>
  <si>
    <t>SR-005</t>
  </si>
  <si>
    <t>SPN-S 06092013</t>
  </si>
  <si>
    <t>SPN03130614</t>
  </si>
  <si>
    <t>SPN12140314</t>
  </si>
  <si>
    <t>SPN-S 03102013</t>
  </si>
  <si>
    <t>PBS005</t>
  </si>
  <si>
    <t>SPN03130710</t>
  </si>
  <si>
    <t>SPN12140410</t>
  </si>
  <si>
    <t>RI0423</t>
  </si>
  <si>
    <t>RI0443</t>
  </si>
  <si>
    <t>SPN-S 17102013</t>
  </si>
  <si>
    <t>PBS-001</t>
  </si>
  <si>
    <t>PBS-005</t>
  </si>
  <si>
    <t>PBS-003</t>
  </si>
  <si>
    <t>PBS-004</t>
  </si>
  <si>
    <t>SPN03130807</t>
  </si>
  <si>
    <t>SPN12140507</t>
  </si>
  <si>
    <t>SPN-S 15112013</t>
  </si>
  <si>
    <t>PBS-006</t>
  </si>
  <si>
    <t>SPN03130904</t>
  </si>
  <si>
    <t>SPN12140604</t>
  </si>
  <si>
    <t>SPN-S 12122013</t>
  </si>
  <si>
    <t>FR0067</t>
  </si>
  <si>
    <t>SPN-S 26122013</t>
  </si>
  <si>
    <t>SPN03131003</t>
  </si>
  <si>
    <t>SPN12140703</t>
  </si>
  <si>
    <t>SPN-S 10012014</t>
  </si>
  <si>
    <t>RI1023</t>
  </si>
  <si>
    <t>SPN-S 24012014</t>
  </si>
  <si>
    <t>PBS-001Q</t>
  </si>
  <si>
    <t>SPN03131031</t>
  </si>
  <si>
    <t>SPN12140731</t>
  </si>
  <si>
    <t>FR0068</t>
  </si>
  <si>
    <t>SPN-S 21022014</t>
  </si>
  <si>
    <t>FR0069</t>
  </si>
  <si>
    <t>FR0070</t>
  </si>
  <si>
    <t>SPN-S 04032014</t>
  </si>
  <si>
    <t>SPN03131211</t>
  </si>
  <si>
    <t>SPN12140911</t>
  </si>
  <si>
    <t>FR0071</t>
  </si>
  <si>
    <t>SNI19</t>
  </si>
  <si>
    <t>SPN-S 18032014</t>
  </si>
  <si>
    <t>SPN-S 02042014</t>
  </si>
  <si>
    <t>ORI010</t>
  </si>
  <si>
    <t>SPN03140109</t>
  </si>
  <si>
    <t>SPN12141009</t>
  </si>
  <si>
    <t>SPN-S 30042014</t>
  </si>
  <si>
    <t>SPN03140207</t>
  </si>
  <si>
    <t>SPN12141107</t>
  </si>
  <si>
    <t>USDFR0001</t>
  </si>
  <si>
    <t>SPN-S 27052014</t>
  </si>
  <si>
    <t>SPN03140304</t>
  </si>
  <si>
    <t>SPN12141204</t>
  </si>
  <si>
    <t>RI10</t>
  </si>
  <si>
    <t>USDF</t>
  </si>
  <si>
    <t>SPNNT20140303</t>
  </si>
  <si>
    <t>SDHI 2020C</t>
  </si>
  <si>
    <t>SPN03140408</t>
  </si>
  <si>
    <t>SPN12150108</t>
  </si>
  <si>
    <t>RI0124</t>
  </si>
  <si>
    <t>RI0144</t>
  </si>
  <si>
    <t>SPN-S 29072014</t>
  </si>
  <si>
    <t>PBS006</t>
  </si>
  <si>
    <t>SPN03140506</t>
  </si>
  <si>
    <t>SPN12150206</t>
  </si>
  <si>
    <t>SPNS12082014</t>
  </si>
  <si>
    <t>SDHI2019B</t>
  </si>
  <si>
    <t>SDHI2022B</t>
  </si>
  <si>
    <t>SDHI2024A</t>
  </si>
  <si>
    <t>SPN03140605</t>
  </si>
  <si>
    <t>SPN12150305</t>
  </si>
  <si>
    <t>SR006</t>
  </si>
  <si>
    <t>SPN-S 12092014</t>
  </si>
  <si>
    <t>SDHI 2029A</t>
  </si>
  <si>
    <t>SPN03140703</t>
  </si>
  <si>
    <t>SPN12150403</t>
  </si>
  <si>
    <t>SPN-S 09102014</t>
  </si>
  <si>
    <t>SPNS09102014</t>
  </si>
  <si>
    <t>SPN12150501</t>
  </si>
  <si>
    <t>SPN-S 07112014</t>
  </si>
  <si>
    <t>SBR001</t>
  </si>
  <si>
    <t>SPNS 04122014</t>
  </si>
  <si>
    <t>SPN12150611</t>
  </si>
  <si>
    <t>SPNS 02012015</t>
  </si>
  <si>
    <t>RIEUR0721</t>
  </si>
  <si>
    <t>SPN12150710</t>
  </si>
  <si>
    <t>SPN12150806</t>
  </si>
  <si>
    <t>SDHI 2029B</t>
  </si>
  <si>
    <t>SPNS 13022015</t>
  </si>
  <si>
    <t>SPN03141203</t>
  </si>
  <si>
    <t>SPN12150903</t>
  </si>
  <si>
    <t>SPNS 10032015</t>
  </si>
  <si>
    <t>SNI24</t>
  </si>
  <si>
    <t>PBS-007</t>
  </si>
  <si>
    <t>SPN03150103</t>
  </si>
  <si>
    <t>SPN12151001</t>
  </si>
  <si>
    <t>SPNS 08042015</t>
  </si>
  <si>
    <t>ORI011</t>
  </si>
  <si>
    <t>SPN12151105</t>
  </si>
  <si>
    <t>SBR0</t>
  </si>
  <si>
    <t>RIEU</t>
  </si>
  <si>
    <t>SPN03150407</t>
  </si>
  <si>
    <t>SPN12160107</t>
  </si>
  <si>
    <t>RI0125</t>
  </si>
  <si>
    <t>RI0145</t>
  </si>
  <si>
    <t>SPNS14072015</t>
  </si>
  <si>
    <t>PBS008</t>
  </si>
  <si>
    <t>PBS007</t>
  </si>
  <si>
    <t>SPN03150504</t>
  </si>
  <si>
    <t>SPN12160204</t>
  </si>
  <si>
    <t>SPNS11082015</t>
  </si>
  <si>
    <t>SPN03150604</t>
  </si>
  <si>
    <t>SPN12160304</t>
  </si>
  <si>
    <t>SR-007</t>
  </si>
  <si>
    <t>SPNS11092015</t>
  </si>
  <si>
    <t>SPN03150701</t>
  </si>
  <si>
    <t>SPN12160401</t>
  </si>
  <si>
    <t>SPNS08102015</t>
  </si>
  <si>
    <t>SPNS06112015</t>
  </si>
  <si>
    <t>SPN03150812</t>
  </si>
  <si>
    <t>SPN12160512</t>
  </si>
  <si>
    <t>SNI25</t>
  </si>
  <si>
    <t>SPNS04122015</t>
  </si>
  <si>
    <t>SPN03150910</t>
  </si>
  <si>
    <t>SPN12160610</t>
  </si>
  <si>
    <t>SDHI 2020D</t>
  </si>
  <si>
    <t>SPNS15012016</t>
  </si>
  <si>
    <t>SDHI 2025A</t>
  </si>
  <si>
    <t>SPN03151008</t>
  </si>
  <si>
    <t>SPN12160708</t>
  </si>
  <si>
    <t>FR0072</t>
  </si>
  <si>
    <t>RIEUR0725</t>
  </si>
  <si>
    <t>PBS009</t>
  </si>
  <si>
    <t>SPN12160805</t>
  </si>
  <si>
    <t>FR0073</t>
  </si>
  <si>
    <t>RIJPY0818</t>
  </si>
  <si>
    <t>RIJPY0820</t>
  </si>
  <si>
    <t>RIJPY0825</t>
  </si>
  <si>
    <t>SPNS05022016</t>
  </si>
  <si>
    <t>SPN03151202</t>
  </si>
  <si>
    <t>SPN12160902</t>
  </si>
  <si>
    <t>SPNS09032016</t>
  </si>
  <si>
    <t>SPNNT20160401</t>
  </si>
  <si>
    <t>SPNS07042016</t>
  </si>
  <si>
    <t>SPN03160115</t>
  </si>
  <si>
    <t>SPN12161015</t>
  </si>
  <si>
    <t>ORI012</t>
  </si>
  <si>
    <t>PBS010</t>
  </si>
  <si>
    <t>SDHI2023A</t>
  </si>
  <si>
    <t>SPNS04052016</t>
  </si>
  <si>
    <t>PBS011</t>
  </si>
  <si>
    <t>SPN03160211</t>
  </si>
  <si>
    <t>SPN12161111</t>
  </si>
  <si>
    <t>SPNNT20160223</t>
  </si>
  <si>
    <t>SPNSNT23022016</t>
  </si>
  <si>
    <t>SPNNT20160902</t>
  </si>
  <si>
    <t>SPN12161202</t>
  </si>
  <si>
    <t>FR0046</t>
  </si>
  <si>
    <t>SPNNT20160129</t>
  </si>
  <si>
    <t>SPNNT20160229</t>
  </si>
  <si>
    <t>FR0038</t>
  </si>
  <si>
    <t>RI0126</t>
  </si>
  <si>
    <t>RI0146</t>
  </si>
  <si>
    <t>SPN12170106</t>
  </si>
  <si>
    <t>SPNS13072016</t>
  </si>
  <si>
    <t>PBS012</t>
  </si>
  <si>
    <t>SPN03160503</t>
  </si>
  <si>
    <t>SPN12170203</t>
  </si>
  <si>
    <t>SPNS10082016</t>
  </si>
  <si>
    <t>SPN03160602</t>
  </si>
  <si>
    <t>SPN12170302</t>
  </si>
  <si>
    <t>SPNS09092016</t>
  </si>
  <si>
    <t>SR-008</t>
  </si>
  <si>
    <t>SPNNT20160610</t>
  </si>
  <si>
    <t>SNI21</t>
  </si>
  <si>
    <t>SNI26</t>
  </si>
  <si>
    <t>SPNNTD20160701</t>
  </si>
  <si>
    <t>SPNS06102016</t>
  </si>
  <si>
    <t>SPN03160713</t>
  </si>
  <si>
    <t>SPN12170413</t>
  </si>
  <si>
    <t>SDHI 2019C</t>
  </si>
  <si>
    <t>SPNS04112016</t>
  </si>
  <si>
    <t>SPN03160811</t>
  </si>
  <si>
    <t>SPN12170511</t>
  </si>
  <si>
    <t>SBR002</t>
  </si>
  <si>
    <t>SPNS01122016</t>
  </si>
  <si>
    <t>SPN03160908</t>
  </si>
  <si>
    <t>SPN12170608</t>
  </si>
  <si>
    <t>RIEUR0623</t>
  </si>
  <si>
    <t>RIEUR0628</t>
  </si>
  <si>
    <t>RIJPY0619</t>
  </si>
  <si>
    <t>RIJPY0621</t>
  </si>
  <si>
    <t>USDFR0002</t>
  </si>
  <si>
    <t>SPNS29122016</t>
  </si>
  <si>
    <t>SPNNTD20160930</t>
  </si>
  <si>
    <t>SPNSNT12102016</t>
  </si>
  <si>
    <t>FR0045</t>
  </si>
  <si>
    <t>SPN03161020</t>
  </si>
  <si>
    <t>SPN12170720</t>
  </si>
  <si>
    <t>SPNS27012017</t>
  </si>
  <si>
    <t>SPN03161104</t>
  </si>
  <si>
    <t>SPN12170804</t>
  </si>
  <si>
    <t>SPNS24022017</t>
  </si>
  <si>
    <t>ST-001</t>
  </si>
  <si>
    <t>SPN12170914</t>
  </si>
  <si>
    <t>SPNS21032017</t>
  </si>
  <si>
    <t>PBS013</t>
  </si>
  <si>
    <t>PBS014</t>
  </si>
  <si>
    <t>SPN03170112</t>
  </si>
  <si>
    <t>SPN12171012</t>
  </si>
  <si>
    <t>SPNS19042017</t>
  </si>
  <si>
    <t>ORI013</t>
  </si>
  <si>
    <t>SPN03170209</t>
  </si>
  <si>
    <t>SPN12171109</t>
  </si>
  <si>
    <t>FR0074</t>
  </si>
  <si>
    <t>SPN03170307</t>
  </si>
  <si>
    <t>SPN12171207</t>
  </si>
  <si>
    <t>(prefunding for 2016)</t>
  </si>
  <si>
    <t>ST-0</t>
  </si>
  <si>
    <t>Bookbuilding</t>
  </si>
  <si>
    <t>RI0122</t>
  </si>
  <si>
    <t>RI0127</t>
  </si>
  <si>
    <t>RI0147</t>
  </si>
  <si>
    <t>Lelang</t>
  </si>
  <si>
    <t>SPN03170404</t>
  </si>
  <si>
    <t>Diskonto</t>
  </si>
  <si>
    <t>SPN12180104</t>
  </si>
  <si>
    <t>SPNS11072017</t>
  </si>
  <si>
    <t>SPN03170408</t>
  </si>
  <si>
    <t>SPN03170501</t>
  </si>
  <si>
    <t>SPN12180201</t>
  </si>
  <si>
    <t>SPNS08082017</t>
  </si>
  <si>
    <t>SPN03170515</t>
  </si>
  <si>
    <t>SPN03170601</t>
  </si>
  <si>
    <t>SPN12180301</t>
  </si>
  <si>
    <t>SPNS08092017</t>
  </si>
  <si>
    <t>SPN03170615</t>
  </si>
  <si>
    <t>Private Placement</t>
  </si>
  <si>
    <t>SDHI 2020E</t>
  </si>
  <si>
    <t>SR-009</t>
  </si>
  <si>
    <t>SNI0322</t>
  </si>
  <si>
    <t>SNI0327</t>
  </si>
  <si>
    <t>SPN03170629</t>
  </si>
  <si>
    <t>SPNS05102017</t>
  </si>
  <si>
    <t>SPN03170712</t>
  </si>
  <si>
    <t>SPN12180412</t>
  </si>
  <si>
    <t>EURFRNT0001</t>
  </si>
  <si>
    <t>SPN03170726</t>
  </si>
  <si>
    <t>SPNS03112017</t>
  </si>
  <si>
    <t>SPN03170811</t>
  </si>
  <si>
    <t>SPN12180511</t>
  </si>
  <si>
    <t>SPN03170825</t>
  </si>
  <si>
    <t>SPNS01122017</t>
  </si>
  <si>
    <t>Publilc Offering</t>
  </si>
  <si>
    <t>RIJPY0620</t>
  </si>
  <si>
    <t>RIJPY0622</t>
  </si>
  <si>
    <t>RIJPY0624</t>
  </si>
  <si>
    <t>SPN03170907</t>
  </si>
  <si>
    <t>SPN12180607</t>
  </si>
  <si>
    <t>SPN03170921</t>
  </si>
  <si>
    <t>SPNS05012018</t>
  </si>
  <si>
    <t>SPN12180712</t>
  </si>
  <si>
    <t>RIEUR0724</t>
  </si>
  <si>
    <t>RI0727</t>
  </si>
  <si>
    <t>RI0747</t>
  </si>
  <si>
    <t>PBS015</t>
  </si>
  <si>
    <t>SPN03171026</t>
  </si>
  <si>
    <t>SPNS02022018</t>
  </si>
  <si>
    <t>SPN12180809</t>
  </si>
  <si>
    <t>FR0075</t>
  </si>
  <si>
    <t>SPN03171123</t>
  </si>
  <si>
    <t>PBS016</t>
  </si>
  <si>
    <t>SPN12180906</t>
  </si>
  <si>
    <t>SPNS13032018</t>
  </si>
  <si>
    <t>SPN03171221</t>
  </si>
  <si>
    <t>FR0076</t>
  </si>
  <si>
    <t xml:space="preserve">SPN12181004 </t>
  </si>
  <si>
    <t>SPNS11042018</t>
  </si>
  <si>
    <t>SPN03180118</t>
  </si>
  <si>
    <t>SPN12181004</t>
  </si>
  <si>
    <t>ORI014</t>
  </si>
  <si>
    <t>SPNS08052018</t>
  </si>
  <si>
    <t>SPN03180215</t>
  </si>
  <si>
    <t>SPN12181115</t>
  </si>
  <si>
    <t>SPNNT20180328</t>
  </si>
  <si>
    <t>RI0123</t>
  </si>
  <si>
    <t>(prefunding)</t>
  </si>
  <si>
    <t>RI0128</t>
  </si>
  <si>
    <t>RI0148</t>
  </si>
  <si>
    <t>SPN03180404</t>
  </si>
  <si>
    <t>SPN12190104</t>
  </si>
  <si>
    <t>SPNS10072018</t>
  </si>
  <si>
    <t>PBS017</t>
  </si>
  <si>
    <t>SPN03180417</t>
  </si>
  <si>
    <t>SPN03180430</t>
  </si>
  <si>
    <t>SPN12190131</t>
  </si>
  <si>
    <t>SPNS07082018</t>
  </si>
  <si>
    <t>SPN03180514</t>
  </si>
  <si>
    <t>SPN12190214</t>
  </si>
  <si>
    <t>SPN03180528</t>
  </si>
  <si>
    <t>SNI0323</t>
  </si>
  <si>
    <t>SNI0328</t>
  </si>
  <si>
    <t>SPNS07092018</t>
  </si>
  <si>
    <t>SPN03180614</t>
  </si>
  <si>
    <t>SPN12190314</t>
  </si>
  <si>
    <t>SR-010</t>
  </si>
  <si>
    <t>SPN03180628</t>
  </si>
  <si>
    <t>SPNS04102018</t>
  </si>
  <si>
    <t>SPN12190411</t>
  </si>
  <si>
    <t>RIEUR0425</t>
  </si>
  <si>
    <t>RI0428</t>
  </si>
  <si>
    <t>SPN12180725</t>
  </si>
  <si>
    <t>SPNS03112018</t>
  </si>
  <si>
    <t>SPN12190510</t>
  </si>
  <si>
    <t>SPN03180823</t>
  </si>
  <si>
    <t>RIJPY0521</t>
  </si>
  <si>
    <t>RIJPY0523</t>
  </si>
  <si>
    <t>RIJPY0525</t>
  </si>
  <si>
    <t>RIJPY0528</t>
  </si>
  <si>
    <t>SBR003</t>
  </si>
  <si>
    <t>PBS018</t>
  </si>
  <si>
    <t>SPNS01122018</t>
  </si>
  <si>
    <t>SPN12190606</t>
  </si>
  <si>
    <t>SPN12190704</t>
  </si>
  <si>
    <t>SPNS11012019</t>
  </si>
  <si>
    <t>SPNS11042019</t>
  </si>
  <si>
    <t>SPN03181018</t>
  </si>
  <si>
    <t>SPN03181101</t>
  </si>
  <si>
    <t>SPN12190801</t>
  </si>
  <si>
    <t>SPNS08022019</t>
  </si>
  <si>
    <t>SPNS08052019</t>
  </si>
  <si>
    <t>FRNT0001</t>
  </si>
  <si>
    <t>PBSNT0001</t>
  </si>
  <si>
    <t>SPN03181129</t>
  </si>
  <si>
    <t>SPN12190829</t>
  </si>
  <si>
    <t>SPNS05032019</t>
  </si>
  <si>
    <t>SPNS05062019</t>
  </si>
  <si>
    <t>SPN03181213</t>
  </si>
  <si>
    <t>SPN12190913</t>
  </si>
  <si>
    <t>SBR004</t>
  </si>
  <si>
    <t>SPN03181226</t>
  </si>
  <si>
    <t>FR0077</t>
  </si>
  <si>
    <t>FR0078</t>
  </si>
  <si>
    <t>SPNS03042019</t>
  </si>
  <si>
    <t>SPNS03072019</t>
  </si>
  <si>
    <t>PBS019</t>
  </si>
  <si>
    <t>SPN03190110</t>
  </si>
  <si>
    <t>SPN12191010</t>
  </si>
  <si>
    <t>PBS020</t>
  </si>
  <si>
    <t>SPN03190124</t>
  </si>
  <si>
    <t>ORI015</t>
  </si>
  <si>
    <t>SPNS01052019</t>
  </si>
  <si>
    <t>SPNS01082019</t>
  </si>
  <si>
    <t>USDPBS-001</t>
  </si>
  <si>
    <t>SPN03190207</t>
  </si>
  <si>
    <t>SPN12191107</t>
  </si>
  <si>
    <t>SPN03190222</t>
  </si>
  <si>
    <t>ST-002</t>
  </si>
  <si>
    <t>SNI0</t>
  </si>
  <si>
    <t>EURF</t>
  </si>
  <si>
    <t>RI07</t>
  </si>
  <si>
    <t>FRNT</t>
  </si>
  <si>
    <t>PBSN</t>
  </si>
  <si>
    <t>USDP</t>
  </si>
  <si>
    <t>RI0224</t>
  </si>
  <si>
    <t>RI0229</t>
  </si>
  <si>
    <t>RI0249</t>
  </si>
  <si>
    <t>SPN03190406</t>
  </si>
  <si>
    <t>SPN12200106</t>
  </si>
  <si>
    <t>FR0079</t>
  </si>
  <si>
    <t>SPNS09072019</t>
  </si>
  <si>
    <t>PBS021</t>
  </si>
  <si>
    <t>PBS022</t>
  </si>
  <si>
    <t>USDPBS-002</t>
  </si>
  <si>
    <t>SPN03190416</t>
  </si>
  <si>
    <t>SPNS23012020</t>
  </si>
  <si>
    <t>Lelang Tambahan</t>
  </si>
  <si>
    <t>SBR005</t>
  </si>
  <si>
    <t>SPN03190430</t>
  </si>
  <si>
    <t>SPN12200130</t>
  </si>
  <si>
    <t>SPN03190513</t>
  </si>
  <si>
    <t>SPN12200213</t>
  </si>
  <si>
    <t>SNI0824</t>
  </si>
  <si>
    <t>SNI0229</t>
  </si>
  <si>
    <t>ST-003</t>
  </si>
  <si>
    <t>SPN03190527</t>
  </si>
  <si>
    <t>SPNS06092019</t>
  </si>
  <si>
    <t>SPN03190613</t>
  </si>
  <si>
    <t>SPN12200313</t>
  </si>
  <si>
    <t>SPNS20092019</t>
  </si>
  <si>
    <t>SPN03190627</t>
  </si>
  <si>
    <t>SR-011</t>
  </si>
  <si>
    <t>SPNS03102019</t>
  </si>
  <si>
    <t>SPN03190710</t>
  </si>
  <si>
    <t>SPN12200410</t>
  </si>
  <si>
    <t>PBS-012</t>
  </si>
  <si>
    <t>SBR006</t>
  </si>
  <si>
    <t>SPN03190724</t>
  </si>
  <si>
    <t>SPNS01112019</t>
  </si>
  <si>
    <t>SPN03190808</t>
  </si>
  <si>
    <t>SPN12200508</t>
  </si>
  <si>
    <t>PBS-023</t>
  </si>
  <si>
    <t>SPNS15052020</t>
  </si>
  <si>
    <t>RIJPY0522</t>
  </si>
  <si>
    <t>RIJPY0524</t>
  </si>
  <si>
    <t>RIJPY0526</t>
  </si>
  <si>
    <t>RIJPY0529</t>
  </si>
  <si>
    <t>RIJPY0534</t>
  </si>
  <si>
    <t>RIJPY0539</t>
  </si>
  <si>
    <t>SPN03190822</t>
  </si>
  <si>
    <t>PBS-024</t>
  </si>
  <si>
    <t>PBS-025</t>
  </si>
  <si>
    <t>ST-004</t>
  </si>
  <si>
    <t>SPNS01122019</t>
  </si>
  <si>
    <t>RIEUR0926</t>
  </si>
  <si>
    <t>RI0929</t>
  </si>
  <si>
    <t>SPN03190919</t>
  </si>
  <si>
    <t>SPN12200619</t>
  </si>
  <si>
    <t>SPN03191003</t>
  </si>
  <si>
    <t>SPN12200703</t>
  </si>
  <si>
    <t>FR0080</t>
  </si>
  <si>
    <t>SPNS10012020</t>
  </si>
  <si>
    <t>SPN03191017</t>
  </si>
  <si>
    <t>SBR007</t>
  </si>
  <si>
    <t>SPN03191031</t>
  </si>
  <si>
    <t>FR0081</t>
  </si>
  <si>
    <t>FR0082</t>
  </si>
  <si>
    <t>SPNS07022020</t>
  </si>
  <si>
    <t>SPN03191114</t>
  </si>
  <si>
    <t>SPN12200814</t>
  </si>
  <si>
    <t>ST-005</t>
  </si>
  <si>
    <t>SPN03191128</t>
  </si>
  <si>
    <t>SPNS04032020</t>
  </si>
  <si>
    <t>SPN03191211</t>
  </si>
  <si>
    <t>SPN12200911</t>
  </si>
  <si>
    <t>SBR008</t>
  </si>
  <si>
    <t>SPN03191226</t>
  </si>
  <si>
    <t>SPNS02042020</t>
  </si>
  <si>
    <t>SPN12201009</t>
  </si>
  <si>
    <t>PBS026</t>
  </si>
  <si>
    <t>SPN03200123</t>
  </si>
  <si>
    <t>RIEUR1031</t>
  </si>
  <si>
    <t>RI1049</t>
  </si>
  <si>
    <t>ORI016</t>
  </si>
  <si>
    <t>SPN03200206</t>
  </si>
  <si>
    <t>SPN12201106</t>
  </si>
  <si>
    <t>FR0083</t>
  </si>
  <si>
    <t>SPN03200220</t>
  </si>
  <si>
    <t>SPN1220814</t>
  </si>
  <si>
    <t>ST-006</t>
  </si>
  <si>
    <t>RI02</t>
  </si>
  <si>
    <t>RI09</t>
  </si>
  <si>
    <t>SPN12210108</t>
  </si>
  <si>
    <t>RI0230</t>
  </si>
  <si>
    <t>RI0250</t>
  </si>
  <si>
    <t>RIEUR0227</t>
  </si>
  <si>
    <t>SPNS15072020</t>
  </si>
  <si>
    <t>SPN03200422</t>
  </si>
  <si>
    <t>SPN12210205</t>
  </si>
  <si>
    <t>SPNS12082020</t>
  </si>
  <si>
    <t>SPN03200519</t>
  </si>
  <si>
    <t>SBR009</t>
  </si>
  <si>
    <t>SPN03200604</t>
  </si>
  <si>
    <t>SPN12210304</t>
  </si>
  <si>
    <t>SPNS11092020</t>
  </si>
  <si>
    <t>SW001</t>
  </si>
  <si>
    <t>SR012</t>
  </si>
  <si>
    <t>SPN12210401</t>
  </si>
  <si>
    <t>SPNS08102020</t>
  </si>
  <si>
    <t>SPNS08012021</t>
  </si>
  <si>
    <t>RI1030</t>
  </si>
  <si>
    <t>RI1050</t>
  </si>
  <si>
    <t>RI0470</t>
  </si>
  <si>
    <t>SPN03200715</t>
  </si>
  <si>
    <t>0</t>
  </si>
  <si>
    <t>Lelang GSO</t>
  </si>
  <si>
    <t>VR0033</t>
  </si>
  <si>
    <t>FR0084</t>
  </si>
  <si>
    <t>FR0085</t>
  </si>
  <si>
    <t>PBS027</t>
  </si>
  <si>
    <t>SPN03200729</t>
  </si>
  <si>
    <t>SPN12210429</t>
  </si>
  <si>
    <t>SPNS06112020</t>
  </si>
  <si>
    <t>PBS023</t>
  </si>
  <si>
    <t>SPNS19112020</t>
  </si>
  <si>
    <t>SPN03200903</t>
  </si>
  <si>
    <t>SPN12210603</t>
  </si>
  <si>
    <t>SPNS10122020</t>
  </si>
  <si>
    <t>SPN03200917</t>
  </si>
  <si>
    <t>0,00000%</t>
  </si>
  <si>
    <t>SNI0625</t>
  </si>
  <si>
    <t>SNI0630</t>
  </si>
  <si>
    <t>SNI0650</t>
  </si>
  <si>
    <t>SPNS24122020</t>
  </si>
  <si>
    <t>SPN03201001</t>
  </si>
  <si>
    <t>SPN12210701</t>
  </si>
  <si>
    <t>RIJPY0723</t>
  </si>
  <si>
    <t>RIJPY0725</t>
  </si>
  <si>
    <t>RIJPY0727</t>
  </si>
  <si>
    <t>RIJPY0730</t>
  </si>
  <si>
    <t>RIJPY0740</t>
  </si>
  <si>
    <t>PBS028</t>
  </si>
  <si>
    <t>SPN03201015</t>
  </si>
  <si>
    <t>ORI017</t>
  </si>
  <si>
    <t>SPN03201029</t>
  </si>
  <si>
    <t>SPNS05022021</t>
  </si>
  <si>
    <t>PBS025</t>
  </si>
  <si>
    <t>VR0034</t>
  </si>
  <si>
    <t>VR0035</t>
  </si>
  <si>
    <t>VR0036</t>
  </si>
  <si>
    <t>VR0037</t>
  </si>
  <si>
    <t>SPN03201112</t>
  </si>
  <si>
    <t>SPN12210812</t>
  </si>
  <si>
    <t>FR0086</t>
  </si>
  <si>
    <t>FR0087</t>
  </si>
  <si>
    <t>PBSNTQ01</t>
  </si>
  <si>
    <t>SPN03201126</t>
  </si>
  <si>
    <t>VR0038</t>
  </si>
  <si>
    <t>VR0039</t>
  </si>
  <si>
    <t>VR0040</t>
  </si>
  <si>
    <t>VR0041</t>
  </si>
  <si>
    <t>SPNS02032021</t>
  </si>
  <si>
    <t>SPN03201209</t>
  </si>
  <si>
    <t>SPN12210909</t>
  </si>
  <si>
    <t>SPN03201223</t>
  </si>
  <si>
    <t>3,10%</t>
  </si>
  <si>
    <t>VR0042</t>
  </si>
  <si>
    <t>VR0043</t>
  </si>
  <si>
    <t>VR0044</t>
  </si>
  <si>
    <t>VR0045</t>
  </si>
  <si>
    <t>SR013</t>
  </si>
  <si>
    <t>SPN12211007</t>
  </si>
  <si>
    <t>VR0046</t>
  </si>
  <si>
    <t>VR0047</t>
  </si>
  <si>
    <t>VR0048</t>
  </si>
  <si>
    <t>VR0049</t>
  </si>
  <si>
    <t>SPNS14042021</t>
  </si>
  <si>
    <t>SPN03210121</t>
  </si>
  <si>
    <t>VR0050</t>
  </si>
  <si>
    <t>VR0051</t>
  </si>
  <si>
    <t>VR0052</t>
  </si>
  <si>
    <t>VR0053</t>
  </si>
  <si>
    <t>ORI018</t>
  </si>
  <si>
    <t>SPN12211104</t>
  </si>
  <si>
    <t>SPNS11052021</t>
  </si>
  <si>
    <t>VR0054</t>
  </si>
  <si>
    <t>VR0055</t>
  </si>
  <si>
    <t>VR0056</t>
  </si>
  <si>
    <t>VR0057</t>
  </si>
  <si>
    <t>SPN03210218</t>
  </si>
  <si>
    <t>7,10%</t>
  </si>
  <si>
    <t>VR0058</t>
  </si>
  <si>
    <t>VR0059</t>
  </si>
  <si>
    <t>VR0060</t>
  </si>
  <si>
    <t>VR0061</t>
  </si>
  <si>
    <t>SWR001</t>
  </si>
  <si>
    <t>ST007</t>
  </si>
  <si>
    <t>SPN12211202</t>
  </si>
  <si>
    <t>SPNS09062021</t>
  </si>
  <si>
    <t>VR0062</t>
  </si>
  <si>
    <t>VR0063</t>
  </si>
  <si>
    <t>VR0064</t>
  </si>
  <si>
    <t>VR0065</t>
  </si>
  <si>
    <t>SW00</t>
  </si>
  <si>
    <t>SR01</t>
  </si>
  <si>
    <t>SWR0</t>
  </si>
  <si>
    <t>ST00</t>
  </si>
  <si>
    <t>SPN03210406</t>
  </si>
  <si>
    <t>SPN12220106</t>
  </si>
  <si>
    <t>FR0088</t>
  </si>
  <si>
    <t>FR0089</t>
  </si>
  <si>
    <t>RI0331</t>
  </si>
  <si>
    <t>RI0351</t>
  </si>
  <si>
    <t>RI0371</t>
  </si>
  <si>
    <t>RIEUR0333</t>
  </si>
  <si>
    <t>SPNS13072021</t>
  </si>
  <si>
    <t>PBS029</t>
  </si>
  <si>
    <t>SPN03210420</t>
  </si>
  <si>
    <t>SPN03210505</t>
  </si>
  <si>
    <t>SPN12220203</t>
  </si>
  <si>
    <t>SPNS10082021</t>
  </si>
  <si>
    <t>SPN03210519</t>
  </si>
  <si>
    <t>ORI019</t>
  </si>
  <si>
    <t>SPN12220303</t>
  </si>
  <si>
    <t>SPNS10092021</t>
  </si>
  <si>
    <t>SPN03210616</t>
  </si>
  <si>
    <t>SR014</t>
  </si>
  <si>
    <t>SPN12220331</t>
  </si>
  <si>
    <t>SPNS07102021</t>
  </si>
  <si>
    <t>SPN03210714</t>
  </si>
  <si>
    <t>3,34%</t>
  </si>
  <si>
    <t>5,75%</t>
  </si>
  <si>
    <t>6,54%</t>
  </si>
  <si>
    <t>6,51%</t>
  </si>
  <si>
    <t>7,30%</t>
  </si>
  <si>
    <t>SPN03210728</t>
  </si>
  <si>
    <t>SPNS05112021</t>
  </si>
  <si>
    <t>RIJPY0531</t>
  </si>
  <si>
    <t>RIJPY0536</t>
  </si>
  <si>
    <t>RIJPY0541</t>
  </si>
  <si>
    <t>SPN03210826</t>
  </si>
  <si>
    <t>SPN12220527</t>
  </si>
  <si>
    <t>SPNS03122021</t>
  </si>
  <si>
    <t>PBS030</t>
  </si>
  <si>
    <t>SWR002</t>
  </si>
  <si>
    <t>SPN03210922</t>
  </si>
  <si>
    <t>SPN12220707</t>
  </si>
  <si>
    <t>FR0090</t>
  </si>
  <si>
    <t>FR0091</t>
  </si>
  <si>
    <t>FR0092</t>
  </si>
  <si>
    <t>SPNS14012022</t>
  </si>
  <si>
    <t>SBR010</t>
  </si>
  <si>
    <t>SPN03211021</t>
  </si>
  <si>
    <t>RI0731</t>
  </si>
  <si>
    <t>RIEUR0729</t>
  </si>
  <si>
    <t>PBS031</t>
  </si>
  <si>
    <t>PBS032</t>
  </si>
  <si>
    <t>SPNS12022022</t>
  </si>
  <si>
    <t>SPN03211118</t>
  </si>
  <si>
    <t>SPN12220819</t>
  </si>
  <si>
    <t>SPNS08032022</t>
  </si>
  <si>
    <t>RI0961</t>
  </si>
  <si>
    <t>RIEUR0334</t>
  </si>
  <si>
    <t>SPN03211215</t>
  </si>
  <si>
    <t>SPN12220915</t>
  </si>
  <si>
    <t>SR015</t>
  </si>
  <si>
    <t>SPN03211229</t>
  </si>
  <si>
    <t>SPNS06042022</t>
  </si>
  <si>
    <t>SPN03220112</t>
  </si>
  <si>
    <t>SPN12221013</t>
  </si>
  <si>
    <t>ORI020</t>
  </si>
  <si>
    <t>SPN03220126</t>
  </si>
  <si>
    <t>SPNS03052022</t>
  </si>
  <si>
    <t>ST008</t>
  </si>
  <si>
    <t>VR0066</t>
  </si>
  <si>
    <t>VR0067</t>
  </si>
  <si>
    <t>VR0068</t>
  </si>
  <si>
    <t>VR0069</t>
  </si>
  <si>
    <t>Private Placement (Cluster B)</t>
  </si>
  <si>
    <t>VR0070</t>
  </si>
  <si>
    <t>VR0071</t>
  </si>
  <si>
    <t>VR0072</t>
  </si>
  <si>
    <t>VR0073</t>
  </si>
  <si>
    <t>RI03</t>
  </si>
  <si>
    <t>Lelang SUN</t>
  </si>
  <si>
    <t>SPN03220406</t>
  </si>
  <si>
    <t>SPN12230105</t>
  </si>
  <si>
    <t>FR0093</t>
  </si>
  <si>
    <t>Lelang SBSN</t>
  </si>
  <si>
    <t>SPNS12072022</t>
  </si>
  <si>
    <t>PBS034</t>
  </si>
  <si>
    <t>PBS033</t>
  </si>
  <si>
    <t>SPN03220420</t>
  </si>
  <si>
    <t>SPN03220505</t>
  </si>
  <si>
    <t>SPN12230203</t>
  </si>
  <si>
    <t>SPNS09082022</t>
  </si>
  <si>
    <t>SPN03220518</t>
  </si>
  <si>
    <t>ORI021</t>
  </si>
  <si>
    <t>Private Placement PPS</t>
  </si>
  <si>
    <t>FR0094</t>
  </si>
  <si>
    <t>USDFR003</t>
  </si>
  <si>
    <t>SPN03220602</t>
  </si>
  <si>
    <t>SPN12230303</t>
  </si>
  <si>
    <t>SPNS06092022</t>
  </si>
  <si>
    <t>GSO SBSN</t>
  </si>
  <si>
    <t xml:space="preserve">Private Placement SBSN (Non Lelang) </t>
  </si>
  <si>
    <t>SPN03220615</t>
  </si>
  <si>
    <t xml:space="preserve">Bookbuilding </t>
  </si>
  <si>
    <t>SR016</t>
  </si>
  <si>
    <t>Valas SEC11</t>
  </si>
  <si>
    <t>RI0332</t>
  </si>
  <si>
    <t>RI0352</t>
  </si>
  <si>
    <t>Private Placement SBSN</t>
  </si>
  <si>
    <t>PBS035</t>
  </si>
  <si>
    <t>SPN03220629</t>
  </si>
  <si>
    <t>SPN12230330</t>
  </si>
  <si>
    <t>GSO SUN</t>
  </si>
  <si>
    <t>SPNS04102022</t>
  </si>
  <si>
    <t>SPN03220713</t>
  </si>
  <si>
    <t>SPN12230413</t>
  </si>
  <si>
    <t>SPN03220810</t>
  </si>
  <si>
    <t>SPNS15112022</t>
  </si>
  <si>
    <t>Private Placement BI</t>
  </si>
  <si>
    <t xml:space="preserve">Private Placement </t>
  </si>
  <si>
    <t>SPN03220825</t>
  </si>
  <si>
    <t>SPN12230526</t>
  </si>
  <si>
    <t>Global Sukuk</t>
  </si>
  <si>
    <t>SNI0627</t>
  </si>
  <si>
    <t>SNI0632</t>
  </si>
  <si>
    <t>Private Placement PPS SBSN</t>
  </si>
  <si>
    <t>Samurai Bonds</t>
  </si>
  <si>
    <t>RIJPY0625</t>
  </si>
  <si>
    <t>RIJPY0627</t>
  </si>
  <si>
    <t>RIJPY0629</t>
  </si>
  <si>
    <t>RIJPY0632</t>
  </si>
  <si>
    <t>SPN03220907</t>
  </si>
  <si>
    <t>SPNS13122022</t>
  </si>
  <si>
    <t>SBR011</t>
  </si>
  <si>
    <t>SPN03220921</t>
  </si>
  <si>
    <t>SPN12230622</t>
  </si>
  <si>
    <t>SW002</t>
  </si>
  <si>
    <t>Private Placement (Cluster A)</t>
  </si>
  <si>
    <t>VR0074</t>
  </si>
  <si>
    <t>VR0075</t>
  </si>
  <si>
    <t>VR0076</t>
  </si>
  <si>
    <t>VR0077</t>
  </si>
  <si>
    <t>SPN03221005</t>
  </si>
  <si>
    <t>SWR003</t>
  </si>
  <si>
    <t>SPNS10012023</t>
  </si>
  <si>
    <t>SPN03221019</t>
  </si>
  <si>
    <t>SPN12230720</t>
  </si>
  <si>
    <t>SPN03221102</t>
  </si>
  <si>
    <t>SPNS07022023</t>
  </si>
  <si>
    <t>SPN03221117</t>
  </si>
  <si>
    <t>SPN12230818</t>
  </si>
  <si>
    <t>FR0095</t>
  </si>
  <si>
    <t>FR0096</t>
  </si>
  <si>
    <t>FR0097</t>
  </si>
  <si>
    <t>SR017</t>
  </si>
  <si>
    <t>PBS036</t>
  </si>
  <si>
    <t>VR0078</t>
  </si>
  <si>
    <t>VR0079</t>
  </si>
  <si>
    <t>VR0080</t>
  </si>
  <si>
    <t>VR0081</t>
  </si>
  <si>
    <t>VR0082</t>
  </si>
  <si>
    <t>VR0083</t>
  </si>
  <si>
    <t>VR0084</t>
  </si>
  <si>
    <t>VR0085</t>
  </si>
  <si>
    <t>SPN03221130</t>
  </si>
  <si>
    <t>Private Placement Valas</t>
  </si>
  <si>
    <t>USDPBS-003</t>
  </si>
  <si>
    <t>USDPBS-004</t>
  </si>
  <si>
    <t>SPNS07032023</t>
  </si>
  <si>
    <t>Valas SEC12</t>
  </si>
  <si>
    <t>RI0927</t>
  </si>
  <si>
    <t>RI0932</t>
  </si>
  <si>
    <t>RI0952</t>
  </si>
  <si>
    <t>SPN03221214</t>
  </si>
  <si>
    <t>SPN12230914</t>
  </si>
  <si>
    <t>FR0098</t>
  </si>
  <si>
    <t>PBSG001</t>
  </si>
  <si>
    <t>Private Placement (Cluster B) SUN</t>
  </si>
  <si>
    <t>VR0086</t>
  </si>
  <si>
    <t>VR0087</t>
  </si>
  <si>
    <t>Private Placement (Cluster B) SBSN</t>
  </si>
  <si>
    <t>FRS001</t>
  </si>
  <si>
    <t>FRS002</t>
  </si>
  <si>
    <t>SPN03221228</t>
  </si>
  <si>
    <t>SW003</t>
  </si>
  <si>
    <t>SW004</t>
  </si>
  <si>
    <t>SPNS04042023</t>
  </si>
  <si>
    <t>SPN03230111</t>
  </si>
  <si>
    <t>SPN12231012</t>
  </si>
  <si>
    <t>ORI022</t>
  </si>
  <si>
    <t>SPN03230125</t>
  </si>
  <si>
    <t>FRSDG001</t>
  </si>
  <si>
    <t>PBSG</t>
  </si>
  <si>
    <t>FRS0</t>
  </si>
  <si>
    <t>FRSD</t>
  </si>
  <si>
    <t>IssuanceDt</t>
  </si>
  <si>
    <t>SetlementDt</t>
  </si>
  <si>
    <t>Bid10e5</t>
  </si>
  <si>
    <t>Maturity</t>
  </si>
  <si>
    <t>Bid10e11</t>
  </si>
  <si>
    <t>2009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</si>
  <si>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</si>
  <si>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</si>
  <si>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</si>
  <si>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</si>
  <si>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</si>
  <si>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</si>
  <si>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</si>
  <si>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</si>
  <si>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</si>
  <si>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</si>
  <si>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</si>
  <si>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2010</t>
  </si>
  <si>
    <t>Dec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</si>
  <si>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</si>
  <si>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</si>
  <si>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</si>
  <si>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</si>
  <si>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</si>
  <si>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</si>
  <si>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</si>
  <si>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</si>
  <si>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</si>
  <si>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</si>
  <si>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</si>
  <si>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</si>
  <si>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Years</t>
  </si>
  <si>
    <t>Sum of Bid10e11</t>
  </si>
  <si>
    <t>Year</t>
  </si>
  <si>
    <t>Month</t>
  </si>
  <si>
    <t>Column Labels</t>
  </si>
  <si>
    <t>2022 est.</t>
  </si>
  <si>
    <t>t</t>
  </si>
  <si>
    <t>est.</t>
  </si>
  <si>
    <t>t-1</t>
  </si>
  <si>
    <t>x</t>
  </si>
  <si>
    <t>t-2</t>
  </si>
  <si>
    <t>x(1-x)^1</t>
  </si>
  <si>
    <t>t-3</t>
  </si>
  <si>
    <t>x(1-x)^2</t>
  </si>
  <si>
    <t>t-4</t>
  </si>
  <si>
    <t>x(1-x)^3</t>
  </si>
  <si>
    <t>t-5</t>
  </si>
  <si>
    <t>x(1-x)^4</t>
  </si>
  <si>
    <t>Realisasi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</si>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</sst>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0.0000%"/>
    <numFmt numFmtId="166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3" fillId="2" borderId="0" xfId="0" applyFont="1" applyFill="1"/>
    <xf numFmtId="0" fontId="2" fillId="2" borderId="0" xfId="0" applyFont="1" applyFill="1"/>
    <xf numFmtId="14" fontId="2" fillId="2" borderId="0" xfId="0" applyNumberFormat="1" applyFont="1" applyFill="1"/>
    <xf numFmtId="14" fontId="0" fillId="0" borderId="0" xfId="0" applyNumberFormat="1"/>
    <xf numFmtId="10" fontId="2" fillId="2" borderId="0" xfId="2" applyNumberFormat="1" applyFont="1" applyFill="1"/>
    <xf numFmtId="10" fontId="0" fillId="0" borderId="0" xfId="2" applyNumberFormat="1" applyFont="1"/>
    <xf numFmtId="43" fontId="2" fillId="2" borderId="0" xfId="1" applyFont="1" applyFill="1"/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3" borderId="0" xfId="0" applyNumberFormat="1" applyFill="1"/>
    <xf numFmtId="0" fontId="0" fillId="3" borderId="0" xfId="0" applyFill="1"/>
    <xf numFmtId="10" fontId="0" fillId="3" borderId="0" xfId="2" applyNumberFormat="1" applyFont="1" applyFill="1"/>
    <xf numFmtId="43" fontId="0" fillId="3" borderId="0" xfId="1" applyFont="1" applyFill="1"/>
    <xf numFmtId="0" fontId="4" fillId="3" borderId="0" xfId="0" applyFont="1" applyFill="1"/>
    <xf numFmtId="10" fontId="0" fillId="0" borderId="0" xfId="1" applyNumberFormat="1" applyFont="1"/>
    <xf numFmtId="0" fontId="3" fillId="3" borderId="0" xfId="0" applyFont="1" applyFill="1"/>
    <xf numFmtId="43" fontId="0" fillId="4" borderId="0" xfId="0" applyNumberFormat="1" applyFill="1"/>
    <xf numFmtId="0" fontId="0" fillId="0" borderId="0" xfId="0" applyFill="1" applyAlignment="1">
      <alignment horizontal="left" indent="1"/>
    </xf>
    <xf numFmtId="0" fontId="4" fillId="5" borderId="0" xfId="0" applyFont="1" applyFill="1"/>
    <xf numFmtId="14" fontId="0" fillId="5" borderId="0" xfId="0" applyNumberFormat="1" applyFill="1"/>
    <xf numFmtId="0" fontId="0" fillId="5" borderId="0" xfId="0" applyFill="1"/>
    <xf numFmtId="10" fontId="0" fillId="5" borderId="0" xfId="2" applyNumberFormat="1" applyFont="1" applyFill="1"/>
    <xf numFmtId="43" fontId="0" fillId="5" borderId="0" xfId="1" applyFont="1" applyFill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17" fontId="0" fillId="0" borderId="0" xfId="0" applyNumberFormat="1"/>
    <xf numFmtId="4" fontId="0" fillId="0" borderId="0" xfId="0" applyNumberFormat="1"/>
    <xf numFmtId="0" fontId="2" fillId="6" borderId="0" xfId="0" applyFont="1" applyFill="1"/>
    <xf numFmtId="4" fontId="2" fillId="6" borderId="0" xfId="0" applyNumberFormat="1" applyFont="1" applyFill="1"/>
    <xf numFmtId="0" fontId="5" fillId="0" borderId="0" xfId="0" applyFont="1"/>
    <xf numFmtId="4" fontId="5" fillId="0" borderId="0" xfId="0" applyNumberFormat="1" applyFont="1"/>
    <xf numFmtId="43" fontId="2" fillId="2" borderId="0" xfId="0" applyNumberFormat="1" applyFont="1" applyFill="1"/>
    <xf numFmtId="43" fontId="4" fillId="0" borderId="0" xfId="0" applyNumberFormat="1" applyFont="1"/>
    <xf numFmtId="10" fontId="0" fillId="0" borderId="0" xfId="2" applyNumberFormat="1" applyFont="1" applyFill="1"/>
    <xf numFmtId="43" fontId="0" fillId="0" borderId="0" xfId="0" applyNumberFormat="1" applyAlignment="1">
      <alignment horizontal="center"/>
    </xf>
    <xf numFmtId="165" fontId="0" fillId="0" borderId="0" xfId="2" applyNumberFormat="1" applyFont="1"/>
    <xf numFmtId="165" fontId="5" fillId="7" borderId="0" xfId="2" applyNumberFormat="1" applyFont="1" applyFill="1"/>
    <xf numFmtId="0" fontId="2" fillId="0" borderId="0" xfId="0" applyFont="1"/>
    <xf numFmtId="165" fontId="2" fillId="0" borderId="0" xfId="0" applyNumberFormat="1" applyFont="1"/>
    <xf numFmtId="165" fontId="6" fillId="7" borderId="0" xfId="0" applyNumberFormat="1" applyFont="1" applyFill="1"/>
    <xf numFmtId="166" fontId="0" fillId="0" borderId="0" xfId="2" applyNumberFormat="1" applyFont="1"/>
    <xf numFmtId="43" fontId="2" fillId="7" borderId="0" xfId="0" applyNumberFormat="1" applyFont="1" applyFill="1"/>
    <xf numFmtId="4" fontId="2" fillId="0" borderId="0" xfId="0" applyNumberFormat="1" applyFont="1"/>
    <xf numFmtId="4" fontId="7" fillId="0" borderId="0" xfId="0" applyNumberFormat="1" applyFont="1" applyFill="1"/>
    <xf numFmtId="4" fontId="8" fillId="0" borderId="0" xfId="0" applyNumberFormat="1" applyFont="1" applyFill="1"/>
  </cellXfs>
  <cellStyles count="3">
    <cellStyle name="Comma" xfId="1" builtinId="3"/>
    <cellStyle name="Normal" xfId="0" builtinId="0"/>
    <cellStyle name="Per cent" xfId="2" builtinId="5"/>
  </cellStyles>
  <dxfs count="7">
    <dxf>
      <numFmt numFmtId="4" formatCode="#,##0.00"/>
    </dxf>
    <dxf>
      <fill>
        <patternFill patternType="none"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wma_output!$A$18</c:f>
              <c:strCache>
                <c:ptCount val="1"/>
                <c:pt idx="0">
                  <c:v>Jan-22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wma_output!$B$18:$L$18</c:f>
              <c:numCache>
                <c:formatCode>#,##0.00</c:formatCode>
                <c:ptCount val="11"/>
                <c:pt idx="0">
                  <c:v>222.76995809749997</c:v>
                </c:pt>
                <c:pt idx="1">
                  <c:v>221.66651610571975</c:v>
                </c:pt>
                <c:pt idx="2">
                  <c:v>221.10179716793604</c:v>
                </c:pt>
                <c:pt idx="3">
                  <c:v>256.06410000000005</c:v>
                </c:pt>
                <c:pt idx="4">
                  <c:v>220.8045487851598</c:v>
                </c:pt>
                <c:pt idx="5">
                  <c:v>220.54557634063602</c:v>
                </c:pt>
                <c:pt idx="6">
                  <c:v>220.13774309984373</c:v>
                </c:pt>
                <c:pt idx="7">
                  <c:v>219.43597021049601</c:v>
                </c:pt>
                <c:pt idx="8">
                  <c:v>218.33723670253971</c:v>
                </c:pt>
                <c:pt idx="9">
                  <c:v>216.78057948815598</c:v>
                </c:pt>
                <c:pt idx="10">
                  <c:v>214.74709336175974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D-EF43-8896-F92FB9784249}"/>
            </c:ext>
          </c:extLst>
        </c:ser>
        <c:ser>
          <c:idx val="1"/>
          <c:order val="1"/>
          <c:tx>
            <c:strRef>
              <c:f>wma_output!$A$19</c:f>
              <c:strCache>
                <c:ptCount val="1"/>
                <c:pt idx="0">
                  <c:v>Feb-22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wma_output!$B$19:$L$19</c:f>
              <c:numCache>
                <c:formatCode>#,##0.00</c:formatCode>
                <c:ptCount val="11"/>
                <c:pt idx="0">
                  <c:v>230.45355275</c:v>
                </c:pt>
                <c:pt idx="1">
                  <c:v>240.50527801437502</c:v>
                </c:pt>
                <c:pt idx="2">
                  <c:v>249.92455948000003</c:v>
                </c:pt>
                <c:pt idx="3">
                  <c:v>236.85669444999999</c:v>
                </c:pt>
                <c:pt idx="4">
                  <c:v>258.70533038937504</c:v>
                </c:pt>
                <c:pt idx="5">
                  <c:v>266.84309002999998</c:v>
                </c:pt>
                <c:pt idx="6">
                  <c:v>274.33490373437502</c:v>
                </c:pt>
                <c:pt idx="7">
                  <c:v>281.17940287999994</c:v>
                </c:pt>
                <c:pt idx="8">
                  <c:v>287.37678488937502</c:v>
                </c:pt>
                <c:pt idx="9">
                  <c:v>292.92881323</c:v>
                </c:pt>
                <c:pt idx="10">
                  <c:v>297.838817414375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4D-EF43-8896-F92FB9784249}"/>
            </c:ext>
          </c:extLst>
        </c:ser>
        <c:ser>
          <c:idx val="2"/>
          <c:order val="2"/>
          <c:tx>
            <c:strRef>
              <c:f>wma_output!$A$20</c:f>
              <c:strCache>
                <c:ptCount val="1"/>
                <c:pt idx="0">
                  <c:v>Mar-22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wma_output!$B$20:$L$20</c:f>
              <c:numCache>
                <c:formatCode>#,##0.00</c:formatCode>
                <c:ptCount val="11"/>
                <c:pt idx="0">
                  <c:v>171.76540265</c:v>
                </c:pt>
                <c:pt idx="1">
                  <c:v>173.8796832718875</c:v>
                </c:pt>
                <c:pt idx="2">
                  <c:v>175.64969569600001</c:v>
                </c:pt>
                <c:pt idx="3">
                  <c:v>240.01316</c:v>
                </c:pt>
                <c:pt idx="4">
                  <c:v>177.22839711353751</c:v>
                </c:pt>
                <c:pt idx="5">
                  <c:v>178.75936313040003</c:v>
                </c:pt>
                <c:pt idx="6">
                  <c:v>180.37678776718749</c:v>
                </c:pt>
                <c:pt idx="7">
                  <c:v>182.20548345920002</c:v>
                </c:pt>
                <c:pt idx="8">
                  <c:v>184.36088105643751</c:v>
                </c:pt>
                <c:pt idx="9">
                  <c:v>186.9490298236</c:v>
                </c:pt>
                <c:pt idx="10">
                  <c:v>190.06659744008755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4D-EF43-8896-F92FB9784249}"/>
            </c:ext>
          </c:extLst>
        </c:ser>
        <c:ser>
          <c:idx val="3"/>
          <c:order val="3"/>
          <c:tx>
            <c:strRef>
              <c:f>wma_output!$A$21</c:f>
              <c:strCache>
                <c:ptCount val="1"/>
                <c:pt idx="0">
                  <c:v>Apr-22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wma_output!$B$21:$L$21</c:f>
              <c:numCache>
                <c:formatCode>#,##0.00</c:formatCode>
                <c:ptCount val="11"/>
                <c:pt idx="0">
                  <c:v>126.46024768750001</c:v>
                </c:pt>
                <c:pt idx="1">
                  <c:v>129.09607218960002</c:v>
                </c:pt>
                <c:pt idx="2">
                  <c:v>130.92969411360002</c:v>
                </c:pt>
                <c:pt idx="3">
                  <c:v>80.054713914999979</c:v>
                </c:pt>
                <c:pt idx="4">
                  <c:v>132.05966068322502</c:v>
                </c:pt>
                <c:pt idx="5">
                  <c:v>132.5757709101</c:v>
                </c:pt>
                <c:pt idx="6">
                  <c:v>132.55907559375004</c:v>
                </c:pt>
                <c:pt idx="7">
                  <c:v>132.08187732160002</c:v>
                </c:pt>
                <c:pt idx="8">
                  <c:v>131.20773046897503</c:v>
                </c:pt>
                <c:pt idx="9">
                  <c:v>129.99144119910002</c:v>
                </c:pt>
                <c:pt idx="10">
                  <c:v>128.47906746310002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4D-EF43-8896-F92FB9784249}"/>
            </c:ext>
          </c:extLst>
        </c:ser>
        <c:ser>
          <c:idx val="4"/>
          <c:order val="4"/>
          <c:tx>
            <c:strRef>
              <c:f>wma_output!$A$22</c:f>
              <c:strCache>
                <c:ptCount val="1"/>
                <c:pt idx="0">
                  <c:v>May-22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wma_output!$B$22:$L$22</c:f>
              <c:numCache>
                <c:formatCode>#,##0.00</c:formatCode>
                <c:ptCount val="11"/>
                <c:pt idx="0">
                  <c:v>114.94681083750001</c:v>
                </c:pt>
                <c:pt idx="1">
                  <c:v>116.48890818071877</c:v>
                </c:pt>
                <c:pt idx="2">
                  <c:v>118.21857786000004</c:v>
                </c:pt>
                <c:pt idx="3">
                  <c:v>154.12203499999998</c:v>
                </c:pt>
                <c:pt idx="4">
                  <c:v>120.10024339546879</c:v>
                </c:pt>
                <c:pt idx="5">
                  <c:v>122.10636601150001</c:v>
                </c:pt>
                <c:pt idx="6">
                  <c:v>124.21744463671877</c:v>
                </c:pt>
                <c:pt idx="7">
                  <c:v>126.42201590400005</c:v>
                </c:pt>
                <c:pt idx="8">
                  <c:v>128.7166541504688</c:v>
                </c:pt>
                <c:pt idx="9">
                  <c:v>131.10597141750003</c:v>
                </c:pt>
                <c:pt idx="10">
                  <c:v>133.60261745071878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4D-EF43-8896-F92FB9784249}"/>
            </c:ext>
          </c:extLst>
        </c:ser>
        <c:ser>
          <c:idx val="5"/>
          <c:order val="5"/>
          <c:tx>
            <c:strRef>
              <c:f>wma_output!$A$23</c:f>
              <c:strCache>
                <c:ptCount val="1"/>
                <c:pt idx="0">
                  <c:v>Jun-22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wma_output!$B$23:$L$23</c:f>
              <c:numCache>
                <c:formatCode>#,##0.00</c:formatCode>
                <c:ptCount val="11"/>
                <c:pt idx="0">
                  <c:v>137.79966369374998</c:v>
                </c:pt>
                <c:pt idx="1">
                  <c:v>142.30628348994185</c:v>
                </c:pt>
                <c:pt idx="2">
                  <c:v>147.20955097792</c:v>
                </c:pt>
                <c:pt idx="3">
                  <c:v>154.85995978300002</c:v>
                </c:pt>
                <c:pt idx="4">
                  <c:v>152.55529477509191</c:v>
                </c:pt>
                <c:pt idx="5">
                  <c:v>158.37063702327001</c:v>
                </c:pt>
                <c:pt idx="6">
                  <c:v>164.66399338867188</c:v>
                </c:pt>
                <c:pt idx="7">
                  <c:v>171.42507306192005</c:v>
                </c:pt>
                <c:pt idx="8">
                  <c:v>178.62487875804186</c:v>
                </c:pt>
                <c:pt idx="9">
                  <c:v>186.21570671646995</c:v>
                </c:pt>
                <c:pt idx="10">
                  <c:v>194.13114670104184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4D-EF43-8896-F92FB9784249}"/>
            </c:ext>
          </c:extLst>
        </c:ser>
        <c:ser>
          <c:idx val="6"/>
          <c:order val="6"/>
          <c:tx>
            <c:strRef>
              <c:f>wma_output!$A$24</c:f>
              <c:strCache>
                <c:ptCount val="1"/>
                <c:pt idx="0">
                  <c:v>Jul-22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wma_output!$B$24:$L$24</c:f>
              <c:numCache>
                <c:formatCode>#,##0.00</c:formatCode>
                <c:ptCount val="11"/>
                <c:pt idx="0">
                  <c:v>181.15960460293749</c:v>
                </c:pt>
                <c:pt idx="1">
                  <c:v>185.55389185697476</c:v>
                </c:pt>
                <c:pt idx="2">
                  <c:v>189.33563629016319</c:v>
                </c:pt>
                <c:pt idx="3">
                  <c:v>78.708152999999982</c:v>
                </c:pt>
                <c:pt idx="4">
                  <c:v>192.6501714589028</c:v>
                </c:pt>
                <c:pt idx="5">
                  <c:v>195.6412147673407</c:v>
                </c:pt>
                <c:pt idx="6">
                  <c:v>198.45086746737107</c:v>
                </c:pt>
                <c:pt idx="7">
                  <c:v>201.21961465863518</c:v>
                </c:pt>
                <c:pt idx="8">
                  <c:v>204.08632528852127</c:v>
                </c:pt>
                <c:pt idx="9">
                  <c:v>207.18825215216469</c:v>
                </c:pt>
                <c:pt idx="10">
                  <c:v>210.66103189244777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4D-EF43-8896-F92FB9784249}"/>
            </c:ext>
          </c:extLst>
        </c:ser>
        <c:ser>
          <c:idx val="7"/>
          <c:order val="7"/>
          <c:tx>
            <c:strRef>
              <c:f>wma_output!$A$25</c:f>
              <c:strCache>
                <c:ptCount val="1"/>
                <c:pt idx="0">
                  <c:v>Aug-22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wma_output!$B$25:$L$25</c:f>
              <c:numCache>
                <c:formatCode>#,##0.00</c:formatCode>
                <c:ptCount val="11"/>
                <c:pt idx="0">
                  <c:v>115.82646075</c:v>
                </c:pt>
                <c:pt idx="1">
                  <c:v>114.679773368125</c:v>
                </c:pt>
                <c:pt idx="2">
                  <c:v>113.15421984000001</c:v>
                </c:pt>
                <c:pt idx="3">
                  <c:v>287.60361138899987</c:v>
                </c:pt>
                <c:pt idx="4">
                  <c:v>111.34748509312502</c:v>
                </c:pt>
                <c:pt idx="5">
                  <c:v>109.34770158999999</c:v>
                </c:pt>
                <c:pt idx="6">
                  <c:v>107.23344932812499</c:v>
                </c:pt>
                <c:pt idx="7">
                  <c:v>105.07375583999999</c:v>
                </c:pt>
                <c:pt idx="8">
                  <c:v>102.928096193125</c:v>
                </c:pt>
                <c:pt idx="9">
                  <c:v>100.84639298999998</c:v>
                </c:pt>
                <c:pt idx="10">
                  <c:v>98.869016368124989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4D-EF43-8896-F92FB9784249}"/>
            </c:ext>
          </c:extLst>
        </c:ser>
        <c:ser>
          <c:idx val="8"/>
          <c:order val="8"/>
          <c:tx>
            <c:strRef>
              <c:f>wma_output!$A$26</c:f>
              <c:strCache>
                <c:ptCount val="1"/>
                <c:pt idx="0">
                  <c:v>Sep-22</c:v>
                </c:pt>
              </c:strCache>
            </c:strRef>
          </c:tx>
          <c:spPr>
            <a:solidFill>
              <a:schemeClr val="accent3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wma_output!$B$26:$L$26</c:f>
              <c:numCache>
                <c:formatCode>#,##0.00</c:formatCode>
                <c:ptCount val="11"/>
                <c:pt idx="0">
                  <c:v>121.869519625</c:v>
                </c:pt>
                <c:pt idx="1">
                  <c:v>124.23958657136248</c:v>
                </c:pt>
                <c:pt idx="2">
                  <c:v>126.04211792479997</c:v>
                </c:pt>
                <c:pt idx="3">
                  <c:v>190.27633899999998</c:v>
                </c:pt>
                <c:pt idx="4">
                  <c:v>127.37815978686248</c:v>
                </c:pt>
                <c:pt idx="5">
                  <c:v>128.34578126580001</c:v>
                </c:pt>
                <c:pt idx="6">
                  <c:v>129.04007447656249</c:v>
                </c:pt>
                <c:pt idx="7">
                  <c:v>129.55315454079997</c:v>
                </c:pt>
                <c:pt idx="8">
                  <c:v>129.9741595868625</c:v>
                </c:pt>
                <c:pt idx="9">
                  <c:v>130.38925074979997</c:v>
                </c:pt>
                <c:pt idx="10">
                  <c:v>130.88161217136246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4D-EF43-8896-F92FB9784249}"/>
            </c:ext>
          </c:extLst>
        </c:ser>
        <c:ser>
          <c:idx val="9"/>
          <c:order val="9"/>
          <c:tx>
            <c:strRef>
              <c:f>wma_output!$A$27</c:f>
              <c:strCache>
                <c:ptCount val="1"/>
                <c:pt idx="0">
                  <c:v>Oct-22</c:v>
                </c:pt>
              </c:strCache>
            </c:strRef>
          </c:tx>
          <c:spPr>
            <a:solidFill>
              <a:schemeClr val="accent4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wma_output!$B$17:$L$17</c:f>
              <c:strCache>
                <c:ptCount val="11"/>
                <c:pt idx="0">
                  <c:v>Sc10</c:v>
                </c:pt>
                <c:pt idx="1">
                  <c:v>Sc09</c:v>
                </c:pt>
                <c:pt idx="2">
                  <c:v>Sc08</c:v>
                </c:pt>
                <c:pt idx="3">
                  <c:v>Realisasi</c:v>
                </c:pt>
                <c:pt idx="4">
                  <c:v>Sc07</c:v>
                </c:pt>
                <c:pt idx="5">
                  <c:v>Sc06</c:v>
                </c:pt>
                <c:pt idx="6">
                  <c:v>Sc05</c:v>
                </c:pt>
                <c:pt idx="7">
                  <c:v>Sc04</c:v>
                </c:pt>
                <c:pt idx="8">
                  <c:v>Sc03</c:v>
                </c:pt>
                <c:pt idx="9">
                  <c:v>Sc02</c:v>
                </c:pt>
                <c:pt idx="10">
                  <c:v>Sc01</c:v>
                </c:pt>
              </c:strCache>
            </c:strRef>
          </c:cat>
          <c:val>
            <c:numRef>
              <c:f>wma_output!$B$27:$L$27</c:f>
              <c:numCache>
                <c:formatCode>#,##0.00</c:formatCode>
                <c:ptCount val="11"/>
                <c:pt idx="0">
                  <c:v>237.21313759999998</c:v>
                </c:pt>
                <c:pt idx="1">
                  <c:v>249.90808653529996</c:v>
                </c:pt>
                <c:pt idx="2">
                  <c:v>261.99211678080002</c:v>
                </c:pt>
                <c:pt idx="3">
                  <c:v>65.034338947999998</c:v>
                </c:pt>
                <c:pt idx="4">
                  <c:v>273.5271899498</c:v>
                </c:pt>
                <c:pt idx="5">
                  <c:v>284.57621412079999</c:v>
                </c:pt>
                <c:pt idx="6">
                  <c:v>295.20304383749993</c:v>
                </c:pt>
                <c:pt idx="7">
                  <c:v>305.47248010879997</c:v>
                </c:pt>
                <c:pt idx="8">
                  <c:v>315.45027040879995</c:v>
                </c:pt>
                <c:pt idx="9">
                  <c:v>325.20310867680001</c:v>
                </c:pt>
                <c:pt idx="10">
                  <c:v>334.79863531729995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4D-EF43-8896-F92FB978424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198659232"/>
        <c:axId val="1471035039"/>
      </c:barChart>
      <c:catAx>
        <c:axId val="119865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035039"/>
        <c:crosses val="autoZero"/>
        <c:auto val="1"/>
        <c:lblAlgn val="ctr"/>
        <c:lblOffset val="100"/>
        <c:noMultiLvlLbl val="0"/>
      </c:catAx>
      <c:valAx>
        <c:axId val="1471035039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5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4871AF-2806-C940-9692-C9069D7E1BFC}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655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5B1D54-8626-910D-1C2D-FAA60CDECD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rif Sulistiono" id="{ED75ACC5-A68C-054C-BDE6-55065EDDF635}" userId="S::arif.sulistiono@nottingham.ac.uk::d8ca74d1-878a-433d-991c-70b099d7358f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f Sulistiono" refreshedDate="44879.594015740739" createdVersion="8" refreshedVersion="8" minRefreshableVersion="3" recordCount="3487" xr:uid="{055E69D0-3EE9-8B4A-8393-B2EBE261F624}">
  <cacheSource type="worksheet">
    <worksheetSource ref="A1:X3488" sheet="db00"/>
  </cacheSource>
  <cacheFields count="24">
    <cacheField name="Tanggal Lelang/pricing" numFmtId="14">
      <sharedItems containsSemiMixedTypes="0" containsNonDate="0" containsDate="1" containsString="0" minDate="2009-01-13T00:00:00" maxDate="2022-10-26T00:00:00"/>
    </cacheField>
    <cacheField name="Tanggal Setelmen" numFmtId="14">
      <sharedItems containsSemiMixedTypes="0" containsNonDate="0" containsDate="1" containsString="0" minDate="2009-01-15T00:00:00" maxDate="2022-10-28T00:00:00"/>
    </cacheField>
    <cacheField name="Metode" numFmtId="0">
      <sharedItems containsBlank="1"/>
    </cacheField>
    <cacheField name="Seri" numFmtId="0">
      <sharedItems/>
    </cacheField>
    <cacheField name="Jatuh _x000a_Tempo" numFmtId="14">
      <sharedItems containsNonDate="0" containsDate="1" containsString="0" containsBlank="1" minDate="1930-08-15T00:00:00" maxDate="2071-03-13T00:00:00"/>
    </cacheField>
    <cacheField name="Kupon/ Imbalan" numFmtId="10">
      <sharedItems containsBlank="1" containsMixedTypes="1" containsNumber="1" minValue="0" maxValue="0.12"/>
    </cacheField>
    <cacheField name="Lowest Incoming Yield/Price" numFmtId="10">
      <sharedItems containsBlank="1" containsMixedTypes="1" containsNumber="1" minValue="0" maxValue="9.4875000000000001E-2"/>
    </cacheField>
    <cacheField name="WAY Incoming" numFmtId="10">
      <sharedItems containsBlank="1" containsMixedTypes="1" containsNumber="1" minValue="0" maxValue="9.5653600000000005E-2"/>
    </cacheField>
    <cacheField name="Highest Incoming Yield/Price" numFmtId="10">
      <sharedItems containsBlank="1" containsMixedTypes="1" containsNumber="1" minValue="0" maxValue="0.12"/>
    </cacheField>
    <cacheField name="Lowest Awarded Yield/Price" numFmtId="10">
      <sharedItems containsBlank="1" containsMixedTypes="1" containsNumber="1" minValue="0" maxValue="9.4875000000000001E-2"/>
    </cacheField>
    <cacheField name="WAY Awarded" numFmtId="10">
      <sharedItems containsBlank="1" containsMixedTypes="1" containsNumber="1" minValue="0" maxValue="0.1395219"/>
    </cacheField>
    <cacheField name="Highest Awarded Yield/Price" numFmtId="10">
      <sharedItems containsBlank="1" containsMixedTypes="1" containsNumber="1" minValue="0" maxValue="8.59375"/>
    </cacheField>
    <cacheField name="Target Penerbitan" numFmtId="43">
      <sharedItems containsString="0" containsBlank="1" containsNumber="1" minValue="0" maxValue="48643000"/>
    </cacheField>
    <cacheField name="Total Penawaran" numFmtId="43">
      <sharedItems containsString="0" containsBlank="1" containsNumber="1" minValue="0" maxValue="126510474.33499999"/>
    </cacheField>
    <cacheField name="Jumlah Penawaran Per Lelang" numFmtId="43">
      <sharedItems containsString="0" containsBlank="1" containsNumber="1" minValue="14912" maxValue="1799313420.6999998"/>
    </cacheField>
    <cacheField name="Total Penawaran Memenuhi Benchmark" numFmtId="43">
      <sharedItems containsBlank="1" containsMixedTypes="1" containsNumber="1" minValue="0" maxValue="150000000"/>
    </cacheField>
    <cacheField name="Jumlah Penawaran Memenuhi Benchmark Per Lelang" numFmtId="43">
      <sharedItems containsString="0" containsBlank="1" containsNumber="1" minValue="0" maxValue="507073598"/>
    </cacheField>
    <cacheField name="Total Penawaran Diterima" numFmtId="43">
      <sharedItems containsBlank="1" containsMixedTypes="1" containsNumber="1" minValue="0" maxValue="150000000"/>
    </cacheField>
    <cacheField name="Jumlah Penawaran Diterima Per Lelang" numFmtId="43">
      <sharedItems containsString="0" containsBlank="1" containsNumber="1" minValue="0" maxValue="157000000"/>
    </cacheField>
    <cacheField name="Bid to cover ratio" numFmtId="43">
      <sharedItems containsBlank="1" containsMixedTypes="1" containsNumber="1" minValue="0" maxValue="291.95"/>
    </cacheField>
    <cacheField name="Owner’s estimate" numFmtId="0">
      <sharedItems containsBlank="1" containsMixedTypes="1" containsNumber="1" minValue="0" maxValue="9.5399999999999999E-2"/>
    </cacheField>
    <cacheField name="Year Issuance" numFmtId="0">
      <sharedItems containsSemiMixedTypes="0" containsString="0" containsNumber="1" containsInteger="1" minValue="2009" maxValue="2022"/>
    </cacheField>
    <cacheField name="Year Settlement" numFmtId="0">
      <sharedItems containsSemiMixedTypes="0" containsString="0" containsNumber="1" containsInteger="1" minValue="2009" maxValue="2022" count="14"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Type" numFmtId="0">
      <sharedItems count="45">
        <s v="SPN2"/>
        <s v="FR00"/>
        <s v="SPNN"/>
        <s v="VR00"/>
        <s v="SR00"/>
        <s v="RI14"/>
        <s v="RI19"/>
        <s v="SNI1"/>
        <s v="SDHI"/>
        <s v="RIJP"/>
        <s v="ORI0"/>
        <s v="IFR0"/>
        <s v="GMTN"/>
        <s v="SR-0"/>
        <s v="RI05"/>
        <s v="SPN-"/>
        <s v="SPN0"/>
        <s v="SPN1"/>
        <s v="PBS-"/>
        <s v="RI01"/>
        <s v="PBS0"/>
        <s v="SPNS"/>
        <s v="RI04"/>
        <s v="SNI2"/>
        <s v="RI10"/>
        <s v="USDF"/>
        <s v="SBR0"/>
        <s v="RIEU"/>
        <s v="ST-0"/>
        <s v="SNI0"/>
        <s v="EURF"/>
        <s v="RI07"/>
        <s v="FRNT"/>
        <s v="PBSN"/>
        <s v="USDP"/>
        <s v="RI02"/>
        <s v="RI09"/>
        <s v="SW00"/>
        <s v="SR01"/>
        <s v="SWR0"/>
        <s v="ST00"/>
        <s v="RI03"/>
        <s v="PBSG"/>
        <s v="FRS0"/>
        <s v="FRS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f Sulistiono" refreshedDate="44879.623190162034" createdVersion="8" refreshedVersion="8" minRefreshableVersion="3" recordCount="3487" xr:uid="{E3CC4EE3-AC93-F642-9FF3-7BE15857D632}">
  <cacheSource type="worksheet">
    <worksheetSource ref="A1:G3488" sheet="db01"/>
  </cacheSource>
  <cacheFields count="9">
    <cacheField name="IssuanceDt" numFmtId="164">
      <sharedItems containsSemiMixedTypes="0" containsNonDate="0" containsDate="1" containsString="0" minDate="2009-01-13T00:00:00" maxDate="2022-10-26T00:00:00" count="795">
        <d v="2009-01-13T00:00:00"/>
        <d v="2009-01-20T00:00:00"/>
        <d v="2009-02-02T00:00:00"/>
        <d v="2009-02-17T00:00:00"/>
        <d v="2009-02-25T00:00:00"/>
        <d v="2009-02-24T00:00:00"/>
        <d v="2009-02-26T00:00:00"/>
        <d v="2009-03-10T00:00:00"/>
        <d v="2009-03-24T00:00:00"/>
        <d v="2009-04-14T00:00:00"/>
        <d v="2009-04-23T00:00:00"/>
        <d v="2009-04-28T00:00:00"/>
        <d v="2009-05-07T00:00:00"/>
        <d v="2009-05-12T00:00:00"/>
        <d v="2009-05-26T00:00:00"/>
        <d v="2009-06-09T00:00:00"/>
        <d v="2009-06-24T00:00:00"/>
        <d v="2009-06-23T00:00:00"/>
        <d v="2009-07-14T00:00:00"/>
        <d v="2009-07-28T00:00:00"/>
        <d v="2009-07-17T00:00:00"/>
        <d v="2009-08-10T00:00:00"/>
        <d v="2009-08-18T00:00:00"/>
        <d v="2009-08-25T00:00:00"/>
        <d v="2009-09-01T00:00:00"/>
        <d v="2009-09-15T00:00:00"/>
        <d v="2009-10-06T00:00:00"/>
        <d v="2009-10-20T00:00:00"/>
        <d v="2009-10-27T00:00:00"/>
        <d v="2009-11-03T00:00:00"/>
        <d v="2009-11-10T00:00:00"/>
        <d v="2009-11-17T00:00:00"/>
        <d v="2010-01-12T00:00:00"/>
        <d v="2010-01-19T00:00:00"/>
        <d v="2010-01-26T00:00:00"/>
        <d v="2010-02-10T00:00:00"/>
        <d v="2010-02-09T00:00:00"/>
        <d v="2010-02-16T00:00:00"/>
        <d v="2010-02-23T00:00:00"/>
        <d v="2010-03-02T00:00:00"/>
        <d v="2010-03-03T00:00:00"/>
        <d v="2010-03-09T00:00:00"/>
        <d v="2010-03-23T00:00:00"/>
        <d v="2010-03-30T00:00:00"/>
        <d v="2010-04-06T00:00:00"/>
        <d v="2010-04-13T00:00:00"/>
        <d v="2010-04-20T00:00:00"/>
        <d v="2010-04-27T00:00:00"/>
        <d v="2010-05-04T00:00:00"/>
        <d v="2010-05-11T00:00:00"/>
        <d v="2010-05-15T00:00:00"/>
        <d v="2010-05-18T00:00:00"/>
        <d v="2010-05-25T00:00:00"/>
        <d v="2010-06-08T00:00:00"/>
        <d v="2010-06-15T00:00:00"/>
        <d v="2010-06-22T00:00:00"/>
        <d v="2010-06-29T00:00:00"/>
        <d v="2010-07-06T00:00:00"/>
        <d v="2010-07-13T00:00:00"/>
        <d v="2010-07-20T00:00:00"/>
        <d v="2010-07-27T00:00:00"/>
        <d v="2010-08-02T00:00:00"/>
        <d v="2010-08-09T00:00:00"/>
        <d v="2010-08-10T00:00:00"/>
        <d v="2010-08-24T00:00:00"/>
        <d v="2010-08-25T00:00:00"/>
        <d v="2010-09-21T00:00:00"/>
        <d v="2010-09-28T00:00:00"/>
        <d v="2010-10-05T00:00:00"/>
        <d v="2010-10-07T00:00:00"/>
        <d v="2010-10-26T00:00:00"/>
        <d v="2010-11-09T00:00:00"/>
        <d v="2010-11-04T00:00:00"/>
        <d v="2010-12-14T00:00:00"/>
        <d v="2011-01-18T00:00:00"/>
        <d v="2011-01-25T00:00:00"/>
        <d v="2011-02-11T00:00:00"/>
        <d v="2011-02-08T00:00:00"/>
        <d v="2011-02-23T00:00:00"/>
        <d v="2011-02-21T00:00:00"/>
        <d v="2011-03-01T00:00:00"/>
        <d v="2011-03-08T00:00:00"/>
        <d v="2011-03-22T00:00:00"/>
        <d v="2011-04-05T00:00:00"/>
        <d v="2011-04-11T00:00:00"/>
        <d v="2011-04-12T00:00:00"/>
        <d v="2011-04-19T00:00:00"/>
        <d v="2011-04-26T00:00:00"/>
        <d v="2011-05-03T00:00:00"/>
        <d v="2011-04-27T00:00:00"/>
        <d v="2011-05-24T00:00:00"/>
        <d v="2011-06-07T00:00:00"/>
        <d v="2011-06-21T00:00:00"/>
        <d v="2011-07-05T00:00:00"/>
        <d v="2011-07-19T00:00:00"/>
        <d v="2011-08-02T00:00:00"/>
        <d v="2011-08-09T00:00:00"/>
        <d v="2011-08-16T00:00:00"/>
        <d v="2011-08-23T00:00:00"/>
        <d v="2011-09-13T00:00:00"/>
        <d v="2011-09-27T00:00:00"/>
        <d v="2011-10-04T00:00:00"/>
        <d v="2011-10-11T00:00:00"/>
        <d v="2011-10-17T00:00:00"/>
        <d v="2011-10-18T00:00:00"/>
        <d v="2011-10-24T00:00:00"/>
        <d v="2011-11-01T00:00:00"/>
        <d v="2011-11-14T00:00:00"/>
        <d v="2011-11-22T00:00:00"/>
        <d v="2012-01-10T00:00:00"/>
        <d v="2012-01-26T00:00:00"/>
        <d v="2012-01-31T00:00:00"/>
        <d v="2012-02-07T00:00:00"/>
        <d v="2012-02-14T00:00:00"/>
        <d v="2012-02-21T00:00:00"/>
        <d v="2012-02-23T00:00:00"/>
        <d v="2012-03-06T00:00:00"/>
        <d v="2012-03-13T00:00:00"/>
        <d v="2012-03-19T00:00:00"/>
        <d v="2012-03-20T00:00:00"/>
        <d v="2012-03-21T00:00:00"/>
        <d v="2012-03-27T00:00:00"/>
        <d v="2012-04-03T00:00:00"/>
        <d v="2012-04-10T00:00:00"/>
        <d v="2012-04-17T00:00:00"/>
        <d v="2012-04-24T00:00:00"/>
        <d v="2012-04-27T00:00:00"/>
        <d v="2012-05-02T00:00:00"/>
        <d v="2012-05-08T00:00:00"/>
        <d v="2012-05-09T00:00:00"/>
        <d v="2012-05-14T00:00:00"/>
        <d v="2012-05-22T00:00:00"/>
        <d v="2012-05-30T00:00:00"/>
        <d v="2012-06-05T00:00:00"/>
        <d v="2012-06-12T00:00:00"/>
        <d v="2012-06-19T00:00:00"/>
        <d v="2012-06-26T00:00:00"/>
        <d v="2012-06-28T00:00:00"/>
        <d v="2012-07-03T00:00:00"/>
        <d v="2012-07-10T00:00:00"/>
        <d v="2012-07-17T00:00:00"/>
        <d v="2012-07-24T00:00:00"/>
        <d v="2012-08-07T00:00:00"/>
        <d v="2012-08-09T00:00:00"/>
        <d v="2012-08-28T00:00:00"/>
        <d v="2012-09-04T00:00:00"/>
        <d v="2012-09-11T00:00:00"/>
        <d v="2012-09-18T00:00:00"/>
        <d v="2012-09-25T00:00:00"/>
        <d v="2012-10-02T00:00:00"/>
        <d v="2012-10-04T00:00:00"/>
        <d v="2012-10-08T00:00:00"/>
        <d v="2012-10-16T00:00:00"/>
        <d v="2012-10-23T00:00:00"/>
        <d v="2012-10-30T00:00:00"/>
        <d v="2012-11-12T00:00:00"/>
        <d v="2012-11-06T00:00:00"/>
        <d v="2012-11-14T00:00:00"/>
        <d v="2012-12-03T00:00:00"/>
        <d v="2013-01-15T00:00:00"/>
        <d v="2013-01-29T00:00:00"/>
        <d v="2013-02-05T00:00:00"/>
        <d v="2013-02-14T00:00:00"/>
        <d v="2013-02-19T00:00:00"/>
        <d v="2014-02-27T00:00:00"/>
        <d v="2013-02-26T00:00:00"/>
        <d v="2013-03-05T00:00:00"/>
        <d v="2013-03-13T00:00:00"/>
        <d v="2013-03-19T00:00:00"/>
        <d v="2013-03-26T00:00:00"/>
        <d v="2013-04-02T00:00:00"/>
        <d v="2013-04-09T00:00:00"/>
        <d v="2013-04-08T00:00:00"/>
        <d v="2013-04-16T00:00:00"/>
        <d v="2013-04-23T00:00:00"/>
        <d v="2013-04-30T00:00:00"/>
        <d v="2013-05-06T00:00:00"/>
        <d v="2013-05-14T00:00:00"/>
        <d v="2013-05-21T00:00:00"/>
        <d v="2013-05-28T00:00:00"/>
        <d v="2013-06-03T00:00:00"/>
        <d v="2013-06-11T00:00:00"/>
        <d v="2013-06-18T00:00:00"/>
        <d v="2013-06-25T00:00:00"/>
        <d v="2013-07-02T00:00:00"/>
        <d v="2013-07-09T00:00:00"/>
        <d v="2013-07-16T00:00:00"/>
        <d v="2013-07-10T00:00:00"/>
        <d v="2013-07-23T00:00:00"/>
        <d v="2013-07-30T00:00:00"/>
        <d v="2013-08-20T00:00:00"/>
        <d v="2013-08-27T00:00:00"/>
        <d v="2013-09-03T00:00:00"/>
        <d v="2013-09-10T00:00:00"/>
        <d v="2013-09-11T00:00:00"/>
        <d v="2013-09-17T00:00:00"/>
        <d v="2013-09-24T00:00:00"/>
        <d v="2013-10-01T00:00:00"/>
        <d v="2013-10-07T00:00:00"/>
        <d v="2013-10-08T00:00:00"/>
        <d v="2013-10-22T00:00:00"/>
        <d v="2013-10-29T00:00:00"/>
        <d v="2013-11-06T00:00:00"/>
        <d v="2013-11-12T00:00:00"/>
        <d v="2013-11-19T00:00:00"/>
        <d v="2013-11-25T00:00:00"/>
        <d v="2013-11-26T00:00:00"/>
        <d v="2013-12-03T00:00:00"/>
        <d v="2013-12-30T00:00:00"/>
        <d v="2014-01-07T00:00:00"/>
        <d v="2014-01-21T00:00:00"/>
        <d v="2014-01-28T00:00:00"/>
        <d v="2014-02-05T00:00:00"/>
        <d v="2014-02-11T00:00:00"/>
        <d v="2014-02-10T00:00:00"/>
        <d v="2014-02-18T00:00:00"/>
        <d v="2014-02-25T00:00:00"/>
        <d v="2014-03-04T00:00:00"/>
        <d v="2014-03-03T00:00:00"/>
        <d v="2014-03-10T00:00:00"/>
        <d v="2014-03-11T00:00:00"/>
        <d v="2014-03-18T00:00:00"/>
        <d v="2014-03-21T00:00:00"/>
        <d v="2014-03-25T00:00:00"/>
        <d v="2014-04-02T00:00:00"/>
        <d v="2014-04-08T00:00:00"/>
        <d v="2014-04-15T00:00:00"/>
        <d v="2014-04-22T00:00:00"/>
        <d v="2014-04-29T00:00:00"/>
        <d v="2014-05-06T00:00:00"/>
        <d v="2014-05-12T00:00:00"/>
        <d v="2014-05-20T00:00:00"/>
        <d v="2014-05-26T00:00:00"/>
        <d v="2014-06-03T00:00:00"/>
        <d v="2014-06-10T00:00:00"/>
        <d v="2014-06-17T00:00:00"/>
        <d v="2014-06-24T00:00:00"/>
        <d v="2014-07-01T00:00:00"/>
        <d v="2014-07-02T00:00:00"/>
        <d v="2014-07-08T00:00:00"/>
        <d v="2014-07-15T00:00:00"/>
        <d v="2014-07-22T00:00:00"/>
        <d v="2014-08-05T00:00:00"/>
        <d v="2014-08-08T00:00:00"/>
        <d v="2014-08-12T00:00:00"/>
        <d v="2014-08-19T00:00:00"/>
        <d v="2014-08-26T00:00:00"/>
        <d v="2014-09-02T00:00:00"/>
        <d v="2014-09-09T00:00:00"/>
        <d v="2014-09-10T00:00:00"/>
        <d v="2014-09-16T00:00:00"/>
        <d v="2014-09-23T00:00:00"/>
        <d v="2014-09-29T00:00:00"/>
        <d v="2014-09-30T00:00:00"/>
        <d v="2014-10-07T00:00:00"/>
        <d v="2014-10-14T00:00:00"/>
        <d v="2014-10-20T00:00:00"/>
        <d v="2014-10-21T00:00:00"/>
        <d v="2014-11-04T00:00:00"/>
        <d v="2014-12-24T00:00:00"/>
        <d v="2015-01-06T00:00:00"/>
        <d v="2015-01-08T00:00:00"/>
        <d v="2015-01-13T00:00:00"/>
        <d v="2015-01-20T00:00:00"/>
        <d v="2015-01-27T00:00:00"/>
        <d v="2015-02-03T00:00:00"/>
        <d v="2015-02-10T00:00:00"/>
        <d v="2015-02-16T00:00:00"/>
        <d v="2015-02-24T00:00:00"/>
        <d v="2015-03-03T00:00:00"/>
        <d v="2015-03-09T00:00:00"/>
        <d v="2015-03-10T00:00:00"/>
        <d v="2015-03-17T00:00:00"/>
        <d v="2015-03-24T00:00:00"/>
        <d v="2015-03-31T00:00:00"/>
        <d v="2015-04-07T00:00:00"/>
        <d v="2015-04-14T00:00:00"/>
        <d v="2015-04-21T00:00:00"/>
        <d v="2015-04-28T00:00:00"/>
        <d v="2015-05-05T00:00:00"/>
        <d v="2015-05-11T00:00:00"/>
        <d v="2015-05-19T00:00:00"/>
        <d v="2015-05-26T00:00:00"/>
        <d v="2015-05-21T00:00:00"/>
        <d v="2015-06-03T00:00:00"/>
        <d v="2015-06-09T00:00:00"/>
        <d v="2015-06-16T00:00:00"/>
        <d v="2015-06-23T00:00:00"/>
        <d v="2015-06-24T00:00:00"/>
        <d v="2015-06-29T00:00:00"/>
        <d v="2015-06-30T00:00:00"/>
        <d v="2015-07-03T00:00:00"/>
        <d v="2015-07-07T00:00:00"/>
        <d v="2015-07-23T00:00:00"/>
        <d v="2015-07-28T00:00:00"/>
        <d v="2015-08-04T00:00:00"/>
        <d v="2015-08-11T00:00:00"/>
        <d v="2015-08-18T00:00:00"/>
        <d v="2015-08-25T00:00:00"/>
        <d v="2015-09-01T00:00:00"/>
        <d v="2015-09-08T00:00:00"/>
        <d v="2015-09-15T00:00:00"/>
        <d v="2015-09-22T00:00:00"/>
        <d v="2015-09-29T00:00:00"/>
        <d v="2015-10-05T00:00:00"/>
        <d v="2015-10-06T00:00:00"/>
        <d v="2015-10-13T00:00:00"/>
        <d v="2015-10-19T00:00:00"/>
        <d v="2015-10-21T00:00:00"/>
        <d v="2015-10-20T00:00:00"/>
        <d v="2015-10-27T00:00:00"/>
        <d v="2015-10-28T00:00:00"/>
        <d v="2015-10-30T00:00:00"/>
        <d v="2015-11-03T00:00:00"/>
        <d v="2015-11-10T00:00:00"/>
        <d v="2015-11-17T00:00:00"/>
        <d v="2015-11-19T00:00:00"/>
        <d v="2015-11-23T00:00:00"/>
        <d v="2015-11-24T00:00:00"/>
        <d v="2015-12-01T00:00:00"/>
        <d v="2015-12-04T00:00:00"/>
        <d v="2015-12-18T00:00:00"/>
        <d v="2015-12-28T00:00:00"/>
        <d v="2015-12-02T00:00:00"/>
        <d v="2015-12-10T00:00:00"/>
        <d v="2015-12-29T00:00:00"/>
        <d v="2016-01-05T00:00:00"/>
        <d v="2016-01-12T00:00:00"/>
        <d v="2016-01-19T00:00:00"/>
        <d v="2016-01-26T00:00:00"/>
        <d v="2016-02-02T00:00:00"/>
        <d v="2016-02-03T00:00:00"/>
        <d v="2016-02-09T00:00:00"/>
        <d v="2016-02-16T00:00:00"/>
        <d v="2016-02-19T00:00:00"/>
        <d v="2016-02-23T00:00:00"/>
        <d v="2016-03-01T00:00:00"/>
        <d v="2016-03-08T00:00:00"/>
        <d v="2016-03-10T00:00:00"/>
        <d v="2016-03-11T00:00:00"/>
        <d v="2016-03-15T00:00:00"/>
        <d v="2016-03-21T00:00:00"/>
        <d v="2016-03-22T00:00:00"/>
        <d v="2016-03-29T00:00:00"/>
        <d v="2016-04-04T00:00:00"/>
        <d v="2016-04-05T00:00:00"/>
        <d v="2016-04-12T00:00:00"/>
        <d v="2016-04-19T00:00:00"/>
        <d v="2016-04-27T00:00:00"/>
        <d v="2016-04-26T00:00:00"/>
        <d v="2016-05-03T00:00:00"/>
        <d v="2016-05-10T00:00:00"/>
        <d v="2016-05-17T00:00:00"/>
        <d v="2016-05-18T00:00:00"/>
        <d v="2016-05-23T00:00:00"/>
        <d v="2016-05-24T00:00:00"/>
        <d v="2016-05-31T00:00:00"/>
        <d v="2016-06-07T00:00:00"/>
        <d v="2016-06-14T00:00:00"/>
        <d v="2016-06-15T00:00:00"/>
        <d v="2016-06-21T00:00:00"/>
        <d v="2016-06-20T00:00:00"/>
        <d v="2016-06-28T00:00:00"/>
        <d v="2016-06-27T00:00:00"/>
        <d v="2016-07-13T00:00:00"/>
        <d v="2016-07-14T00:00:00"/>
        <d v="2016-07-19T00:00:00"/>
        <d v="2016-07-26T00:00:00"/>
        <d v="2016-08-02T00:00:00"/>
        <d v="2016-08-05T00:00:00"/>
        <d v="2016-08-09T00:00:00"/>
        <d v="2016-08-10T00:00:00"/>
        <d v="2016-08-16T00:00:00"/>
        <d v="2016-08-23T00:00:00"/>
        <d v="2016-08-30T00:00:00"/>
        <d v="2016-09-05T00:00:00"/>
        <d v="2016-09-06T00:00:00"/>
        <d v="2016-09-13T00:00:00"/>
        <d v="2016-09-20T00:00:00"/>
        <d v="2016-09-27T00:00:00"/>
        <d v="2016-10-04T00:00:00"/>
        <d v="2016-10-11T00:00:00"/>
        <d v="2016-10-18T00:00:00"/>
        <d v="2016-10-24T00:00:00"/>
        <d v="2016-10-25T00:00:00"/>
        <d v="2016-11-01T00:00:00"/>
        <d v="2016-11-08T00:00:00"/>
        <d v="2016-12-06T00:00:00"/>
        <d v="2016-12-02T00:00:00"/>
        <d v="2017-01-03T00:00:00"/>
        <d v="2017-01-10T00:00:00"/>
        <d v="2017-01-17T00:00:00"/>
        <d v="2017-01-24T00:00:00"/>
        <d v="2017-01-31T00:00:00"/>
        <d v="2017-02-07T00:00:00"/>
        <d v="2017-02-14T00:00:00"/>
        <d v="2017-02-21T00:00:00"/>
        <d v="2017-02-28T00:00:00"/>
        <d v="2017-03-07T00:00:00"/>
        <d v="2017-03-14T00:00:00"/>
        <d v="2017-03-21T00:00:00"/>
        <d v="2017-03-20T00:00:00"/>
        <d v="2017-03-22T00:00:00"/>
        <d v="2017-03-27T00:00:00"/>
        <d v="2017-04-04T00:00:00"/>
        <d v="2017-04-11T00:00:00"/>
        <d v="2017-04-18T00:00:00"/>
        <d v="2017-04-25T00:00:00"/>
        <d v="2017-05-02T00:00:00"/>
        <d v="2017-05-09T00:00:00"/>
        <d v="2017-05-16T00:00:00"/>
        <d v="2017-05-23T00:00:00"/>
        <d v="2017-05-30T00:00:00"/>
        <d v="2017-05-31T00:00:00"/>
        <d v="2017-06-06T00:00:00"/>
        <d v="2017-06-07T00:00:00"/>
        <d v="2017-06-13T00:00:00"/>
        <d v="2017-06-20T00:00:00"/>
        <d v="2017-07-04T00:00:00"/>
        <d v="2017-07-11T00:00:00"/>
        <d v="2017-07-18T00:00:00"/>
        <d v="2017-07-19T00:00:00"/>
        <d v="2017-07-25T00:00:00"/>
        <d v="2017-08-01T00:00:00"/>
        <d v="2017-08-08T00:00:00"/>
        <d v="2017-08-15T00:00:00"/>
        <d v="2017-08-22T00:00:00"/>
        <d v="2017-08-29T00:00:00"/>
        <d v="2017-09-04T00:00:00"/>
        <d v="2017-09-05T00:00:00"/>
        <d v="2017-09-12T00:00:00"/>
        <d v="2017-09-19T00:00:00"/>
        <d v="2017-09-26T00:00:00"/>
        <d v="2017-10-03T00:00:00"/>
        <d v="2017-10-10T00:00:00"/>
        <d v="2017-10-17T00:00:00"/>
        <d v="2017-10-23T00:00:00"/>
        <d v="2017-10-24T00:00:00"/>
        <d v="2017-10-31T00:00:00"/>
        <d v="2017-11-07T00:00:00"/>
        <d v="2017-11-14T00:00:00"/>
        <d v="2017-11-21T00:00:00"/>
        <d v="2017-12-27T00:00:00"/>
        <d v="2017-12-04T00:00:00"/>
        <d v="2018-01-03T00:00:00"/>
        <d v="2018-01-09T00:00:00"/>
        <d v="2018-01-16T00:00:00"/>
        <d v="2018-01-23T00:00:00"/>
        <d v="2018-01-30T00:00:00"/>
        <d v="2018-02-06T00:00:00"/>
        <d v="2018-02-13T00:00:00"/>
        <d v="2018-02-20T00:00:00"/>
        <d v="2018-02-22T00:00:00"/>
        <d v="2018-02-26T00:00:00"/>
        <d v="2018-02-27T00:00:00"/>
        <d v="2018-03-06T00:00:00"/>
        <d v="2018-03-13T00:00:00"/>
        <d v="2018-03-20T00:00:00"/>
        <d v="2018-03-19T00:00:00"/>
        <d v="2018-03-27T00:00:00"/>
        <d v="2018-04-03T00:00:00"/>
        <d v="2018-04-10T00:00:00"/>
        <d v="2018-04-17T00:00:00"/>
        <d v="2018-04-24T00:00:00"/>
        <d v="2018-05-02T00:00:00"/>
        <d v="2018-05-08T00:00:00"/>
        <d v="2018-05-11T00:00:00"/>
        <d v="2018-05-15T00:00:00"/>
        <d v="2018-05-22T00:00:00"/>
        <d v="2018-05-24T00:00:00"/>
        <d v="2018-05-28T00:00:00"/>
        <d v="2018-05-30T00:00:00"/>
        <d v="2018-05-31T00:00:00"/>
        <d v="2018-06-05T00:00:00"/>
        <d v="2018-06-26T00:00:00"/>
        <d v="2018-06-28T00:00:00"/>
        <d v="2018-07-03T00:00:00"/>
        <d v="2018-07-10T00:00:00"/>
        <d v="2018-07-17T00:00:00"/>
        <d v="2018-07-23T00:00:00"/>
        <d v="2018-07-24T00:00:00"/>
        <d v="2018-07-25T00:00:00"/>
        <d v="2018-07-31T00:00:00"/>
        <d v="2018-08-07T00:00:00"/>
        <d v="2018-08-08T00:00:00"/>
        <d v="2018-08-14T00:00:00"/>
        <d v="2018-08-15T00:00:00"/>
        <d v="2018-08-21T00:00:00"/>
        <d v="2018-08-27T00:00:00"/>
        <d v="2018-08-28T00:00:00"/>
        <d v="2018-09-04T00:00:00"/>
        <d v="2018-09-12T00:00:00"/>
        <d v="2018-09-17T00:00:00"/>
        <d v="2018-09-18T00:00:00"/>
        <d v="2018-09-19T00:00:00"/>
        <d v="2018-09-25T00:00:00"/>
        <d v="2018-10-02T00:00:00"/>
        <d v="2018-10-09T00:00:00"/>
        <d v="2018-10-16T00:00:00"/>
        <d v="2018-10-18T00:00:00"/>
        <d v="2018-10-23T00:00:00"/>
        <d v="2018-10-29T00:00:00"/>
        <d v="2018-10-30T00:00:00"/>
        <d v="2018-11-02T00:00:00"/>
        <d v="2018-11-06T00:00:00"/>
        <d v="2018-11-13T00:00:00"/>
        <d v="2018-11-21T00:00:00"/>
        <d v="2018-11-26T00:00:00"/>
        <d v="2018-12-04T00:00:00"/>
        <d v="2019-01-03T00:00:00"/>
        <d v="2019-01-08T00:00:00"/>
        <d v="2019-01-11T00:00:00"/>
        <d v="2019-01-15T00:00:00"/>
        <d v="2019-01-22T00:00:00"/>
        <d v="2019-01-23T00:00:00"/>
        <d v="2019-01-28T00:00:00"/>
        <d v="2019-01-29T00:00:00"/>
        <d v="2019-02-06T00:00:00"/>
        <d v="2019-02-12T00:00:00"/>
        <d v="2019-02-19T00:00:00"/>
        <d v="2019-02-25T00:00:00"/>
        <d v="2019-02-26T00:00:00"/>
        <d v="2019-03-05T00:00:00"/>
        <d v="2019-03-06T00:00:00"/>
        <d v="2019-03-12T00:00:00"/>
        <d v="2019-03-19T00:00:00"/>
        <d v="2019-03-26T00:00:00"/>
        <d v="2019-04-02T00:00:00"/>
        <d v="2019-04-09T00:00:00"/>
        <d v="2019-04-16T00:00:00"/>
        <d v="2019-04-22T00:00:00"/>
        <d v="2019-04-23T00:00:00"/>
        <d v="2019-04-30T00:00:00"/>
        <d v="2019-05-07T00:00:00"/>
        <d v="2019-05-08T00:00:00"/>
        <d v="2019-05-14T00:00:00"/>
        <d v="2019-05-15T00:00:00"/>
        <d v="2019-05-16T00:00:00"/>
        <d v="2019-05-21T00:00:00"/>
        <d v="2019-05-27T00:00:00"/>
        <d v="2019-05-23T00:00:00"/>
        <d v="2019-05-24T00:00:00"/>
        <d v="2019-05-28T00:00:00"/>
        <d v="2019-06-11T00:00:00"/>
        <d v="2019-06-18T00:00:00"/>
        <d v="2019-06-25T00:00:00"/>
        <d v="2019-06-26T00:00:00"/>
        <d v="2019-07-02T00:00:00"/>
        <d v="2019-07-09T00:00:00"/>
        <d v="2019-07-16T00:00:00"/>
        <d v="2019-07-23T00:00:00"/>
        <d v="2019-07-29T00:00:00"/>
        <d v="2019-07-30T00:00:00"/>
        <d v="2019-08-06T00:00:00"/>
        <d v="2019-08-13T00:00:00"/>
        <d v="2019-08-20T00:00:00"/>
        <d v="2019-08-26T00:00:00"/>
        <d v="2019-08-27T00:00:00"/>
        <d v="2019-09-03T00:00:00"/>
        <d v="2019-09-10T00:00:00"/>
        <d v="2019-09-17T00:00:00"/>
        <d v="2019-09-19T00:00:00"/>
        <d v="2019-09-24T00:00:00"/>
        <d v="2019-10-01T00:00:00"/>
        <d v="2019-10-08T00:00:00"/>
        <d v="2019-10-15T00:00:00"/>
        <d v="2019-10-22T00:00:00"/>
        <d v="2019-10-24T00:00:00"/>
        <d v="2019-10-29T00:00:00"/>
        <d v="2019-10-30T00:00:00"/>
        <d v="2019-11-05T00:00:00"/>
        <d v="2019-11-12T00:00:00"/>
        <d v="2019-11-19T00:00:00"/>
        <d v="2019-11-26T00:00:00"/>
        <d v="2020-01-07T00:00:00"/>
        <d v="2020-01-14T00:00:00"/>
        <d v="2020-01-21T00:00:00"/>
        <d v="2020-01-28T00:00:00"/>
        <d v="2020-02-04T00:00:00"/>
        <d v="2020-02-11T00:00:00"/>
        <d v="2020-02-18T00:00:00"/>
        <d v="2020-02-19T00:00:00"/>
        <d v="2020-02-25T00:00:00"/>
        <d v="2020-03-03T00:00:00"/>
        <d v="2020-03-04T00:00:00"/>
        <d v="2020-03-10T00:00:00"/>
        <d v="2020-03-17T00:00:00"/>
        <d v="2020-03-24T00:00:00"/>
        <d v="2020-03-26T00:00:00"/>
        <d v="2020-03-31T00:00:00"/>
        <d v="2020-04-07T00:00:00"/>
        <d v="2020-04-14T00:00:00"/>
        <d v="2020-04-21T00:00:00"/>
        <d v="2020-04-22T00:00:00"/>
        <d v="2020-04-27T00:00:00"/>
        <d v="2020-04-28T00:00:00"/>
        <d v="2020-04-29T00:00:00"/>
        <d v="2020-05-05T00:00:00"/>
        <d v="2020-05-06T00:00:00"/>
        <d v="2020-05-08T00:00:00"/>
        <d v="2020-05-12T00:00:00"/>
        <d v="2020-05-18T00:00:00"/>
        <d v="2020-06-02T00:00:00"/>
        <d v="2020-06-09T00:00:00"/>
        <d v="2020-06-16T00:00:00"/>
        <d v="2020-06-23T00:00:00"/>
        <d v="2020-06-30T00:00:00"/>
        <d v="2020-07-01T00:00:00"/>
        <d v="2020-07-02T00:00:00"/>
        <d v="2020-07-07T00:00:00"/>
        <d v="2020-07-14T00:00:00"/>
        <d v="2020-07-15T00:00:00"/>
        <d v="2020-07-21T00:00:00"/>
        <d v="2020-07-28T00:00:00"/>
        <d v="2020-08-04T00:00:00"/>
        <d v="2020-08-06T00:00:00"/>
        <d v="2020-08-11T00:00:00"/>
        <d v="2020-08-14T00:00:00"/>
        <d v="2020-08-18T00:00:00"/>
        <d v="2020-08-27T00:00:00"/>
        <d v="2020-08-25T00:00:00"/>
        <d v="2020-09-01T00:00:00"/>
        <d v="2020-09-08T00:00:00"/>
        <d v="2020-09-15T00:00:00"/>
        <d v="2020-09-22T00:00:00"/>
        <d v="2020-09-24T00:00:00"/>
        <d v="2020-09-29T00:00:00"/>
        <d v="2020-09-30T00:00:00"/>
        <d v="2020-10-06T00:00:00"/>
        <d v="2020-10-08T00:00:00"/>
        <d v="2020-10-13T00:00:00"/>
        <d v="2020-10-20T00:00:00"/>
        <d v="2020-10-22T00:00:00"/>
        <d v="2020-10-23T00:00:00"/>
        <d v="2020-10-27T00:00:00"/>
        <d v="2020-11-03T00:00:00"/>
        <d v="2020-11-10T00:00:00"/>
        <d v="2020-11-12T00:00:00"/>
        <d v="2020-11-17T00:00:00"/>
        <d v="2020-11-19T00:00:00"/>
        <d v="2020-11-24T00:00:00"/>
        <d v="2020-11-20T00:00:00"/>
        <d v="2020-11-25T00:00:00"/>
        <d v="2020-12-01T00:00:00"/>
        <d v="2020-12-08T00:00:00"/>
        <d v="2020-12-10T00:00:00"/>
        <d v="2020-12-21T00:00:00"/>
        <d v="2020-12-22T00:00:00"/>
        <d v="2020-12-23T00:00:00"/>
        <d v="2020-12-24T00:00:00"/>
        <d v="2021-01-05T00:00:00"/>
        <d v="2021-01-07T00:00:00"/>
        <d v="2021-01-12T00:00:00"/>
        <d v="2021-01-13T00:00:00"/>
        <d v="2021-01-19T00:00:00"/>
        <d v="2021-01-20T00:00:00"/>
        <d v="2021-01-26T00:00:00"/>
        <d v="2021-01-27T00:00:00"/>
        <d v="2021-02-02T00:00:00"/>
        <d v="2021-02-09T00:00:00"/>
        <d v="2021-02-16T00:00:00"/>
        <d v="2021-02-22T00:00:00"/>
        <d v="2021-02-23T00:00:00"/>
        <d v="2021-02-24T00:00:00"/>
        <d v="2021-03-02T00:00:00"/>
        <d v="2021-03-03T00:00:00"/>
        <d v="2021-03-09T00:00:00"/>
        <d v="2021-03-10T00:00:00"/>
        <d v="2021-03-16T00:00:00"/>
        <d v="2021-03-17T00:00:00"/>
        <d v="2021-03-23T00:00:00"/>
        <d v="2021-03-24T00:00:00"/>
        <d v="2021-03-30T00:00:00"/>
        <d v="2021-03-31T00:00:00"/>
        <d v="2021-04-06T00:00:00"/>
        <d v="2021-04-07T00:00:00"/>
        <d v="2021-04-13T00:00:00"/>
        <d v="2021-04-14T00:00:00"/>
        <d v="2021-04-20T00:00:00"/>
        <d v="2021-04-21T00:00:00"/>
        <d v="2021-04-27T00:00:00"/>
        <d v="2021-05-04T00:00:00"/>
        <d v="2021-05-11T00:00:00"/>
        <d v="2021-05-21T00:00:00"/>
        <d v="2021-05-25T00:00:00"/>
        <d v="2021-06-02T00:00:00"/>
        <d v="2021-06-03T00:00:00"/>
        <d v="2021-06-08T00:00:00"/>
        <d v="2021-06-15T00:00:00"/>
        <d v="2021-06-22T00:00:00"/>
        <d v="2021-06-29T00:00:00"/>
        <d v="2021-07-06T00:00:00"/>
        <d v="2021-07-13T00:00:00"/>
        <d v="2021-07-19T00:00:00"/>
        <d v="2021-07-21T00:00:00"/>
        <d v="2021-07-23T00:00:00"/>
        <d v="2021-07-27T00:00:00"/>
        <d v="2021-08-03T00:00:00"/>
        <d v="2021-08-10T00:00:00"/>
        <d v="2021-08-18T00:00:00"/>
        <d v="2021-08-20T00:00:00"/>
        <d v="2021-08-24T00:00:00"/>
        <d v="2021-08-31T00:00:00"/>
        <d v="2021-09-07T00:00:00"/>
        <d v="2021-09-13T00:00:00"/>
        <d v="2021-09-14T00:00:00"/>
        <d v="2021-09-15T00:00:00"/>
        <d v="2021-09-21T00:00:00"/>
        <d v="2021-09-28T00:00:00"/>
        <d v="2021-10-05T00:00:00"/>
        <d v="2021-10-12T00:00:00"/>
        <d v="2021-10-19T00:00:00"/>
        <d v="2021-10-21T00:00:00"/>
        <d v="2021-10-26T00:00:00"/>
        <d v="2021-11-02T00:00:00"/>
        <d v="2021-11-22T00:00:00"/>
        <d v="2021-11-30T00:00:00"/>
        <d v="2021-12-29T00:00:00"/>
        <d v="2022-01-04T00:00:00"/>
        <d v="2022-01-11T00:00:00"/>
        <d v="2022-01-18T00:00:00"/>
        <d v="2022-01-25T00:00:00"/>
        <d v="2022-02-02T00:00:00"/>
        <d v="2022-02-08T00:00:00"/>
        <d v="2022-02-15T00:00:00"/>
        <d v="2022-02-22T00:00:00"/>
        <d v="2022-02-21T00:00:00"/>
        <d v="2022-02-25T00:00:00"/>
        <d v="2022-03-01T00:00:00"/>
        <d v="2022-03-04T00:00:00"/>
        <d v="2022-03-08T00:00:00"/>
        <d v="2022-03-09T00:00:00"/>
        <d v="2022-03-15T00:00:00"/>
        <d v="2022-03-17T00:00:00"/>
        <d v="2022-03-22T00:00:00"/>
        <d v="2022-03-23T00:00:00"/>
        <d v="2022-03-24T00:00:00"/>
        <d v="2022-03-25T00:00:00"/>
        <d v="2022-03-29T00:00:00"/>
        <d v="2022-03-30T00:00:00"/>
        <d v="2022-04-05T00:00:00"/>
        <d v="2022-04-12T00:00:00"/>
        <d v="2022-04-13T00:00:00"/>
        <d v="2022-04-18T00:00:00"/>
        <d v="2022-04-19T00:00:00"/>
        <d v="2022-04-20T00:00:00"/>
        <d v="2022-04-23T00:00:00"/>
        <d v="2022-05-10T00:00:00"/>
        <d v="2022-05-11T00:00:00"/>
        <d v="2022-05-17T00:00:00"/>
        <d v="2022-05-18T00:00:00"/>
        <d v="2022-05-13T00:00:00"/>
        <d v="2022-05-19T00:00:00"/>
        <d v="2022-05-24T00:00:00"/>
        <d v="2022-05-27T00:00:00"/>
        <d v="2022-05-31T00:00:00"/>
        <d v="2022-06-02T00:00:00"/>
        <d v="2022-06-07T00:00:00"/>
        <d v="2022-06-14T00:00:00"/>
        <d v="2022-06-20T00:00:00"/>
        <d v="2022-06-21T00:00:00"/>
        <d v="2022-06-24T00:00:00"/>
        <d v="2022-06-28T00:00:00"/>
        <d v="2022-06-27T00:00:00"/>
        <d v="2022-06-29T00:00:00"/>
        <d v="2022-07-05T00:00:00"/>
        <d v="2022-07-11T00:00:00"/>
        <d v="2022-07-12T00:00:00"/>
        <d v="2022-07-19T00:00:00"/>
        <d v="2022-07-21T00:00:00"/>
        <d v="2022-07-26T00:00:00"/>
        <d v="2022-07-27T00:00:00"/>
        <d v="2022-08-02T00:00:00"/>
        <d v="2022-08-09T00:00:00"/>
        <d v="2022-08-16T00:00:00"/>
        <d v="2022-08-19T00:00:00"/>
        <d v="2022-08-22T00:00:00"/>
        <d v="2022-08-23T00:00:00"/>
        <d v="2022-08-24T00:00:00"/>
        <d v="2022-08-30T00:00:00"/>
        <d v="2022-09-06T00:00:00"/>
        <d v="2022-09-13T00:00:00"/>
        <d v="2022-09-20T00:00:00"/>
        <d v="2022-09-22T00:00:00"/>
        <d v="2022-09-23T00:00:00"/>
        <d v="2022-09-27T00:00:00"/>
        <d v="2022-09-30T00:00:00"/>
        <d v="2022-10-04T00:00:00"/>
        <d v="2022-10-05T00:00:00"/>
        <d v="2022-10-11T00:00:00"/>
        <d v="2022-10-17T00:00:00"/>
        <d v="2022-10-18T00:00:00"/>
        <d v="2022-10-19T00:00:00"/>
        <d v="2022-10-24T00:00:00"/>
        <d v="2022-10-25T00:00:00"/>
      </sharedItems>
      <fieldGroup par="8" base="0">
        <rangePr groupBy="months" startDate="2009-01-13T00:00:00" endDate="2022-10-26T00:00:00"/>
        <groupItems count="14">
          <s v="&lt;13/01/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6/10/2022"/>
        </groupItems>
      </fieldGroup>
    </cacheField>
    <cacheField name="SetlementDt" numFmtId="164">
      <sharedItems containsSemiMixedTypes="0" containsNonDate="0" containsDate="1" containsString="0" minDate="2009-01-15T00:00:00" maxDate="2022-10-28T00:00:00"/>
    </cacheField>
    <cacheField name="Seri" numFmtId="0">
      <sharedItems/>
    </cacheField>
    <cacheField name="Maturity" numFmtId="164">
      <sharedItems containsSemiMixedTypes="0" containsNonDate="0" containsDate="1" containsString="0" minDate="1899-12-30T00:00:00" maxDate="2071-03-13T00:00:00"/>
    </cacheField>
    <cacheField name="Bid10e5" numFmtId="2">
      <sharedItems containsSemiMixedTypes="0" containsString="0" containsNumber="1" minValue="0" maxValue="126510474.33499999"/>
    </cacheField>
    <cacheField name="Bid10e11" numFmtId="2">
      <sharedItems containsSemiMixedTypes="0" containsString="0" containsNumber="1" minValue="0" maxValue="126.510474335" count="2939">
        <n v="4.8079999999999998"/>
        <n v="2.3149999999999999"/>
        <n v="1.17"/>
        <n v="0.84399999999999997"/>
        <n v="4.49"/>
        <n v="1.5289999999999999"/>
        <n v="0.255"/>
        <n v="0.53"/>
        <n v="0.5"/>
        <n v="5.0190000000000001"/>
        <n v="1.177"/>
        <n v="0.44700000000000001"/>
        <n v="2.48"/>
        <n v="5.5562899999999997"/>
        <n v="2.6179999999999999"/>
        <n v="1.1339999999999999"/>
        <n v="0.41499999999999998"/>
        <n v="4.03"/>
        <n v="31.947418750000001"/>
        <n v="52.83676775"/>
        <n v="5.6970000000000001"/>
        <n v="0.58099999999999996"/>
        <n v="6.7750000000000004"/>
        <n v="2.2799999999999998"/>
        <n v="7.7169999999999996"/>
        <n v="3.984"/>
        <n v="2.8690000000000002"/>
        <n v="7.1109999999999998"/>
        <n v="5.2119999999999997"/>
        <n v="1.5349999999999999"/>
        <n v="0.67200000000000004"/>
        <n v="0.33300000000000002"/>
        <n v="1.5"/>
        <n v="4.7930000000000001"/>
        <n v="5.234"/>
        <n v="4.2450000000000001"/>
        <n v="0.441"/>
        <n v="6.7249999999999996"/>
        <n v="6.8150000000000004"/>
        <n v="2.2629999999999999"/>
        <n v="7.05"/>
        <n v="3.347"/>
        <n v="1.976"/>
        <n v="0.85"/>
        <n v="0.33600000000000002"/>
        <n v="1.7949999999999999"/>
        <n v="2.3719999999999999"/>
        <n v="2.1545000000000001"/>
        <n v="3.5550000000000002"/>
        <n v="2.9510000000000001"/>
        <n v="1.0389999999999999"/>
        <n v="1.0075000000000001"/>
        <n v="4.335"/>
        <n v="2.2429999999999999"/>
        <n v="2.1840000000000002"/>
        <n v="0.98599999999999999"/>
        <n v="8.1299372000000005"/>
        <n v="8.5367300000000004"/>
        <n v="1.27"/>
        <n v="0.871"/>
        <n v="1.6859999999999999"/>
        <n v="2.843"/>
        <n v="3.08"/>
        <n v="1.67"/>
        <n v="2.7719999999999998"/>
        <n v="4.806"/>
        <n v="2.0150000000000001"/>
        <n v="1.4325000000000001"/>
        <n v="0.60799999999999998"/>
        <n v="2.2759999999999998"/>
        <n v="2.64"/>
        <n v="3.5609999999999999"/>
        <n v="3.6829999999999998"/>
        <n v="1.641"/>
        <n v="1.4750000000000001"/>
        <n v="3.0219999999999998"/>
        <n v="2.2749999999999999"/>
        <n v="2.4249999999999998"/>
        <n v="3.6379999999999999"/>
        <n v="2.234"/>
        <n v="1.421"/>
        <n v="1.1379999999999999"/>
        <n v="1.6140000000000001"/>
        <n v="0.64"/>
        <n v="1.853"/>
        <n v="1.643"/>
        <n v="1.0049999999999999"/>
        <n v="0.52700000000000002"/>
        <n v="0.67"/>
        <n v="0"/>
        <n v="1.7516"/>
        <n v="0.76600000000000001"/>
        <n v="0.217"/>
        <n v="3.8050000000000002"/>
        <n v="3.7810000000000001"/>
        <n v="4.2220000000000004"/>
        <n v="3.0676999999999999"/>
        <n v="41.737499999999997"/>
        <n v="0.313"/>
        <n v="0.17799999999999999"/>
        <n v="0.11600000000000001"/>
        <n v="1.2609999999999999"/>
        <n v="2.2949999999999999"/>
        <n v="4.1630000000000003"/>
        <n v="2.8660000000000001"/>
        <n v="1.552"/>
        <n v="8.0338600000000007"/>
        <n v="3.5649999999999999"/>
        <n v="2.62"/>
        <n v="2.601"/>
        <n v="1.448"/>
        <n v="0.26450000000000001"/>
        <n v="6.6000000000000003E-2"/>
        <n v="0.71099999999999997"/>
        <n v="0.66300000000000003"/>
        <n v="3.8969999999999998"/>
        <n v="4.5789999999999997"/>
        <n v="2.0750000000000002"/>
        <n v="1.792"/>
        <n v="5.16"/>
        <n v="3.1419999999999999"/>
        <n v="4.7110000000000003"/>
        <n v="3.3420000000000001"/>
        <n v="1.0209999999999999"/>
        <n v="8.5999999999999993E-2"/>
        <n v="5.6000000000000001E-2"/>
        <n v="5.9770000000000003"/>
        <n v="3.694"/>
        <n v="4.3140000000000001"/>
        <n v="3.9220000000000002"/>
        <n v="0.53300000000000003"/>
        <n v="0.10100000000000001"/>
        <n v="0.4"/>
        <n v="0.65300000000000002"/>
        <n v="9.2899999999999991"/>
        <n v="2.847"/>
        <n v="4.2759999999999998"/>
        <n v="5.3470000000000004"/>
        <n v="1.0840000000000001"/>
        <n v="0.183"/>
        <n v="0.86699999999999999"/>
        <n v="0.106"/>
        <n v="9.9469999999999992"/>
        <n v="4.2060000000000004"/>
        <n v="6.0404999999999998"/>
        <n v="3.48"/>
        <n v="1.0740000000000001"/>
        <n v="0.17199999999999999"/>
        <n v="0.41399999999999998"/>
        <n v="0.115"/>
        <n v="0.14499999999999999"/>
        <n v="12.593"/>
        <n v="2.8570000000000002"/>
        <n v="4"/>
        <n v="0.71799999999999997"/>
        <n v="0.68700000000000006"/>
        <n v="0.31659999999999999"/>
        <n v="0.51500000000000001"/>
        <n v="1.087"/>
        <n v="0.105"/>
        <n v="4.25"/>
        <n v="6"/>
        <n v="2.9710000000000001"/>
        <n v="2.911"/>
        <n v="3.024"/>
        <n v="0.61599999999999999"/>
        <n v="0.3125"/>
        <n v="0.161"/>
        <n v="1.6E-2"/>
        <n v="4.28"/>
        <n v="6.359"/>
        <n v="3.4079999999999999"/>
        <n v="3.0659999999999998"/>
        <n v="0.47699999999999998"/>
        <n v="0.42199999999999999"/>
        <n v="0.23100000000000001"/>
        <n v="10.451000000000001"/>
        <n v="5.0949999999999998"/>
        <n v="4.2629999999999999"/>
        <n v="2.7109999999999999"/>
        <n v="0.246"/>
        <n v="0.156"/>
        <n v="6.0999999999999999E-2"/>
        <n v="1.0999999999999999E-2"/>
        <n v="5.4349999999999996"/>
        <n v="1.1140000000000001"/>
        <n v="3.0409999999999999"/>
        <n v="0.31"/>
        <n v="0.22500000000000001"/>
        <n v="0.39700000000000002"/>
        <n v="0.24299999999999999"/>
        <n v="5.8620999999999999"/>
        <n v="1.9950000000000001"/>
        <n v="1.8580000000000001"/>
        <n v="3.6549999999999998"/>
        <n v="0.45100000000000001"/>
        <n v="0.24"/>
        <n v="0.73499999999999999"/>
        <n v="0.04"/>
        <n v="0.27"/>
        <n v="8.4057849999999998"/>
        <n v="2.855"/>
        <n v="7.91"/>
        <n v="1.71"/>
        <n v="3.1030000000000002"/>
        <n v="4.4619999999999997"/>
        <n v="6.75"/>
        <n v="1.6879999999999999"/>
        <n v="3.5779999999999998"/>
        <n v="4.0529999999999999"/>
        <n v="2.8180000000000001"/>
        <n v="3.2105000000000001"/>
        <n v="4.5514999999999999"/>
        <n v="4.4749999999999996"/>
        <n v="3.4409999999999998"/>
        <n v="3.2"/>
        <n v="4.1050000000000004"/>
        <n v="6.0549999999999997"/>
        <n v="0.70099999999999996"/>
        <n v="0.17100000000000001"/>
        <n v="6.0000000000000001E-3"/>
        <n v="0.125"/>
        <n v="2"/>
        <n v="7.7942"/>
        <n v="2.36"/>
        <n v="1"/>
        <n v="2.278"/>
        <n v="3.9195000000000002"/>
        <n v="2.415"/>
        <n v="0.79"/>
        <n v="1.4650000000000001"/>
        <n v="9.3263228000000016"/>
        <n v="0.35"/>
        <n v="1.03"/>
        <n v="0.64500000000000002"/>
        <n v="2.8519999999999999"/>
        <n v="0.55000000000000004"/>
        <n v="1.137"/>
        <n v="2.3980000000000001"/>
        <n v="5.2750000000000004"/>
        <n v="0.30499999999999999"/>
        <n v="3.6629999999999998"/>
        <n v="8.0239999999999991"/>
        <n v="5.6630000000000003"/>
        <n v="1.64"/>
        <n v="2.0419999999999998"/>
        <n v="3.2898000000000001"/>
        <n v="6.1189999999999998"/>
        <n v="7.3414099999999998"/>
        <n v="4.82"/>
        <n v="2.8479999999999999"/>
        <n v="3.569"/>
        <n v="9.3450000000000006"/>
        <n v="0.77100000000000002"/>
        <n v="0.38100000000000001"/>
        <n v="0.214"/>
        <n v="3.0230000000000001"/>
        <n v="6.8979999999999997"/>
        <n v="3.8250000000000002"/>
        <n v="4.6592000000000002"/>
        <n v="1.014"/>
        <n v="0.86799999999999999"/>
        <n v="0.41"/>
        <n v="3.6429999999999998"/>
        <n v="9.7149999999999999"/>
        <n v="3.222"/>
        <n v="4.4800000000000004"/>
        <n v="10.4512"/>
        <n v="5.4260000000000002"/>
        <n v="4.6529999999999996"/>
        <n v="3.2050000000000001"/>
        <n v="8.0850000000000009"/>
        <n v="4.6580000000000004"/>
        <n v="0.88900000000000001"/>
        <n v="1.1950000000000001"/>
        <n v="0.36399999999999999"/>
        <n v="2.2149999999999999"/>
        <n v="1.875"/>
        <n v="3.27"/>
        <n v="1.423"/>
        <n v="3.633"/>
        <n v="4.6399999999999997"/>
        <n v="0.68"/>
        <n v="2.1000000000000001E-2"/>
        <n v="0.16300000000000001"/>
        <n v="0.83899999999999997"/>
        <n v="5.5369999999999999"/>
        <n v="4.125"/>
        <n v="1.3680000000000001"/>
        <n v="2.12"/>
        <n v="4.1520000000000001"/>
        <n v="59.1813"/>
        <n v="3.2904"/>
        <n v="1.1890000000000001"/>
        <n v="5.5119999999999996"/>
        <n v="4.7149999999999999"/>
        <n v="9.2131000000000007"/>
        <n v="2.238"/>
        <n v="1.796"/>
        <n v="6.6574999999999998"/>
        <n v="0.11799999999999999"/>
        <n v="3.23"/>
        <n v="2.653"/>
        <n v="2.82"/>
        <n v="2.6110000000000002"/>
        <n v="6.7850000000000001"/>
        <n v="8.3919999999999995"/>
        <n v="1.645"/>
        <n v="1.81"/>
        <n v="7.8319999999999999"/>
        <n v="5.55"/>
        <n v="4.2183999999999999"/>
        <n v="6.3356000000000003"/>
        <n v="1.885"/>
        <n v="2.5649999999999999"/>
        <n v="9.9029000000000007"/>
        <n v="3.367"/>
        <n v="8.2594999999999992"/>
        <n v="0.70199999999999996"/>
        <n v="0.157"/>
        <n v="0.05"/>
        <n v="0.42"/>
        <n v="2.8351999999999999"/>
        <n v="2.5533000000000001"/>
        <n v="1.3149999999999999"/>
        <n v="0.85499999999999998"/>
        <n v="1.5149999999999999"/>
        <n v="4.7709999999999999"/>
        <n v="5.5819000000000001"/>
        <n v="2.56"/>
        <n v="2.7881999999999998"/>
        <n v="6.7119999999999997"/>
        <n v="1.3"/>
        <n v="0.501"/>
        <n v="2E-3"/>
        <n v="1.125"/>
        <n v="1.2724"/>
        <n v="7.0598000000000001"/>
        <n v="3.02"/>
        <n v="4.9790000000000001"/>
        <n v="2.8149999999999999"/>
        <n v="2.14"/>
        <n v="1.9"/>
        <n v="2.2530000000000001"/>
        <n v="1.5629"/>
        <n v="4.0599999999999996"/>
        <n v="1.5669999999999999"/>
        <n v="1.1100000000000001"/>
        <n v="1.4652000000000001"/>
        <n v="0.27700000000000002"/>
        <n v="1.0449999999999999"/>
        <n v="0.111"/>
        <n v="0.14799999999999999"/>
        <n v="3"/>
        <n v="1.9276"/>
        <n v="6.7445000000000004"/>
        <n v="2.915"/>
        <n v="3.327"/>
        <n v="2.79"/>
        <n v="12.308965000000001"/>
        <n v="2.74"/>
        <n v="5.7"/>
        <n v="5.6349999999999998"/>
        <n v="2.839"/>
        <n v="1.5680000000000001"/>
        <n v="58.727499999999999"/>
        <n v="1.893"/>
        <n v="4.4000000000000004"/>
        <n v="1.581"/>
        <n v="2.286"/>
        <n v="2.056"/>
        <n v="5.34"/>
        <n v="8.4"/>
        <n v="2.0009999999999999"/>
        <n v="4.6420000000000003"/>
        <n v="7.2859999999999996"/>
        <n v="32.975999999999999"/>
        <n v="12.48"/>
        <n v="12.295"/>
        <n v="6.109"/>
        <n v="7.4210000000000003"/>
        <n v="11.829499999999999"/>
        <n v="0.57299999999999995"/>
        <n v="0.53600000000000003"/>
        <n v="1.391"/>
        <n v="1.6759999999999999"/>
        <n v="4.5350000000000001"/>
        <n v="6.0750000000000002"/>
        <n v="8.1769999999999996"/>
        <n v="9.2334999999999994"/>
        <n v="14.362500000000001"/>
        <n v="2.331"/>
        <n v="0.219"/>
        <n v="0.47599999999999998"/>
        <n v="3.7839999999999998"/>
        <n v="3.38"/>
        <n v="4.2939999999999996"/>
        <n v="5.6310000000000002"/>
        <n v="6.6005000000000003"/>
        <n v="0.19600000000000001"/>
        <n v="1.5694999999999999"/>
        <n v="2.0249999999999999"/>
        <n v="2.835"/>
        <n v="1.9550000000000001"/>
        <n v="1.905"/>
        <n v="2.35"/>
        <n v="0.13200000000000001"/>
        <n v="0.66400000000000003"/>
        <n v="1.3260000000000001"/>
        <n v="0.81200000000000006"/>
        <n v="13.613804999999999"/>
        <n v="2.4649999999999999"/>
        <n v="2.7210000000000001"/>
        <n v="2.4489999999999998"/>
        <n v="3.4329999999999998"/>
        <n v="3.0169999999999999"/>
        <n v="0.108"/>
        <n v="0.48299999999999998"/>
        <n v="0.80100000000000005"/>
        <n v="0.79200000000000004"/>
        <n v="6.1"/>
        <n v="4.1879999999999997"/>
        <n v="4.0090000000000003"/>
        <n v="5.1920000000000002"/>
        <n v="2.4510000000000001"/>
        <n v="2.1709999999999998"/>
        <n v="0.46600000000000003"/>
        <n v="1.341"/>
        <n v="0.63900000000000001"/>
        <n v="2.08"/>
        <n v="4.1500000000000004"/>
        <n v="3.2250000000000001"/>
        <n v="2.3620000000000001"/>
        <n v="54.220999999999997"/>
        <n v="18.38"/>
        <n v="2.6739999999999999"/>
        <n v="0.84099999999999997"/>
        <n v="0.23499999999999999"/>
        <n v="3.55"/>
        <n v="1.5620000000000001"/>
        <n v="3.7475000000000001"/>
        <n v="5.8620000000000001"/>
        <n v="1.5960000000000001"/>
        <n v="0.20699999999999999"/>
        <n v="0.36099999999999999"/>
        <n v="0.65100000000000002"/>
        <n v="0.26400000000000001"/>
        <n v="0.755"/>
        <n v="2.6549999999999998"/>
        <n v="2.78"/>
        <n v="3.5110000000000001"/>
        <n v="2.1"/>
        <n v="0.30599999999999999"/>
        <n v="0.124"/>
        <n v="0.84299999999999997"/>
        <n v="2.5"/>
        <n v="2.68"/>
        <n v="4.6520000000000001"/>
        <n v="4.41"/>
        <n v="0.72599999999999998"/>
        <n v="1.1459999999999999"/>
        <n v="3.1E-2"/>
        <n v="0.25900000000000001"/>
        <n v="1.6850000000000001"/>
        <n v="1.2714000000000001"/>
        <n v="4.9720000000000004"/>
        <n v="2.54"/>
        <n v="0.91600000000000004"/>
        <n v="0.26600000000000001"/>
        <n v="0.26100000000000001"/>
        <n v="0.15"/>
        <n v="0.79269999999999996"/>
        <n v="6.4829999999999997"/>
        <n v="3.72"/>
        <n v="5.4915000000000003"/>
        <n v="0.18099999999999999"/>
        <n v="0.64600000000000002"/>
        <n v="0.13100000000000001"/>
        <n v="9.6000000000000002E-2"/>
        <n v="4.33"/>
        <n v="2.6545000000000001"/>
        <n v="2.8"/>
        <n v="12.5022"/>
        <n v="5.4029999999999996"/>
        <n v="0.34100000000000003"/>
        <n v="0.73099999999999998"/>
        <n v="0.29099999999999998"/>
        <n v="0.17599999999999999"/>
        <n v="0.58899999999999997"/>
        <n v="1.169"/>
        <n v="0.53100000000000003"/>
        <n v="7.4713000000000003"/>
        <n v="7.8381999999999996"/>
        <n v="3.0070000000000001"/>
        <n v="0.6663"/>
        <n v="0.88700000000000001"/>
        <n v="1.53"/>
        <n v="4.2845000000000004"/>
        <n v="1.1495"/>
        <n v="0.182"/>
        <n v="0.87"/>
        <n v="0.39"/>
        <n v="0.13900000000000001"/>
        <n v="0.40200000000000002"/>
        <n v="4.4870000000000001"/>
        <n v="1.7849999999999999"/>
        <n v="2.1215000000000002"/>
        <n v="1.7504999999999999"/>
        <n v="3.9729999999999999"/>
        <n v="0.151"/>
        <n v="0.74099999999999999"/>
        <n v="0.24099999999999999"/>
        <n v="2.5999999999999999E-2"/>
        <n v="0.20599999999999999"/>
        <n v="1.7609999999999999"/>
        <n v="4.2008000000000001"/>
        <n v="4.1180000000000003"/>
        <n v="0.26500000000000001"/>
        <n v="0.75600000000000001"/>
        <n v="0.20899999999999999"/>
        <n v="6.8000000000000005E-2"/>
        <n v="0.10199999999999999"/>
        <n v="3.7109999999999999"/>
        <n v="2.4500000000000002"/>
        <n v="3.3660000000000001"/>
        <n v="2.5474999999999999"/>
        <n v="6.7523999999999997"/>
        <n v="12.765145"/>
        <n v="0.22600000000000001"/>
        <n v="1.256"/>
        <n v="0.193"/>
        <n v="0.20499999999999999"/>
        <n v="1.51"/>
        <n v="4.306"/>
        <n v="4.9169999999999998"/>
        <n v="7.234"/>
        <n v="0.92100000000000004"/>
        <n v="1.286"/>
        <n v="6.3E-2"/>
        <n v="0.317"/>
        <n v="4.05"/>
        <n v="2.5609999999999999"/>
        <n v="5.1769999999999996"/>
        <n v="9.34"/>
        <n v="7.8120000000000003"/>
        <n v="7.012308"/>
        <n v="9.6389999999999993"/>
        <n v="5.2359999999999998"/>
        <n v="3.9169999999999998"/>
        <n v="1.841"/>
        <n v="3.6459999999999999"/>
        <n v="2.34"/>
        <n v="3.4213"/>
        <n v="5.827"/>
        <n v="4.7"/>
        <n v="2.3239999999999998"/>
        <n v="5.53"/>
        <n v="3.7919999999999998"/>
        <n v="2.077"/>
        <n v="0.55600000000000005"/>
        <n v="0.34"/>
        <n v="0.29499999999999998"/>
        <n v="0.86399999999999999"/>
        <n v="9.157"/>
        <n v="5.0635000000000003"/>
        <n v="3.613"/>
        <n v="7.0514999999999999"/>
        <n v="0.99199999999999999"/>
        <n v="0.40899999999999997"/>
        <n v="0.21"/>
        <n v="20.87"/>
        <n v="5.6159999999999997"/>
        <n v="2.2625000000000002"/>
        <n v="4.4930000000000003"/>
        <n v="6.484"/>
        <n v="2.1040000000000001"/>
        <n v="0.32800000000000001"/>
        <n v="0.752"/>
        <n v="1.65"/>
        <n v="3.6501999999999999"/>
        <n v="1.2310000000000001"/>
        <n v="3.29"/>
        <n v="4.282"/>
        <n v="0.39100000000000001"/>
        <n v="8.6999999999999994E-2"/>
        <n v="1.228"/>
        <n v="1.97"/>
        <n v="0.41799999999999998"/>
        <n v="2.2999999999999998"/>
        <n v="4.7510000000000003"/>
        <n v="0.52"/>
        <n v="0.2"/>
        <n v="0.08"/>
        <n v="1.6"/>
        <n v="2.0640000000000001"/>
        <n v="1.9690000000000001"/>
        <n v="1.7685"/>
        <n v="8.1110000000000007"/>
        <n v="60.768749999999997"/>
        <n v="1.101"/>
        <n v="0.60199999999999998"/>
        <n v="5.5E-2"/>
        <n v="0.17299999999999999"/>
        <n v="0.99399999999999999"/>
        <n v="5.492"/>
        <n v="2.9489999999999998"/>
        <n v="3.8559999999999999"/>
        <n v="9.9864999999999995"/>
        <n v="0.64100000000000001"/>
        <n v="3.5999999999999997E-2"/>
        <n v="0.56699999999999995"/>
        <n v="1.1815"/>
        <n v="1.87"/>
        <n v="2.7839999999999998"/>
        <n v="4.298"/>
        <n v="3.383"/>
        <n v="7.8135000000000003"/>
        <n v="1.54"/>
        <n v="0.52300000000000002"/>
        <n v="9.2999999999999999E-2"/>
        <n v="0.39850000000000002"/>
        <n v="0.66700000000000004"/>
        <n v="1.671"/>
        <n v="2.5920000000000001"/>
        <n v="3.903"/>
        <n v="5.4115000000000002"/>
        <n v="0.11899999999999999"/>
        <n v="0.79100000000000004"/>
        <n v="0.19400000000000001"/>
        <n v="2.7909999999999999"/>
        <n v="1.0660000000000001"/>
        <n v="2.351"/>
        <n v="1.0629999999999999"/>
        <n v="0.751"/>
        <n v="7.5999999999999998E-2"/>
        <n v="0.71699999999999997"/>
        <n v="2.101"/>
        <n v="0.97599999999999998"/>
        <n v="0.76300000000000001"/>
        <n v="1.2290000000000001"/>
        <n v="2.6804999999999999"/>
        <n v="1.681"/>
        <n v="0.14699999999999999"/>
        <n v="0.62"/>
        <n v="4.2560000000000002"/>
        <n v="2.0430000000000001"/>
        <n v="3.0640000000000001"/>
        <n v="1.8919999999999999"/>
        <n v="2.88"/>
        <n v="0.69899999999999995"/>
        <n v="1E-3"/>
        <n v="1.4E-2"/>
        <n v="1.9E-2"/>
        <n v="10.9156"/>
        <n v="0.55300000000000005"/>
        <n v="2.2650000000000001"/>
        <n v="1.452"/>
        <n v="19.081923"/>
        <n v="5.9589999999999996"/>
        <n v="0.104"/>
        <n v="0.123"/>
        <n v="2.8000000000000001E-2"/>
        <n v="0.11"/>
        <n v="7.0651999999999999"/>
        <n v="6.49"/>
        <n v="2.4910000000000001"/>
        <n v="6.0860000000000003"/>
        <n v="5.0625"/>
        <n v="9.9510000000000005"/>
        <n v="0.32700000000000001"/>
        <n v="0.17899999999999999"/>
        <n v="0.68799999999999994"/>
        <n v="7.1646000000000001"/>
        <n v="3.069"/>
        <n v="9.2469999999999999"/>
        <n v="3.5347"/>
        <n v="8.7729999999999997"/>
        <n v="0.107"/>
        <n v="7.835"/>
        <n v="7.3"/>
        <n v="8.6289999999999996"/>
        <n v="3.895"/>
        <n v="4.9850000000000003"/>
        <n v="5.95"/>
        <n v="3.0000000000000001E-3"/>
        <n v="0.26"/>
        <n v="0.27900000000000003"/>
        <n v="7.7507000000000001"/>
        <n v="3.4340000000000002"/>
        <n v="5.9669999999999996"/>
        <n v="6.2220000000000004"/>
        <n v="2.4079999999999999"/>
        <n v="4.6269999999999998"/>
        <n v="0.316"/>
        <n v="4.1000000000000002E-2"/>
        <n v="20.367944999999999"/>
        <n v="4.7300000000000004"/>
        <n v="2.7549999999999999"/>
        <n v="2.024"/>
        <n v="6.8834999999999997"/>
        <n v="6.2249999999999996"/>
        <n v="3.306"/>
        <n v="8.5225000000000009"/>
        <n v="9.9290000000000003"/>
        <n v="10.795"/>
        <n v="1.1496999999999999"/>
        <n v="1.476"/>
        <n v="7.2999999999999995E-2"/>
        <n v="0.42299999999999999"/>
        <n v="0.02"/>
        <n v="2.052"/>
        <n v="0.66010000000000002"/>
        <n v="4.4980000000000002"/>
        <n v="1.613"/>
        <n v="2.8927999999999998"/>
        <n v="0.28129999999999999"/>
        <n v="7.9000000000000001E-2"/>
        <n v="0.99099999999999999"/>
        <n v="1.4330000000000001"/>
        <n v="8.5389999999999997"/>
        <n v="11.063000000000001"/>
        <n v="0.74729999999999996"/>
        <n v="3.4398209"/>
        <n v="1.3049999999999999"/>
        <n v="4.0000000000000001E-3"/>
        <n v="0.42699999999999999"/>
        <n v="0.17949999999999999"/>
        <n v="1.0680000000000001"/>
        <n v="3.1825000000000001"/>
        <n v="4.3499999999999996"/>
        <n v="12.4"/>
        <n v="5.351"/>
        <n v="3.831"/>
        <n v="1.7415"/>
        <n v="11.597"/>
        <n v="7.09"/>
        <n v="24.234000000000002"/>
        <n v="10.255000000000001"/>
        <n v="2.4569999999999999"/>
        <n v="8.3435000000000006"/>
        <n v="9.0154999999999994"/>
        <n v="4.5010000000000003"/>
        <n v="7.8E-2"/>
        <n v="1.129"/>
        <n v="4.3609999999999998"/>
        <n v="10.696"/>
        <n v="5.9560000000000004"/>
        <n v="2.6190000000000002"/>
        <n v="4.1980000000000004"/>
        <n v="0.3145"/>
        <n v="0.57599999999999996"/>
        <n v="6.3460000000000001"/>
        <n v="3.9910000000000001"/>
        <n v="7.6959999999999997"/>
        <n v="5.2976000000000001"/>
        <n v="4.7210000000000001"/>
        <n v="0.153"/>
        <n v="3.3000000000000002E-2"/>
        <n v="0.78669999999999995"/>
        <n v="5.72"/>
        <n v="5.181"/>
        <n v="2.448"/>
        <n v="6.5860000000000003"/>
        <n v="11.4597"/>
        <n v="7.7289000000000003"/>
        <n v="19.354489999999998"/>
        <n v="6.8253677999999995"/>
        <n v="1.5309999999999999"/>
        <n v="0.65329999999999999"/>
        <n v="0.54800000000000004"/>
        <n v="1.1499999999999999"/>
        <n v="2.0859999999999999"/>
        <n v="6.992"/>
        <n v="11.7088"/>
        <n v="6.4414999999999996"/>
        <n v="1.8260000000000001"/>
        <n v="1.7000000000000001E-2"/>
        <n v="4.2648999999999999"/>
        <n v="2.5790000000000002"/>
        <n v="6.9770000000000003"/>
        <n v="5.2062999999999997"/>
        <n v="7.1520999999999999"/>
        <n v="2.206"/>
        <n v="0.66100000000000003"/>
        <n v="0.27100000000000002"/>
        <n v="0.438"/>
        <n v="1.2949999999999999"/>
        <n v="1.7909999999999999"/>
        <n v="5.3224999999999998"/>
        <n v="1.9285000000000001"/>
        <n v="4.8124000000000002"/>
        <n v="2.1659999999999999"/>
        <n v="0.216"/>
        <n v="0.20100000000000001"/>
        <n v="3.2949999999999999"/>
        <n v="3.9275000000000002"/>
        <n v="3.2450000000000001"/>
        <n v="2.0720000000000001"/>
        <n v="2.2595000000000001"/>
        <n v="1.996"/>
        <n v="0.20399999999999999"/>
        <n v="0.50800000000000001"/>
        <n v="0.126"/>
        <n v="1.591"/>
        <n v="1.8959999999999999"/>
        <n v="3.8359999999999999"/>
        <n v="5.3704999999999998"/>
        <n v="1.4873000000000001"/>
        <n v="2.2320000000000002"/>
        <n v="0.51800000000000002"/>
        <n v="3.7759999999999998"/>
        <n v="2.1429999999999998"/>
        <n v="2.4860000000000002"/>
        <n v="5.3479999999999999"/>
        <n v="1.3560000000000001"/>
        <n v="2.3953850000000001"/>
        <n v="0.51300000000000001"/>
        <n v="5.3571"/>
        <n v="3.121"/>
        <n v="5.875"/>
        <n v="3.3809999999999998"/>
        <n v="1.8009999999999999"/>
        <n v="0.51200000000000001"/>
        <n v="0.40400000000000003"/>
        <n v="1.1000000000000001"/>
        <n v="6.4720000000000004"/>
        <n v="3.0394999999999999"/>
        <n v="1.5275000000000001"/>
        <n v="1.5609999999999999"/>
        <n v="0.371"/>
        <n v="105.58275399999999"/>
        <n v="2.7010000000000001"/>
        <n v="2.7810000000000001"/>
        <n v="2.3809999999999998"/>
        <n v="7.7539999999999996"/>
        <n v="6.6764000000000001"/>
        <n v="1.2709999999999999"/>
        <n v="1.77"/>
        <n v="2.8079999999999998"/>
        <n v="6.6769999999999996"/>
        <n v="6.9204999999999997"/>
        <n v="1.633"/>
        <n v="3.7010000000000001"/>
        <n v="1.5909"/>
        <n v="4.1002999999999998"/>
        <n v="6.9147999999999996"/>
        <n v="1.9910000000000001"/>
        <n v="0.35299999999999998"/>
        <n v="0.71199999999999997"/>
        <n v="2.0310000000000001"/>
        <n v="3.78"/>
        <n v="5.6210000000000004"/>
        <n v="2.6709999999999998"/>
        <n v="7.5789999999999997"/>
        <n v="2.9209999999999998"/>
        <n v="0.46200000000000002"/>
        <n v="2.2010000000000001"/>
        <n v="3.629"/>
        <n v="7.6776"/>
        <n v="6.6029999999999998"/>
        <n v="7.9812000000000003"/>
        <n v="2.9908000000000001"/>
        <n v="2.9159999999999999"/>
        <n v="0.55200000000000005"/>
        <n v="118.31"/>
        <n v="3.18"/>
        <n v="5.03"/>
        <n v="7.3385999999999996"/>
        <n v="4.694"/>
        <n v="2.57"/>
        <n v="0.70299999999999996"/>
        <n v="0.38600000000000001"/>
        <n v="4.0804999999999998"/>
        <n v="3.3"/>
        <n v="2.423"/>
        <n v="5.2770000000000001"/>
        <n v="4.7859999999999996"/>
        <n v="3.01"/>
        <n v="0.159"/>
        <n v="0.28100000000000003"/>
        <n v="4.09"/>
        <n v="6.44"/>
        <n v="8.4044000000000008"/>
        <n v="6.923"/>
        <n v="1.7569999999999999"/>
        <n v="21.336169999999999"/>
        <n v="3.2549999999999999"/>
        <n v="0.127"/>
        <n v="0.18"/>
        <n v="5.9009999999999998"/>
        <n v="6.26"/>
        <n v="10.496"/>
        <n v="6.625"/>
        <n v="5.5170000000000003"/>
        <n v="6.6980000000000004"/>
        <n v="4.0354999999999999"/>
        <n v="126.510474335"/>
        <n v="116.19340722500002"/>
        <n v="5.6"/>
        <n v="5.1950000000000003"/>
        <n v="1.7475000000000001"/>
        <n v="1.212"/>
        <n v="17.501999999999999"/>
        <n v="16.798999999999999"/>
        <n v="20.484200000000001"/>
        <n v="5.15"/>
        <n v="9.51"/>
        <n v="3.3149999999999999"/>
        <n v="7.24"/>
        <n v="8.9694000000000003"/>
        <n v="17.209599999999998"/>
        <n v="4.0069999999999997"/>
        <n v="4.508"/>
        <n v="1.375"/>
        <n v="1.7290000000000001"/>
        <n v="9.01"/>
        <n v="17.127800000000001"/>
        <n v="9.9525000000000006"/>
        <n v="3.3109999999999999"/>
        <n v="2.96"/>
        <n v="1.575"/>
        <n v="1.8169999999999999"/>
        <n v="5.673"/>
        <n v="6.1349999999999998"/>
        <n v="7.0149999999999997"/>
        <n v="4.0194999999999999"/>
        <n v="22.438929999999999"/>
        <n v="3.1309999999999998"/>
        <n v="1.9970000000000001"/>
        <n v="0.64700000000000002"/>
        <n v="1.857"/>
        <n v="4.6349999999999998"/>
        <n v="6.6013000000000002"/>
        <n v="4.1669999999999998"/>
        <n v="1.8745000000000001"/>
        <n v="1.3819999999999999"/>
        <n v="0.94499999999999995"/>
        <n v="0.45900000000000002"/>
        <n v="0.46400000000000002"/>
        <n v="2.7"/>
        <n v="3.516"/>
        <n v="2.9009999999999998"/>
        <n v="4.9991000000000003"/>
        <n v="3.7721"/>
        <n v="0.28699999999999998"/>
        <n v="1.095"/>
        <n v="1.95"/>
        <n v="3.4220000000000002"/>
        <n v="2.395"/>
        <n v="0.90100000000000002"/>
        <n v="0.158"/>
        <n v="1.2749999999999999"/>
        <n v="1.665"/>
        <n v="1.778"/>
        <n v="3.089"/>
        <n v="1.3734999999999999"/>
        <n v="1.2849999999999999"/>
        <n v="0.13500000000000001"/>
        <n v="0.53200000000000003"/>
        <n v="1.351"/>
        <n v="7.4823000000000004"/>
        <n v="2.9695"/>
        <n v="2.1749999999999998"/>
        <n v="1.615"/>
        <n v="0.129"/>
        <n v="1.1645000000000001"/>
        <n v="6.9740000000000002"/>
        <n v="2.2679999999999998"/>
        <n v="89.834800000000001"/>
        <n v="1.6259999999999999"/>
        <n v="0.41699999999999998"/>
        <n v="0.435"/>
        <n v="1.7210000000000001"/>
        <n v="7.7990000000000004"/>
        <n v="13.7903"/>
        <n v="1.0509999999999999"/>
        <n v="2.66"/>
        <n v="0.38500000000000001"/>
        <n v="2.65"/>
        <n v="8.2210000000000001"/>
        <n v="16.497499999999999"/>
        <n v="9.4425000000000008"/>
        <n v="3.1964999999999999"/>
        <n v="11.6258629"/>
        <n v="2.2410000000000001"/>
        <n v="0.38200000000000001"/>
        <n v="0.14899999999999999"/>
        <n v="2.5499999999999998"/>
        <n v="12.465"/>
        <n v="9.0335000000000001"/>
        <n v="35.250445647000006"/>
        <n v="1.5509999999999999"/>
        <n v="2.121"/>
        <n v="0.53500000000000003"/>
        <n v="0.28499999999999998"/>
        <n v="2.2349999999999999"/>
        <n v="2.476"/>
        <n v="16.466000000000001"/>
        <n v="6.47"/>
        <n v="2.4871500000000002"/>
        <n v="6.0796999999999999"/>
        <n v="4.1849999999999996"/>
        <n v="3.4649999999999999"/>
        <n v="4.8049999999999997"/>
        <n v="7.83"/>
        <n v="6.4950000000000001"/>
        <n v="1.7549999999999999"/>
        <n v="2.1259999999999999"/>
        <n v="1.605"/>
        <n v="1.9450000000000001"/>
        <n v="0.63200000000000001"/>
        <n v="2.95"/>
        <n v="4.3600000000000003"/>
        <n v="3.7930000000000001"/>
        <n v="2.0331999999999999"/>
        <n v="1.66"/>
        <n v="1.835"/>
        <n v="2.21"/>
        <n v="2.6440000000000001"/>
        <n v="0.92500000000000004"/>
        <n v="2.665"/>
        <n v="1.151"/>
        <n v="0.92600000000000005"/>
        <n v="1.7845"/>
        <n v="0.81"/>
        <n v="1.08"/>
        <n v="2.99"/>
        <n v="1.5129999999999999"/>
        <n v="1.357918"/>
        <n v="2.1850000000000001"/>
        <n v="0.92"/>
        <n v="1.0009999999999999"/>
        <n v="1.58"/>
        <n v="1.8160000000000001"/>
        <n v="4.6245000000000003"/>
        <n v="2.1743000000000001"/>
        <n v="27.707470000000001"/>
        <n v="1.47"/>
        <n v="0.65349999999999997"/>
        <n v="0.86709999999999998"/>
        <n v="1.79"/>
        <n v="1.9850000000000001"/>
        <n v="4.492"/>
        <n v="3.1135000000000002"/>
        <n v="1.276"/>
        <n v="0.9"/>
        <n v="0.61"/>
        <n v="1.2210000000000001"/>
        <n v="1.75"/>
        <n v="8.1080000000000005"/>
        <n v="2.5979999999999999"/>
        <n v="2.411"/>
        <n v="0.74170000000000003"/>
        <n v="0.27600000000000002"/>
        <n v="10.168286"/>
        <n v="5.0841430000000001"/>
        <n v="0.65791500000000003"/>
        <n v="1.5249999999999999"/>
        <n v="4.5239000000000003"/>
        <n v="8.9235000000000007"/>
        <n v="2.8860000000000001"/>
        <n v="2.3610000000000002"/>
        <n v="3.427"/>
        <n v="7.867"/>
        <n v="4.2370000000000001"/>
        <n v="7"/>
        <n v="3.25"/>
        <n v="0.86"/>
        <n v="76.438999999999993"/>
        <n v="36.134799999999998"/>
        <n v="1.9510000000000001"/>
        <n v="2.8250000000000002"/>
        <n v="8.4179999999999993"/>
        <n v="11.247"/>
        <n v="1.7629999999999999"/>
        <n v="1.3109999999999999"/>
        <n v="2.7309999999999999"/>
        <n v="0.36"/>
        <n v="0.63500000000000001"/>
        <n v="6.6849999999999996"/>
        <n v="13.2403"/>
        <n v="3.0030000000000001"/>
        <n v="2.0769000000000002"/>
        <n v="4.2949999999999999"/>
        <n v="4.2350000000000003"/>
        <n v="2.5449999999999999"/>
        <n v="2.2280000000000002"/>
        <n v="0.34499999999999997"/>
        <n v="3.823"/>
        <n v="5.1764999999999999"/>
        <n v="8.9269999999999996"/>
        <n v="8.8989999999999991"/>
        <n v="7.8140000000000001"/>
        <n v="1.7"/>
        <n v="5.2910000000000004"/>
        <n v="5.2130000000000001"/>
        <n v="1.4419999999999999"/>
        <n v="0.91"/>
        <n v="5.9050000000000002"/>
        <n v="7.5869999999999997"/>
        <n v="4.0274999999999999"/>
        <n v="7.1289999999999996"/>
        <n v="3.6579999999999999"/>
        <n v="0.59099999999999997"/>
        <n v="4.4219999999999997"/>
        <n v="0.876"/>
        <n v="2.3250000000000002"/>
        <n v="5.43"/>
        <n v="11.928000000000001"/>
        <n v="4.0766"/>
        <n v="1.8594999999999999"/>
        <n v="4.3390000000000004"/>
        <n v="1.35"/>
        <n v="1.458"/>
        <n v="31.5"/>
        <n v="1.0541320000000001"/>
        <n v="7.1349999999999998"/>
        <n v="4.7880000000000003"/>
        <n v="5.7545000000000002"/>
        <n v="2.2578"/>
        <n v="10.02225"/>
        <n v="23.385249999999999"/>
        <n v="2.5710000000000002"/>
        <n v="2.6840000000000002"/>
        <n v="3.1440000000000001"/>
        <n v="1.8185"/>
        <n v="2.0299999999999998"/>
        <n v="3.637"/>
        <n v="5.3608000000000002"/>
        <n v="0.36081400000000002"/>
        <n v="1.716"/>
        <n v="2.1819999999999999"/>
        <n v="4.8259999999999996"/>
        <n v="2.1760000000000002"/>
        <n v="4.7549999999999999"/>
        <n v="3.04"/>
        <n v="3.0556999999999999"/>
        <n v="11.096"/>
        <n v="10.084"/>
        <n v="3.105"/>
        <n v="4.8129999999999997"/>
        <n v="1.756"/>
        <n v="3.3439999999999999"/>
        <n v="4.7460000000000004"/>
        <n v="4.0410000000000004"/>
        <n v="8.9504999999999999"/>
        <n v="4.5254000000000003"/>
        <n v="2.1484999999999999"/>
        <n v="1.7509999999999999"/>
        <n v="1.7350000000000001"/>
        <n v="5.3920000000000003"/>
        <n v="2.6160999999999999"/>
        <n v="1.7749999999999999"/>
        <n v="2.5510000000000002"/>
        <n v="2.9315000000000002"/>
        <n v="3.1143999999999998"/>
        <n v="3.06"/>
        <n v="1.7124999999999999"/>
        <n v="8.3360000000000003"/>
        <n v="0.9506"/>
        <n v="1.9119999999999999"/>
        <n v="3.9290050000000001"/>
        <n v="0.89"/>
        <n v="6.3324999999999996"/>
        <n v="3.98"/>
        <n v="3.4836"/>
        <n v="1.248"/>
        <n v="5.2549999999999999"/>
        <n v="0.37619999999999998"/>
        <n v="1.2190000000000001"/>
        <n v="2.8109999999999999"/>
        <n v="2.2909999999999999"/>
        <n v="9.7750000000000004"/>
        <n v="16.277000000000001"/>
        <n v="11.1744"/>
        <n v="63.415610100000002"/>
        <n v="61.916423100000003"/>
        <n v="1.236"/>
        <n v="3.4"/>
        <n v="1.82"/>
        <n v="7.9118199999999996"/>
        <n v="4.8491799999999996"/>
        <n v="1.4"/>
        <n v="6.0594999999999999"/>
        <n v="4.6395999999999997"/>
        <n v="2.6591999999999998"/>
        <n v="1.1910000000000001"/>
        <n v="1.901"/>
        <n v="2.4449999999999998"/>
        <n v="0.1353"/>
        <n v="2.1305000000000001"/>
        <n v="0.21176700000000001"/>
        <n v="2.5350299999999999"/>
        <n v="3.2263039999999998"/>
        <n v="1.2886820000000001"/>
        <n v="0.90742100000000003"/>
        <n v="3.6865730000000001"/>
        <n v="1.318284"/>
        <n v="4.13"/>
        <n v="3.3849999999999998"/>
        <n v="20.474"/>
        <n v="11.975"/>
        <n v="6.8864999999999998"/>
        <n v="1.1519999999999999"/>
        <n v="8.2445000000000004"/>
        <n v="6.8034999999999997"/>
        <n v="4.0795000000000003"/>
        <n v="3.4510000000000001"/>
        <n v="14.8796"/>
        <n v="16.721800000000002"/>
        <n v="7.9737"/>
        <n v="0.3"/>
        <n v="5.5529999999999999"/>
        <n v="4.3520000000000003"/>
        <n v="2.1930000000000001"/>
        <n v="3.5510000000000002"/>
        <n v="0.82499999999999996"/>
        <n v="9.4824000000000002"/>
        <n v="12.223800000000001"/>
        <n v="9.1221999999999994"/>
        <n v="6.1327999999999996"/>
        <n v="2.9780000000000002"/>
        <n v="5.8490000000000002"/>
        <n v="1.8955"/>
        <n v="2.9180000000000001"/>
        <n v="2.3744000000000001"/>
        <n v="0.99309999999999998"/>
        <n v="10.7544"/>
        <n v="4.0594999999999999"/>
        <n v="3.9348999999999998"/>
        <n v="2.5851220000000001"/>
        <n v="3.7685"/>
        <n v="5.5620000000000003"/>
        <n v="1.1841999999999999"/>
        <n v="0.69350000000000001"/>
        <n v="3.5750000000000002"/>
        <n v="5.415"/>
        <n v="1.5373000000000001"/>
        <n v="3.6713"/>
        <n v="2.0110000000000001"/>
        <n v="1.4630000000000001"/>
        <n v="4.4260000000000002"/>
        <n v="1.0591999999999999"/>
        <n v="0.94179999999999997"/>
        <n v="0.25"/>
        <n v="2.2250000000000001"/>
        <n v="6.5012999999999996"/>
        <n v="6.4958999999999998"/>
        <n v="4.5082000000000004"/>
        <n v="1.8460000000000001"/>
        <n v="0.56000000000000005"/>
        <n v="1.0202"/>
        <n v="1.85"/>
        <n v="4.0320999999999998"/>
        <n v="3.5783999999999998"/>
        <n v="1.6203000000000001"/>
        <n v="2.1629999999999998"/>
        <n v="0.71399999999999997"/>
        <n v="0.83250000000000002"/>
        <n v="19.84872"/>
        <n v="2.2210000000000001"/>
        <n v="8.7654999999999994"/>
        <n v="1.345"/>
        <n v="2.4952999999999999"/>
        <n v="0.4945"/>
        <n v="2.1459999999999999"/>
        <n v="1.357"/>
        <n v="0.46"/>
        <n v="1.012"/>
        <n v="4.415"/>
        <n v="1.84"/>
        <n v="5.6783999999999999"/>
        <n v="8.0501000000000005"/>
        <n v="2.5310000000000001"/>
        <n v="4.4660000000000002"/>
        <n v="3.8610000000000002"/>
        <n v="8.5449999999999999"/>
        <n v="10.667400000000001"/>
        <n v="1.7478"/>
        <n v="71.449800525000001"/>
        <n v="54.736558950000003"/>
        <n v="55.536354300000006"/>
        <n v="14.975"/>
        <n v="7.2549999999999999"/>
        <n v="7.593"/>
        <n v="5.2030000000000003"/>
        <n v="17.89"/>
        <n v="3.4916999999999998"/>
        <n v="0.97660000000000002"/>
        <n v="0.89600000000000002"/>
        <n v="20.38"/>
        <n v="17.204999999999998"/>
        <n v="8.5667000000000009"/>
        <n v="3.6659999999999999"/>
        <n v="3.8765000000000001"/>
        <n v="14.503"/>
        <n v="6.8470000000000004"/>
        <n v="0.64400000000000002"/>
        <n v="0.50249999999999995"/>
        <n v="19.48"/>
        <n v="15.48"/>
        <n v="5.9734999999999996"/>
        <n v="6.8273000000000001"/>
        <n v="1.6823999999999999"/>
        <n v="8.2149999999999999"/>
        <n v="7.3449999999999998"/>
        <n v="1.29"/>
        <n v="0.46100000000000002"/>
        <n v="2.0526"/>
        <n v="9.9550000000000001"/>
        <n v="8.0050000000000008"/>
        <n v="7.2855999999999996"/>
        <n v="2.7202999999999999"/>
        <n v="3.8483999999999998"/>
        <n v="4.5359999999999996"/>
        <n v="3.3279999999999998"/>
        <n v="1.19"/>
        <n v="0.83399999999999996"/>
        <n v="9.3149999999999995"/>
        <n v="6.2450000000000001"/>
        <n v="7.3646000000000003"/>
        <n v="6.4028"/>
        <n v="3.6152000000000002"/>
        <n v="2.3170000000000002"/>
        <n v="5.1459999999999999"/>
        <n v="3.7509999999999999"/>
        <n v="1.198"/>
        <n v="1.2529999999999999"/>
        <n v="4.66"/>
        <n v="4.2826000000000004"/>
        <n v="9.7170000000000005"/>
        <n v="3.1208999999999998"/>
        <n v="4.6637000000000004"/>
        <n v="14.060684999999999"/>
        <n v="7.19"/>
        <n v="4.7789999999999999"/>
        <n v="1.7615000000000001"/>
        <n v="2.4944999999999999"/>
        <n v="1.8979999999999999"/>
        <n v="64.894977525000002"/>
        <n v="79.671357674999996"/>
        <n v="8.9830000000000005"/>
        <n v="4.9349999999999996"/>
        <n v="8.5966000000000005"/>
        <n v="5.6912000000000003"/>
        <n v="5.7435999999999998"/>
        <n v="5.1429999999999998"/>
        <n v="4.4450000000000003"/>
        <n v="1.25"/>
        <n v="1.8436999999999999"/>
        <n v="1.843"/>
        <n v="11.04"/>
        <n v="8.43"/>
        <n v="8.3190000000000008"/>
        <n v="7.6947999999999999"/>
        <n v="6.4099000000000004"/>
        <n v="6.2830000000000004"/>
        <n v="3.14"/>
        <n v="1.679"/>
        <n v="1.1395"/>
        <n v="2.093"/>
        <n v="0.72600849999999995"/>
        <n v="11.295"/>
        <n v="6.5049999999999999"/>
        <n v="6.7880000000000003"/>
        <n v="13.4984"/>
        <n v="6.2035"/>
        <n v="4.9880000000000004"/>
        <n v="1.22"/>
        <n v="1.2337"/>
        <n v="5.63"/>
        <n v="5.36"/>
        <n v="5.1289999999999996"/>
        <n v="4.0945"/>
        <n v="3.9786999999999999"/>
        <n v="5.87"/>
        <n v="2.1909999999999998"/>
        <n v="0.68259999999999998"/>
        <n v="1.5925"/>
        <n v="5.67"/>
        <n v="5.45"/>
        <n v="9.3711000000000002"/>
        <n v="8.5627999999999993"/>
        <n v="14.819599999999999"/>
        <n v="4.976"/>
        <n v="3.39"/>
        <n v="1.208"/>
        <n v="0.56599999999999995"/>
        <n v="0.92800000000000005"/>
        <n v="4.8470319999999996"/>
        <n v="6.0587900000000001"/>
        <n v="1.2117579999999999"/>
        <n v="5.8250000000000002"/>
        <n v="8.4749999999999996"/>
        <n v="6.9359999999999999"/>
        <n v="6.8727"/>
        <n v="5.4886999999999997"/>
        <n v="0.39300000000000002"/>
        <n v="2.27"/>
        <n v="0.312"/>
        <n v="2.992"/>
        <n v="5.0670000000000002"/>
        <n v="5.6519000000000004"/>
        <n v="5.3703000000000003"/>
        <n v="3.5373000000000001"/>
        <n v="2.145"/>
        <n v="4.37"/>
        <n v="7.17"/>
        <n v="6.7199"/>
        <n v="7.4961000000000002"/>
        <n v="7.9265999999999996"/>
        <n v="66.015276999999998"/>
        <n v="54.587400000000002"/>
        <n v="42.604799999999997"/>
        <n v="5.3559999999999999"/>
        <n v="6.6750999999999996"/>
        <n v="1.5814999999999999"/>
        <n v="0.70399999999999996"/>
        <n v="1.0720000000000001"/>
        <n v="5.85"/>
        <n v="6.65"/>
        <n v="8.6737000000000002"/>
        <n v="8.9992000000000001"/>
        <n v="5.8131000000000004"/>
        <n v="5.1155999999999997"/>
        <n v="6.3840000000000003"/>
        <n v="1.708"/>
        <n v="0.52249999999999996"/>
        <n v="1.139"/>
        <n v="8.1419999999999995"/>
        <n v="11.365"/>
        <n v="16.446999999999999"/>
        <n v="7.9366000000000003"/>
        <n v="14.732799999999999"/>
        <n v="5.9820000000000002"/>
        <n v="2.823"/>
        <n v="2.6080000000000001"/>
        <n v="5.9749999999999996"/>
        <n v="10.15"/>
        <n v="11.0975"/>
        <n v="9.1837999999999997"/>
        <n v="9.9055999999999997"/>
        <n v="4.8230000000000004"/>
        <n v="10.789"/>
        <n v="2.9279999999999999"/>
        <n v="8.6549999999999994"/>
        <n v="15.98"/>
        <n v="12.852"/>
        <n v="9.3134999999999994"/>
        <n v="9.7309999999999999"/>
        <n v="8.0500000000000007"/>
        <n v="12.025"/>
        <n v="3.5049999999999999"/>
        <n v="2.3007"/>
        <n v="1.7074"/>
        <n v="11.3"/>
        <n v="12.484999999999999"/>
        <n v="7.7530000000000001"/>
        <n v="10.429500000000001"/>
        <n v="4.367"/>
        <n v="6.0765000000000002"/>
        <n v="7.7629999999999999"/>
        <n v="5.01"/>
        <n v="4.8486000000000002"/>
        <n v="2.129"/>
        <n v="7.7"/>
        <n v="9.2319999999999993"/>
        <n v="5.3593000000000002"/>
        <n v="5.7782"/>
        <n v="6.077"/>
        <n v="5.7190000000000003"/>
        <n v="2.0605000000000002"/>
        <n v="1.1387"/>
        <n v="5.52"/>
        <n v="10.435"/>
        <n v="5.7295999999999996"/>
        <n v="5.6680000000000001"/>
        <n v="2.0402"/>
        <n v="8.9758099999999992"/>
        <n v="4.726"/>
        <n v="6.23"/>
        <n v="1.395"/>
        <n v="0.73309999999999997"/>
        <n v="0.79059999999999997"/>
        <n v="4.3150000000000004"/>
        <n v="7.0350000000000001"/>
        <n v="12.2875"/>
        <n v="12.696099999999999"/>
        <n v="3.7383000000000002"/>
        <n v="5.5149999999999997"/>
        <n v="0.872"/>
        <n v="0.8387"/>
        <n v="3.9"/>
        <n v="9.7754999999999992"/>
        <n v="9.4875000000000007"/>
        <n v="9.7605000000000004"/>
        <n v="4.2750000000000004"/>
        <n v="2.4605000000000001"/>
        <n v="1.5657000000000001"/>
        <n v="10.107290000000001"/>
        <n v="31.643456"/>
        <n v="38.159081999999998"/>
        <n v="64.709242000000003"/>
        <n v="13.675000000000001"/>
        <n v="13.414999999999999"/>
        <n v="21.474"/>
        <n v="23.7044"/>
        <n v="13.94"/>
        <n v="10.64"/>
        <n v="7.1980000000000004"/>
        <n v="3.0619999999999998"/>
        <n v="3.5409999999999999"/>
        <n v="6.1360000000000001"/>
        <n v="15.225"/>
        <n v="13.996"/>
        <n v="13.105499999999999"/>
        <n v="15.247"/>
        <n v="14.894"/>
        <n v="14.728999999999999"/>
        <n v="6.0609999999999999"/>
        <n v="0.9365"/>
        <n v="1.7837000000000001"/>
        <n v="2.7970000000000002"/>
        <n v="10.500999999999999"/>
        <n v="16.024999999999999"/>
        <n v="9.5418000000000003"/>
        <n v="8.1750000000000007"/>
        <n v="2.9874000000000001"/>
        <n v="9.8529999999999998"/>
        <n v="5.6379999999999999"/>
        <n v="1.1020000000000001"/>
        <n v="0.84450000000000003"/>
        <n v="1.0176000000000001"/>
        <n v="1.69"/>
        <n v="10.045"/>
        <n v="16.989999999999998"/>
        <n v="9.65"/>
        <n v="3.6179999999999999"/>
        <n v="5.5438999999999998"/>
        <n v="6.96"/>
        <n v="4.9370000000000003"/>
        <n v="0.88500000000000001"/>
        <n v="0.20949999999999999"/>
        <n v="0.152"/>
        <n v="9.14"/>
        <n v="3.0746000000000002"/>
        <n v="5.3323"/>
        <n v="41.378999999999998"/>
        <n v="57.930599999999998"/>
        <n v="3.7549999999999999"/>
        <n v="0.89200000000000002"/>
        <n v="0.192"/>
        <n v="0.82399999999999995"/>
        <n v="6.5750000000000002"/>
        <n v="6.2610000000000001"/>
        <n v="17.065000000000001"/>
        <n v="7.1957000000000004"/>
        <n v="0.97789999999999999"/>
        <n v="4.8109999999999999"/>
        <n v="4.9809999999999999"/>
        <n v="0.68200000000000005"/>
        <n v="0.79449999999999998"/>
        <n v="0.98799999999999999"/>
        <n v="0.80800000000000005"/>
        <n v="8.4365699999999997"/>
        <n v="7.4450000000000003"/>
        <n v="6.9"/>
        <n v="15.2805"/>
        <n v="4.3141999999999996"/>
        <n v="4.6109999999999998"/>
        <n v="3.085"/>
        <n v="0.60499999999999998"/>
        <n v="8.3000000000000004E-2"/>
        <n v="0.85750000000000004"/>
        <n v="0.62580000000000002"/>
        <n v="1.28"/>
        <n v="7.65"/>
        <n v="8.23"/>
        <n v="11.132"/>
        <n v="4.4783999999999997"/>
        <n v="4.3155000000000001"/>
        <n v="0.84499999999999997"/>
        <n v="2.5000000000000001E-2"/>
        <n v="0.50049999999999994"/>
        <n v="1.242"/>
        <n v="50.909444999999991"/>
        <n v="37.53"/>
        <n v="2.75"/>
        <n v="3.15"/>
        <n v="6.1715"/>
        <n v="3.5979999999999999"/>
        <n v="3.4350000000000001"/>
        <n v="0.68500000000000005"/>
        <n v="0.112"/>
        <n v="0.28299999999999997"/>
        <n v="2.2000000000000002"/>
        <n v="2.3010000000000002"/>
        <n v="2.0619999999999998"/>
        <n v="0.20799999999999999"/>
        <n v="0.41510000000000002"/>
        <n v="4.1710000000000003"/>
        <n v="1.4730000000000001"/>
        <n v="1.4390000000000001"/>
        <n v="0.33200000000000002"/>
        <n v="1.0115000000000001"/>
        <n v="0.68100000000000005"/>
        <n v="3.32"/>
        <n v="5.82"/>
        <n v="14.2776"/>
        <n v="3.746"/>
        <n v="4.3117000000000001"/>
        <n v="6.3685036000000004"/>
        <n v="5.0588516500000003"/>
        <n v="0.44939037500000006"/>
        <n v="1.1170560750000003"/>
        <n v="1.9280660000000001"/>
        <n v="4.6360000000000001"/>
        <n v="0.442"/>
        <n v="0.67300000000000004"/>
        <n v="0.21099999999999999"/>
        <n v="1.0960000000000001"/>
        <n v="9.7000000000000003E-2"/>
        <n v="4.9649999999999999"/>
        <n v="4.55"/>
        <n v="6.8585000000000003"/>
        <n v="8.5525000000000002"/>
        <n v="3.6053000000000002"/>
        <n v="0.77480000000000004"/>
        <n v="5.2533000000000003"/>
        <n v="0.84"/>
        <n v="2.4E-2"/>
        <n v="0.29399999999999998"/>
        <n v="3.5000000000000003E-2"/>
        <n v="7.25"/>
        <n v="6.125"/>
        <n v="3.51"/>
        <n v="3.7879999999999998"/>
        <n v="5.0759999999999996"/>
        <n v="1.2875000000000001"/>
        <n v="3.1905000000000001"/>
        <n v="5.1999999999999998E-2"/>
        <n v="0.14099999999999999"/>
        <n v="9.07"/>
        <n v="8.65"/>
        <n v="6.7919999999999998"/>
        <n v="8.6660000000000004"/>
        <n v="4.9911000000000003"/>
        <n v="3.6850000000000001"/>
        <n v="2.6749999999999998"/>
        <n v="1.3140000000000001"/>
        <n v="0.66849999999999998"/>
        <n v="1.1939"/>
        <n v="7.22"/>
        <n v="14.215"/>
        <n v="12.048"/>
        <n v="7.6284999999999998"/>
        <n v="4.3295000000000003"/>
        <n v="3.6160000000000001"/>
        <n v="2.7650000000000001"/>
        <n v="2.165"/>
        <n v="0.93300000000000005"/>
        <n v="0.49199999999999999"/>
        <n v="8.1790000000000003"/>
        <n v="7.5449999999999999"/>
        <n v="6.7030000000000003"/>
        <n v="5.798"/>
        <n v="4.3079999999999998"/>
        <n v="1.8438000000000001"/>
        <n v="0.75"/>
        <n v="8.2850000000000001"/>
        <n v="2.8849999999999998"/>
        <n v="1.8640000000000001"/>
        <n v="0.17499999999999999"/>
        <n v="1.0269999999999999"/>
        <n v="3.5"/>
        <n v="10.88"/>
        <n v="5.8"/>
        <n v="14.84"/>
        <n v="17.274000000000001"/>
        <n v="5.35"/>
        <n v="5.1405000000000003"/>
        <n v="3.8010000000000002"/>
        <n v="1.978"/>
        <n v="0.95299999999999996"/>
        <n v="0.44500000000000001"/>
        <n v="12.2"/>
        <n v="7.85"/>
        <n v="8.2940000000000005"/>
        <n v="3.8344999999999998"/>
        <n v="1.8420000000000001"/>
        <n v="2.4813000000000001"/>
        <n v="0.38300000000000001"/>
        <n v="7.3229709999999999"/>
        <n v="4.1929999999999996"/>
        <n v="1.4404999999999999"/>
        <n v="8.5000000000000006E-2"/>
        <n v="1.2344999999999999"/>
        <n v="1.153"/>
        <n v="15"/>
        <n v="9"/>
        <n v="11.191800000000001"/>
        <n v="12.215"/>
        <n v="2.9409999999999998"/>
        <n v="1.1875"/>
        <n v="3.8639999999999999"/>
        <n v="2.4820000000000002"/>
        <n v="0.35599999999999998"/>
        <n v="1.0609999999999999"/>
        <n v="7.45"/>
        <n v="10.050000000000001"/>
        <n v="10.750999999999999"/>
        <n v="6.0617000000000001"/>
        <n v="4.3550000000000004"/>
        <n v="2.6869999999999998"/>
        <n v="4.7960000000000003"/>
        <n v="3.5150000000000001"/>
        <n v="3.1240000000000001"/>
        <n v="0.94550000000000001"/>
        <n v="0.53900000000000003"/>
        <n v="0.97450000000000003"/>
        <n v="3.6"/>
        <n v="10.074999999999999"/>
        <n v="14.1723"/>
        <n v="11.385999999999999"/>
        <n v="2.6819999999999999"/>
        <n v="5.3621999999999996"/>
        <n v="0.27300000000000002"/>
        <n v="23.378269"/>
        <n v="3.8159999999999998"/>
        <n v="3.1150000000000002"/>
        <n v="2.456"/>
        <n v="1.038"/>
        <n v="0.73080000000000001"/>
        <n v="1.4763999999999999"/>
        <n v="3.8"/>
        <n v="9.9600000000000009"/>
        <n v="15.0787"/>
        <n v="16.637"/>
        <n v="8.6715"/>
        <n v="5.3371000000000004"/>
        <n v="4.4210000000000003"/>
        <n v="3.7149999999999999"/>
        <n v="1.232"/>
        <n v="0.82450000000000001"/>
        <n v="0.20849999999999999"/>
        <n v="0.624"/>
        <n v="12.230700000000001"/>
        <n v="9.8224999999999998"/>
        <n v="4.8315000000000001"/>
        <n v="4.867"/>
        <n v="4.9456819999999997"/>
        <n v="25.08231"/>
        <n v="50.868703875000001"/>
        <n v="43.520903359999998"/>
        <n v="7.0750000000000002"/>
        <n v="10.824999999999999"/>
        <n v="16.741900000000001"/>
        <n v="11.125999999999999"/>
        <n v="4.2667000000000002"/>
        <n v="5.24"/>
        <n v="8.2010000000000005"/>
        <n v="3.7429999999999999"/>
        <n v="5.08"/>
        <n v="0.46150000000000002"/>
        <n v="0.32600000000000001"/>
        <n v="1.4076"/>
        <n v="6.2350000000000003"/>
        <n v="5.25"/>
        <n v="24.3504"/>
        <n v="12.226900000000001"/>
        <n v="3.9085000000000001"/>
        <n v="3.6997"/>
        <n v="6.2809999999999997"/>
        <n v="6.55"/>
        <n v="4.22"/>
        <n v="5.367"/>
        <n v="2.0579999999999998"/>
        <n v="5"/>
        <n v="4.0060310000000001"/>
        <n v="15.607900000000001"/>
        <n v="6.133"/>
        <n v="6.9897999999999998"/>
        <n v="7.1829999999999998"/>
        <n v="7.67"/>
        <n v="6.1929999999999996"/>
        <n v="3.351"/>
        <n v="2.0179999999999998"/>
        <n v="2.3730000000000002"/>
        <n v="5.66"/>
        <n v="22.881"/>
        <n v="19.830300000000001"/>
        <n v="4.5620000000000003"/>
        <n v="4.1569000000000003"/>
        <n v="3.9159999999999999"/>
        <n v="29.515499999999999"/>
        <n v="63.247500000000002"/>
        <n v="7.4710000000000001"/>
        <n v="6.5460000000000003"/>
        <n v="2.5565000000000002"/>
        <n v="2.81"/>
        <n v="3.1272929999999999"/>
        <n v="6.11"/>
        <n v="5.61"/>
        <n v="39.719099999999997"/>
        <n v="22.545400000000001"/>
        <n v="12.9069"/>
        <n v="7.0403000000000002"/>
        <n v="6.8609999999999998"/>
        <n v="9.8640000000000008"/>
        <n v="3.1105"/>
        <n v="1.1204000000000001"/>
        <n v="2.2208000000000001"/>
        <n v="5.26"/>
        <n v="16.061"/>
        <n v="19.432300000000001"/>
        <n v="7.77"/>
        <n v="3.1846000000000001"/>
        <n v="2.7039"/>
        <n v="7.6660000000000004"/>
        <n v="13.904999999999999"/>
        <n v="2.0485000000000002"/>
        <n v="1.5075000000000001"/>
        <n v="2.0880000000000001"/>
        <n v="2.4790000000000001"/>
        <n v="5.2149999999999999"/>
        <n v="13.507999999999999"/>
        <n v="16.347000000000001"/>
        <n v="10.542199999999999"/>
        <n v="7.4923000000000002"/>
        <n v="2.0463"/>
        <n v="21.117570000000001"/>
        <n v="6.6360000000000001"/>
        <n v="6.617"/>
        <n v="0.873"/>
        <n v="0.80500000000000005"/>
        <n v="2.5114999999999998"/>
        <n v="5.18"/>
        <n v="5.4051999999999998"/>
        <n v="8.9425000000000008"/>
        <n v="6.4939999999999998"/>
        <n v="1.8485"/>
        <n v="0.96260000000000001"/>
        <n v="5.931"/>
        <n v="6.4240000000000004"/>
        <n v="1.306"/>
        <n v="1.0275000000000001"/>
        <n v="1.7370000000000001"/>
        <n v="2.09"/>
        <n v="0.641594"/>
        <n v="2.2592249999999998"/>
        <n v="2.4809999999999999"/>
        <n v="5.0250000000000004"/>
        <n v="10.09"/>
        <n v="9.1456"/>
        <n v="7.2816999999999998"/>
        <n v="6.2683"/>
        <n v="1.4762"/>
        <n v="5.7859999999999996"/>
        <n v="4.6890000000000001"/>
        <n v="0.57199999999999995"/>
        <n v="0.47399999999999998"/>
        <n v="0.90400000000000003"/>
        <n v="2.6850000000000001"/>
        <n v="6.93"/>
        <n v="5.4947999999999997"/>
        <n v="8.3368000000000002"/>
        <n v="6.1837"/>
        <n v="1.7907"/>
        <n v="1.5377000000000001"/>
        <n v="6.4409999999999998"/>
        <n v="5.81"/>
        <n v="4.43"/>
        <n v="1.0716000000000001"/>
        <n v="1.226"/>
        <n v="1.484"/>
        <n v="9.9194327700000002"/>
        <n v="10.509095220000001"/>
        <n v="0.58966245000000006"/>
        <n v="0.99587435999999996"/>
        <n v="0.52414440000000007"/>
        <n v="0.65518050000000005"/>
        <n v="2.4"/>
        <n v="4.54"/>
        <n v="7.4145000000000003"/>
        <n v="5.3826999999999998"/>
        <n v="1.8022"/>
        <n v="2.6337899999999999"/>
        <n v="6.18"/>
        <n v="3.625"/>
        <n v="0.86140000000000005"/>
        <n v="74.063081999999994"/>
        <n v="27.2346"/>
        <n v="6.31"/>
        <n v="19.811"/>
        <n v="13.362"/>
        <n v="7.3624999999999998"/>
        <n v="3.2867000000000002"/>
        <n v="1.7146999999999999"/>
        <n v="8.8849999999999998"/>
        <n v="17.332000000000001"/>
        <n v="8.9510000000000005"/>
        <n v="0.58050000000000002"/>
        <n v="2.4430000000000001"/>
        <n v="4.87"/>
        <n v="5.65"/>
        <n v="8.2889999999999997"/>
        <n v="17.0304"/>
        <n v="16.928899999999999"/>
        <n v="4.8254999999999999"/>
        <n v="4.4950000000000001"/>
        <n v="9.4649999999999999"/>
        <n v="13.76"/>
        <n v="7.9349999999999996"/>
        <n v="2.6429999999999998"/>
        <n v="1.649"/>
        <n v="4.4850000000000003"/>
        <n v="4.4050000000000002"/>
        <n v="6.4530000000000003"/>
        <n v="17.059699999999999"/>
        <n v="8.8885000000000005"/>
        <n v="7.5445000000000002"/>
        <n v="4.3083"/>
        <n v="6.67"/>
        <n v="6.048"/>
        <n v="2.2599999999999998"/>
        <n v="0.33"/>
        <n v="0.61899999999999999"/>
        <n v="0.55100000000000005"/>
        <n v="3.2160850000000001"/>
        <n v="5.4550000000000001"/>
        <n v="4.17"/>
        <n v="10.385999999999999"/>
        <n v="19.66"/>
        <n v="2.4384999999999999"/>
        <n v="0.52400000000000002"/>
        <n v="0.64029999999999998"/>
        <n v="6.5510000000000002"/>
        <n v="2.6669999999999998"/>
        <n v="0.57099999999999995"/>
        <n v="1.399"/>
        <n v="4.6900000000000004"/>
        <n v="6.1230000000000002"/>
        <n v="8.7155000000000005"/>
        <n v="2.4472"/>
        <n v="1.1903999999999999"/>
        <n v="0.66349999999999998"/>
        <n v="7.2350000000000003"/>
        <n v="6.4619999999999997"/>
        <n v="4.4406999999999996"/>
        <n v="1.075"/>
        <n v="0.68979999999999997"/>
        <n v="1.496"/>
        <n v="1.9626840000000001"/>
        <n v="4.2"/>
        <n v="4.78"/>
        <n v="6.9203000000000001"/>
        <n v="9.5236000000000001"/>
        <n v="1.7816000000000001"/>
        <n v="1.0654999999999999"/>
        <n v="9.8879999999999999"/>
        <n v="5.7329999999999997"/>
        <n v="3.9944999999999999"/>
        <n v="0.54300000000000004"/>
        <n v="0.81399999999999995"/>
        <n v="3.36"/>
        <n v="7.95"/>
        <n v="6.7530000000000001"/>
        <n v="16.079499999999999"/>
        <n v="3.2863000000000002"/>
        <n v="6.7393999999999998"/>
        <n v="0.55889999999999995"/>
        <n v="10.625"/>
        <n v="7.7930000000000001"/>
        <n v="5.3884999999999996"/>
        <n v="0.97150000000000003"/>
        <n v="1.6185"/>
        <n v="2.6315"/>
        <n v="1.895451"/>
        <n v="6.7220000000000004"/>
        <n v="8.4649999999999999"/>
        <n v="5.7527999999999997"/>
        <n v="7.6645000000000003"/>
        <n v="2.9359000000000002"/>
        <n v="0.93769999999999998"/>
        <n v="1.5854999999999999"/>
        <n v="14.858499999999999"/>
        <n v="5.3390000000000004"/>
        <n v="1.6955"/>
        <n v="0.85129999999999995"/>
        <n v="7.57"/>
        <n v="11.92"/>
        <n v="13.023"/>
        <n v="10.352"/>
        <n v="2.1995"/>
        <n v="1.7238"/>
        <n v="1.2218"/>
        <n v="13.361000000000001"/>
        <n v="8.2530000000000001"/>
        <n v="5.8855000000000004"/>
        <n v="1.7357"/>
        <n v="0.67430000000000001"/>
        <n v="11.91"/>
        <n v="12.315"/>
        <n v="17.702999999999999"/>
        <n v="19.265799999999999"/>
        <n v="4.8441000000000001"/>
        <n v="4.4427000000000003"/>
        <n v="3.3814000000000002"/>
        <n v="51.326566200000002"/>
        <n v="68.956040000000002"/>
        <n v="13.71"/>
        <n v="10.6945"/>
        <n v="7.1295000000000002"/>
        <n v="3.2115"/>
        <n v="1.1709000000000001"/>
        <n v="8.2135309999999997"/>
        <n v="12.06"/>
        <n v="11.95"/>
        <n v="8.5139999999999993"/>
        <n v="18.0214"/>
        <n v="4.5472999999999999"/>
        <n v="10.4841"/>
        <n v="2.3938999999999999"/>
        <n v="8.4740000000000002"/>
        <n v="5.8319999999999999"/>
        <n v="1.1160000000000001"/>
        <n v="0.35699999999999998"/>
        <n v="5.7750000000000004"/>
        <n v="8.2174999999999994"/>
        <n v="14.3865"/>
        <n v="3.5758000000000001"/>
        <n v="4.5944000000000003"/>
        <n v="1.3277000000000001"/>
        <n v="6.94"/>
        <n v="2.3445"/>
        <n v="0.85350000000000004"/>
        <n v="3.7416999999999998"/>
        <n v="1.4598800000000001"/>
        <n v="13.2"/>
        <n v="12.44"/>
        <n v="17.034400000000002"/>
        <n v="28.785499999999999"/>
        <n v="6.05"/>
        <n v="2.4125000000000001"/>
        <n v="1.6197999999999999"/>
        <n v="59.020944248000006"/>
        <n v="46.078973040000008"/>
        <n v="67.501671939790015"/>
        <n v="21.15"/>
        <n v="22.181999999999999"/>
        <n v="12.430999999999999"/>
        <n v="21.99"/>
        <n v="21.49"/>
        <n v="16.649799999999999"/>
        <n v="17.222999999999999"/>
        <n v="5.407"/>
        <n v="6.9103000000000003"/>
        <n v="5.3095999999999997"/>
        <n v="19.074999999999999"/>
        <n v="12.236000000000001"/>
        <n v="9.2270000000000003"/>
        <n v="1.9885999999999999"/>
        <n v="4.3882000000000003"/>
        <n v="16.16"/>
        <n v="18.8"/>
        <n v="19.995999999999999"/>
        <n v="24.167000000000002"/>
        <n v="9.9311000000000007"/>
        <n v="3.9121000000000001"/>
        <n v="3.9352"/>
        <n v="22.01"/>
        <n v="28.707000000000001"/>
        <n v="15.111000000000001"/>
        <n v="3.7467999999999999"/>
        <n v="15.74"/>
        <n v="17.7"/>
        <n v="37.244"/>
        <n v="25.260999999999999"/>
        <n v="16.7957"/>
        <n v="9.1760000000000002"/>
        <n v="2.2552460000000001"/>
        <n v="10.83"/>
        <n v="17.975000000000001"/>
        <n v="21.138999999999999"/>
        <n v="10.6007"/>
        <n v="10.815"/>
        <n v="17.649999999999999"/>
        <n v="19.318999999999999"/>
        <n v="17.914999999999999"/>
        <n v="7.3514999999999997"/>
        <n v="3.0798000000000001"/>
        <n v="2.2831999999999999"/>
        <n v="10.781000000000001"/>
        <n v="9.5609999999999999"/>
        <n v="8.6605000000000008"/>
        <n v="7.7294"/>
        <n v="11.24"/>
        <n v="18.2"/>
        <n v="10.412000000000001"/>
        <n v="7.4271000000000003"/>
        <n v="2.0093999999999999"/>
        <n v="1.2638"/>
        <n v="0.75549999999999995"/>
        <n v="10.180999999999999"/>
        <n v="2.258"/>
        <n v="0.36799999999999999"/>
        <n v="1.321"/>
        <n v="0.48159999999999997"/>
        <n v="12.142571999999999"/>
        <n v="2.59"/>
        <n v="7.6"/>
        <n v="9.4629999999999992"/>
        <n v="8.5145"/>
        <n v="3.5958000000000001"/>
        <n v="1.4869000000000001"/>
        <n v="0.26479999999999998"/>
        <n v="6.1820000000000004"/>
        <n v="6.6"/>
        <n v="1.1259999999999999"/>
        <n v="1.5105"/>
        <n v="1.3240000000000001"/>
        <n v="1.2625"/>
        <n v="25.916550000000001"/>
        <n v="15.707000000000001"/>
        <n v="2.19"/>
        <n v="5.9488000000000003"/>
        <n v="9.5121000000000002"/>
        <n v="4.0654000000000003"/>
        <n v="1.9509000000000001"/>
        <n v="0.78600000000000003"/>
        <n v="4.165"/>
        <n v="3.0329999999999999"/>
        <n v="7.0229999999999997"/>
        <n v="4.4474999999999998"/>
        <n v="2.1800000000000002"/>
        <n v="1.05"/>
        <n v="3.568686"/>
        <n v="37.877372000000001"/>
        <n v="21.17794"/>
        <n v="11.6"/>
        <n v="30.33258"/>
        <n v="4.561896"/>
        <n v="17.075500000000002"/>
        <n v="5.4928999999999997"/>
        <n v="6.2298"/>
        <n v="2.6598000000000002"/>
        <n v="4.8710000000000004"/>
        <n v="1.554"/>
        <n v="2.5383"/>
        <n v="2.8915000000000002"/>
        <n v="2.1389999999999998"/>
        <n v="1.077"/>
        <n v="0.65"/>
        <n v="4.8929999999999998"/>
        <n v="4.9969999999999999"/>
        <n v="6.2885999999999997"/>
        <n v="1.2858000000000001"/>
        <n v="3.6749999999999998"/>
        <n v="29.8003"/>
        <n v="30.413"/>
        <n v="5.0251999999999999"/>
        <n v="3.4095"/>
        <n v="5.0990000000000002"/>
        <n v="5.6844999999999999"/>
        <n v="3.6819999999999999"/>
        <n v="2.0259999999999998"/>
        <n v="2.2090000000000001"/>
        <n v="25.15"/>
        <n v="44.843000000000004"/>
        <n v="15.5585"/>
        <n v="10.672499999999999"/>
        <n v="7.3975999999999997"/>
        <n v="6.0030000000000001"/>
        <n v="4.1994999999999996"/>
        <n v="4.3884999999999996"/>
        <n v="30.908999999999999"/>
        <n v="36.307000000000002"/>
        <n v="7.6605999999999996"/>
        <n v="5.4809000000000001"/>
        <n v="10.69875"/>
        <n v="14.265000000000001"/>
        <n v="4.9509999999999996"/>
        <n v="17.300999999999998"/>
        <n v="8.4606999999999992"/>
        <n v="3.2965"/>
        <n v="1.4930000000000001"/>
        <n v="3.3472"/>
        <n v="27.943999999999999"/>
        <n v="23.473099999999999"/>
        <n v="8.6875999999999998"/>
        <n v="5.0297999999999998"/>
        <n v="5.7980999999999998"/>
        <n v="5.0700000000000002E-2"/>
        <n v="6.811185029999999"/>
        <n v="2.4299999999999999E-2"/>
        <n v="3.2645324699999998"/>
        <n v="1.01E-2"/>
        <n v="1.3568632899999997"/>
        <n v="1.34E-2"/>
        <n v="1.80019486"/>
        <n v="1.5E-3"/>
        <n v="0.20151434999999998"/>
        <n v="0.49099999999999999"/>
        <n v="19.754999999999999"/>
        <n v="7.8644999999999996"/>
        <n v="1.8754999999999999"/>
        <n v="4.7866"/>
        <n v="6.8337000000000003"/>
        <n v="25.106000000000002"/>
        <n v="15.489000000000001"/>
        <n v="9.0371000000000006"/>
        <n v="5.4695"/>
        <n v="4.0110999999999999"/>
        <n v="18.336041999999999"/>
        <n v="14.885999999999999"/>
        <n v="6.5415000000000001"/>
        <n v="10.335800000000001"/>
        <n v="0.8"/>
        <n v="3.44"/>
        <n v="17.478999999999999"/>
        <n v="21.355"/>
        <n v="10.2889"/>
        <n v="8.0908999999999995"/>
        <n v="11.3268"/>
        <n v="12.625"/>
        <n v="9.5124999999999993"/>
        <n v="6.4370000000000003"/>
        <n v="9.6766000000000005"/>
        <n v="20.524999999999999"/>
        <n v="3.26"/>
        <n v="8.98"/>
        <n v="42.908299999999997"/>
        <n v="29.615300000000001"/>
        <n v="7.0494000000000003"/>
        <n v="6.3886000000000003"/>
        <n v="7.8071000000000002"/>
        <n v="6.2649999999999997"/>
        <n v="15.815"/>
        <n v="11.503"/>
        <n v="7.0880000000000001"/>
        <n v="8.7032000000000007"/>
        <n v="8.2799999999999994"/>
        <n v="30.003900000000002"/>
        <n v="15.125400000000001"/>
        <n v="4.8727999999999998"/>
        <n v="7.0224000000000002"/>
        <n v="8.9395000000000007"/>
        <n v="9.74"/>
        <n v="8.7650000000000006"/>
        <n v="8.1989999999999998"/>
        <n v="4.9139999999999997"/>
        <n v="6.7069999999999999"/>
        <n v="2.6"/>
        <n v="7.58"/>
        <n v="12.683"/>
        <n v="12.208"/>
        <n v="7.8754"/>
        <n v="4.3548"/>
        <n v="4.9622999999999999"/>
        <n v="1.99"/>
        <n v="2.137"/>
        <n v="3.4180000000000001"/>
        <n v="7.319"/>
        <n v="5.9295999999999998"/>
        <n v="5.9"/>
        <n v="4.5970000000000004"/>
        <n v="12.792"/>
        <n v="10.3628"/>
        <n v="6.2781000000000002"/>
        <n v="3.9196"/>
        <n v="21.1"/>
        <n v="2.177"/>
        <n v="6.7190000000000003"/>
        <n v="6.4485999999999999"/>
        <n v="0.1"/>
        <n v="3.6150000000000002"/>
        <n v="25.665970999999999"/>
        <n v="2.67"/>
        <n v="4.149"/>
        <n v="15.436199999999999"/>
        <n v="10.346299999999999"/>
        <n v="6.2706"/>
        <n v="4.9025999999999996"/>
        <n v="11.55"/>
        <n v="4.9210000000000003"/>
        <n v="2.7330000000000001"/>
        <n v="2.9155000000000002"/>
        <n v="8.1280000000000001"/>
        <n v="7.1578999999999997"/>
        <n v="3.41"/>
        <n v="13.308999999999999"/>
        <n v="25.314499999999999"/>
        <n v="21.241399999999999"/>
        <n v="9.0798000000000005"/>
        <n v="7.93"/>
        <n v="5.7175000000000002"/>
        <n v="12.97217"/>
        <n v="3.1749999999999998"/>
        <n v="3.9167000000000001"/>
        <n v="4.5309999999999997"/>
        <n v="8.1270000000000007"/>
        <n v="1.895"/>
        <n v="12.547000000000001"/>
        <n v="19.458300000000001"/>
        <n v="15.518700000000001"/>
        <n v="7.4425999999999997"/>
        <n v="6.7468000000000004"/>
        <n v="2.0350000000000001"/>
        <n v="5.4089999999999998"/>
        <n v="5.0609999999999999"/>
        <n v="1.46"/>
        <n v="23.417000000000002"/>
        <n v="29.357099999999999"/>
        <n v="24.337"/>
        <n v="14.127800000000001"/>
        <n v="8.6267999999999994"/>
        <n v="2.0099999999999998"/>
        <n v="1.335"/>
        <n v="5.6070000000000002"/>
        <n v="2.8809999999999998"/>
        <n v="1.4912E-2"/>
        <n v="5.4212569999999998"/>
        <n v="1.34"/>
        <n v="11.7493"/>
        <n v="23.230599999999999"/>
        <n v="19.290299999999998"/>
        <n v="22.004300000000001"/>
        <n v="15.234299999999999"/>
        <n v="2.85"/>
        <n v="6.7009999999999996"/>
        <n v="15.984999999999999"/>
        <n v="25.7425"/>
        <n v="23.302499999999998"/>
        <n v="4.68"/>
        <n v="13.433"/>
        <n v="13.400499999999999"/>
        <n v="31.389500000000002"/>
        <n v="16.897500000000001"/>
        <n v="16.1175"/>
        <n v="60.596949944999999"/>
        <n v="73.852087581999996"/>
        <n v="42.193491899999998"/>
        <n v="66.5235780963"/>
        <n v="4.226"/>
        <n v="6.2774999999999999"/>
        <n v="2.8740000000000001"/>
        <n v="7.0679999999999996"/>
        <n v="1.323"/>
        <n v="1.4450000000000001"/>
        <n v="2.1280000000000001"/>
        <n v="1.02"/>
        <n v="6.4660000000000002"/>
        <n v="16.886700000000001"/>
        <n v="8.42"/>
        <n v="11.2189"/>
        <n v="8.6424000000000003"/>
        <n v="2.89"/>
        <n v="4.3057999999999996"/>
        <n v="4.085"/>
        <n v="4.2217000000000002"/>
        <n v="1.2"/>
        <n v="4.0270000000000001"/>
        <n v="2.0550000000000002"/>
        <n v="5.9668000000000001"/>
        <n v="3.9813999999999998"/>
        <n v="6.1109999999999998"/>
        <n v="1.8795999999999999"/>
        <n v="1.8635999999999999"/>
        <n v="3.964"/>
        <n v="1.55"/>
        <n v="17.593"/>
        <n v="34.797499999999999"/>
        <n v="6.9088000000000003"/>
        <n v="13.375999999999999"/>
        <n v="5.3696000000000002"/>
        <n v="3.65"/>
        <n v="2.2160000000000002"/>
        <n v="5.7732000000000001"/>
        <n v="6.8887"/>
        <n v="5.1014999999999997"/>
        <n v="4.95"/>
        <n v="15.933"/>
        <n v="15.060499999999999"/>
        <n v="8.093"/>
        <n v="10.0891"/>
        <n v="5.4335000000000004"/>
        <n v="26.000868000000001"/>
        <n v="4.88"/>
        <n v="4.2249999999999996"/>
        <n v="4.9394"/>
        <n v="2.4801000000000002"/>
        <n v="3.673"/>
        <n v="1.7613000000000001"/>
        <n v="2.1846000000000001"/>
        <n v="3.5329999999999999"/>
        <n v="3.05"/>
        <n v="12.497999999999999"/>
        <n v="15.247299999999999"/>
        <n v="5.6124000000000001"/>
        <n v="8.1862999999999992"/>
        <n v="4.5865999999999998"/>
        <n v="4.3019999999999996"/>
        <n v="4.3891"/>
        <n v="4.5609999999999999"/>
        <n v="3.4956"/>
        <n v="3.4363999999999999"/>
        <n v="1.2649999999999999"/>
        <n v="3.1989999999999998"/>
        <n v="3.0735000000000001"/>
        <n v="3.6465999999999998"/>
        <n v="2.3723000000000001"/>
        <n v="4.4192"/>
        <n v="0.56999999999999995"/>
        <n v="1.2334000000000001"/>
        <n v="1.9155"/>
        <n v="2.2442000000000002"/>
        <n v="1.57"/>
        <n v="8.718"/>
        <n v="12.935499999999999"/>
        <n v="4.0621"/>
        <n v="7.2595000000000001"/>
        <n v="4.1403999999999996"/>
        <n v="1.3245"/>
        <n v="3.343"/>
        <n v="3.34"/>
        <n v="16.705079999999999"/>
        <n v="4.0359999999999996"/>
        <n v="1.9904999999999999"/>
        <n v="4.3483999999999998"/>
        <n v="3.0133000000000001"/>
        <n v="2.1762999999999999"/>
        <n v="0.03"/>
        <n v="1.7229000000000001"/>
        <n v="2.3165"/>
        <n v="0.45"/>
        <n v="0.7"/>
        <n v="6.84"/>
        <n v="7.5324999999999998"/>
        <n v="3.9171"/>
        <n v="9.9266000000000005"/>
        <n v="4.5841000000000003"/>
        <n v="1.5820000000000001"/>
        <n v="2.6193"/>
        <n v="3.3860000000000001"/>
        <n v="4.0004999999999997"/>
        <n v="3.4361000000000002"/>
        <n v="3.2574999999999998"/>
        <n v="1.4259999999999999"/>
        <n v="3.0472000000000001"/>
        <n v="2.6101000000000001"/>
        <n v="2.1183000000000001"/>
        <n v="0.39946999999999999"/>
        <n v="7.0499999999999993E-2"/>
        <n v="0.64949000000000001"/>
        <n v="0.84782000000000002"/>
        <n v="0.68772"/>
        <n v="1.2050000000000001"/>
        <n v="7.6775000000000002"/>
        <n v="13.874499999999999"/>
        <n v="5.2403000000000004"/>
        <n v="9.1742000000000008"/>
        <n v="4.4593999999999996"/>
        <n v="3.5053999999999998"/>
        <n v="1.3294999999999999"/>
        <n v="3.7902"/>
        <n v="0.15759999999999999"/>
        <n v="2.0499999999999998"/>
        <n v="5.8310000000000004"/>
        <n v="2.7690000000000001"/>
        <n v="2.0832999999999999"/>
        <n v="2.4767999999999999"/>
        <n v="2.6993"/>
        <n v="0.17699999999999999"/>
        <n v="1.6845000000000001"/>
        <n v="1.0013000000000001"/>
        <n v="1.23"/>
        <n v="12.3971"/>
        <n v="19.670999999999999"/>
        <n v="4.3646000000000003"/>
        <n v="9.5268999999999995"/>
        <n v="3.3769999999999998"/>
        <n v="1.93"/>
        <n v="7.6717000000000004"/>
        <n v="2.6150000000000002"/>
        <n v="2.3466"/>
        <n v="2.5964"/>
        <n v="2.746"/>
        <n v="3.8231947000000006"/>
        <n v="6.1698452400000008"/>
        <n v="0.15820116000000004"/>
        <n v="2.3993842599999997"/>
        <n v="0.32958575000000007"/>
        <n v="0.30321889000000002"/>
        <n v="28.0946"/>
        <n v="26.233699999999999"/>
        <n v="5.0225999999999997"/>
        <n v="10.743399999999999"/>
        <n v="4.0689000000000002"/>
        <n v="1.2150000000000001"/>
        <n v="13.595000000000001"/>
        <n v="12.423"/>
        <n v="6.9729999999999999"/>
        <n v="4.7153999999999998"/>
        <n v="5.7244999999999999"/>
        <n v="2.4140999999999999E-2"/>
        <n v="20.423500000000001"/>
        <n v="33.746699999999997"/>
        <n v="3.4106999999999998"/>
        <n v="13.7011"/>
        <n v="3.9352999999999998"/>
        <n v="1.74"/>
        <n v="19.900500000000001"/>
        <n v="12.744999999999999"/>
        <n v="5.4546999999999999"/>
        <n v="2.9192999999999998"/>
        <n v="3.915"/>
        <n v="2.105"/>
        <n v="24.291"/>
        <n v="27.810500000000001"/>
        <n v="2.3163"/>
        <n v="9.2885000000000009"/>
        <n v="2.1713"/>
        <n v="18.654"/>
        <n v="9.6946999999999992"/>
        <n v="5.6920000000000002"/>
        <n v="6.6685999999999996"/>
        <n v="6.3955000000000002"/>
        <n v="22.6874"/>
        <n v="33.975200000000001"/>
        <n v="2.8835000000000002"/>
        <n v="15.1366"/>
        <n v="1.9198"/>
        <n v="8.11"/>
        <n v="15.446"/>
        <n v="8.6297999999999995"/>
        <n v="3.0870000000000002"/>
        <n v="5.335"/>
        <n v="7.5001179999999996"/>
        <n v="7.66"/>
        <n v="7.59"/>
        <n v="24.2805"/>
        <n v="30.819400000000002"/>
        <n v="2.8746"/>
        <n v="19.873699999999999"/>
        <n v="2.4523999999999999"/>
        <n v="35.648605199000002"/>
        <n v="35.413361795"/>
        <n v="15.255033429999999"/>
        <n v="23.388019131"/>
        <n v="6.12"/>
        <n v="14.180999999999999"/>
        <n v="13.271000000000001"/>
        <n v="5.327"/>
        <n v="9.3109999999999999"/>
        <n v="8.4830000000000005"/>
        <n v="9.91"/>
        <n v="8.25"/>
        <n v="26.317299999999999"/>
        <n v="39.575200000000002"/>
        <n v="4.3085000000000004"/>
        <n v="16.679300000000001"/>
        <n v="2.7431999999999999"/>
        <n v="12.058"/>
        <n v="8.49"/>
        <n v="8.8518000000000008"/>
        <n v="3.5348999999999999"/>
        <n v="8.4700000000000006"/>
        <n v="5.1150000000000002"/>
        <n v="8"/>
        <n v="18.1721"/>
        <n v="25.228100000000001"/>
        <n v="3.3161"/>
        <n v="14.7714"/>
        <n v="2.4674"/>
        <n v="4.5"/>
        <n v="7.3550000000000004"/>
        <n v="13.994"/>
        <n v="7.556"/>
        <n v="3.4820000000000002"/>
        <n v="14.170999999999999"/>
        <n v="5.91"/>
        <n v="4.7699999999999996"/>
        <n v="5.6849999999999996"/>
        <n v="19.3157"/>
        <n v="45.1678"/>
        <n v="4.2377000000000002"/>
        <n v="33.976900000000001"/>
        <n v="2.9557000000000002"/>
        <n v="7.7149999999999999"/>
        <n v="10.189500000000001"/>
        <n v="15.5794"/>
        <n v="5.7361000000000004"/>
        <n v="5.4394999999999998"/>
        <n v="0.64897782950000005"/>
        <n v="8.3598899999999983"/>
        <n v="7.9950000000000001"/>
        <n v="21.691400000000002"/>
        <n v="18.715199999999999"/>
        <n v="5.6513999999999998"/>
        <n v="15.3499"/>
        <n v="4.2121000000000004"/>
        <n v="27.000639"/>
        <n v="5.1050000000000004"/>
        <n v="6.0270000000000001"/>
        <n v="4.0724999999999998"/>
        <n v="6.1531000000000002"/>
        <n v="13.141"/>
        <n v="10.878"/>
        <n v="4.2300000000000004"/>
        <n v="7.5049999999999999"/>
        <n v="17.675999999999998"/>
        <n v="12.9772"/>
        <n v="2.6852999999999998"/>
        <n v="12.614100000000001"/>
        <n v="1.1419999999999999"/>
        <n v="10.2995"/>
        <n v="4.5750000000000002"/>
        <n v="11.476000000000001"/>
        <n v="8.0350000000000001"/>
        <n v="6.24"/>
        <n v="8.61"/>
        <n v="13.727"/>
        <n v="7.3555999999999999"/>
        <n v="2.6131000000000002"/>
        <n v="10.097799999999999"/>
        <n v="1.5043"/>
        <n v="10.560499999999999"/>
        <n v="7.42"/>
        <n v="14.475"/>
        <n v="11.954499999999999"/>
        <n v="4.2699999999999996"/>
        <n v="8.5"/>
        <n v="17.349"/>
        <n v="18.367000000000001"/>
        <n v="5.0689000000000002"/>
        <n v="13.678800000000001"/>
        <n v="2.3014000000000001"/>
        <n v="8.6649999999999991"/>
        <n v="8.9265000000000008"/>
        <n v="6.2130000000000001"/>
        <n v="14.3963"/>
        <n v="10.4963"/>
        <n v="14.5"/>
        <n v="40"/>
        <n v="37"/>
        <n v="12.68"/>
        <n v="12.52"/>
        <n v="7.3680000000000003"/>
        <n v="11.5793"/>
        <n v="26.8232"/>
        <n v="4.8274999999999997"/>
        <n v="1.7808999999999999"/>
        <n v="21.36"/>
        <n v="15.02"/>
        <n v="7.2089999999999996"/>
        <n v="3.452"/>
        <n v="6.0132000000000003"/>
        <n v="2.2946"/>
        <n v="16.454999999999998"/>
        <n v="16.41"/>
        <n v="14.939500000000001"/>
        <n v="14.669700000000001"/>
        <n v="6.3940999999999999"/>
        <n v="15.1853"/>
        <n v="0.78949999999999998"/>
        <n v="12.83"/>
        <n v="4.2735000000000003"/>
        <n v="5.4904999999999999"/>
        <n v="2.1353"/>
        <n v="13.34"/>
        <n v="14.9"/>
        <n v="10.45"/>
        <n v="13.825100000000001"/>
        <n v="2.8993000000000002"/>
        <n v="15.764900000000001"/>
        <n v="0.89129999999999998"/>
        <n v="14.48"/>
        <n v="3.2917999999999998"/>
        <n v="1.5169999999999999"/>
        <n v="15.965"/>
        <n v="25.23"/>
        <n v="6.6974999999999998"/>
        <n v="13.925700000000001"/>
        <n v="1.847"/>
        <n v="12.002000000000001"/>
        <n v="1.105"/>
        <n v="21.465"/>
        <n v="1.7270000000000001"/>
        <n v="1.3740000000000001"/>
        <n v="1.7774000000000001"/>
        <n v="5.258"/>
        <n v="1.9052"/>
        <n v="25.065802000000001"/>
        <n v="4.6350000000000002E-2"/>
        <n v="9.3424500000000004E-3"/>
        <n v="8.18"/>
        <n v="24.1"/>
        <n v="3.0514000000000001"/>
        <n v="15.2934"/>
        <n v="2.6261999999999999"/>
        <n v="6.9512999999999998"/>
        <n v="1.3167"/>
        <n v="0.6"/>
        <n v="6.665"/>
        <n v="1.2024999999999999"/>
        <n v="2.7294999999999998"/>
        <n v="2.1680000000000001"/>
        <n v="1.0069999999999999"/>
        <n v="8.1999999999999993"/>
        <n v="17.702000000000002"/>
        <n v="3.1480000000000001"/>
        <n v="10.0647"/>
        <n v="2.0110999999999999"/>
        <n v="6.7259000000000002"/>
        <n v="1.31"/>
        <n v="18.409545999999999"/>
        <n v="14.340999999999999"/>
        <n v="10.755750000000001"/>
        <n v="4.0199999999999996"/>
        <n v="1.3460000000000001"/>
        <n v="2.181"/>
        <n v="1.1759999999999999"/>
        <n v="3.2120000000000002"/>
        <n v="1.45"/>
        <n v="5.0000000000000001E-3"/>
        <n v="4.01"/>
        <n v="2.5663999999999999E-2"/>
        <n v="2.98"/>
        <n v="11.9183"/>
        <n v="3.3304999999999998"/>
        <n v="14.549799999999999"/>
        <n v="1.1552"/>
        <n v="7.3103999999999996"/>
        <n v="0.37940000000000002"/>
        <n v="0.85199999999999998"/>
        <n v="2.5099"/>
        <n v="0.48"/>
        <n v="8.2449999999999992"/>
        <n v="3.456"/>
        <n v="0.82099999999999995"/>
        <n v="1.89"/>
        <n v="2.5409999999999999"/>
        <n v="1.1511"/>
        <n v="3.605"/>
        <n v="17.324999999999999"/>
        <n v="2.5369999999999999"/>
        <n v="9.2138000000000009"/>
        <n v="0.87029999999999996"/>
        <n v="6.5251999999999999"/>
        <n v="0.20860000000000001"/>
        <n v="0.21199999999999999"/>
        <n v="5.7713000000000001"/>
        <n v="2.4744000000000002"/>
        <n v="0.35116199999999997"/>
        <n v="7.6551914999999998E-2"/>
        <n v="0.35099999999999998"/>
        <n v="2.6795"/>
        <n v="0.379"/>
        <n v="2.5579999999999998"/>
        <n v="1.2387999999999999"/>
        <n v="4.2000000000000003E-2"/>
        <n v="3.56"/>
        <n v="2.5950000000000002"/>
        <n v="2.9195000000000002"/>
        <n v="7.8494999999999999"/>
        <n v="2.1177999999999999"/>
        <n v="0.318"/>
        <n v="0.94"/>
        <n v="2.867"/>
        <n v="3.3525"/>
        <n v="2.472"/>
        <n v="0.99299999999999999"/>
        <n v="0.49"/>
        <n v="2.38"/>
        <n v="1.2093039999999999"/>
        <n v="10.635"/>
        <n v="2.25"/>
        <n v="7.0862999999999996"/>
        <n v="12.5717"/>
        <n v="3.3024"/>
        <n v="3.1358000000000001"/>
        <n v="0.43419999999999997"/>
        <n v="25.254249999999999"/>
        <n v="21.6465"/>
        <n v="0.109681"/>
        <n v="7.915"/>
        <n v="5.915"/>
        <n v="2.7890000000000001"/>
        <n v="2.1469999999999998"/>
        <n v="0.85860000000000003"/>
        <n v="7.3788853599999999"/>
        <n v="0.55179347999999995"/>
        <n v="0.18393116000000001"/>
        <n v="0.6491688000000001"/>
        <n v="9.59"/>
        <n v="9.1854999999999993"/>
        <n v="13.52"/>
        <n v="3.4701"/>
        <n v="2.9325999999999999"/>
        <n v="0.42899999999999999"/>
        <n v="3.5489999999999999"/>
        <n v="2.5209999999999999"/>
        <n v="4.7939999999999996"/>
        <n v="0.76900000000000002"/>
        <n v="13.912483999999999"/>
        <n v="2.4849999999999999"/>
        <n v="8.0020000000000007"/>
        <n v="17.878399999999999"/>
        <n v="2.2770000000000001"/>
        <n v="1.6245000000000001"/>
        <n v="0.65991699999999998"/>
        <n v="8.6929982999999988E-2"/>
        <n v="5.4080000000000004"/>
        <n v="3.07"/>
        <n v="1.3194999999999999"/>
        <n v="4.7850000000000001"/>
        <n v="0.89529999999999998"/>
        <n v="5.4672299999999998"/>
        <n v="5.4672400000000003"/>
        <n v="1.0249999999999999"/>
        <n v="2.3199999999999998"/>
        <n v="5.4950000000000001"/>
        <n v="13.6591"/>
        <n v="1.4947999999999999"/>
        <n v="1.6928000000000001"/>
        <n v="0.29360000000000003"/>
        <n v="3.8253000000000002E-2"/>
        <n v="1.2390000000000001"/>
        <n v="2.3304999999999998"/>
        <n v="0.51639999999999997"/>
        <n v="5.0599999999999996"/>
        <n v="4.7575000000000003"/>
        <n v="15.289099999999999"/>
        <n v="1.1901999999999999"/>
        <n v="2.4043999999999999"/>
        <n v="0.25330000000000003"/>
        <n v="0.39385799999999999"/>
        <n v="0.433"/>
        <n v="5.585"/>
        <n v="0.67549999999999999"/>
        <n v="2.42E-4"/>
        <n v="0.86729999999999996"/>
        <n v="0.20130000000000001"/>
        <n v="0.64200000000000002"/>
        <n v="2.5750000000000002"/>
        <n v="10.731999999999999"/>
        <n v="17.770900000000001"/>
        <n v="1.2629999999999999"/>
        <n v="0.2974"/>
        <n v="1.2016"/>
        <n v="15.313000000000001"/>
        <n v="7.04"/>
        <n v="6.0536000000000003"/>
        <n v="0.53800000000000003"/>
        <n v="0.70840000000000003"/>
        <n v="2.77"/>
        <n v="3.85"/>
        <n v="16.669"/>
        <n v="31.783200000000001"/>
        <n v="0.73409999999999997"/>
        <n v="15.9247"/>
        <n v="0.4244"/>
        <n v="26.974976000000002"/>
        <n v="1.5512619999999999"/>
        <n v="0.35997338900000003"/>
        <n v="8.4290000000000003"/>
        <n v="2.7985000000000002"/>
        <n v="4.3334999999999999"/>
        <n v="4.7834000000000003"/>
        <n v="6.9964000000000004"/>
        <n v="2.1985649999999999"/>
        <n v="7.9014350000000002"/>
        <n v="6.54"/>
        <n v="5.4493"/>
        <n v="17.853999999999999"/>
        <n v="1.1995"/>
        <n v="9.3275000000000006"/>
        <n v="1.9283999999999999"/>
        <n v="2.2326000000000001"/>
        <n v="0.37209999999999999"/>
        <n v="5.44"/>
        <n v="3.2490000000000001"/>
        <n v="0.54"/>
        <n v="7.9989999999999997"/>
        <n v="11.19"/>
        <n v="20.888000000000002"/>
        <n v="7.46"/>
        <n v="6.9349999999999996"/>
        <n v="6.3"/>
        <n v="8.9001000000000001"/>
        <n v="14.8919"/>
        <n v="11.1989"/>
        <n v="2.4521999999999999"/>
        <n v="1.3778999999999999"/>
        <n v="2.0710000000000002"/>
        <n v="0.66049999999999998"/>
        <n v="11.1585"/>
        <n v="1.4025000000000001"/>
        <n v="1.0201"/>
        <n v="0.40442899999999998"/>
        <n v="8.2883300000000002"/>
        <n v="8.2883200000000006"/>
        <n v="0.77500000000000002"/>
        <n v="3.4750000000000001"/>
        <n v="4.4265999999999996"/>
        <n v="10.862"/>
        <n v="2.1871"/>
        <n v="1.5644"/>
        <n v="0.38390000000000002"/>
        <n v="2.1871999999999998"/>
        <n v="1.302"/>
        <n v="2.6219999999999999"/>
        <n v="0.14879999999999999"/>
        <n v="0.3906"/>
        <n v="1.0703"/>
        <n v="0.61419999999999997"/>
        <n v="0.65759999999999996"/>
        <n v="0.12"/>
        <n v="0.625"/>
        <n v="4.5801999999999996"/>
        <n v="6.7755999999999998"/>
        <n v="1.1575"/>
        <n v="0.307"/>
        <n v="0.1835"/>
        <n v="1.382236"/>
        <n v="0.421788948"/>
        <n v="1.343"/>
        <n v="1.655"/>
        <n v="0.26719999999999999"/>
        <n v="0.2762"/>
        <n v="0.18609999999999999"/>
        <n v="0.80249999999999999"/>
        <n v="13.017714"/>
        <n v="0.185"/>
        <n v="0.42499999999999999"/>
        <n v="4.9989999999999997"/>
        <n v="6.7347000000000001"/>
        <n v="1.8586"/>
        <n v="0.49480000000000002"/>
      </sharedItems>
    </cacheField>
    <cacheField name="Type" numFmtId="0">
      <sharedItems/>
    </cacheField>
    <cacheField name="Quarters" numFmtId="0" databaseField="0">
      <fieldGroup base="0">
        <rangePr groupBy="quarters" startDate="2009-01-13T00:00:00" endDate="2022-10-26T00:00:00"/>
        <groupItems count="6">
          <s v="&lt;13/01/2009"/>
          <s v="Qtr1"/>
          <s v="Qtr2"/>
          <s v="Qtr3"/>
          <s v="Qtr4"/>
          <s v="&gt;26/10/2022"/>
        </groupItems>
      </fieldGroup>
    </cacheField>
    <cacheField name="Years" numFmtId="0" databaseField="0">
      <fieldGroup base="0">
        <rangePr groupBy="years" startDate="2009-01-13T00:00:00" endDate="2022-10-26T00:00:00"/>
        <groupItems count="16">
          <s v="&lt;13/01/2009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26/1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f Sulistiono" refreshedDate="44879.778261226849" createdVersion="8" refreshedVersion="8" minRefreshableVersion="3" recordCount="166" xr:uid="{BBCB37C0-8E78-B444-ABB4-7D52ADC87839}">
  <cacheSource type="worksheet">
    <worksheetSource ref="A1:D167" sheet="db02"/>
  </cacheSource>
  <cacheFields count="4">
    <cacheField name="IssuanceDt" numFmtId="17">
      <sharedItems containsSemiMixedTypes="0" containsNonDate="0" containsDate="1" containsString="0" minDate="2009-01-01T00:00:00" maxDate="2022-10-02T00:00:00"/>
    </cacheField>
    <cacheField name="Bid10e11" numFmtId="43">
      <sharedItems containsSemiMixedTypes="0" containsString="0" containsNumber="1" minValue="0" maxValue="472.82150752329983" count="164">
        <n v="15.940999999999999"/>
        <n v="108.16047649999999"/>
        <n v="15.333"/>
        <n v="29.433"/>
        <n v="32.016000000000005"/>
        <n v="19.880499999999998"/>
        <n v="26.4304372"/>
        <n v="27.53473"/>
        <n v="17.856499999999997"/>
        <n v="19.242000000000001"/>
        <n v="9.0726000000000013"/>
        <n v="0"/>
        <n v="69.357200000000006"/>
        <n v="32.315359999999998"/>
        <n v="37.822999999999993"/>
        <n v="49.709500000000006"/>
        <n v="43.206100000000013"/>
        <n v="41.870000000000005"/>
        <n v="27.423099999999998"/>
        <n v="44.850785000000002"/>
        <n v="31.855999999999998"/>
        <n v="16.580199999999998"/>
        <n v="17.915822800000001"/>
        <n v="4.8769999999999998"/>
        <n v="27.014999999999997"/>
        <n v="47.014209999999999"/>
        <n v="58.346400000000003"/>
        <n v="108.4153"/>
        <n v="32.008399999999995"/>
        <n v="31.336599999999997"/>
        <n v="60.287899999999993"/>
        <n v="45.674100000000003"/>
        <n v="29.3992"/>
        <n v="45.529164999999999"/>
        <n v="89.425500000000014"/>
        <n v="114.9555"/>
        <n v="73.830999999999989"/>
        <n v="54.128804999999993"/>
        <n v="120.68600000000001"/>
        <n v="35.782500000000013"/>
        <n v="33.339399999999998"/>
        <n v="47.392900000000004"/>
        <n v="30.466800000000003"/>
        <n v="29.340800000000002"/>
        <n v="55.753045000000007"/>
        <n v="45.591307999999998"/>
        <n v="9.1529999999999987"/>
        <n v="33.421300000000002"/>
        <n v="54.616500000000002"/>
        <n v="28.745200000000004"/>
        <n v="166.53899999999999"/>
        <n v="38.584499999999998"/>
        <n v="22.2075"/>
        <n v="84.237222999999986"/>
        <n v="34.160299999999999"/>
        <n v="74.225700000000003"/>
        <n v="83.663644999999988"/>
        <n v="40.210820900000002"/>
        <n v="25.467500000000001"/>
        <n v="113.96550000000001"/>
        <n v="89.646800000000013"/>
        <n v="100.80405780000002"/>
        <n v="64.777699999999996"/>
        <n v="37.577185"/>
        <n v="42.377100000000006"/>
        <n v="151.14965399999997"/>
        <n v="49.642000000000003"/>
        <n v="205.15969999999999"/>
        <n v="61.198570000000011"/>
        <n v="22.657"/>
        <n v="3"/>
        <n v="353.18108155999994"/>
        <n v="97.60629999999999"/>
        <n v="91.329429999999988"/>
        <n v="28.045499999999997"/>
        <n v="123.4161"/>
        <n v="91.091662900000003"/>
        <n v="70.397945647"/>
        <n v="78.135000000000005"/>
        <n v="42.595700000000001"/>
        <n v="63.708287999999996"/>
        <n v="54.736443999999999"/>
        <n v="173.12979999999999"/>
        <n v="72.795199999999994"/>
        <n v="87.166000000000011"/>
        <n v="153.87333200000003"/>
        <n v="86.366914000000008"/>
        <n v="69.831404999999975"/>
        <n v="215.80150020000002"/>
        <n v="81.172293999999994"/>
        <n v="141.81809999999999"/>
        <n v="62.442322000000004"/>
        <n v="57.398520000000005"/>
        <n v="27.4895"/>
        <n v="211.009913775"/>
        <n v="187.78120000000001"/>
        <n v="96.825500000000005"/>
        <n v="251.4916202"/>
        <n v="118.61680850000002"/>
        <n v="113.49008000000001"/>
        <n v="64.899599999999992"/>
        <n v="256.63397700000002"/>
        <n v="163.80340000000001"/>
        <n v="163.43120000000002"/>
        <n v="150.74061"/>
        <n v="67.418700000000001"/>
        <n v="144.61907000000002"/>
        <n v="266.17529999999999"/>
        <n v="222.98500000000001"/>
        <n v="112.41337000000001"/>
        <n v="164.51364500000003"/>
        <n v="82.275767699999975"/>
        <n v="37.453400000000002"/>
        <n v="129.15149999999997"/>
        <n v="132.3623"/>
        <n v="116.44007099999999"/>
        <n v="154.59466900000001"/>
        <n v="123.33168200000003"/>
        <n v="119.47191723500001"/>
        <n v="212.25993099999999"/>
        <n v="302.111693"/>
        <n v="193.80087"/>
        <n v="126.70791900000002"/>
        <n v="136.22727970000005"/>
        <n v="202.28608199999999"/>
        <n v="214.63868499999998"/>
        <n v="97.026783999999992"/>
        <n v="131.53145099999998"/>
        <n v="344.30543719999997"/>
        <n v="155.27218000000002"/>
        <n v="455.18128922778999"/>
        <n v="356.39584600000001"/>
        <n v="232.77037199999998"/>
        <n v="306.956074"/>
        <n v="120.16139999999999"/>
        <n v="365.28289999999987"/>
        <n v="248.12323200000003"/>
        <n v="377.57799999999997"/>
        <n v="293.69917099999998"/>
        <n v="265.29767000000004"/>
        <n v="268.43976900000001"/>
        <n v="243.59980000000002"/>
        <n v="472.82150752329983"/>
        <n v="228.46366799999998"/>
        <n v="237.36357999999998"/>
        <n v="143.3365"/>
        <n v="112.00232999999999"/>
        <n v="294.4392410000001"/>
        <n v="409.96003755500004"/>
        <n v="409.59010000000001"/>
        <n v="278.13918465899991"/>
        <n v="234.16840000000002"/>
        <n v="111.69710000000001"/>
        <n v="157"/>
        <n v="256.06410000000005"/>
        <n v="236.85669444999999"/>
        <n v="240.01316"/>
        <n v="80.054713914999979"/>
        <n v="154.12203499999998"/>
        <n v="154.85995978300002"/>
        <n v="78.708152999999982"/>
        <n v="287.60361138899987"/>
        <n v="190.27633899999998"/>
        <n v="65.034338947999998"/>
      </sharedItems>
    </cacheField>
    <cacheField name="Year" numFmtId="0">
      <sharedItems containsSemiMixedTypes="0" containsString="0" containsNumber="1" containsInteger="1" minValue="2009" maxValue="2022" count="14"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87">
  <r>
    <d v="2009-01-13T00:00:00"/>
    <d v="2009-01-15T00:00:00"/>
    <m/>
    <s v="SPN20100114"/>
    <d v="2010-01-14T00:00:00"/>
    <n v="0"/>
    <m/>
    <m/>
    <m/>
    <m/>
    <n v="0.1120458"/>
    <n v="0.114375"/>
    <n v="3000000"/>
    <n v="4808000"/>
    <m/>
    <m/>
    <m/>
    <n v="3300000"/>
    <m/>
    <n v="1.46"/>
    <m/>
    <n v="2009"/>
    <x v="0"/>
    <x v="0"/>
  </r>
  <r>
    <d v="2009-01-13T00:00:00"/>
    <d v="2009-01-15T00:00:00"/>
    <m/>
    <s v="FR0023 (reopen 5)"/>
    <d v="2012-12-15T00:00:00"/>
    <n v="0.11"/>
    <m/>
    <m/>
    <m/>
    <m/>
    <n v="0.1159858"/>
    <n v="0.1184375"/>
    <m/>
    <n v="2315000"/>
    <m/>
    <m/>
    <m/>
    <n v="1850000"/>
    <m/>
    <n v="1.25"/>
    <m/>
    <n v="2009"/>
    <x v="0"/>
    <x v="1"/>
  </r>
  <r>
    <d v="2009-01-13T00:00:00"/>
    <d v="2009-01-15T00:00:00"/>
    <m/>
    <s v="FR0051"/>
    <d v="2014-05-15T00:00:00"/>
    <n v="0.1125"/>
    <m/>
    <m/>
    <m/>
    <m/>
    <n v="0.1179668"/>
    <n v="0.1190625"/>
    <m/>
    <n v="1170000"/>
    <m/>
    <m/>
    <m/>
    <n v="800000"/>
    <m/>
    <n v="1.46"/>
    <m/>
    <n v="2009"/>
    <x v="0"/>
    <x v="1"/>
  </r>
  <r>
    <d v="2009-01-13T00:00:00"/>
    <d v="2009-01-15T00:00:00"/>
    <m/>
    <s v="FR0036 (reopen 4)"/>
    <d v="2019-09-15T00:00:00"/>
    <n v="0.115"/>
    <m/>
    <m/>
    <m/>
    <m/>
    <n v="0"/>
    <m/>
    <m/>
    <n v="844000"/>
    <m/>
    <m/>
    <m/>
    <n v="0"/>
    <m/>
    <n v="0"/>
    <m/>
    <n v="2009"/>
    <x v="0"/>
    <x v="1"/>
  </r>
  <r>
    <d v="2009-01-20T00:00:00"/>
    <d v="2009-01-22T00:00:00"/>
    <m/>
    <s v="SPN20100114 (reopen 1)"/>
    <d v="2010-01-14T00:00:00"/>
    <n v="0"/>
    <m/>
    <m/>
    <m/>
    <m/>
    <n v="0.114693"/>
    <n v="0.1159375"/>
    <n v="3000000"/>
    <n v="4490000"/>
    <m/>
    <m/>
    <m/>
    <n v="2200000"/>
    <m/>
    <n v="2.04"/>
    <m/>
    <n v="2009"/>
    <x v="0"/>
    <x v="0"/>
  </r>
  <r>
    <d v="2009-01-20T00:00:00"/>
    <d v="2009-01-22T00:00:00"/>
    <m/>
    <s v="FR0051 (reopen 1)"/>
    <d v="2014-05-15T00:00:00"/>
    <n v="0.1125"/>
    <m/>
    <m/>
    <m/>
    <m/>
    <n v="0.12043619999999999"/>
    <n v="0.1215625"/>
    <m/>
    <n v="1529000"/>
    <m/>
    <m/>
    <m/>
    <n v="700000"/>
    <m/>
    <n v="2.1800000000000002"/>
    <m/>
    <n v="2009"/>
    <x v="0"/>
    <x v="1"/>
  </r>
  <r>
    <d v="2009-01-20T00:00:00"/>
    <d v="2009-01-22T00:00:00"/>
    <m/>
    <s v="FR0030 (reopen 2)"/>
    <d v="2016-05-15T00:00:00"/>
    <n v="0.1075"/>
    <m/>
    <m/>
    <m/>
    <m/>
    <n v="0.12145309999999999"/>
    <n v="0.1225"/>
    <m/>
    <n v="255000"/>
    <m/>
    <m/>
    <m/>
    <n v="100000"/>
    <m/>
    <n v="2.5499999999999998"/>
    <m/>
    <n v="2009"/>
    <x v="0"/>
    <x v="1"/>
  </r>
  <r>
    <d v="2009-01-20T00:00:00"/>
    <d v="2009-01-22T00:00:00"/>
    <m/>
    <s v="FR0036 (reopen 5)"/>
    <d v="2019-09-15T00:00:00"/>
    <n v="0.115"/>
    <m/>
    <m/>
    <m/>
    <m/>
    <n v="0.1223738"/>
    <n v="0.1228125"/>
    <m/>
    <n v="530000"/>
    <m/>
    <m/>
    <m/>
    <n v="250000"/>
    <m/>
    <n v="2.12"/>
    <m/>
    <n v="2009"/>
    <x v="0"/>
    <x v="1"/>
  </r>
  <r>
    <d v="2009-02-02T00:00:00"/>
    <d v="2009-02-02T00:00:00"/>
    <m/>
    <s v="SPNNT20090430"/>
    <d v="2009-04-30T00:00:00"/>
    <n v="0"/>
    <m/>
    <m/>
    <m/>
    <m/>
    <n v="0.10100000000000001"/>
    <m/>
    <n v="0"/>
    <n v="500000"/>
    <m/>
    <m/>
    <m/>
    <n v="500000"/>
    <m/>
    <m/>
    <m/>
    <n v="2009"/>
    <x v="0"/>
    <x v="2"/>
  </r>
  <r>
    <d v="2009-02-17T00:00:00"/>
    <d v="2009-02-19T00:00:00"/>
    <m/>
    <s v="SPN20100218"/>
    <d v="2010-02-18T00:00:00"/>
    <n v="0"/>
    <m/>
    <m/>
    <m/>
    <m/>
    <n v="0.1074986"/>
    <n v="0.108125"/>
    <n v="3000000"/>
    <n v="5019000"/>
    <m/>
    <m/>
    <m/>
    <n v="2150000"/>
    <m/>
    <n v="2.33"/>
    <m/>
    <n v="2009"/>
    <x v="0"/>
    <x v="0"/>
  </r>
  <r>
    <d v="2009-02-17T00:00:00"/>
    <d v="2009-02-19T00:00:00"/>
    <m/>
    <s v="FR0051 (reopen 2)"/>
    <d v="2014-05-15T00:00:00"/>
    <n v="0.1125"/>
    <m/>
    <m/>
    <m/>
    <m/>
    <n v="0.12198440000000001"/>
    <n v="0.1225"/>
    <m/>
    <n v="1177000"/>
    <m/>
    <m/>
    <m/>
    <n v="150000"/>
    <m/>
    <n v="7.85"/>
    <m/>
    <n v="2009"/>
    <x v="0"/>
    <x v="1"/>
  </r>
  <r>
    <d v="2009-02-17T00:00:00"/>
    <d v="2009-02-19T00:00:00"/>
    <m/>
    <s v="FR0036 (reopen 6)"/>
    <d v="2019-09-15T00:00:00"/>
    <n v="0.115"/>
    <m/>
    <m/>
    <m/>
    <m/>
    <n v="0"/>
    <m/>
    <m/>
    <n v="447000"/>
    <m/>
    <m/>
    <m/>
    <n v="0"/>
    <m/>
    <n v="0"/>
    <m/>
    <n v="2009"/>
    <x v="0"/>
    <x v="1"/>
  </r>
  <r>
    <d v="2009-02-17T00:00:00"/>
    <d v="2009-02-19T00:00:00"/>
    <m/>
    <s v="VR0019"/>
    <d v="2014-12-25T00:00:00"/>
    <n v="8.7389999999999995E-2"/>
    <m/>
    <m/>
    <m/>
    <m/>
    <n v="8.7377764575787442E-2"/>
    <n v="1"/>
    <m/>
    <n v="2480000"/>
    <m/>
    <m/>
    <m/>
    <n v="2450000"/>
    <m/>
    <n v="1.01"/>
    <m/>
    <n v="2009"/>
    <x v="0"/>
    <x v="3"/>
  </r>
  <r>
    <d v="2009-02-25T00:00:00"/>
    <d v="2009-02-25T00:00:00"/>
    <m/>
    <s v="SR001"/>
    <d v="2012-02-25T00:00:00"/>
    <n v="0.12"/>
    <m/>
    <m/>
    <m/>
    <m/>
    <n v="0.12"/>
    <m/>
    <m/>
    <n v="5556290"/>
    <m/>
    <m/>
    <m/>
    <n v="5556290"/>
    <m/>
    <n v="1"/>
    <m/>
    <n v="2009"/>
    <x v="0"/>
    <x v="4"/>
  </r>
  <r>
    <d v="2009-02-24T00:00:00"/>
    <d v="2009-02-26T00:00:00"/>
    <m/>
    <s v="SPN20100218 (reopen 1)"/>
    <d v="2010-02-18T00:00:00"/>
    <n v="0"/>
    <m/>
    <m/>
    <m/>
    <m/>
    <n v="0.1075"/>
    <n v="0.10781250000000001"/>
    <n v="3000000"/>
    <n v="2618000"/>
    <m/>
    <m/>
    <m/>
    <n v="950000"/>
    <m/>
    <n v="2.76"/>
    <m/>
    <n v="2009"/>
    <x v="0"/>
    <x v="0"/>
  </r>
  <r>
    <d v="2009-02-24T00:00:00"/>
    <d v="2009-02-26T00:00:00"/>
    <m/>
    <s v="FR0051 (reopen 3)"/>
    <d v="2014-05-15T00:00:00"/>
    <n v="0.1125"/>
    <m/>
    <m/>
    <m/>
    <m/>
    <n v="0.12711900000000001"/>
    <n v="0.12968750000000001"/>
    <m/>
    <n v="1134000"/>
    <m/>
    <m/>
    <m/>
    <n v="875000"/>
    <m/>
    <n v="1.3"/>
    <m/>
    <n v="2009"/>
    <x v="0"/>
    <x v="1"/>
  </r>
  <r>
    <d v="2009-02-24T00:00:00"/>
    <d v="2009-02-26T00:00:00"/>
    <m/>
    <s v="FR0030 (reopen 3)"/>
    <d v="2016-05-15T00:00:00"/>
    <n v="0.1075"/>
    <m/>
    <m/>
    <m/>
    <m/>
    <n v="0.13288459999999999"/>
    <n v="0.13468749999999999"/>
    <m/>
    <n v="415000"/>
    <m/>
    <m/>
    <m/>
    <n v="325000"/>
    <m/>
    <n v="1.28"/>
    <m/>
    <n v="2009"/>
    <x v="0"/>
    <x v="1"/>
  </r>
  <r>
    <d v="2009-02-24T00:00:00"/>
    <d v="2009-02-26T00:00:00"/>
    <m/>
    <s v="VR0018"/>
    <d v="2012-10-25T00:00:00"/>
    <n v="8.0541399999999999E-2"/>
    <m/>
    <m/>
    <m/>
    <m/>
    <n v="8.0526787933888663E-2"/>
    <n v="1"/>
    <m/>
    <n v="4030000"/>
    <m/>
    <m/>
    <m/>
    <n v="4000000"/>
    <m/>
    <n v="1.01"/>
    <m/>
    <n v="2009"/>
    <x v="0"/>
    <x v="3"/>
  </r>
  <r>
    <d v="2009-02-26T00:00:00"/>
    <d v="2009-03-04T00:00:00"/>
    <m/>
    <s v="RI140504"/>
    <d v="2014-05-04T00:00:00"/>
    <n v="0.10375"/>
    <m/>
    <m/>
    <m/>
    <m/>
    <n v="0.10375"/>
    <m/>
    <m/>
    <n v="31947418.75"/>
    <m/>
    <m/>
    <m/>
    <n v="12025000"/>
    <m/>
    <n v="2.6567500000000002"/>
    <m/>
    <n v="2009"/>
    <x v="0"/>
    <x v="5"/>
  </r>
  <r>
    <d v="2009-02-26T00:00:00"/>
    <d v="2009-03-04T00:00:00"/>
    <m/>
    <s v="RI190304"/>
    <d v="2019-03-04T00:00:00"/>
    <n v="0.11625000000000001"/>
    <m/>
    <m/>
    <m/>
    <m/>
    <n v="0.11749999999999999"/>
    <m/>
    <m/>
    <n v="52836767.75"/>
    <m/>
    <m/>
    <m/>
    <n v="24050000"/>
    <m/>
    <n v="2.196955"/>
    <m/>
    <n v="2009"/>
    <x v="0"/>
    <x v="6"/>
  </r>
  <r>
    <d v="2009-03-10T00:00:00"/>
    <d v="2009-03-12T00:00:00"/>
    <m/>
    <s v="SPN20100311"/>
    <d v="2010-03-11T00:00:00"/>
    <n v="0"/>
    <m/>
    <m/>
    <m/>
    <m/>
    <n v="0.1041849"/>
    <n v="0.105"/>
    <n v="2000000"/>
    <n v="5697000"/>
    <m/>
    <m/>
    <m/>
    <n v="1700000"/>
    <m/>
    <n v="3.35"/>
    <m/>
    <n v="2009"/>
    <x v="0"/>
    <x v="0"/>
  </r>
  <r>
    <d v="2009-03-10T00:00:00"/>
    <d v="2009-03-12T00:00:00"/>
    <m/>
    <s v="FR0036 (reopen 7)"/>
    <d v="2019-09-15T00:00:00"/>
    <n v="0.115"/>
    <m/>
    <m/>
    <m/>
    <m/>
    <n v="0.1395219"/>
    <n v="0.13968749999999999"/>
    <m/>
    <n v="581000"/>
    <m/>
    <m/>
    <m/>
    <n v="125000"/>
    <m/>
    <n v="4.6500000000000004"/>
    <m/>
    <n v="2009"/>
    <x v="0"/>
    <x v="1"/>
  </r>
  <r>
    <d v="2009-03-24T00:00:00"/>
    <d v="2009-03-27T00:00:00"/>
    <m/>
    <s v="SPN20100311 (reopen 1)"/>
    <d v="2010-03-11T00:00:00"/>
    <n v="0"/>
    <m/>
    <m/>
    <m/>
    <m/>
    <n v="9.3761200000000003E-2"/>
    <n v="9.4375000000000001E-2"/>
    <n v="2000000"/>
    <n v="6775000"/>
    <m/>
    <m/>
    <m/>
    <n v="1200000"/>
    <m/>
    <n v="5.645833333333333"/>
    <m/>
    <n v="2009"/>
    <x v="0"/>
    <x v="0"/>
  </r>
  <r>
    <d v="2009-03-24T00:00:00"/>
    <d v="2009-03-27T00:00:00"/>
    <m/>
    <s v="FR0030 (reopen 4)"/>
    <d v="2016-05-15T00:00:00"/>
    <n v="0.1075"/>
    <m/>
    <m/>
    <m/>
    <m/>
    <n v="0.11626839999999999"/>
    <n v="0.1171875"/>
    <m/>
    <n v="2280000"/>
    <m/>
    <m/>
    <m/>
    <n v="800000"/>
    <m/>
    <n v="2.85"/>
    <m/>
    <n v="2009"/>
    <x v="0"/>
    <x v="1"/>
  </r>
  <r>
    <d v="2009-04-14T00:00:00"/>
    <d v="2009-04-16T00:00:00"/>
    <m/>
    <s v="SPN20100415"/>
    <d v="2010-04-15T00:00:00"/>
    <n v="0"/>
    <m/>
    <m/>
    <m/>
    <m/>
    <n v="8.9573899999999998E-2"/>
    <n v="0.09"/>
    <n v="2000000"/>
    <n v="7717000"/>
    <m/>
    <m/>
    <m/>
    <n v="2100000"/>
    <m/>
    <n v="3.6747619047619047"/>
    <m/>
    <n v="2009"/>
    <x v="0"/>
    <x v="0"/>
  </r>
  <r>
    <d v="2009-04-14T00:00:00"/>
    <d v="2009-04-16T00:00:00"/>
    <m/>
    <s v="FR0030 (reopen 5)"/>
    <d v="2016-04-15T00:00:00"/>
    <n v="0.1075"/>
    <m/>
    <m/>
    <m/>
    <m/>
    <n v="0.1154994"/>
    <n v="0.11625000000000001"/>
    <m/>
    <n v="3984000"/>
    <m/>
    <m/>
    <m/>
    <n v="2950000"/>
    <m/>
    <n v="1.3505084745762712"/>
    <m/>
    <n v="2009"/>
    <x v="0"/>
    <x v="1"/>
  </r>
  <r>
    <d v="2009-04-14T00:00:00"/>
    <d v="2009-04-16T00:00:00"/>
    <m/>
    <s v="FR0044"/>
    <d v="2024-09-15T00:00:00"/>
    <n v="0.1"/>
    <m/>
    <m/>
    <m/>
    <m/>
    <n v="0.1244"/>
    <n v="0.12593750000000001"/>
    <m/>
    <n v="2869000"/>
    <m/>
    <m/>
    <m/>
    <n v="2400000"/>
    <m/>
    <n v="1.1954166666666666"/>
    <m/>
    <n v="2009"/>
    <x v="0"/>
    <x v="1"/>
  </r>
  <r>
    <d v="2009-04-23T00:00:00"/>
    <d v="2009-04-23T00:00:00"/>
    <m/>
    <s v="SNI14"/>
    <d v="2014-04-23T00:00:00"/>
    <n v="8.7999999999999995E-2"/>
    <m/>
    <m/>
    <m/>
    <m/>
    <n v="8.7999999999999995E-2"/>
    <m/>
    <m/>
    <n v="7111000"/>
    <m/>
    <m/>
    <m/>
    <n v="0"/>
    <m/>
    <m/>
    <m/>
    <n v="2009"/>
    <x v="0"/>
    <x v="7"/>
  </r>
  <r>
    <d v="2009-04-28T00:00:00"/>
    <d v="2009-04-30T00:00:00"/>
    <m/>
    <s v="SPN20100415 (reopen 1)"/>
    <d v="2010-04-15T00:00:00"/>
    <n v="0"/>
    <m/>
    <m/>
    <m/>
    <m/>
    <n v="8.8667300000000004E-2"/>
    <n v="8.9374999999999996E-2"/>
    <n v="2000000"/>
    <n v="5212000"/>
    <m/>
    <m/>
    <m/>
    <n v="1850000"/>
    <m/>
    <n v="2.8172972972972974"/>
    <m/>
    <n v="2009"/>
    <x v="0"/>
    <x v="0"/>
  </r>
  <r>
    <d v="2009-04-28T00:00:00"/>
    <d v="2009-04-30T00:00:00"/>
    <m/>
    <s v="FR0030 (reopen 6)"/>
    <d v="2016-05-15T00:00:00"/>
    <n v="0.1075"/>
    <m/>
    <m/>
    <m/>
    <m/>
    <n v="0"/>
    <n v="0"/>
    <m/>
    <n v="1535000"/>
    <m/>
    <m/>
    <m/>
    <n v="0"/>
    <m/>
    <m/>
    <m/>
    <n v="2009"/>
    <x v="0"/>
    <x v="1"/>
  </r>
  <r>
    <d v="2009-04-28T00:00:00"/>
    <d v="2009-04-30T00:00:00"/>
    <m/>
    <s v="FR0044"/>
    <d v="2024-09-15T00:00:00"/>
    <n v="0.1"/>
    <m/>
    <m/>
    <m/>
    <m/>
    <n v="0"/>
    <n v="0"/>
    <m/>
    <n v="672000"/>
    <m/>
    <m/>
    <m/>
    <n v="0"/>
    <m/>
    <m/>
    <m/>
    <n v="2009"/>
    <x v="0"/>
    <x v="1"/>
  </r>
  <r>
    <d v="2009-04-28T00:00:00"/>
    <d v="2009-04-30T00:00:00"/>
    <m/>
    <s v="FR0050"/>
    <d v="1938-07-15T00:00:00"/>
    <n v="0.105"/>
    <m/>
    <m/>
    <m/>
    <m/>
    <n v="0.12747919999999999"/>
    <n v="0.12812499999999999"/>
    <m/>
    <n v="333000"/>
    <m/>
    <m/>
    <m/>
    <n v="150000"/>
    <m/>
    <n v="2.2200000000000002"/>
    <m/>
    <n v="2009"/>
    <x v="0"/>
    <x v="1"/>
  </r>
  <r>
    <d v="2009-05-07T00:00:00"/>
    <d v="2009-05-07T00:00:00"/>
    <m/>
    <s v="SDHI2010 A"/>
    <d v="2010-05-07T00:00:00"/>
    <n v="8.5199999999999998E-2"/>
    <m/>
    <m/>
    <m/>
    <m/>
    <n v="8.5199999999999998E-2"/>
    <m/>
    <m/>
    <n v="1500000"/>
    <m/>
    <m/>
    <m/>
    <n v="1500000"/>
    <m/>
    <m/>
    <m/>
    <n v="2009"/>
    <x v="0"/>
    <x v="8"/>
  </r>
  <r>
    <d v="2009-05-12T00:00:00"/>
    <d v="2009-05-14T00:00:00"/>
    <m/>
    <s v="SPN20100513"/>
    <d v="2010-05-13T00:00:00"/>
    <n v="0"/>
    <m/>
    <m/>
    <m/>
    <m/>
    <n v="8.3996899999999999E-2"/>
    <n v="8.4687499999999999E-2"/>
    <n v="2000000"/>
    <n v="4793000"/>
    <m/>
    <m/>
    <m/>
    <n v="1500000"/>
    <m/>
    <n v="3.1953333333333331"/>
    <m/>
    <n v="2009"/>
    <x v="0"/>
    <x v="0"/>
  </r>
  <r>
    <d v="2009-05-12T00:00:00"/>
    <d v="2009-05-14T00:00:00"/>
    <m/>
    <s v="FR0030 (reopen 7)"/>
    <d v="2016-05-15T00:00:00"/>
    <n v="0.1075"/>
    <m/>
    <m/>
    <m/>
    <m/>
    <n v="0.1119607"/>
    <n v="0.1121875"/>
    <m/>
    <n v="5234000"/>
    <m/>
    <m/>
    <m/>
    <n v="550000"/>
    <m/>
    <n v="9.5163636363636357"/>
    <m/>
    <n v="2009"/>
    <x v="0"/>
    <x v="1"/>
  </r>
  <r>
    <d v="2009-05-12T00:00:00"/>
    <d v="2009-05-14T00:00:00"/>
    <m/>
    <s v="FR0044 "/>
    <d v="2024-09-15T00:00:00"/>
    <n v="0.1"/>
    <m/>
    <m/>
    <m/>
    <m/>
    <n v="0.1229616"/>
    <n v="0.12375"/>
    <m/>
    <n v="4245000"/>
    <m/>
    <m/>
    <m/>
    <n v="3100000"/>
    <m/>
    <n v="1.3693548387096774"/>
    <m/>
    <n v="2009"/>
    <x v="0"/>
    <x v="1"/>
  </r>
  <r>
    <d v="2009-05-12T00:00:00"/>
    <d v="2009-05-14T00:00:00"/>
    <m/>
    <s v="FR0050"/>
    <d v="1938-07-15T00:00:00"/>
    <n v="0.105"/>
    <m/>
    <m/>
    <m/>
    <m/>
    <n v="0.1259875"/>
    <n v="0.12656249999999999"/>
    <m/>
    <n v="441000"/>
    <m/>
    <m/>
    <m/>
    <n v="225000"/>
    <m/>
    <n v="1.96"/>
    <m/>
    <n v="2009"/>
    <x v="0"/>
    <x v="1"/>
  </r>
  <r>
    <d v="2009-05-26T00:00:00"/>
    <d v="2009-05-28T00:00:00"/>
    <m/>
    <s v="SPN20100513"/>
    <d v="2010-05-13T00:00:00"/>
    <n v="0"/>
    <m/>
    <m/>
    <m/>
    <m/>
    <n v="8.08807E-2"/>
    <n v="8.1562499999999996E-2"/>
    <n v="2000000"/>
    <n v="6725000"/>
    <m/>
    <m/>
    <m/>
    <n v="1100000"/>
    <m/>
    <n v="6.1136363636363633"/>
    <m/>
    <n v="2009"/>
    <x v="0"/>
    <x v="0"/>
  </r>
  <r>
    <d v="2009-05-26T00:00:00"/>
    <d v="2009-05-28T00:00:00"/>
    <m/>
    <s v="FR0036 (reopen 8)"/>
    <d v="2019-09-15T00:00:00"/>
    <n v="0.115"/>
    <m/>
    <m/>
    <m/>
    <m/>
    <n v="0.11199000000000001"/>
    <n v="0.1125"/>
    <m/>
    <n v="6815000"/>
    <m/>
    <m/>
    <m/>
    <n v="2500000"/>
    <m/>
    <n v="2.726"/>
    <m/>
    <n v="2009"/>
    <x v="0"/>
    <x v="1"/>
  </r>
  <r>
    <d v="2009-05-26T00:00:00"/>
    <d v="2009-05-28T00:00:00"/>
    <m/>
    <s v="FR0047 (reopen 6)"/>
    <d v="2028-02-15T00:00:00"/>
    <n v="0.1"/>
    <m/>
    <m/>
    <m/>
    <m/>
    <n v="0.1219952"/>
    <n v="0.1225"/>
    <m/>
    <n v="2263000"/>
    <m/>
    <m/>
    <m/>
    <n v="800000"/>
    <m/>
    <n v="2.8287499999999999"/>
    <m/>
    <n v="2009"/>
    <x v="0"/>
    <x v="1"/>
  </r>
  <r>
    <d v="2009-06-09T00:00:00"/>
    <d v="2009-06-11T00:00:00"/>
    <m/>
    <s v="SPN20100610"/>
    <d v="2010-06-10T00:00:00"/>
    <n v="0"/>
    <m/>
    <m/>
    <m/>
    <m/>
    <n v="7.6062500000000005E-2"/>
    <n v="7.6249999999999998E-2"/>
    <n v="2000000"/>
    <n v="7050000"/>
    <m/>
    <m/>
    <m/>
    <n v="1000000"/>
    <m/>
    <n v="7.05"/>
    <m/>
    <n v="2009"/>
    <x v="0"/>
    <x v="0"/>
  </r>
  <r>
    <d v="2009-06-09T00:00:00"/>
    <d v="2009-06-11T00:00:00"/>
    <m/>
    <s v="FR0044 "/>
    <d v="2024-09-15T00:00:00"/>
    <n v="0.1"/>
    <m/>
    <m/>
    <m/>
    <m/>
    <n v="0.1131182"/>
    <n v="0.1134375"/>
    <m/>
    <n v="3347000"/>
    <m/>
    <m/>
    <m/>
    <n v="650000"/>
    <m/>
    <n v="5.15"/>
    <m/>
    <n v="2009"/>
    <x v="0"/>
    <x v="1"/>
  </r>
  <r>
    <d v="2009-06-09T00:00:00"/>
    <d v="2009-06-11T00:00:00"/>
    <m/>
    <s v="FR0047 (reopen 7)"/>
    <d v="2028-02-15T00:00:00"/>
    <n v="0.1"/>
    <m/>
    <m/>
    <m/>
    <m/>
    <n v="0.11487169999999999"/>
    <n v="0.1153125"/>
    <m/>
    <n v="1976000"/>
    <m/>
    <m/>
    <m/>
    <n v="1350000"/>
    <m/>
    <n v="1.46"/>
    <m/>
    <n v="2009"/>
    <x v="0"/>
    <x v="1"/>
  </r>
  <r>
    <d v="2009-06-24T00:00:00"/>
    <d v="2009-06-24T00:00:00"/>
    <m/>
    <s v="SDHI2010 B"/>
    <d v="2010-05-07T00:00:00"/>
    <n v="7.8299999999999995E-2"/>
    <m/>
    <m/>
    <m/>
    <m/>
    <n v="7.8299999999999995E-2"/>
    <m/>
    <m/>
    <n v="850000"/>
    <m/>
    <m/>
    <m/>
    <n v="850000"/>
    <m/>
    <m/>
    <m/>
    <n v="2009"/>
    <x v="0"/>
    <x v="8"/>
  </r>
  <r>
    <d v="2009-06-24T00:00:00"/>
    <d v="2009-06-24T00:00:00"/>
    <m/>
    <s v="SDHI2010 C"/>
    <d v="2010-07-24T00:00:00"/>
    <n v="7.8899999999999998E-2"/>
    <m/>
    <m/>
    <m/>
    <m/>
    <n v="7.8899999999999998E-2"/>
    <m/>
    <m/>
    <n v="336000"/>
    <m/>
    <m/>
    <m/>
    <n v="336000"/>
    <m/>
    <m/>
    <m/>
    <n v="2009"/>
    <x v="0"/>
    <x v="8"/>
  </r>
  <r>
    <d v="2009-06-23T00:00:00"/>
    <d v="2009-06-25T00:00:00"/>
    <m/>
    <s v="SPN20100610 (reopen 1)"/>
    <d v="2010-06-10T00:00:00"/>
    <n v="0"/>
    <m/>
    <m/>
    <m/>
    <m/>
    <n v="7.5290200000000002E-2"/>
    <n v="7.6249999999999998E-2"/>
    <n v="2000000"/>
    <n v="1795000"/>
    <m/>
    <m/>
    <m/>
    <n v="1000000"/>
    <m/>
    <n v="1.8"/>
    <m/>
    <n v="2009"/>
    <x v="0"/>
    <x v="0"/>
  </r>
  <r>
    <d v="2009-06-23T00:00:00"/>
    <d v="2009-06-25T00:00:00"/>
    <m/>
    <s v="FR0030 (reopen7)"/>
    <d v="2016-05-15T00:00:00"/>
    <n v="0.1075"/>
    <m/>
    <m/>
    <m/>
    <m/>
    <n v="0.10848389999999999"/>
    <n v="0.1190625"/>
    <m/>
    <n v="2372000"/>
    <m/>
    <m/>
    <m/>
    <n v="700000"/>
    <m/>
    <n v="3.39"/>
    <m/>
    <n v="2009"/>
    <x v="0"/>
    <x v="1"/>
  </r>
  <r>
    <d v="2009-06-23T00:00:00"/>
    <d v="2009-06-25T00:00:00"/>
    <m/>
    <s v="FR0044 "/>
    <d v="2024-09-15T00:00:00"/>
    <n v="0.1"/>
    <m/>
    <m/>
    <m/>
    <m/>
    <n v="0.1226758"/>
    <n v="0.123125"/>
    <m/>
    <n v="2154500"/>
    <m/>
    <m/>
    <m/>
    <n v="500000"/>
    <m/>
    <n v="4.3099999999999996"/>
    <m/>
    <n v="2009"/>
    <x v="0"/>
    <x v="1"/>
  </r>
  <r>
    <d v="2009-07-14T00:00:00"/>
    <d v="2009-07-16T00:00:00"/>
    <m/>
    <s v="SPN20100715"/>
    <d v="2010-07-15T00:00:00"/>
    <n v="0"/>
    <m/>
    <m/>
    <m/>
    <m/>
    <n v="7.1453100000000005E-2"/>
    <n v="7.1874999999999994E-2"/>
    <n v="2000000"/>
    <n v="3555000"/>
    <m/>
    <m/>
    <m/>
    <n v="1000000"/>
    <m/>
    <n v="3.5550000000000002"/>
    <m/>
    <n v="2009"/>
    <x v="0"/>
    <x v="0"/>
  </r>
  <r>
    <d v="2009-07-14T00:00:00"/>
    <d v="2009-07-16T00:00:00"/>
    <m/>
    <s v="FR0043"/>
    <d v="2022-07-15T00:00:00"/>
    <n v="0.10249999999999999"/>
    <m/>
    <m/>
    <m/>
    <m/>
    <n v="0.1122351"/>
    <n v="0.1125"/>
    <m/>
    <n v="2951000"/>
    <m/>
    <m/>
    <m/>
    <n v="625000"/>
    <m/>
    <n v="4.7215999999999996"/>
    <m/>
    <n v="2009"/>
    <x v="0"/>
    <x v="1"/>
  </r>
  <r>
    <d v="2009-07-14T00:00:00"/>
    <d v="2009-07-16T00:00:00"/>
    <m/>
    <s v="FR0044"/>
    <d v="2024-09-15T00:00:00"/>
    <n v="0.1"/>
    <m/>
    <m/>
    <m/>
    <m/>
    <n v="0.1143595"/>
    <n v="0.1146875"/>
    <m/>
    <n v="1039000"/>
    <m/>
    <m/>
    <m/>
    <n v="775000"/>
    <m/>
    <n v="1.3406451612903225"/>
    <m/>
    <n v="2009"/>
    <x v="0"/>
    <x v="1"/>
  </r>
  <r>
    <d v="2009-07-14T00:00:00"/>
    <d v="2009-07-16T00:00:00"/>
    <m/>
    <s v="FR0047"/>
    <d v="2028-02-15T00:00:00"/>
    <n v="0.1"/>
    <m/>
    <m/>
    <m/>
    <m/>
    <n v="0.1159731"/>
    <n v="0.1171875"/>
    <m/>
    <n v="1007500"/>
    <m/>
    <m/>
    <m/>
    <n v="600000"/>
    <m/>
    <n v="1.6791666666666667"/>
    <m/>
    <n v="2009"/>
    <x v="0"/>
    <x v="1"/>
  </r>
  <r>
    <d v="2009-07-28T00:00:00"/>
    <d v="2009-07-30T00:00:00"/>
    <m/>
    <s v="SPN20100715 (Reopening 1)"/>
    <d v="2010-07-15T00:00:00"/>
    <n v="0"/>
    <m/>
    <m/>
    <m/>
    <m/>
    <n v="7.0171899999999995E-2"/>
    <n v="7.0937500000000001E-2"/>
    <n v="2000000"/>
    <n v="4335000"/>
    <m/>
    <m/>
    <m/>
    <n v="1000000"/>
    <m/>
    <n v="4.335"/>
    <m/>
    <n v="2009"/>
    <x v="0"/>
    <x v="0"/>
  </r>
  <r>
    <d v="2009-07-28T00:00:00"/>
    <d v="2009-07-30T00:00:00"/>
    <m/>
    <s v="FR0043 (Reopening 4)"/>
    <d v="2022-07-15T00:00:00"/>
    <n v="0.10249999999999999"/>
    <m/>
    <m/>
    <m/>
    <m/>
    <n v="0.10796939999999999"/>
    <n v="0.10875"/>
    <m/>
    <n v="2243000"/>
    <m/>
    <m/>
    <m/>
    <n v="950000"/>
    <m/>
    <n v="2.3610526315789473"/>
    <m/>
    <n v="2009"/>
    <x v="0"/>
    <x v="1"/>
  </r>
  <r>
    <d v="2009-07-28T00:00:00"/>
    <d v="2009-07-30T00:00:00"/>
    <m/>
    <s v="FR0047 (Reopening 9)"/>
    <d v="2028-02-15T00:00:00"/>
    <n v="0.1"/>
    <m/>
    <m/>
    <m/>
    <m/>
    <n v="0.1136747"/>
    <n v="0.114375"/>
    <m/>
    <n v="2184000"/>
    <m/>
    <m/>
    <m/>
    <n v="1000000"/>
    <m/>
    <n v="2.1840000000000002"/>
    <m/>
    <n v="2009"/>
    <x v="0"/>
    <x v="1"/>
  </r>
  <r>
    <d v="2009-07-28T00:00:00"/>
    <d v="2009-07-30T00:00:00"/>
    <m/>
    <s v="FR0050 (Reopening 5)"/>
    <d v="2038-07-15T00:00:00"/>
    <n v="0.105"/>
    <m/>
    <m/>
    <m/>
    <m/>
    <n v="0.1174717"/>
    <n v="0.1196875"/>
    <m/>
    <n v="986000"/>
    <m/>
    <m/>
    <m/>
    <n v="986000"/>
    <m/>
    <n v="1"/>
    <m/>
    <n v="2009"/>
    <x v="0"/>
    <x v="1"/>
  </r>
  <r>
    <d v="2009-07-17T00:00:00"/>
    <d v="2009-07-29T00:00:00"/>
    <m/>
    <s v="RIJPY0719"/>
    <d v="2019-07-29T00:00:00"/>
    <n v="2.7300000000000001E-2"/>
    <m/>
    <m/>
    <m/>
    <m/>
    <m/>
    <m/>
    <m/>
    <n v="8129937.2000000002"/>
    <m/>
    <m/>
    <m/>
    <n v="3695426"/>
    <m/>
    <m/>
    <m/>
    <n v="2009"/>
    <x v="0"/>
    <x v="9"/>
  </r>
  <r>
    <d v="2009-08-10T00:00:00"/>
    <d v="2009-08-12T00:00:00"/>
    <m/>
    <s v="ORI006"/>
    <d v="2012-09-15T00:00:00"/>
    <n v="9.35E-2"/>
    <m/>
    <m/>
    <m/>
    <m/>
    <m/>
    <m/>
    <m/>
    <n v="8536730"/>
    <m/>
    <m/>
    <m/>
    <n v="8536730"/>
    <m/>
    <m/>
    <m/>
    <n v="2009"/>
    <x v="0"/>
    <x v="10"/>
  </r>
  <r>
    <d v="2009-08-18T00:00:00"/>
    <d v="2009-08-20T00:00:00"/>
    <m/>
    <s v="SPN20100819"/>
    <d v="2010-08-19T00:00:00"/>
    <n v="0"/>
    <m/>
    <m/>
    <m/>
    <m/>
    <m/>
    <m/>
    <n v="2000000"/>
    <n v="1270000"/>
    <m/>
    <m/>
    <m/>
    <n v="0"/>
    <m/>
    <m/>
    <m/>
    <n v="2009"/>
    <x v="0"/>
    <x v="0"/>
  </r>
  <r>
    <d v="2009-08-18T00:00:00"/>
    <d v="2009-08-20T00:00:00"/>
    <m/>
    <s v="FR0030 (reopening 7)"/>
    <d v="2016-05-15T00:00:00"/>
    <n v="0.1075"/>
    <m/>
    <m/>
    <m/>
    <m/>
    <m/>
    <m/>
    <m/>
    <n v="871000"/>
    <m/>
    <m/>
    <m/>
    <n v="0"/>
    <m/>
    <m/>
    <m/>
    <n v="2009"/>
    <x v="0"/>
    <x v="1"/>
  </r>
  <r>
    <d v="2009-08-18T00:00:00"/>
    <d v="2009-08-20T00:00:00"/>
    <m/>
    <s v="FR0050 (reopening 6)"/>
    <d v="1938-07-15T00:00:00"/>
    <n v="0.105"/>
    <m/>
    <m/>
    <m/>
    <m/>
    <n v="0.1196146"/>
    <n v="0.12"/>
    <m/>
    <n v="1686000"/>
    <m/>
    <m/>
    <m/>
    <n v="1000000"/>
    <m/>
    <n v="1.6859999999999999"/>
    <m/>
    <n v="2009"/>
    <x v="0"/>
    <x v="1"/>
  </r>
  <r>
    <d v="2009-08-18T00:00:00"/>
    <d v="2009-08-20T00:00:00"/>
    <m/>
    <s v="FR0052"/>
    <d v="1930-08-15T00:00:00"/>
    <n v="0.10050000000000001"/>
    <m/>
    <m/>
    <m/>
    <m/>
    <n v="0.1176596"/>
    <n v="0.1178125"/>
    <m/>
    <n v="2843000"/>
    <m/>
    <m/>
    <m/>
    <n v="1000000"/>
    <m/>
    <n v="2.843"/>
    <m/>
    <n v="2009"/>
    <x v="0"/>
    <x v="1"/>
  </r>
  <r>
    <d v="2009-08-25T00:00:00"/>
    <d v="2009-08-27T00:00:00"/>
    <m/>
    <s v="SPN20100826"/>
    <d v="2010-08-26T00:00:00"/>
    <n v="0"/>
    <m/>
    <m/>
    <m/>
    <m/>
    <m/>
    <m/>
    <n v="2000000"/>
    <n v="3080000"/>
    <m/>
    <m/>
    <m/>
    <n v="0"/>
    <m/>
    <m/>
    <m/>
    <n v="2009"/>
    <x v="0"/>
    <x v="0"/>
  </r>
  <r>
    <d v="2009-08-25T00:00:00"/>
    <d v="2009-08-27T00:00:00"/>
    <m/>
    <s v="FR0030 (reopening 8)"/>
    <d v="2016-05-15T00:00:00"/>
    <n v="0.1075"/>
    <m/>
    <m/>
    <m/>
    <m/>
    <m/>
    <m/>
    <m/>
    <n v="1670000"/>
    <m/>
    <m/>
    <m/>
    <n v="0"/>
    <m/>
    <m/>
    <m/>
    <n v="2009"/>
    <x v="0"/>
    <x v="1"/>
  </r>
  <r>
    <d v="2009-08-25T00:00:00"/>
    <d v="2009-08-27T00:00:00"/>
    <m/>
    <s v="FR0050 (reopening 7)"/>
    <d v="1938-07-15T00:00:00"/>
    <n v="0.105"/>
    <m/>
    <m/>
    <m/>
    <m/>
    <n v="0.1174642"/>
    <n v="0.11749999999999999"/>
    <m/>
    <n v="2772000"/>
    <m/>
    <m/>
    <m/>
    <n v="1400000"/>
    <m/>
    <n v="1.98"/>
    <m/>
    <n v="2009"/>
    <x v="0"/>
    <x v="1"/>
  </r>
  <r>
    <d v="2009-08-25T00:00:00"/>
    <d v="2009-08-27T00:00:00"/>
    <m/>
    <s v="FR0052 (reopening 1)"/>
    <d v="1930-08-15T00:00:00"/>
    <n v="0.105"/>
    <m/>
    <m/>
    <m/>
    <m/>
    <n v="0.11615449999999999"/>
    <n v="0.11625000000000001"/>
    <m/>
    <n v="4806000"/>
    <m/>
    <m/>
    <m/>
    <n v="2100000"/>
    <m/>
    <n v="2.2885714285714287"/>
    <m/>
    <n v="2009"/>
    <x v="0"/>
    <x v="1"/>
  </r>
  <r>
    <d v="2009-09-01T00:00:00"/>
    <d v="2009-09-03T00:00:00"/>
    <m/>
    <s v="SPN20100902"/>
    <d v="2010-09-02T00:00:00"/>
    <n v="0"/>
    <m/>
    <m/>
    <m/>
    <m/>
    <n v="6.98125E-2"/>
    <n v="7.0000000000000007E-2"/>
    <n v="2000000"/>
    <n v="2015000"/>
    <m/>
    <m/>
    <m/>
    <n v="850000"/>
    <m/>
    <n v="2.3705882352941177"/>
    <m/>
    <n v="2009"/>
    <x v="0"/>
    <x v="0"/>
  </r>
  <r>
    <d v="2009-09-01T00:00:00"/>
    <d v="2009-09-03T00:00:00"/>
    <m/>
    <s v="FR0030 (reopening 9)"/>
    <d v="2016-05-15T00:00:00"/>
    <n v="0.1075"/>
    <m/>
    <m/>
    <m/>
    <m/>
    <n v="9.9609400000000001E-2"/>
    <n v="0.1"/>
    <m/>
    <n v="1432500"/>
    <m/>
    <m/>
    <m/>
    <n v="200000"/>
    <m/>
    <n v="7.1624999999999996"/>
    <m/>
    <n v="2009"/>
    <x v="0"/>
    <x v="1"/>
  </r>
  <r>
    <d v="2009-09-01T00:00:00"/>
    <d v="2009-09-03T00:00:00"/>
    <m/>
    <s v="FR0050 (reopening 8)"/>
    <d v="1938-07-15T00:00:00"/>
    <n v="0.105"/>
    <m/>
    <m/>
    <m/>
    <m/>
    <n v="0.116123"/>
    <n v="0.1165625"/>
    <m/>
    <n v="608000"/>
    <m/>
    <m/>
    <m/>
    <n v="200000"/>
    <m/>
    <n v="3.04"/>
    <m/>
    <n v="2009"/>
    <x v="0"/>
    <x v="1"/>
  </r>
  <r>
    <d v="2009-09-01T00:00:00"/>
    <d v="2009-09-03T00:00:00"/>
    <m/>
    <s v="FR0052 (reopening 2)"/>
    <d v="1930-08-15T00:00:00"/>
    <n v="0.105"/>
    <m/>
    <m/>
    <m/>
    <m/>
    <n v="0.11436979999999999"/>
    <n v="0.11436979999999999"/>
    <m/>
    <n v="2276000"/>
    <m/>
    <m/>
    <m/>
    <n v="750000"/>
    <m/>
    <n v="3.0346666666666668"/>
    <m/>
    <n v="2009"/>
    <x v="0"/>
    <x v="1"/>
  </r>
  <r>
    <d v="2009-09-15T00:00:00"/>
    <d v="2009-09-17T00:00:00"/>
    <m/>
    <s v="SPN20100902 (reopening 1)"/>
    <d v="2010-09-02T00:00:00"/>
    <n v="0"/>
    <m/>
    <m/>
    <m/>
    <m/>
    <n v="6.9427100000000005E-2"/>
    <n v="6.9687499999999999E-2"/>
    <n v="2000000"/>
    <n v="2640000"/>
    <m/>
    <m/>
    <m/>
    <n v="600000"/>
    <m/>
    <n v="4.4000000000000004"/>
    <m/>
    <n v="2009"/>
    <x v="0"/>
    <x v="0"/>
  </r>
  <r>
    <d v="2009-09-15T00:00:00"/>
    <d v="2009-09-17T00:00:00"/>
    <m/>
    <s v="FR0031"/>
    <d v="2020-11-15T00:00:00"/>
    <n v="0.11"/>
    <m/>
    <m/>
    <m/>
    <m/>
    <n v="0.1071049"/>
    <n v="0.1071875"/>
    <m/>
    <n v="3561000"/>
    <m/>
    <m/>
    <m/>
    <n v="300000"/>
    <m/>
    <n v="11.87"/>
    <m/>
    <n v="2009"/>
    <x v="0"/>
    <x v="1"/>
  </r>
  <r>
    <d v="2009-09-15T00:00:00"/>
    <d v="2009-09-17T00:00:00"/>
    <m/>
    <s v="FR0044"/>
    <d v="2024-09-15T00:00:00"/>
    <n v="0.1"/>
    <m/>
    <m/>
    <m/>
    <m/>
    <n v="0.1107233"/>
    <n v="0.11125"/>
    <m/>
    <n v="3683000"/>
    <m/>
    <m/>
    <m/>
    <n v="1700000"/>
    <m/>
    <n v="2.1664705882352941"/>
    <m/>
    <n v="2009"/>
    <x v="0"/>
    <x v="1"/>
  </r>
  <r>
    <d v="2009-09-15T00:00:00"/>
    <d v="2009-09-17T00:00:00"/>
    <m/>
    <s v="FR0052"/>
    <d v="2030-08-15T00:00:00"/>
    <n v="0.105"/>
    <m/>
    <m/>
    <m/>
    <m/>
    <n v="0.1124291"/>
    <n v="0.1134375"/>
    <m/>
    <n v="1641000"/>
    <m/>
    <m/>
    <m/>
    <n v="700000"/>
    <m/>
    <n v="2.3442857142857143"/>
    <m/>
    <n v="2009"/>
    <x v="0"/>
    <x v="1"/>
  </r>
  <r>
    <d v="2009-10-06T00:00:00"/>
    <d v="2009-10-08T00:00:00"/>
    <m/>
    <s v="SPN20101007"/>
    <d v="2010-10-07T00:00:00"/>
    <n v="0"/>
    <m/>
    <m/>
    <m/>
    <m/>
    <n v="6.9084800000000002E-2"/>
    <n v="6.9687499999999999E-2"/>
    <n v="2000000"/>
    <n v="1475000"/>
    <m/>
    <m/>
    <m/>
    <n v="850000"/>
    <m/>
    <n v="1.7352941176470589"/>
    <m/>
    <n v="2009"/>
    <x v="0"/>
    <x v="0"/>
  </r>
  <r>
    <d v="2009-10-06T00:00:00"/>
    <d v="2009-10-08T00:00:00"/>
    <m/>
    <s v="FR0040"/>
    <d v="2025-09-15T00:00:00"/>
    <n v="0.11"/>
    <m/>
    <m/>
    <m/>
    <m/>
    <n v="0.10590479999999999"/>
    <n v="0.10625"/>
    <m/>
    <n v="3022000"/>
    <m/>
    <m/>
    <m/>
    <n v="1150000"/>
    <m/>
    <n v="2.6278260869565218"/>
    <m/>
    <n v="2009"/>
    <x v="0"/>
    <x v="1"/>
  </r>
  <r>
    <d v="2009-10-06T00:00:00"/>
    <d v="2009-10-08T00:00:00"/>
    <m/>
    <s v="FR0052"/>
    <d v="2030-08-15T00:00:00"/>
    <n v="0.105"/>
    <m/>
    <m/>
    <m/>
    <m/>
    <n v="0.1076558"/>
    <n v="0.10781250000000001"/>
    <m/>
    <n v="2275000"/>
    <m/>
    <m/>
    <m/>
    <n v="900000"/>
    <m/>
    <n v="2.5277777777777777"/>
    <m/>
    <n v="2009"/>
    <x v="0"/>
    <x v="1"/>
  </r>
  <r>
    <d v="2009-10-20T00:00:00"/>
    <d v="2009-10-22T00:00:00"/>
    <m/>
    <s v="SPN20101007 (reopening 1)"/>
    <d v="2010-10-07T00:00:00"/>
    <n v="0"/>
    <m/>
    <m/>
    <m/>
    <m/>
    <n v="6.8718799999999997E-2"/>
    <n v="6.9062499999999999E-2"/>
    <n v="3000000"/>
    <n v="2425000"/>
    <m/>
    <m/>
    <m/>
    <n v="350000"/>
    <m/>
    <n v="6.9285714285714288"/>
    <m/>
    <n v="2009"/>
    <x v="0"/>
    <x v="0"/>
  </r>
  <r>
    <d v="2009-10-20T00:00:00"/>
    <d v="2009-10-22T00:00:00"/>
    <m/>
    <s v="FR0040"/>
    <d v="2025-09-15T00:00:00"/>
    <n v="0.11"/>
    <m/>
    <m/>
    <m/>
    <m/>
    <n v="0.1050056"/>
    <n v="0.1053125"/>
    <m/>
    <n v="3638000"/>
    <m/>
    <m/>
    <m/>
    <n v="2500000"/>
    <m/>
    <n v="1.4552"/>
    <m/>
    <n v="2009"/>
    <x v="0"/>
    <x v="1"/>
  </r>
  <r>
    <d v="2009-10-20T00:00:00"/>
    <d v="2009-10-22T00:00:00"/>
    <m/>
    <s v="FR0052"/>
    <d v="2030-08-15T00:00:00"/>
    <n v="0.105"/>
    <m/>
    <m/>
    <m/>
    <m/>
    <n v="0.1059914"/>
    <n v="0.1065625"/>
    <m/>
    <n v="2234000"/>
    <m/>
    <m/>
    <m/>
    <n v="1650000"/>
    <m/>
    <n v="1.353939393939394"/>
    <m/>
    <n v="2009"/>
    <x v="0"/>
    <x v="1"/>
  </r>
  <r>
    <d v="2009-10-27T00:00:00"/>
    <d v="2009-10-29T00:00:00"/>
    <m/>
    <s v="IFR003"/>
    <d v="2015-09-15T00:00:00"/>
    <n v="9.2499999999999999E-2"/>
    <m/>
    <m/>
    <m/>
    <m/>
    <n v="9.5993300000000004E-2"/>
    <m/>
    <m/>
    <n v="1421000"/>
    <m/>
    <m/>
    <m/>
    <n v="200000"/>
    <m/>
    <n v="7.1050000000000004"/>
    <m/>
    <n v="2009"/>
    <x v="0"/>
    <x v="11"/>
  </r>
  <r>
    <d v="2009-10-27T00:00:00"/>
    <d v="2009-10-29T00:00:00"/>
    <m/>
    <s v="IFR004"/>
    <d v="2013-10-15T00:00:00"/>
    <n v="0.09"/>
    <m/>
    <m/>
    <m/>
    <m/>
    <m/>
    <m/>
    <m/>
    <n v="1138000"/>
    <m/>
    <m/>
    <m/>
    <m/>
    <m/>
    <m/>
    <m/>
    <n v="2009"/>
    <x v="0"/>
    <x v="11"/>
  </r>
  <r>
    <d v="2009-10-27T00:00:00"/>
    <d v="2009-10-29T00:00:00"/>
    <m/>
    <s v="IFR005"/>
    <d v="2017-01-15T00:00:00"/>
    <n v="0.09"/>
    <m/>
    <m/>
    <m/>
    <m/>
    <m/>
    <m/>
    <m/>
    <n v="1614000"/>
    <m/>
    <m/>
    <m/>
    <m/>
    <m/>
    <m/>
    <m/>
    <n v="2009"/>
    <x v="0"/>
    <x v="11"/>
  </r>
  <r>
    <d v="2009-11-03T00:00:00"/>
    <d v="2009-11-05T00:00:00"/>
    <m/>
    <s v="SPN20101007 (reopening 2)"/>
    <d v="2010-10-07T00:00:00"/>
    <n v="0"/>
    <m/>
    <m/>
    <m/>
    <m/>
    <m/>
    <m/>
    <n v="3000000"/>
    <n v="640000"/>
    <m/>
    <m/>
    <m/>
    <n v="0"/>
    <m/>
    <m/>
    <m/>
    <n v="2009"/>
    <x v="0"/>
    <x v="0"/>
  </r>
  <r>
    <d v="2009-11-03T00:00:00"/>
    <d v="2009-11-05T00:00:00"/>
    <m/>
    <s v="FR0036"/>
    <d v="2019-09-15T00:00:00"/>
    <n v="0.115"/>
    <m/>
    <m/>
    <m/>
    <m/>
    <n v="0.1025219"/>
    <n v="0.1028125"/>
    <m/>
    <n v="1853000"/>
    <m/>
    <m/>
    <m/>
    <n v="1200000"/>
    <m/>
    <n v="1.5441666666666667"/>
    <m/>
    <n v="2009"/>
    <x v="0"/>
    <x v="1"/>
  </r>
  <r>
    <d v="2009-11-03T00:00:00"/>
    <d v="2009-11-05T00:00:00"/>
    <m/>
    <s v="FR0044"/>
    <d v="2024-09-15T00:00:00"/>
    <n v="0.1"/>
    <m/>
    <m/>
    <m/>
    <m/>
    <n v="0.10658579999999999"/>
    <n v="0.1071875"/>
    <m/>
    <n v="1643000"/>
    <m/>
    <m/>
    <m/>
    <n v="1500000"/>
    <m/>
    <n v="1.0953333333333333"/>
    <m/>
    <n v="2009"/>
    <x v="0"/>
    <x v="1"/>
  </r>
  <r>
    <d v="2009-11-03T00:00:00"/>
    <d v="2009-11-05T00:00:00"/>
    <m/>
    <s v="FR0052"/>
    <d v="2030-08-15T00:00:00"/>
    <n v="0.105"/>
    <m/>
    <m/>
    <m/>
    <m/>
    <n v="0.10769529999999999"/>
    <n v="0.108125"/>
    <m/>
    <n v="1005000"/>
    <m/>
    <m/>
    <m/>
    <n v="850000"/>
    <m/>
    <n v="1.1823529411764706"/>
    <m/>
    <n v="2009"/>
    <x v="0"/>
    <x v="1"/>
  </r>
  <r>
    <d v="2009-11-10T00:00:00"/>
    <d v="2009-11-12T00:00:00"/>
    <m/>
    <s v="IFR003"/>
    <d v="2015-09-15T00:00:00"/>
    <n v="9.2499999999999999E-2"/>
    <m/>
    <m/>
    <m/>
    <m/>
    <n v="9.6814899999999995E-2"/>
    <m/>
    <m/>
    <n v="527000"/>
    <m/>
    <m/>
    <m/>
    <n v="527000"/>
    <m/>
    <n v="1"/>
    <m/>
    <n v="2009"/>
    <x v="0"/>
    <x v="11"/>
  </r>
  <r>
    <d v="2009-11-10T00:00:00"/>
    <d v="2009-11-12T00:00:00"/>
    <m/>
    <s v="IFR004"/>
    <d v="2013-10-15T00:00:00"/>
    <n v="9.5000000000000001E-2"/>
    <m/>
    <m/>
    <m/>
    <m/>
    <n v="9.4088099999999994E-2"/>
    <m/>
    <m/>
    <n v="670000"/>
    <m/>
    <m/>
    <m/>
    <n v="550000"/>
    <m/>
    <n v="1.2181818181818183"/>
    <m/>
    <n v="2009"/>
    <x v="0"/>
    <x v="11"/>
  </r>
  <r>
    <d v="2009-11-10T00:00:00"/>
    <d v="2009-11-12T00:00:00"/>
    <m/>
    <s v="IFR005"/>
    <d v="2017-01-15T00:00:00"/>
    <n v="0.09"/>
    <m/>
    <m/>
    <m/>
    <m/>
    <m/>
    <m/>
    <m/>
    <m/>
    <m/>
    <m/>
    <m/>
    <m/>
    <m/>
    <m/>
    <m/>
    <n v="2009"/>
    <x v="0"/>
    <x v="11"/>
  </r>
  <r>
    <d v="2009-11-10T00:00:00"/>
    <d v="2009-11-12T00:00:00"/>
    <m/>
    <s v="IFR006"/>
    <d v="2030-03-15T00:00:00"/>
    <n v="0.10249999999999999"/>
    <m/>
    <m/>
    <m/>
    <m/>
    <m/>
    <m/>
    <m/>
    <m/>
    <m/>
    <m/>
    <m/>
    <m/>
    <m/>
    <m/>
    <m/>
    <n v="2009"/>
    <x v="0"/>
    <x v="11"/>
  </r>
  <r>
    <d v="2009-11-10T00:00:00"/>
    <d v="2009-11-12T00:00:00"/>
    <m/>
    <s v="IFR007"/>
    <d v="2025-01-15T00:00:00"/>
    <n v="0.10249999999999999"/>
    <m/>
    <m/>
    <m/>
    <m/>
    <m/>
    <m/>
    <m/>
    <m/>
    <m/>
    <m/>
    <m/>
    <m/>
    <m/>
    <m/>
    <m/>
    <n v="2009"/>
    <x v="0"/>
    <x v="11"/>
  </r>
  <r>
    <d v="2009-11-17T00:00:00"/>
    <d v="2009-11-19T00:00:00"/>
    <m/>
    <s v="FR0031"/>
    <d v="2020-11-15T00:00:00"/>
    <n v="0.11"/>
    <m/>
    <m/>
    <m/>
    <m/>
    <n v="0.1045996"/>
    <n v="0.105"/>
    <n v="3000000"/>
    <n v="1751600"/>
    <m/>
    <m/>
    <m/>
    <n v="1400000"/>
    <m/>
    <n v="1.2511428571428571"/>
    <m/>
    <n v="2009"/>
    <x v="0"/>
    <x v="1"/>
  </r>
  <r>
    <d v="2009-11-17T00:00:00"/>
    <d v="2009-11-19T00:00:00"/>
    <m/>
    <s v="FR0040"/>
    <d v="2025-09-15T00:00:00"/>
    <n v="0.11"/>
    <m/>
    <m/>
    <m/>
    <m/>
    <n v="0.1082983"/>
    <n v="0.10906250000000001"/>
    <m/>
    <n v="766000"/>
    <m/>
    <m/>
    <m/>
    <n v="660000"/>
    <m/>
    <n v="1.1606060606060606"/>
    <m/>
    <n v="2009"/>
    <x v="0"/>
    <x v="1"/>
  </r>
  <r>
    <d v="2009-11-17T00:00:00"/>
    <d v="2009-11-19T00:00:00"/>
    <m/>
    <s v="FR0052"/>
    <d v="2030-08-15T00:00:00"/>
    <n v="0.105"/>
    <m/>
    <m/>
    <m/>
    <m/>
    <n v="0.10899200000000001"/>
    <n v="0.109375"/>
    <m/>
    <n v="217000"/>
    <m/>
    <m/>
    <m/>
    <n v="104000"/>
    <m/>
    <n v="2.0865384615384617"/>
    <m/>
    <n v="2009"/>
    <x v="0"/>
    <x v="1"/>
  </r>
  <r>
    <d v="2010-01-12T00:00:00"/>
    <d v="2010-01-14T00:00:00"/>
    <m/>
    <s v="SPN20110113"/>
    <d v="2011-01-13T00:00:00"/>
    <n v="0"/>
    <m/>
    <m/>
    <m/>
    <m/>
    <n v="6.8078100000000003E-2"/>
    <n v="6.8437499999999998E-2"/>
    <n v="5000000"/>
    <n v="3805000"/>
    <m/>
    <m/>
    <m/>
    <n v="1100000"/>
    <m/>
    <n v="3.459090909090909"/>
    <m/>
    <n v="2010"/>
    <x v="1"/>
    <x v="0"/>
  </r>
  <r>
    <d v="2010-01-12T00:00:00"/>
    <d v="2010-01-14T00:00:00"/>
    <m/>
    <s v="FR0027 (reopen 5)"/>
    <d v="2015-06-15T00:00:00"/>
    <n v="9.5000000000000001E-2"/>
    <m/>
    <m/>
    <m/>
    <m/>
    <n v="8.1865300000000002E-2"/>
    <n v="8.2500000000000004E-2"/>
    <m/>
    <n v="3781000"/>
    <m/>
    <m/>
    <m/>
    <n v="1450000"/>
    <m/>
    <n v="2.6075862068965519"/>
    <m/>
    <n v="2010"/>
    <x v="1"/>
    <x v="1"/>
  </r>
  <r>
    <d v="2010-01-12T00:00:00"/>
    <d v="2010-01-14T00:00:00"/>
    <m/>
    <s v="FR0028 (reopen 4)"/>
    <d v="2017-07-15T00:00:00"/>
    <n v="0.1"/>
    <m/>
    <m/>
    <m/>
    <m/>
    <n v="8.6854399999999998E-2"/>
    <n v="8.7499999999999994E-2"/>
    <m/>
    <n v="4222000"/>
    <m/>
    <m/>
    <m/>
    <n v="2700000"/>
    <m/>
    <n v="1.5637037037037036"/>
    <m/>
    <n v="2010"/>
    <x v="1"/>
    <x v="1"/>
  </r>
  <r>
    <d v="2010-01-12T00:00:00"/>
    <d v="2010-01-14T00:00:00"/>
    <m/>
    <s v="FR0052 (reopen 9)"/>
    <d v="2030-08-15T00:00:00"/>
    <n v="0.105"/>
    <m/>
    <m/>
    <m/>
    <m/>
    <n v="0.1054934"/>
    <n v="0.10625"/>
    <m/>
    <n v="3067700"/>
    <m/>
    <m/>
    <m/>
    <n v="2250000"/>
    <m/>
    <n v="1.3634222222222223"/>
    <m/>
    <n v="2010"/>
    <x v="1"/>
    <x v="1"/>
  </r>
  <r>
    <d v="2010-01-12T00:00:00"/>
    <d v="2010-01-19T00:00:00"/>
    <m/>
    <s v="GMTN-10"/>
    <d v="2020-03-13T00:00:00"/>
    <n v="5.8749999999999997E-2"/>
    <m/>
    <m/>
    <m/>
    <m/>
    <m/>
    <m/>
    <m/>
    <n v="41737500"/>
    <m/>
    <m/>
    <m/>
    <n v="18550000"/>
    <m/>
    <n v="2.25"/>
    <m/>
    <n v="2010"/>
    <x v="1"/>
    <x v="12"/>
  </r>
  <r>
    <d v="2010-01-19T00:00:00"/>
    <d v="2010-01-21T00:00:00"/>
    <m/>
    <s v="IFR0003"/>
    <d v="2015-09-15T00:00:00"/>
    <n v="9.2499999999999999E-2"/>
    <m/>
    <m/>
    <m/>
    <m/>
    <n v="8.6961800000000006E-2"/>
    <n v="8.7499999999999994E-2"/>
    <n v="1000000"/>
    <n v="313000"/>
    <m/>
    <m/>
    <m/>
    <n v="55000"/>
    <m/>
    <n v="5.6909090909090905"/>
    <m/>
    <n v="2010"/>
    <x v="1"/>
    <x v="11"/>
  </r>
  <r>
    <d v="2010-01-19T00:00:00"/>
    <d v="2010-01-21T00:00:00"/>
    <m/>
    <s v="IFR0005"/>
    <d v="2017-01-15T00:00:00"/>
    <n v="0.09"/>
    <m/>
    <m/>
    <m/>
    <m/>
    <n v="9.1923699999999997E-2"/>
    <n v="9.375E-2"/>
    <m/>
    <n v="178000"/>
    <m/>
    <m/>
    <m/>
    <n v="105000"/>
    <m/>
    <n v="1.6952380952380952"/>
    <m/>
    <n v="2010"/>
    <x v="1"/>
    <x v="11"/>
  </r>
  <r>
    <d v="2010-01-19T00:00:00"/>
    <d v="2010-01-21T00:00:00"/>
    <m/>
    <s v="IFR0006"/>
    <d v="2030-03-15T00:00:00"/>
    <n v="0.10249999999999999"/>
    <m/>
    <m/>
    <m/>
    <m/>
    <s v="-"/>
    <s v="-"/>
    <m/>
    <n v="116000"/>
    <m/>
    <m/>
    <m/>
    <s v="-"/>
    <m/>
    <m/>
    <m/>
    <n v="2010"/>
    <x v="1"/>
    <x v="11"/>
  </r>
  <r>
    <d v="2010-01-19T00:00:00"/>
    <d v="2010-01-21T00:00:00"/>
    <m/>
    <s v="IFR0007"/>
    <d v="2025-01-15T00:00:00"/>
    <n v="0.10249999999999999"/>
    <m/>
    <m/>
    <m/>
    <m/>
    <n v="0.1051998"/>
    <n v="0.105625"/>
    <m/>
    <n v="1261000"/>
    <m/>
    <m/>
    <m/>
    <n v="790000"/>
    <m/>
    <n v="1.5962025316455697"/>
    <m/>
    <n v="2010"/>
    <x v="1"/>
    <x v="11"/>
  </r>
  <r>
    <d v="2010-01-26T00:00:00"/>
    <d v="2010-01-28T00:00:00"/>
    <m/>
    <s v="SPN20110113 (reopen 1)"/>
    <d v="2011-01-13T00:00:00"/>
    <n v="0"/>
    <m/>
    <m/>
    <m/>
    <m/>
    <n v="6.8560999999999997E-2"/>
    <n v="6.9062499999999999E-2"/>
    <n v="5000000"/>
    <n v="2295000"/>
    <m/>
    <m/>
    <m/>
    <n v="1050000"/>
    <m/>
    <n v="2.1857142857142855"/>
    <m/>
    <n v="2010"/>
    <x v="1"/>
    <x v="0"/>
  </r>
  <r>
    <d v="2010-01-26T00:00:00"/>
    <d v="2010-01-28T00:00:00"/>
    <m/>
    <s v="FR0031 (reopen 7)"/>
    <d v="2020-11-15T00:00:00"/>
    <n v="0.11"/>
    <m/>
    <m/>
    <m/>
    <m/>
    <n v="9.7634100000000001E-2"/>
    <n v="9.8125000000000004E-2"/>
    <m/>
    <n v="4163000"/>
    <m/>
    <m/>
    <m/>
    <n v="1900000"/>
    <m/>
    <n v="2.1910526315789474"/>
    <m/>
    <n v="2010"/>
    <x v="1"/>
    <x v="1"/>
  </r>
  <r>
    <d v="2010-01-26T00:00:00"/>
    <d v="2010-01-28T00:00:00"/>
    <m/>
    <s v="FR0040 (reopen 9)"/>
    <d v="2025-09-15T00:00:00"/>
    <n v="0.11"/>
    <m/>
    <m/>
    <m/>
    <m/>
    <n v="0.1049783"/>
    <n v="0.105"/>
    <m/>
    <n v="2866000"/>
    <m/>
    <m/>
    <m/>
    <n v="1050000"/>
    <m/>
    <n v="2.7295238095238097"/>
    <m/>
    <n v="2010"/>
    <x v="1"/>
    <x v="1"/>
  </r>
  <r>
    <d v="2010-01-26T00:00:00"/>
    <d v="2010-01-28T00:00:00"/>
    <m/>
    <s v="FR0050 (reopen 9)"/>
    <d v="2038-07-15T00:00:00"/>
    <n v="0.105"/>
    <m/>
    <m/>
    <m/>
    <m/>
    <n v="0.10872279999999999"/>
    <n v="0.10906250000000001"/>
    <m/>
    <n v="1552000"/>
    <m/>
    <m/>
    <m/>
    <n v="1450000"/>
    <m/>
    <n v="1.0703448275862069"/>
    <m/>
    <n v="2010"/>
    <x v="1"/>
    <x v="1"/>
  </r>
  <r>
    <d v="2010-02-10T00:00:00"/>
    <d v="2010-02-10T00:00:00"/>
    <m/>
    <s v="SR-002"/>
    <d v="2013-02-10T00:00:00"/>
    <n v="8.6999999999999994E-2"/>
    <m/>
    <m/>
    <m/>
    <m/>
    <n v="8.6999999999999994E-2"/>
    <m/>
    <n v="3000000"/>
    <n v="8033860"/>
    <m/>
    <m/>
    <m/>
    <n v="8033860"/>
    <m/>
    <n v="1"/>
    <m/>
    <n v="2010"/>
    <x v="1"/>
    <x v="13"/>
  </r>
  <r>
    <d v="2010-02-09T00:00:00"/>
    <d v="2010-02-11T00:00:00"/>
    <m/>
    <s v="SPN201101210"/>
    <d v="2011-02-10T00:00:00"/>
    <n v="0"/>
    <m/>
    <m/>
    <m/>
    <m/>
    <n v="6.8968799999999997E-2"/>
    <n v="6.9375000000000006E-2"/>
    <n v="4000000"/>
    <n v="3565000"/>
    <m/>
    <m/>
    <m/>
    <n v="1750000"/>
    <m/>
    <n v="2.0371428571428569"/>
    <m/>
    <n v="2010"/>
    <x v="1"/>
    <x v="0"/>
  </r>
  <r>
    <d v="2010-02-09T00:00:00"/>
    <d v="2010-02-11T00:00:00"/>
    <m/>
    <s v="FR0031 (reopen 8)"/>
    <d v="2020-11-15T00:00:00"/>
    <n v="0.11"/>
    <m/>
    <m/>
    <m/>
    <m/>
    <n v="9.8494700000000004E-2"/>
    <n v="9.8750000000000004E-2"/>
    <m/>
    <n v="2620000"/>
    <m/>
    <m/>
    <m/>
    <n v="950000"/>
    <m/>
    <n v="2.7578947368421054"/>
    <m/>
    <n v="2010"/>
    <x v="1"/>
    <x v="1"/>
  </r>
  <r>
    <d v="2010-02-09T00:00:00"/>
    <d v="2010-02-11T00:00:00"/>
    <m/>
    <s v="FR0040 (reopen 10)"/>
    <d v="2025-09-15T00:00:00"/>
    <n v="0.11"/>
    <m/>
    <m/>
    <m/>
    <m/>
    <n v="0.10579669999999999"/>
    <n v="0.1059375"/>
    <m/>
    <n v="2601000"/>
    <m/>
    <m/>
    <m/>
    <n v="750000"/>
    <m/>
    <n v="3.468"/>
    <m/>
    <n v="2010"/>
    <x v="1"/>
    <x v="1"/>
  </r>
  <r>
    <d v="2010-02-09T00:00:00"/>
    <d v="2010-02-11T00:00:00"/>
    <m/>
    <s v="FR0052 (reopen 10)"/>
    <d v="2030-08-15T00:00:00"/>
    <n v="0.105"/>
    <m/>
    <m/>
    <m/>
    <m/>
    <n v="0.1076714"/>
    <n v="0.10781250000000001"/>
    <m/>
    <n v="1448000"/>
    <m/>
    <m/>
    <m/>
    <n v="750000"/>
    <m/>
    <n v="1.9306666666666668"/>
    <m/>
    <n v="2010"/>
    <x v="1"/>
    <x v="1"/>
  </r>
  <r>
    <d v="2010-02-16T00:00:00"/>
    <d v="2010-02-18T00:00:00"/>
    <m/>
    <s v="IFR0003"/>
    <d v="2015-09-15T00:00:00"/>
    <n v="9.2499999999999999E-2"/>
    <m/>
    <m/>
    <m/>
    <m/>
    <n v="0"/>
    <n v="0"/>
    <n v="1000000"/>
    <n v="264500"/>
    <m/>
    <m/>
    <m/>
    <n v="0"/>
    <m/>
    <m/>
    <m/>
    <n v="2010"/>
    <x v="1"/>
    <x v="11"/>
  </r>
  <r>
    <d v="2010-02-16T00:00:00"/>
    <d v="2010-02-18T00:00:00"/>
    <m/>
    <s v="IFR0005"/>
    <d v="2017-01-15T00:00:00"/>
    <n v="0.09"/>
    <m/>
    <m/>
    <m/>
    <m/>
    <n v="0"/>
    <n v="0"/>
    <m/>
    <n v="66000"/>
    <m/>
    <m/>
    <m/>
    <n v="0"/>
    <m/>
    <m/>
    <m/>
    <n v="2010"/>
    <x v="1"/>
    <x v="11"/>
  </r>
  <r>
    <d v="2010-02-16T00:00:00"/>
    <d v="2010-02-18T00:00:00"/>
    <m/>
    <s v="IFR0006"/>
    <d v="2030-03-15T00:00:00"/>
    <n v="0.10249999999999999"/>
    <m/>
    <m/>
    <m/>
    <m/>
    <n v="0"/>
    <n v="0"/>
    <m/>
    <n v="711000"/>
    <m/>
    <m/>
    <m/>
    <n v="0"/>
    <m/>
    <m/>
    <m/>
    <n v="2010"/>
    <x v="1"/>
    <x v="11"/>
  </r>
  <r>
    <d v="2010-02-16T00:00:00"/>
    <d v="2010-02-18T00:00:00"/>
    <m/>
    <s v="IFR0007"/>
    <d v="2025-01-15T00:00:00"/>
    <n v="0.10249999999999999"/>
    <m/>
    <m/>
    <m/>
    <m/>
    <n v="0"/>
    <n v="0"/>
    <m/>
    <n v="663000"/>
    <m/>
    <m/>
    <m/>
    <n v="0"/>
    <m/>
    <m/>
    <m/>
    <n v="2010"/>
    <x v="1"/>
    <x v="11"/>
  </r>
  <r>
    <d v="2010-02-23T00:00:00"/>
    <d v="2010-02-25T00:00:00"/>
    <m/>
    <s v="SPN201101210 (reopening 1)"/>
    <d v="2011-02-10T00:00:00"/>
    <n v="0"/>
    <m/>
    <m/>
    <m/>
    <m/>
    <n v="6.8991399999999994E-2"/>
    <n v="6.9375000000000006E-2"/>
    <n v="4000000"/>
    <n v="3897000"/>
    <m/>
    <m/>
    <m/>
    <n v="1850000"/>
    <m/>
    <n v="2.1064864864864865"/>
    <m/>
    <n v="2010"/>
    <x v="1"/>
    <x v="0"/>
  </r>
  <r>
    <d v="2010-02-23T00:00:00"/>
    <d v="2010-02-25T00:00:00"/>
    <m/>
    <s v="FR0031 (reopen 9)"/>
    <d v="2020-11-15T00:00:00"/>
    <n v="0.11"/>
    <m/>
    <m/>
    <m/>
    <m/>
    <n v="9.8831500000000003E-2"/>
    <n v="9.9062499999999998E-2"/>
    <m/>
    <n v="4579000"/>
    <m/>
    <m/>
    <m/>
    <n v="350000"/>
    <m/>
    <n v="13.082857142857144"/>
    <m/>
    <n v="2010"/>
    <x v="1"/>
    <x v="1"/>
  </r>
  <r>
    <d v="2010-02-23T00:00:00"/>
    <d v="2010-02-25T00:00:00"/>
    <m/>
    <s v="FR0052 (reopen 11)"/>
    <d v="2030-08-15T00:00:00"/>
    <n v="0.105"/>
    <m/>
    <m/>
    <m/>
    <m/>
    <n v="0.1078672"/>
    <n v="0.108125"/>
    <m/>
    <n v="2075000"/>
    <m/>
    <m/>
    <m/>
    <n v="1025000"/>
    <m/>
    <n v="2.024390243902439"/>
    <m/>
    <n v="2010"/>
    <x v="1"/>
    <x v="1"/>
  </r>
  <r>
    <d v="2010-02-23T00:00:00"/>
    <d v="2010-02-25T00:00:00"/>
    <m/>
    <s v="FR0050 (reopen 10)"/>
    <d v="2038-07-15T00:00:00"/>
    <n v="0.105"/>
    <m/>
    <m/>
    <m/>
    <m/>
    <n v="0.10875170000000001"/>
    <n v="0.10906250000000001"/>
    <m/>
    <n v="1792000"/>
    <m/>
    <m/>
    <m/>
    <n v="1200000"/>
    <m/>
    <n v="1.4933333333333334"/>
    <m/>
    <n v="2010"/>
    <x v="1"/>
    <x v="1"/>
  </r>
  <r>
    <d v="2010-03-02T00:00:00"/>
    <d v="2010-03-04T00:00:00"/>
    <m/>
    <s v="SPN20110303"/>
    <d v="2011-03-03T00:00:00"/>
    <n v="0"/>
    <m/>
    <m/>
    <m/>
    <m/>
    <n v="6.8926600000000005E-2"/>
    <n v="6.9062499999999999E-2"/>
    <n v="4000000"/>
    <n v="5160000"/>
    <m/>
    <m/>
    <m/>
    <n v="1850000"/>
    <m/>
    <n v="2.7891891891891891"/>
    <m/>
    <n v="2010"/>
    <x v="1"/>
    <x v="0"/>
  </r>
  <r>
    <d v="2010-03-02T00:00:00"/>
    <d v="2010-03-04T00:00:00"/>
    <m/>
    <s v="FR0027 (reopen 6)"/>
    <d v="2015-06-15T00:00:00"/>
    <n v="9.5000000000000001E-2"/>
    <m/>
    <m/>
    <m/>
    <m/>
    <n v="8.4691299999999997E-2"/>
    <n v="8.5000000000000006E-2"/>
    <m/>
    <n v="3142000"/>
    <m/>
    <m/>
    <m/>
    <n v="1250000"/>
    <m/>
    <n v="2.5135999999999998"/>
    <m/>
    <n v="2010"/>
    <x v="1"/>
    <x v="1"/>
  </r>
  <r>
    <d v="2010-03-02T00:00:00"/>
    <d v="2010-03-04T00:00:00"/>
    <m/>
    <s v="FR0052 (reopening 12)"/>
    <d v="2030-08-15T00:00:00"/>
    <n v="0.105"/>
    <m/>
    <m/>
    <m/>
    <m/>
    <n v="0.10720250000000001"/>
    <n v="0.1075"/>
    <m/>
    <n v="4711000"/>
    <m/>
    <m/>
    <m/>
    <n v="2700000"/>
    <m/>
    <n v="1.7448148148148148"/>
    <m/>
    <n v="2010"/>
    <x v="1"/>
    <x v="1"/>
  </r>
  <r>
    <d v="2010-03-03T00:00:00"/>
    <d v="2010-03-03T00:00:00"/>
    <m/>
    <s v="SDHI 2012A"/>
    <d v="2012-03-03T00:00:00"/>
    <n v="7.6100000000000001E-2"/>
    <m/>
    <m/>
    <m/>
    <m/>
    <n v="7.6100000000000001E-2"/>
    <m/>
    <m/>
    <n v="3342000"/>
    <m/>
    <m/>
    <m/>
    <n v="3342000"/>
    <m/>
    <n v="1"/>
    <m/>
    <n v="2010"/>
    <x v="1"/>
    <x v="8"/>
  </r>
  <r>
    <d v="2010-03-09T00:00:00"/>
    <d v="2010-03-11T00:00:00"/>
    <m/>
    <s v="IFR0003"/>
    <d v="2015-09-15T00:00:00"/>
    <n v="9.2499999999999999E-2"/>
    <m/>
    <m/>
    <m/>
    <m/>
    <n v="8.5252999999999995E-2"/>
    <n v="8.5625000000000007E-2"/>
    <n v="1000000"/>
    <n v="1021000"/>
    <m/>
    <m/>
    <m/>
    <n v="525000"/>
    <m/>
    <n v="1.9447619047619047"/>
    <m/>
    <n v="2010"/>
    <x v="1"/>
    <x v="11"/>
  </r>
  <r>
    <d v="2010-03-09T00:00:00"/>
    <d v="2010-03-11T00:00:00"/>
    <m/>
    <s v="IFR0005"/>
    <d v="2017-01-15T00:00:00"/>
    <n v="0.09"/>
    <m/>
    <m/>
    <m/>
    <m/>
    <n v="9.0465599999999993E-2"/>
    <n v="9.0624999999999997E-2"/>
    <m/>
    <n v="86000"/>
    <m/>
    <m/>
    <m/>
    <n v="14000"/>
    <m/>
    <n v="6.1428571428571432"/>
    <m/>
    <n v="2010"/>
    <x v="1"/>
    <x v="11"/>
  </r>
  <r>
    <d v="2010-03-09T00:00:00"/>
    <d v="2010-03-11T00:00:00"/>
    <m/>
    <s v="IFR0006"/>
    <d v="2030-03-15T00:00:00"/>
    <n v="0.10249999999999999"/>
    <m/>
    <m/>
    <m/>
    <m/>
    <n v="0"/>
    <n v="0"/>
    <m/>
    <n v="56000"/>
    <m/>
    <m/>
    <m/>
    <n v="0"/>
    <m/>
    <m/>
    <m/>
    <n v="2010"/>
    <x v="1"/>
    <x v="11"/>
  </r>
  <r>
    <d v="2010-03-09T00:00:00"/>
    <d v="2010-03-11T00:00:00"/>
    <m/>
    <s v="IFR0007"/>
    <d v="2025-01-15T00:00:00"/>
    <n v="0.10249999999999999"/>
    <m/>
    <m/>
    <m/>
    <m/>
    <n v="0.1042555"/>
    <n v="0.1046875"/>
    <m/>
    <n v="711000"/>
    <m/>
    <m/>
    <m/>
    <n v="460000"/>
    <m/>
    <n v="1.5456521739130435"/>
    <m/>
    <n v="2010"/>
    <x v="1"/>
    <x v="11"/>
  </r>
  <r>
    <d v="2010-03-23T00:00:00"/>
    <d v="2010-03-25T00:00:00"/>
    <m/>
    <s v="SPN20110303 (reopening 1)"/>
    <d v="2011-03-03T00:00:00"/>
    <n v="0"/>
    <m/>
    <m/>
    <m/>
    <m/>
    <n v="6.8819699999999998E-2"/>
    <n v="6.9062499999999999E-2"/>
    <n v="5000000"/>
    <n v="5977000"/>
    <m/>
    <m/>
    <m/>
    <n v="2950000"/>
    <m/>
    <n v="2.0261016949152544"/>
    <m/>
    <n v="2010"/>
    <x v="1"/>
    <x v="0"/>
  </r>
  <r>
    <d v="2010-03-23T00:00:00"/>
    <d v="2010-03-25T00:00:00"/>
    <m/>
    <s v="FR0040 (reopening 11)"/>
    <d v="2025-09-15T00:00:00"/>
    <n v="0.11"/>
    <m/>
    <m/>
    <m/>
    <m/>
    <n v="9.7998000000000002E-2"/>
    <n v="9.8125000000000004E-2"/>
    <m/>
    <n v="3694000"/>
    <m/>
    <m/>
    <m/>
    <n v="800000"/>
    <m/>
    <n v="4.6174999999999997"/>
    <m/>
    <n v="2010"/>
    <x v="1"/>
    <x v="1"/>
  </r>
  <r>
    <d v="2010-03-23T00:00:00"/>
    <d v="2010-03-25T00:00:00"/>
    <m/>
    <s v="FR0052 (reopening 13)"/>
    <d v="2030-08-15T00:00:00"/>
    <n v="0.11"/>
    <m/>
    <m/>
    <m/>
    <m/>
    <n v="0.1040975"/>
    <n v="0.104375"/>
    <m/>
    <n v="4314000"/>
    <m/>
    <m/>
    <m/>
    <n v="1625000"/>
    <m/>
    <n v="2.6547692307692308"/>
    <m/>
    <n v="2010"/>
    <x v="1"/>
    <x v="1"/>
  </r>
  <r>
    <d v="2010-03-23T00:00:00"/>
    <d v="2010-03-25T00:00:00"/>
    <m/>
    <s v="FR0050 (reopening 11)"/>
    <d v="2038-07-15T00:00:00"/>
    <n v="0.105"/>
    <m/>
    <m/>
    <m/>
    <m/>
    <n v="0.10600370000000001"/>
    <n v="0.1065625"/>
    <m/>
    <n v="3922000"/>
    <m/>
    <m/>
    <m/>
    <n v="2100000"/>
    <m/>
    <n v="1.8676190476190475"/>
    <m/>
    <n v="2010"/>
    <x v="1"/>
    <x v="1"/>
  </r>
  <r>
    <d v="2010-03-30T00:00:00"/>
    <d v="2010-04-01T00:00:00"/>
    <m/>
    <s v="IFR0003"/>
    <d v="2015-09-15T00:00:00"/>
    <n v="9.2499999999999999E-2"/>
    <m/>
    <m/>
    <m/>
    <m/>
    <n v="8.5206900000000002E-2"/>
    <n v="8.5625000000000007E-2"/>
    <n v="1000000"/>
    <n v="533000"/>
    <m/>
    <m/>
    <m/>
    <n v="300000"/>
    <m/>
    <n v="1.7766666666666666"/>
    <m/>
    <n v="2010"/>
    <x v="1"/>
    <x v="11"/>
  </r>
  <r>
    <d v="2010-03-30T00:00:00"/>
    <d v="2010-04-01T00:00:00"/>
    <m/>
    <s v="IFR0005"/>
    <d v="2017-01-15T00:00:00"/>
    <n v="0.09"/>
    <m/>
    <m/>
    <m/>
    <m/>
    <n v="0"/>
    <n v="0"/>
    <m/>
    <n v="101000"/>
    <m/>
    <m/>
    <m/>
    <n v="0"/>
    <m/>
    <n v="0"/>
    <m/>
    <n v="2010"/>
    <x v="1"/>
    <x v="11"/>
  </r>
  <r>
    <d v="2010-03-30T00:00:00"/>
    <d v="2010-04-01T00:00:00"/>
    <m/>
    <s v="IFR0006 (20thn)"/>
    <d v="2030-03-15T00:00:00"/>
    <n v="0.10249999999999999"/>
    <m/>
    <m/>
    <m/>
    <m/>
    <n v="0.1053231"/>
    <n v="0.1065625"/>
    <m/>
    <n v="400000"/>
    <m/>
    <m/>
    <m/>
    <n v="320000"/>
    <m/>
    <n v="1.25"/>
    <m/>
    <n v="2010"/>
    <x v="1"/>
    <x v="11"/>
  </r>
  <r>
    <d v="2010-03-30T00:00:00"/>
    <d v="2010-04-01T00:00:00"/>
    <m/>
    <s v="IFR0007"/>
    <d v="2025-01-15T00:00:00"/>
    <n v="0.10249999999999999"/>
    <m/>
    <m/>
    <m/>
    <m/>
    <n v="0"/>
    <n v="0"/>
    <m/>
    <n v="653000"/>
    <m/>
    <m/>
    <m/>
    <n v="0"/>
    <m/>
    <n v="0"/>
    <m/>
    <n v="2010"/>
    <x v="1"/>
    <x v="11"/>
  </r>
  <r>
    <d v="2010-04-06T00:00:00"/>
    <d v="2010-04-08T00:00:00"/>
    <m/>
    <s v="SPN20110407"/>
    <d v="2011-04-07T00:00:00"/>
    <n v="0"/>
    <m/>
    <m/>
    <m/>
    <m/>
    <n v="6.8658999999999998E-2"/>
    <n v="6.8750000000000006E-2"/>
    <n v="4000000"/>
    <n v="9290000"/>
    <m/>
    <m/>
    <m/>
    <n v="2800000"/>
    <m/>
    <n v="3.3178571428571431"/>
    <m/>
    <n v="2010"/>
    <x v="1"/>
    <x v="0"/>
  </r>
  <r>
    <d v="2010-04-06T00:00:00"/>
    <d v="2010-04-08T00:00:00"/>
    <m/>
    <s v="FR0028 (reopen 5)"/>
    <d v="2017-07-15T00:00:00"/>
    <n v="0.1"/>
    <m/>
    <m/>
    <m/>
    <m/>
    <n v="8.6966199999999994E-2"/>
    <n v="8.7187500000000001E-2"/>
    <m/>
    <n v="2847000"/>
    <m/>
    <m/>
    <m/>
    <n v="300000"/>
    <m/>
    <n v="9.49"/>
    <m/>
    <n v="2010"/>
    <x v="1"/>
    <x v="1"/>
  </r>
  <r>
    <d v="2010-04-06T00:00:00"/>
    <d v="2010-04-08T00:00:00"/>
    <m/>
    <s v="FR0031 (reopening 10)"/>
    <d v="2020-11-15T00:00:00"/>
    <n v="0.11"/>
    <m/>
    <m/>
    <m/>
    <m/>
    <n v="9.1087199999999993E-2"/>
    <n v="9.1249999999999998E-2"/>
    <m/>
    <n v="4276000"/>
    <m/>
    <m/>
    <m/>
    <n v="1450000"/>
    <m/>
    <n v="2.9489655172413793"/>
    <m/>
    <n v="2010"/>
    <x v="1"/>
    <x v="1"/>
  </r>
  <r>
    <d v="2010-04-06T00:00:00"/>
    <d v="2010-04-08T00:00:00"/>
    <m/>
    <s v="FR0042"/>
    <d v="2027-07-15T00:00:00"/>
    <n v="0.10249999999999999"/>
    <m/>
    <m/>
    <m/>
    <m/>
    <n v="0.1008507"/>
    <n v="0.1009375"/>
    <m/>
    <n v="5347000"/>
    <m/>
    <m/>
    <m/>
    <n v="450000"/>
    <m/>
    <n v="11.882222222222222"/>
    <m/>
    <n v="2010"/>
    <x v="1"/>
    <x v="1"/>
  </r>
  <r>
    <d v="2010-04-13T00:00:00"/>
    <d v="2010-04-15T00:00:00"/>
    <m/>
    <s v="IFR0003"/>
    <d v="2015-09-15T00:00:00"/>
    <n v="9.2499999999999999E-2"/>
    <m/>
    <m/>
    <m/>
    <m/>
    <n v="8.3112400000000003E-2"/>
    <n v="8.3750000000000005E-2"/>
    <n v="1000000"/>
    <n v="1084000"/>
    <m/>
    <m/>
    <m/>
    <n v="150000"/>
    <m/>
    <n v="7.2266666666666666"/>
    <m/>
    <n v="2010"/>
    <x v="1"/>
    <x v="11"/>
  </r>
  <r>
    <d v="2010-04-13T00:00:00"/>
    <d v="2010-04-15T00:00:00"/>
    <m/>
    <s v="IFR0005"/>
    <d v="2017-01-15T00:00:00"/>
    <n v="0.09"/>
    <m/>
    <m/>
    <m/>
    <m/>
    <n v="0"/>
    <n v="0"/>
    <m/>
    <n v="183000"/>
    <m/>
    <m/>
    <m/>
    <n v="0"/>
    <m/>
    <n v="0"/>
    <m/>
    <n v="2010"/>
    <x v="1"/>
    <x v="11"/>
  </r>
  <r>
    <d v="2010-04-13T00:00:00"/>
    <d v="2010-04-15T00:00:00"/>
    <m/>
    <s v="IFR0006 "/>
    <d v="2030-03-15T00:00:00"/>
    <n v="0.10249999999999999"/>
    <m/>
    <m/>
    <m/>
    <m/>
    <n v="0.1028771"/>
    <n v="0.10312499999999999"/>
    <m/>
    <n v="867000"/>
    <m/>
    <m/>
    <m/>
    <n v="675000"/>
    <m/>
    <n v="1.2844444444444445"/>
    <m/>
    <n v="2010"/>
    <x v="1"/>
    <x v="11"/>
  </r>
  <r>
    <d v="2010-04-13T00:00:00"/>
    <d v="2010-04-15T00:00:00"/>
    <m/>
    <s v="IFR0007"/>
    <d v="2025-01-15T00:00:00"/>
    <n v="0.10249999999999999"/>
    <m/>
    <m/>
    <m/>
    <m/>
    <n v="0"/>
    <n v="0"/>
    <m/>
    <n v="116000"/>
    <m/>
    <m/>
    <m/>
    <n v="0"/>
    <m/>
    <n v="0"/>
    <m/>
    <n v="2010"/>
    <x v="1"/>
    <x v="11"/>
  </r>
  <r>
    <d v="2010-04-13T00:00:00"/>
    <d v="2010-04-15T00:00:00"/>
    <m/>
    <s v="IFR0008"/>
    <d v="2020-03-15T00:00:00"/>
    <n v="8.7999999999999995E-2"/>
    <m/>
    <m/>
    <m/>
    <m/>
    <n v="9.1249999999999998E-2"/>
    <n v="9.1249999999999998E-2"/>
    <m/>
    <n v="106000"/>
    <m/>
    <m/>
    <m/>
    <n v="100000"/>
    <m/>
    <m/>
    <m/>
    <n v="2010"/>
    <x v="1"/>
    <x v="11"/>
  </r>
  <r>
    <d v="2010-04-20T00:00:00"/>
    <d v="2010-04-22T00:00:00"/>
    <m/>
    <s v="SPN20110407 (reopening 1)"/>
    <d v="2011-04-07T00:00:00"/>
    <n v="0"/>
    <m/>
    <m/>
    <m/>
    <m/>
    <n v="6.7532900000000007E-2"/>
    <n v="6.8125000000000005E-2"/>
    <n v="5000000"/>
    <n v="9947000"/>
    <m/>
    <m/>
    <m/>
    <n v="2670000"/>
    <m/>
    <n v="3.7254681647940076"/>
    <m/>
    <n v="2010"/>
    <x v="1"/>
    <x v="0"/>
  </r>
  <r>
    <d v="2010-04-20T00:00:00"/>
    <d v="2010-04-22T00:00:00"/>
    <m/>
    <s v="FR0027 (reopen 6)"/>
    <d v="2015-06-15T00:00:00"/>
    <n v="9.5000000000000001E-2"/>
    <m/>
    <m/>
    <m/>
    <m/>
    <n v="8.31953E-2"/>
    <n v="8.3437499999999998E-2"/>
    <m/>
    <n v="4206000"/>
    <m/>
    <m/>
    <m/>
    <n v="1000000"/>
    <m/>
    <n v="4.2060000000000004"/>
    <m/>
    <n v="2010"/>
    <x v="1"/>
    <x v="1"/>
  </r>
  <r>
    <d v="2010-04-20T00:00:00"/>
    <d v="2010-04-22T00:00:00"/>
    <m/>
    <s v="FR0040 (reopening 11)"/>
    <d v="2025-09-15T00:00:00"/>
    <n v="0.11"/>
    <m/>
    <m/>
    <m/>
    <m/>
    <n v="9.4062300000000001E-2"/>
    <n v="9.4062499999999993E-2"/>
    <m/>
    <n v="6040500"/>
    <m/>
    <m/>
    <m/>
    <n v="1600000"/>
    <m/>
    <n v="3.7753125000000001"/>
    <m/>
    <n v="2010"/>
    <x v="1"/>
    <x v="1"/>
  </r>
  <r>
    <d v="2010-04-20T00:00:00"/>
    <d v="2010-04-22T00:00:00"/>
    <m/>
    <s v="FR0047 (reopening 11)"/>
    <d v="2028-02-15T00:00:00"/>
    <n v="0.1"/>
    <m/>
    <m/>
    <m/>
    <m/>
    <n v="9.9390800000000001E-2"/>
    <n v="9.9687499999999998E-2"/>
    <m/>
    <n v="3480000"/>
    <m/>
    <m/>
    <m/>
    <n v="2050000"/>
    <m/>
    <n v="1.6975609756097561"/>
    <m/>
    <n v="2010"/>
    <x v="1"/>
    <x v="1"/>
  </r>
  <r>
    <d v="2010-04-27T00:00:00"/>
    <d v="2010-04-29T00:00:00"/>
    <m/>
    <s v="IFR0003"/>
    <d v="2015-09-15T00:00:00"/>
    <n v="9.2499999999999999E-2"/>
    <m/>
    <m/>
    <m/>
    <m/>
    <n v="8.2500000000000004E-2"/>
    <n v="8.2500000000000004E-2"/>
    <n v="1000000"/>
    <n v="1074000"/>
    <m/>
    <m/>
    <m/>
    <n v="200000"/>
    <m/>
    <n v="5.37"/>
    <m/>
    <n v="2010"/>
    <x v="1"/>
    <x v="11"/>
  </r>
  <r>
    <d v="2010-04-27T00:00:00"/>
    <d v="2010-04-29T00:00:00"/>
    <m/>
    <s v="IFR0005"/>
    <d v="2017-01-15T00:00:00"/>
    <n v="0.09"/>
    <m/>
    <m/>
    <m/>
    <m/>
    <n v="0"/>
    <n v="0"/>
    <m/>
    <n v="172000"/>
    <m/>
    <m/>
    <m/>
    <n v="0"/>
    <m/>
    <m/>
    <m/>
    <n v="2010"/>
    <x v="1"/>
    <x v="11"/>
  </r>
  <r>
    <d v="2010-04-27T00:00:00"/>
    <d v="2010-04-29T00:00:00"/>
    <m/>
    <s v="IFR0006 "/>
    <d v="2030-03-15T00:00:00"/>
    <n v="0.10249999999999999"/>
    <m/>
    <m/>
    <m/>
    <m/>
    <n v="0"/>
    <n v="0"/>
    <m/>
    <n v="414000"/>
    <m/>
    <m/>
    <m/>
    <n v="0"/>
    <m/>
    <m/>
    <m/>
    <n v="2010"/>
    <x v="1"/>
    <x v="11"/>
  </r>
  <r>
    <d v="2010-04-27T00:00:00"/>
    <d v="2010-04-29T00:00:00"/>
    <m/>
    <s v="IFR0007"/>
    <d v="2025-01-15T00:00:00"/>
    <n v="0.10249999999999999"/>
    <m/>
    <m/>
    <m/>
    <m/>
    <n v="0"/>
    <n v="0"/>
    <m/>
    <n v="115000"/>
    <m/>
    <m/>
    <m/>
    <n v="0"/>
    <m/>
    <m/>
    <m/>
    <n v="2010"/>
    <x v="1"/>
    <x v="11"/>
  </r>
  <r>
    <d v="2010-04-27T00:00:00"/>
    <d v="2010-04-29T00:00:00"/>
    <m/>
    <s v="IFR0008"/>
    <d v="2020-03-15T00:00:00"/>
    <n v="8.7999999999999995E-2"/>
    <m/>
    <m/>
    <m/>
    <m/>
    <n v="0"/>
    <n v="0"/>
    <m/>
    <n v="145000"/>
    <m/>
    <m/>
    <m/>
    <n v="0"/>
    <m/>
    <m/>
    <m/>
    <n v="2010"/>
    <x v="1"/>
    <x v="11"/>
  </r>
  <r>
    <d v="2010-05-04T00:00:00"/>
    <d v="2010-05-06T00:00:00"/>
    <m/>
    <s v="SPN20110505"/>
    <d v="2011-05-05T00:00:00"/>
    <n v="0"/>
    <m/>
    <m/>
    <m/>
    <m/>
    <n v="6.7500000000000004E-2"/>
    <n v="6.7500000000000004E-2"/>
    <n v="5000000"/>
    <n v="12593000"/>
    <m/>
    <m/>
    <m/>
    <n v="2425000"/>
    <m/>
    <n v="5.1929896907216495"/>
    <m/>
    <n v="2010"/>
    <x v="1"/>
    <x v="0"/>
  </r>
  <r>
    <d v="2010-05-04T00:00:00"/>
    <d v="2010-05-06T00:00:00"/>
    <m/>
    <s v="FR0040 (reopening 12)"/>
    <d v="2025-09-15T00:00:00"/>
    <n v="0.11"/>
    <m/>
    <m/>
    <m/>
    <m/>
    <n v="9.2682E-2"/>
    <n v="9.2812500000000006E-2"/>
    <m/>
    <n v="2857000"/>
    <m/>
    <m/>
    <m/>
    <n v="1350000"/>
    <m/>
    <n v="2.1162962962962961"/>
    <m/>
    <n v="2010"/>
    <x v="1"/>
    <x v="1"/>
  </r>
  <r>
    <d v="2010-05-04T00:00:00"/>
    <d v="2010-05-06T00:00:00"/>
    <m/>
    <s v="FR0047 (reopening 12)"/>
    <d v="2028-02-15T00:00:00"/>
    <n v="0.1"/>
    <m/>
    <m/>
    <m/>
    <m/>
    <n v="9.7191799999999995E-2"/>
    <n v="9.7500000000000003E-2"/>
    <m/>
    <n v="4000000"/>
    <m/>
    <m/>
    <m/>
    <n v="1200000"/>
    <m/>
    <n v="3.3333333333333335"/>
    <m/>
    <n v="2010"/>
    <x v="1"/>
    <x v="1"/>
  </r>
  <r>
    <d v="2010-05-04T00:00:00"/>
    <d v="2010-05-06T00:00:00"/>
    <m/>
    <s v="FR0050 (reopening 12)"/>
    <d v="2038-07-15T00:00:00"/>
    <n v="0.105"/>
    <m/>
    <m/>
    <m/>
    <m/>
    <n v="0.1008288"/>
    <n v="0.1009375"/>
    <m/>
    <n v="718000"/>
    <m/>
    <m/>
    <m/>
    <n v="425000"/>
    <m/>
    <n v="1.6894117647058824"/>
    <m/>
    <n v="2010"/>
    <x v="1"/>
    <x v="1"/>
  </r>
  <r>
    <d v="2010-05-11T00:00:00"/>
    <d v="2010-05-13T00:00:00"/>
    <m/>
    <s v="IFR0003"/>
    <d v="2015-09-15T00:00:00"/>
    <n v="9.2499999999999999E-2"/>
    <m/>
    <m/>
    <m/>
    <m/>
    <n v="8.6236499999999994E-2"/>
    <n v="0"/>
    <n v="1000000"/>
    <n v="687000"/>
    <m/>
    <m/>
    <m/>
    <n v="395000"/>
    <m/>
    <n v="1.7392405063291139"/>
    <m/>
    <n v="2010"/>
    <x v="1"/>
    <x v="11"/>
  </r>
  <r>
    <d v="2010-05-11T00:00:00"/>
    <d v="2010-05-13T00:00:00"/>
    <m/>
    <s v="IFR0005"/>
    <d v="2017-01-15T00:00:00"/>
    <n v="0.09"/>
    <m/>
    <m/>
    <m/>
    <m/>
    <n v="8.8499999999999995E-2"/>
    <n v="0"/>
    <m/>
    <n v="316600"/>
    <m/>
    <m/>
    <m/>
    <n v="255000"/>
    <m/>
    <n v="1.2415686274509803"/>
    <m/>
    <n v="2010"/>
    <x v="1"/>
    <x v="11"/>
  </r>
  <r>
    <d v="2010-05-11T00:00:00"/>
    <d v="2010-05-13T00:00:00"/>
    <m/>
    <s v="IFR0006 "/>
    <d v="2030-03-15T00:00:00"/>
    <n v="0.10249999999999999"/>
    <m/>
    <m/>
    <m/>
    <m/>
    <n v="0"/>
    <n v="0"/>
    <m/>
    <n v="515000"/>
    <m/>
    <m/>
    <m/>
    <n v="0"/>
    <m/>
    <m/>
    <m/>
    <n v="2010"/>
    <x v="1"/>
    <x v="11"/>
  </r>
  <r>
    <d v="2010-05-11T00:00:00"/>
    <d v="2010-05-13T00:00:00"/>
    <m/>
    <s v="IFR0007"/>
    <d v="2025-01-15T00:00:00"/>
    <n v="0.10249999999999999"/>
    <m/>
    <m/>
    <m/>
    <m/>
    <n v="0"/>
    <n v="0"/>
    <m/>
    <n v="1087000"/>
    <m/>
    <m/>
    <m/>
    <n v="0"/>
    <m/>
    <n v="0"/>
    <m/>
    <n v="2010"/>
    <x v="1"/>
    <x v="11"/>
  </r>
  <r>
    <d v="2010-05-11T00:00:00"/>
    <d v="2010-05-13T00:00:00"/>
    <m/>
    <s v="IFR0008"/>
    <d v="2020-01-15T00:00:00"/>
    <n v="8.7999999999999995E-2"/>
    <m/>
    <m/>
    <m/>
    <m/>
    <n v="9.1249999999999998E-2"/>
    <n v="0"/>
    <m/>
    <n v="105000"/>
    <m/>
    <m/>
    <m/>
    <n v="100000"/>
    <m/>
    <n v="1.05"/>
    <m/>
    <n v="2010"/>
    <x v="1"/>
    <x v="11"/>
  </r>
  <r>
    <d v="2010-05-15T00:00:00"/>
    <d v="2010-05-17T00:00:00"/>
    <m/>
    <s v="SDHI2013A"/>
    <d v="2013-05-17T00:00:00"/>
    <n v="7.5499999999999998E-2"/>
    <m/>
    <m/>
    <m/>
    <m/>
    <n v="7.5499999999999998E-2"/>
    <m/>
    <m/>
    <n v="4250000"/>
    <m/>
    <m/>
    <m/>
    <n v="4250000"/>
    <m/>
    <m/>
    <m/>
    <n v="2010"/>
    <x v="1"/>
    <x v="8"/>
  </r>
  <r>
    <d v="2010-05-18T00:00:00"/>
    <d v="2010-05-20T00:00:00"/>
    <m/>
    <s v="SPN20110505"/>
    <d v="2011-05-05T00:00:00"/>
    <n v="0"/>
    <m/>
    <m/>
    <m/>
    <m/>
    <n v="6.7410800000000007E-2"/>
    <n v="6.7500000000000004E-2"/>
    <n v="5000000"/>
    <n v="6000000"/>
    <m/>
    <m/>
    <m/>
    <n v="2200000"/>
    <m/>
    <n v="2.7272727272727271"/>
    <m/>
    <n v="2010"/>
    <x v="1"/>
    <x v="0"/>
  </r>
  <r>
    <d v="2010-05-18T00:00:00"/>
    <d v="2010-05-20T00:00:00"/>
    <m/>
    <s v="FR0027 (reopen 7)"/>
    <d v="2015-06-15T00:00:00"/>
    <n v="9.5000000000000001E-2"/>
    <m/>
    <m/>
    <m/>
    <m/>
    <n v="8.5602700000000004E-2"/>
    <n v="8.59375E-2"/>
    <m/>
    <n v="2971000"/>
    <m/>
    <m/>
    <m/>
    <n v="350000"/>
    <m/>
    <n v="8.4885714285714293"/>
    <m/>
    <n v="2010"/>
    <x v="1"/>
    <x v="1"/>
  </r>
  <r>
    <d v="2010-05-18T00:00:00"/>
    <d v="2010-05-20T00:00:00"/>
    <m/>
    <s v="FR0040 (reopening 12)"/>
    <d v="2025-09-15T00:00:00"/>
    <n v="0.11"/>
    <m/>
    <m/>
    <m/>
    <m/>
    <m/>
    <m/>
    <m/>
    <n v="2911000"/>
    <m/>
    <m/>
    <m/>
    <n v="0"/>
    <m/>
    <m/>
    <m/>
    <n v="2010"/>
    <x v="1"/>
    <x v="1"/>
  </r>
  <r>
    <d v="2010-05-18T00:00:00"/>
    <d v="2010-05-20T00:00:00"/>
    <m/>
    <s v="FR0052 (reopening 14)"/>
    <d v="2030-08-15T00:00:00"/>
    <n v="0.105"/>
    <m/>
    <m/>
    <m/>
    <m/>
    <n v="0.10121289999999999"/>
    <n v="0.1015625"/>
    <m/>
    <n v="3024000"/>
    <m/>
    <m/>
    <m/>
    <n v="2750000"/>
    <m/>
    <n v="1.0996363636363637"/>
    <m/>
    <n v="2010"/>
    <x v="1"/>
    <x v="1"/>
  </r>
  <r>
    <d v="2010-05-25T00:00:00"/>
    <d v="2010-05-27T00:00:00"/>
    <m/>
    <s v="IFR0003"/>
    <d v="2015-09-15T00:00:00"/>
    <n v="9.2499999999999999E-2"/>
    <m/>
    <m/>
    <m/>
    <m/>
    <n v="0"/>
    <n v="0"/>
    <n v="616000"/>
    <n v="616000"/>
    <m/>
    <m/>
    <m/>
    <n v="0"/>
    <m/>
    <m/>
    <m/>
    <n v="2010"/>
    <x v="1"/>
    <x v="11"/>
  </r>
  <r>
    <d v="2010-05-25T00:00:00"/>
    <d v="2010-05-27T00:00:00"/>
    <m/>
    <s v="IFR0005"/>
    <d v="2017-01-15T00:00:00"/>
    <n v="0.09"/>
    <m/>
    <m/>
    <m/>
    <m/>
    <n v="0"/>
    <n v="0"/>
    <n v="312500"/>
    <n v="312500"/>
    <m/>
    <m/>
    <m/>
    <n v="0"/>
    <m/>
    <m/>
    <m/>
    <n v="2010"/>
    <x v="1"/>
    <x v="11"/>
  </r>
  <r>
    <d v="2010-05-25T00:00:00"/>
    <d v="2010-05-27T00:00:00"/>
    <m/>
    <s v="IFR0006 "/>
    <d v="2030-03-15T00:00:00"/>
    <n v="0.10249999999999999"/>
    <m/>
    <m/>
    <m/>
    <m/>
    <n v="0"/>
    <n v="0"/>
    <n v="161000"/>
    <n v="161000"/>
    <m/>
    <m/>
    <m/>
    <n v="0"/>
    <m/>
    <m/>
    <m/>
    <n v="2010"/>
    <x v="1"/>
    <x v="11"/>
  </r>
  <r>
    <d v="2010-05-25T00:00:00"/>
    <d v="2010-05-27T00:00:00"/>
    <m/>
    <s v="IFR0007"/>
    <d v="2025-01-15T00:00:00"/>
    <n v="0.10249999999999999"/>
    <m/>
    <m/>
    <m/>
    <m/>
    <n v="0"/>
    <n v="0"/>
    <n v="16000"/>
    <n v="16000"/>
    <m/>
    <m/>
    <m/>
    <n v="0"/>
    <m/>
    <m/>
    <m/>
    <n v="2010"/>
    <x v="1"/>
    <x v="11"/>
  </r>
  <r>
    <d v="2010-05-25T00:00:00"/>
    <d v="2010-05-27T00:00:00"/>
    <m/>
    <s v="IFR0008"/>
    <d v="2020-01-15T00:00:00"/>
    <n v="8.7999999999999995E-2"/>
    <m/>
    <m/>
    <m/>
    <m/>
    <n v="0"/>
    <n v="0"/>
    <n v="66000"/>
    <n v="66000"/>
    <m/>
    <m/>
    <m/>
    <n v="0"/>
    <m/>
    <m/>
    <m/>
    <n v="2010"/>
    <x v="1"/>
    <x v="11"/>
  </r>
  <r>
    <d v="2010-06-08T00:00:00"/>
    <d v="2010-06-10T00:00:00"/>
    <m/>
    <s v="SPN20110609"/>
    <d v="2011-06-09T00:00:00"/>
    <n v="0"/>
    <m/>
    <m/>
    <m/>
    <m/>
    <n v="6.7480499999999999E-2"/>
    <n v="6.7812499999999998E-2"/>
    <n v="5000000"/>
    <n v="4280000"/>
    <m/>
    <m/>
    <m/>
    <n v="1500000"/>
    <m/>
    <n v="2.8533333333333335"/>
    <m/>
    <n v="2010"/>
    <x v="1"/>
    <x v="0"/>
  </r>
  <r>
    <d v="2010-06-08T00:00:00"/>
    <d v="2010-06-10T00:00:00"/>
    <m/>
    <s v="FR0027 (reopening 8)"/>
    <d v="2015-06-15T00:00:00"/>
    <n v="9.5000000000000001E-2"/>
    <m/>
    <m/>
    <m/>
    <m/>
    <n v="8.3396899999999996E-2"/>
    <n v="8.3750000000000005E-2"/>
    <m/>
    <n v="6359000"/>
    <m/>
    <m/>
    <m/>
    <n v="1200000"/>
    <m/>
    <n v="5.2991666666666664"/>
    <m/>
    <n v="2010"/>
    <x v="1"/>
    <x v="1"/>
  </r>
  <r>
    <d v="2010-06-08T00:00:00"/>
    <d v="2010-06-10T00:00:00"/>
    <m/>
    <s v="FR0040 (reopening 13)"/>
    <d v="2025-09-15T00:00:00"/>
    <n v="0.11"/>
    <m/>
    <m/>
    <m/>
    <m/>
    <n v="9.60873E-2"/>
    <n v="9.6875000000000003E-2"/>
    <m/>
    <n v="3408000"/>
    <m/>
    <m/>
    <m/>
    <n v="1600000"/>
    <m/>
    <n v="2.13"/>
    <m/>
    <n v="2010"/>
    <x v="1"/>
    <x v="1"/>
  </r>
  <r>
    <d v="2010-06-08T00:00:00"/>
    <d v="2010-06-10T00:00:00"/>
    <m/>
    <s v="FR0052 (reopening 15)"/>
    <d v="2030-08-15T00:00:00"/>
    <n v="0.105"/>
    <m/>
    <m/>
    <m/>
    <m/>
    <n v="0.1021386"/>
    <n v="0.10249999999999999"/>
    <m/>
    <n v="3066000"/>
    <m/>
    <m/>
    <m/>
    <n v="2050000"/>
    <m/>
    <n v="1.495609756097561"/>
    <m/>
    <n v="2010"/>
    <x v="1"/>
    <x v="1"/>
  </r>
  <r>
    <d v="2010-06-15T00:00:00"/>
    <d v="2010-06-17T00:00:00"/>
    <m/>
    <s v="IFR0003"/>
    <d v="2015-09-15T00:00:00"/>
    <n v="9.2499999999999999E-2"/>
    <m/>
    <m/>
    <m/>
    <m/>
    <n v="0"/>
    <n v="0"/>
    <n v="1000000"/>
    <n v="527000"/>
    <m/>
    <m/>
    <m/>
    <n v="0"/>
    <m/>
    <m/>
    <m/>
    <n v="2010"/>
    <x v="1"/>
    <x v="11"/>
  </r>
  <r>
    <d v="2010-06-15T00:00:00"/>
    <d v="2010-06-17T00:00:00"/>
    <m/>
    <s v="IFR0005"/>
    <d v="2017-01-15T00:00:00"/>
    <n v="0.09"/>
    <m/>
    <m/>
    <m/>
    <m/>
    <n v="8.6596000000000006E-2"/>
    <n v="8.6874999999999994E-2"/>
    <m/>
    <n v="477000"/>
    <m/>
    <m/>
    <m/>
    <n v="57000"/>
    <m/>
    <m/>
    <m/>
    <n v="2010"/>
    <x v="1"/>
    <x v="11"/>
  </r>
  <r>
    <d v="2010-06-15T00:00:00"/>
    <d v="2010-06-17T00:00:00"/>
    <m/>
    <s v="IFR0006 "/>
    <d v="2030-03-15T00:00:00"/>
    <n v="0.10249999999999999"/>
    <m/>
    <m/>
    <m/>
    <m/>
    <n v="0.1024661"/>
    <n v="0.10312499999999999"/>
    <m/>
    <n v="422000"/>
    <m/>
    <m/>
    <m/>
    <n v="417000"/>
    <m/>
    <m/>
    <m/>
    <n v="2010"/>
    <x v="1"/>
    <x v="11"/>
  </r>
  <r>
    <d v="2010-06-15T00:00:00"/>
    <d v="2010-06-17T00:00:00"/>
    <m/>
    <s v="IFR0007"/>
    <d v="2025-01-15T00:00:00"/>
    <n v="0.10249999999999999"/>
    <m/>
    <m/>
    <m/>
    <m/>
    <n v="0"/>
    <n v="0"/>
    <m/>
    <n v="106000"/>
    <m/>
    <m/>
    <m/>
    <n v="0"/>
    <m/>
    <m/>
    <m/>
    <n v="2010"/>
    <x v="1"/>
    <x v="11"/>
  </r>
  <r>
    <d v="2010-06-15T00:00:00"/>
    <d v="2010-06-17T00:00:00"/>
    <m/>
    <s v="IFR0008"/>
    <d v="2020-01-15T00:00:00"/>
    <n v="8.7999999999999995E-2"/>
    <m/>
    <m/>
    <m/>
    <m/>
    <n v="0"/>
    <n v="0"/>
    <m/>
    <n v="231000"/>
    <m/>
    <m/>
    <m/>
    <n v="0"/>
    <m/>
    <m/>
    <m/>
    <n v="2010"/>
    <x v="1"/>
    <x v="11"/>
  </r>
  <r>
    <d v="2010-06-22T00:00:00"/>
    <d v="2010-06-24T00:00:00"/>
    <m/>
    <s v="SPN20110609 (reopening 1)"/>
    <d v="2011-06-09T00:00:00"/>
    <n v="0"/>
    <m/>
    <m/>
    <m/>
    <m/>
    <n v="6.2499800000000001E-2"/>
    <n v="6.25E-2"/>
    <n v="5000000"/>
    <n v="10451000"/>
    <m/>
    <m/>
    <m/>
    <n v="1800000"/>
    <m/>
    <n v="5.806111111111111"/>
    <m/>
    <n v="2010"/>
    <x v="1"/>
    <x v="0"/>
  </r>
  <r>
    <d v="2010-06-22T00:00:00"/>
    <d v="2010-06-24T00:00:00"/>
    <m/>
    <s v="FR00028 (reopening 6)"/>
    <d v="2017-07-15T00:00:00"/>
    <n v="0.1"/>
    <m/>
    <m/>
    <m/>
    <m/>
    <n v="7.6899800000000004E-2"/>
    <n v="7.7187500000000006E-2"/>
    <m/>
    <n v="5095000"/>
    <m/>
    <m/>
    <m/>
    <n v="1225000"/>
    <m/>
    <n v="4.1591836734693874"/>
    <m/>
    <n v="2010"/>
    <x v="1"/>
    <x v="1"/>
  </r>
  <r>
    <d v="2010-06-22T00:00:00"/>
    <d v="2010-06-24T00:00:00"/>
    <m/>
    <s v="FR0040 (reopening 14)"/>
    <d v="2025-09-15T00:00:00"/>
    <n v="0.11"/>
    <m/>
    <m/>
    <m/>
    <m/>
    <n v="8.8561600000000004E-2"/>
    <n v="8.9062500000000003E-2"/>
    <m/>
    <n v="4263000"/>
    <m/>
    <m/>
    <m/>
    <n v="2100000"/>
    <m/>
    <n v="2.0299999999999998"/>
    <m/>
    <n v="2010"/>
    <x v="1"/>
    <x v="1"/>
  </r>
  <r>
    <d v="2010-06-22T00:00:00"/>
    <d v="2010-06-24T00:00:00"/>
    <m/>
    <s v="FR0050 (reopening 13)"/>
    <d v="2038-07-15T00:00:00"/>
    <n v="0.105"/>
    <m/>
    <m/>
    <m/>
    <m/>
    <n v="0.10066120000000001"/>
    <n v="0.10125000000000001"/>
    <m/>
    <n v="2711000"/>
    <m/>
    <m/>
    <m/>
    <n v="1600000"/>
    <m/>
    <n v="1.694375"/>
    <m/>
    <n v="2010"/>
    <x v="1"/>
    <x v="1"/>
  </r>
  <r>
    <d v="2010-06-29T00:00:00"/>
    <d v="2010-07-01T00:00:00"/>
    <m/>
    <s v="IFR0003"/>
    <d v="2015-09-15T00:00:00"/>
    <n v="9.2499999999999999E-2"/>
    <m/>
    <m/>
    <m/>
    <m/>
    <n v="0"/>
    <n v="0"/>
    <n v="1000000"/>
    <n v="246000"/>
    <m/>
    <m/>
    <m/>
    <n v="0"/>
    <m/>
    <m/>
    <m/>
    <n v="2010"/>
    <x v="1"/>
    <x v="11"/>
  </r>
  <r>
    <d v="2010-06-29T00:00:00"/>
    <d v="2010-07-01T00:00:00"/>
    <m/>
    <s v="IFR0005"/>
    <d v="2017-01-15T00:00:00"/>
    <n v="0.09"/>
    <m/>
    <m/>
    <m/>
    <m/>
    <n v="0"/>
    <n v="0"/>
    <m/>
    <n v="156000"/>
    <m/>
    <m/>
    <m/>
    <n v="0"/>
    <m/>
    <m/>
    <m/>
    <n v="2010"/>
    <x v="1"/>
    <x v="11"/>
  </r>
  <r>
    <d v="2010-06-29T00:00:00"/>
    <d v="2010-07-01T00:00:00"/>
    <m/>
    <s v="IFR0006 "/>
    <d v="2030-03-15T00:00:00"/>
    <n v="0.10249999999999999"/>
    <m/>
    <m/>
    <m/>
    <m/>
    <n v="0"/>
    <n v="0"/>
    <m/>
    <n v="61000"/>
    <m/>
    <m/>
    <m/>
    <n v="0"/>
    <m/>
    <m/>
    <m/>
    <n v="2010"/>
    <x v="1"/>
    <x v="11"/>
  </r>
  <r>
    <d v="2010-06-29T00:00:00"/>
    <d v="2010-07-01T00:00:00"/>
    <m/>
    <s v="IFR0007"/>
    <d v="2025-01-15T00:00:00"/>
    <n v="0.10249999999999999"/>
    <m/>
    <m/>
    <m/>
    <m/>
    <n v="0"/>
    <n v="0"/>
    <m/>
    <n v="11000"/>
    <m/>
    <m/>
    <m/>
    <n v="0"/>
    <m/>
    <m/>
    <m/>
    <n v="2010"/>
    <x v="1"/>
    <x v="11"/>
  </r>
  <r>
    <d v="2010-07-06T00:00:00"/>
    <d v="2010-07-08T00:00:00"/>
    <m/>
    <s v="SPN20110707"/>
    <d v="2011-07-07T00:00:00"/>
    <n v="0"/>
    <m/>
    <m/>
    <m/>
    <m/>
    <n v="6.3382800000000003E-2"/>
    <n v="6.3750000000000001E-2"/>
    <n v="4000000"/>
    <n v="5435000"/>
    <m/>
    <m/>
    <m/>
    <n v="1900000"/>
    <m/>
    <n v="2.8605263157894738"/>
    <m/>
    <n v="2010"/>
    <x v="1"/>
    <x v="0"/>
  </r>
  <r>
    <d v="2010-07-06T00:00:00"/>
    <d v="2010-07-08T00:00:00"/>
    <m/>
    <s v="FR0040 (reopening 15)"/>
    <d v="2025-09-15T00:00:00"/>
    <n v="0.11"/>
    <m/>
    <m/>
    <m/>
    <m/>
    <m/>
    <m/>
    <m/>
    <n v="1114000"/>
    <m/>
    <m/>
    <m/>
    <n v="0"/>
    <m/>
    <m/>
    <m/>
    <n v="2010"/>
    <x v="1"/>
    <x v="1"/>
  </r>
  <r>
    <d v="2010-07-06T00:00:00"/>
    <d v="2010-07-08T00:00:00"/>
    <m/>
    <s v="FR0050 (reopening 14)"/>
    <d v="2038-07-15T00:00:00"/>
    <n v="0.105"/>
    <m/>
    <m/>
    <m/>
    <m/>
    <n v="0.10199950000000001"/>
    <n v="0.1021875"/>
    <m/>
    <n v="3041000"/>
    <m/>
    <m/>
    <m/>
    <n v="2600000"/>
    <m/>
    <n v="1.1696153846153847"/>
    <m/>
    <n v="2010"/>
    <x v="1"/>
    <x v="1"/>
  </r>
  <r>
    <d v="2010-07-06T00:00:00"/>
    <d v="2010-07-08T00:00:00"/>
    <m/>
    <s v="FR0053"/>
    <d v="2021-07-15T00:00:00"/>
    <n v="8.2500000000000004E-2"/>
    <m/>
    <m/>
    <m/>
    <m/>
    <n v="8.4689700000000007E-2"/>
    <n v="8.5000000000000006E-2"/>
    <m/>
    <n v="1552000"/>
    <m/>
    <m/>
    <m/>
    <n v="700000"/>
    <m/>
    <n v="2.2171428571428571"/>
    <m/>
    <n v="2010"/>
    <x v="1"/>
    <x v="1"/>
  </r>
  <r>
    <d v="2010-07-13T00:00:00"/>
    <d v="2010-07-15T00:00:00"/>
    <m/>
    <s v="IFR0003"/>
    <d v="2015-09-15T00:00:00"/>
    <n v="9.2499999999999999E-2"/>
    <m/>
    <m/>
    <m/>
    <m/>
    <n v="0"/>
    <n v="0"/>
    <n v="1000000"/>
    <n v="310000"/>
    <m/>
    <m/>
    <m/>
    <n v="0"/>
    <m/>
    <m/>
    <m/>
    <n v="2010"/>
    <x v="1"/>
    <x v="11"/>
  </r>
  <r>
    <d v="2010-07-13T00:00:00"/>
    <d v="2010-07-15T00:00:00"/>
    <m/>
    <s v="IFR0005"/>
    <d v="2017-01-15T00:00:00"/>
    <n v="0.09"/>
    <m/>
    <m/>
    <m/>
    <m/>
    <n v="0"/>
    <n v="0"/>
    <m/>
    <n v="225000"/>
    <m/>
    <m/>
    <m/>
    <n v="0"/>
    <m/>
    <m/>
    <m/>
    <n v="2010"/>
    <x v="1"/>
    <x v="11"/>
  </r>
  <r>
    <d v="2010-07-13T00:00:00"/>
    <d v="2010-07-15T00:00:00"/>
    <m/>
    <s v="IFR0006 "/>
    <d v="2030-03-15T00:00:00"/>
    <n v="0.10249999999999999"/>
    <m/>
    <m/>
    <m/>
    <m/>
    <n v="9.9398500000000001E-2"/>
    <n v="0.1"/>
    <m/>
    <n v="397000"/>
    <m/>
    <m/>
    <m/>
    <n v="239000"/>
    <m/>
    <n v="1.6610878661087867"/>
    <m/>
    <n v="2010"/>
    <x v="1"/>
    <x v="11"/>
  </r>
  <r>
    <d v="2010-07-13T00:00:00"/>
    <d v="2010-07-15T00:00:00"/>
    <m/>
    <s v="IFR0007"/>
    <d v="2025-01-15T00:00:00"/>
    <n v="0.10249999999999999"/>
    <m/>
    <m/>
    <m/>
    <m/>
    <n v="9.2812500000000006E-2"/>
    <n v="9.2812500000000006E-2"/>
    <m/>
    <n v="243000"/>
    <m/>
    <m/>
    <m/>
    <n v="7000"/>
    <m/>
    <n v="34.714285714285715"/>
    <m/>
    <n v="2010"/>
    <x v="1"/>
    <x v="11"/>
  </r>
  <r>
    <d v="2010-07-20T00:00:00"/>
    <d v="2010-07-22T00:00:00"/>
    <m/>
    <s v="SPN20110707 (reopening 1)"/>
    <d v="2011-07-07T00:00:00"/>
    <n v="0"/>
    <m/>
    <m/>
    <m/>
    <m/>
    <n v="6.1818999999999999E-2"/>
    <n v="6.21875E-2"/>
    <n v="4000000"/>
    <n v="5862100"/>
    <m/>
    <m/>
    <m/>
    <n v="1300000"/>
    <m/>
    <n v="4.5093076923076927"/>
    <m/>
    <n v="2010"/>
    <x v="1"/>
    <x v="0"/>
  </r>
  <r>
    <d v="2010-07-20T00:00:00"/>
    <d v="2010-07-22T00:00:00"/>
    <m/>
    <s v="FR0027 (reopening 9)"/>
    <d v="2015-06-15T00:00:00"/>
    <n v="9.5000000000000001E-2"/>
    <m/>
    <m/>
    <m/>
    <m/>
    <n v="7.6004299999999997E-2"/>
    <n v="7.6249999999999998E-2"/>
    <m/>
    <n v="1995000"/>
    <m/>
    <m/>
    <m/>
    <n v="1100000"/>
    <m/>
    <m/>
    <m/>
    <n v="2010"/>
    <x v="1"/>
    <x v="1"/>
  </r>
  <r>
    <d v="2010-07-20T00:00:00"/>
    <d v="2010-07-22T00:00:00"/>
    <m/>
    <s v="FR0053 (reopening 1)"/>
    <d v="2021-07-15T00:00:00"/>
    <n v="8.2500000000000004E-2"/>
    <m/>
    <m/>
    <m/>
    <m/>
    <n v="8.3788799999999997E-2"/>
    <n v="8.4062499999999998E-2"/>
    <m/>
    <n v="1858000"/>
    <m/>
    <m/>
    <m/>
    <n v="750000"/>
    <m/>
    <n v="2.4773333333333332"/>
    <m/>
    <n v="2010"/>
    <x v="1"/>
    <x v="1"/>
  </r>
  <r>
    <d v="2010-07-20T00:00:00"/>
    <d v="2010-07-22T00:00:00"/>
    <m/>
    <s v="FR0054"/>
    <d v="2031-07-15T00:00:00"/>
    <n v="9.5000000000000001E-2"/>
    <m/>
    <m/>
    <m/>
    <m/>
    <n v="9.7298200000000001E-2"/>
    <n v="9.7500000000000003E-2"/>
    <m/>
    <n v="3655000"/>
    <m/>
    <m/>
    <m/>
    <n v="1100000"/>
    <m/>
    <n v="3.3227272727272728"/>
    <m/>
    <n v="2010"/>
    <x v="1"/>
    <x v="1"/>
  </r>
  <r>
    <d v="2010-07-27T00:00:00"/>
    <d v="2010-07-29T00:00:00"/>
    <m/>
    <s v="IFR0003"/>
    <d v="2015-09-15T00:00:00"/>
    <n v="9.2499999999999999E-2"/>
    <m/>
    <m/>
    <m/>
    <m/>
    <n v="7.8699199999999997E-2"/>
    <n v="7.9062499999999994E-2"/>
    <n v="1000000"/>
    <n v="451000"/>
    <m/>
    <m/>
    <m/>
    <n v="80000"/>
    <m/>
    <n v="5.6375000000000002"/>
    <m/>
    <n v="2010"/>
    <x v="1"/>
    <x v="11"/>
  </r>
  <r>
    <d v="2010-07-27T00:00:00"/>
    <d v="2010-07-29T00:00:00"/>
    <m/>
    <s v="IFR0005"/>
    <d v="2017-01-15T00:00:00"/>
    <n v="0.09"/>
    <m/>
    <m/>
    <m/>
    <m/>
    <n v="0"/>
    <n v="0"/>
    <m/>
    <n v="240000"/>
    <m/>
    <m/>
    <m/>
    <n v="0"/>
    <m/>
    <m/>
    <m/>
    <n v="2010"/>
    <x v="1"/>
    <x v="11"/>
  </r>
  <r>
    <d v="2010-07-27T00:00:00"/>
    <d v="2010-07-29T00:00:00"/>
    <m/>
    <s v="IFR0006 "/>
    <d v="2030-03-15T00:00:00"/>
    <n v="0.10249999999999999"/>
    <m/>
    <m/>
    <m/>
    <m/>
    <n v="9.8199099999999998E-2"/>
    <n v="9.9375000000000005E-2"/>
    <m/>
    <n v="735000"/>
    <m/>
    <m/>
    <m/>
    <n v="524000"/>
    <m/>
    <n v="1.4026717557251909"/>
    <m/>
    <n v="2010"/>
    <x v="1"/>
    <x v="11"/>
  </r>
  <r>
    <d v="2010-07-27T00:00:00"/>
    <d v="2010-07-29T00:00:00"/>
    <m/>
    <s v="IFR0007"/>
    <d v="2025-01-15T00:00:00"/>
    <n v="0.10249999999999999"/>
    <m/>
    <m/>
    <m/>
    <m/>
    <n v="0"/>
    <n v="0"/>
    <m/>
    <n v="40000"/>
    <m/>
    <m/>
    <m/>
    <n v="0"/>
    <m/>
    <m/>
    <m/>
    <n v="2010"/>
    <x v="1"/>
    <x v="11"/>
  </r>
  <r>
    <d v="2010-07-27T00:00:00"/>
    <d v="2010-07-29T00:00:00"/>
    <m/>
    <s v="IFR0008"/>
    <d v="2020-04-15T00:00:00"/>
    <n v="8.7999999999999995E-2"/>
    <m/>
    <m/>
    <m/>
    <m/>
    <n v="0"/>
    <n v="0"/>
    <m/>
    <n v="270000"/>
    <m/>
    <m/>
    <m/>
    <n v="0"/>
    <m/>
    <m/>
    <m/>
    <n v="2010"/>
    <x v="1"/>
    <x v="11"/>
  </r>
  <r>
    <d v="2010-08-02T00:00:00"/>
    <d v="2010-08-04T00:00:00"/>
    <m/>
    <s v="ORI007"/>
    <d v="2013-08-15T00:00:00"/>
    <n v="7.9500000000000001E-2"/>
    <m/>
    <m/>
    <m/>
    <m/>
    <m/>
    <m/>
    <n v="8000000"/>
    <n v="8405785"/>
    <m/>
    <m/>
    <m/>
    <n v="8000000"/>
    <m/>
    <n v="1.050723125"/>
    <m/>
    <n v="2010"/>
    <x v="1"/>
    <x v="10"/>
  </r>
  <r>
    <d v="2010-08-09T00:00:00"/>
    <d v="2010-08-09T00:00:00"/>
    <m/>
    <s v="SDHI2014A"/>
    <d v="2014-08-09T00:00:00"/>
    <n v="7.3599999999999999E-2"/>
    <m/>
    <m/>
    <m/>
    <m/>
    <n v="7.3599999999999999E-2"/>
    <m/>
    <m/>
    <n v="2855000"/>
    <m/>
    <m/>
    <m/>
    <n v="2855000"/>
    <m/>
    <n v="1"/>
    <m/>
    <n v="2010"/>
    <x v="1"/>
    <x v="8"/>
  </r>
  <r>
    <d v="2010-08-10T00:00:00"/>
    <d v="2010-08-12T00:00:00"/>
    <m/>
    <s v="SPN20110811"/>
    <d v="2011-08-11T00:00:00"/>
    <n v="0"/>
    <m/>
    <m/>
    <m/>
    <m/>
    <n v="5.8400000000000001E-2"/>
    <n v="5.8437500000000003E-2"/>
    <n v="3000000"/>
    <n v="7910000"/>
    <m/>
    <m/>
    <m/>
    <n v="750000"/>
    <m/>
    <n v="10.546666666666667"/>
    <m/>
    <n v="2010"/>
    <x v="1"/>
    <x v="0"/>
  </r>
  <r>
    <d v="2010-08-10T00:00:00"/>
    <d v="2010-08-12T00:00:00"/>
    <m/>
    <s v="FR0027 (reopening 10)"/>
    <d v="2015-06-15T00:00:00"/>
    <n v="9.5000000000000001E-2"/>
    <m/>
    <m/>
    <m/>
    <m/>
    <n v="7.4237300000000006E-2"/>
    <n v="7.4687500000000004E-2"/>
    <m/>
    <n v="1710000"/>
    <m/>
    <m/>
    <m/>
    <n v="600000"/>
    <m/>
    <n v="2.85"/>
    <m/>
    <n v="2010"/>
    <x v="1"/>
    <x v="1"/>
  </r>
  <r>
    <d v="2010-08-10T00:00:00"/>
    <d v="2010-08-12T00:00:00"/>
    <m/>
    <s v="FR0053 (reopening 2)"/>
    <d v="2021-07-15T00:00:00"/>
    <n v="8.2500000000000004E-2"/>
    <m/>
    <m/>
    <m/>
    <m/>
    <n v="7.9611600000000005E-2"/>
    <n v="0.08"/>
    <m/>
    <n v="3103000"/>
    <m/>
    <m/>
    <m/>
    <n v="1300000"/>
    <m/>
    <n v="2.3869230769230767"/>
    <m/>
    <n v="2010"/>
    <x v="1"/>
    <x v="1"/>
  </r>
  <r>
    <d v="2010-08-10T00:00:00"/>
    <d v="2010-08-12T00:00:00"/>
    <m/>
    <s v="FR0054 (reopening 1)"/>
    <d v="2031-07-15T00:00:00"/>
    <n v="9.5000000000000001E-2"/>
    <m/>
    <m/>
    <m/>
    <m/>
    <n v="8.9415099999999997E-2"/>
    <n v="8.9687500000000003E-2"/>
    <m/>
    <n v="4462000"/>
    <m/>
    <m/>
    <m/>
    <n v="1350000"/>
    <m/>
    <n v="3.3051851851851852"/>
    <m/>
    <n v="2010"/>
    <x v="1"/>
    <x v="1"/>
  </r>
  <r>
    <d v="2010-08-24T00:00:00"/>
    <d v="2010-08-26T00:00:00"/>
    <m/>
    <s v="SPN20110811 (reopening)"/>
    <d v="2011-08-11T00:00:00"/>
    <n v="0"/>
    <m/>
    <m/>
    <m/>
    <m/>
    <n v="5.8203100000000001E-2"/>
    <n v="5.8437500000000003E-2"/>
    <n v="3000000"/>
    <n v="6750000"/>
    <m/>
    <m/>
    <m/>
    <n v="400000"/>
    <m/>
    <n v="16.875"/>
    <m/>
    <n v="2010"/>
    <x v="1"/>
    <x v="0"/>
  </r>
  <r>
    <d v="2010-08-24T00:00:00"/>
    <d v="2010-08-26T00:00:00"/>
    <m/>
    <s v="FR0050 (reopening 14)"/>
    <d v="2038-07-15T00:00:00"/>
    <n v="0.105"/>
    <m/>
    <m/>
    <m/>
    <m/>
    <n v="9.1998700000000003E-2"/>
    <n v="9.2187500000000006E-2"/>
    <m/>
    <n v="1688000"/>
    <m/>
    <m/>
    <m/>
    <n v="400000"/>
    <m/>
    <n v="4.22"/>
    <m/>
    <n v="2010"/>
    <x v="1"/>
    <x v="1"/>
  </r>
  <r>
    <d v="2010-08-24T00:00:00"/>
    <d v="2010-08-26T00:00:00"/>
    <m/>
    <s v="FR0053 (reopening 3)"/>
    <d v="2021-07-15T00:00:00"/>
    <n v="8.2500000000000004E-2"/>
    <m/>
    <m/>
    <m/>
    <m/>
    <n v="8.0563700000000002E-2"/>
    <n v="8.0937499999999996E-2"/>
    <m/>
    <n v="3578000"/>
    <m/>
    <m/>
    <m/>
    <n v="1350000"/>
    <m/>
    <n v="2.6503703703703705"/>
    <m/>
    <n v="2010"/>
    <x v="1"/>
    <x v="1"/>
  </r>
  <r>
    <d v="2010-08-24T00:00:00"/>
    <d v="2010-08-26T00:00:00"/>
    <m/>
    <s v="FR0054 (reopening 2)"/>
    <d v="2031-07-15T00:00:00"/>
    <n v="9.5000000000000001E-2"/>
    <m/>
    <m/>
    <m/>
    <m/>
    <n v="8.9558499999999999E-2"/>
    <n v="8.9687500000000003E-2"/>
    <m/>
    <n v="4053000"/>
    <m/>
    <m/>
    <m/>
    <n v="1850000"/>
    <m/>
    <n v="2.1908108108108109"/>
    <m/>
    <n v="2010"/>
    <x v="1"/>
    <x v="1"/>
  </r>
  <r>
    <d v="2010-08-25T00:00:00"/>
    <d v="2010-08-25T00:00:00"/>
    <m/>
    <s v="SDHI2014B"/>
    <d v="2014-08-25T00:00:00"/>
    <n v="7.2999999999999995E-2"/>
    <m/>
    <m/>
    <m/>
    <m/>
    <m/>
    <m/>
    <m/>
    <n v="336000"/>
    <m/>
    <m/>
    <m/>
    <n v="336000"/>
    <m/>
    <n v="1"/>
    <m/>
    <n v="2010"/>
    <x v="1"/>
    <x v="8"/>
  </r>
  <r>
    <d v="2010-09-21T00:00:00"/>
    <d v="2010-09-23T00:00:00"/>
    <m/>
    <s v="SPN20110922"/>
    <d v="2011-09-22T00:00:00"/>
    <n v="0"/>
    <m/>
    <m/>
    <m/>
    <m/>
    <n v="0"/>
    <n v="0"/>
    <n v="3000000"/>
    <n v="2818000"/>
    <m/>
    <m/>
    <m/>
    <n v="0"/>
    <m/>
    <n v="0"/>
    <m/>
    <n v="2010"/>
    <x v="1"/>
    <x v="0"/>
  </r>
  <r>
    <d v="2010-09-21T00:00:00"/>
    <d v="2010-09-23T00:00:00"/>
    <m/>
    <s v="FR0055"/>
    <d v="2016-09-15T00:00:00"/>
    <n v="7.3749999999999996E-2"/>
    <m/>
    <m/>
    <m/>
    <m/>
    <n v="7.5828199999999998E-2"/>
    <n v="7.5937500000000005E-2"/>
    <m/>
    <n v="3210500"/>
    <m/>
    <m/>
    <m/>
    <n v="1150000"/>
    <m/>
    <n v="2.7917391304347827"/>
    <m/>
    <n v="2010"/>
    <x v="1"/>
    <x v="1"/>
  </r>
  <r>
    <d v="2010-09-21T00:00:00"/>
    <d v="2010-09-23T00:00:00"/>
    <m/>
    <s v="FR0056"/>
    <d v="2026-09-15T00:00:00"/>
    <n v="8.3750000000000005E-2"/>
    <m/>
    <m/>
    <m/>
    <m/>
    <n v="8.5290099999999994E-2"/>
    <n v="8.5625000000000007E-2"/>
    <m/>
    <n v="4551500"/>
    <m/>
    <m/>
    <m/>
    <n v="700000"/>
    <m/>
    <n v="6.5021428571428572"/>
    <m/>
    <n v="2010"/>
    <x v="1"/>
    <x v="1"/>
  </r>
  <r>
    <d v="2010-09-21T00:00:00"/>
    <d v="2010-09-23T00:00:00"/>
    <m/>
    <s v="FR0054 (reopening 3)"/>
    <d v="2031-07-15T00:00:00"/>
    <n v="9.5000000000000001E-2"/>
    <m/>
    <m/>
    <m/>
    <m/>
    <n v="8.8566099999999995E-2"/>
    <n v="8.8749999999999996E-2"/>
    <m/>
    <n v="4475000"/>
    <m/>
    <m/>
    <m/>
    <n v="950000"/>
    <m/>
    <n v="4.7105263157894735"/>
    <m/>
    <n v="2010"/>
    <x v="1"/>
    <x v="1"/>
  </r>
  <r>
    <d v="2010-09-28T00:00:00"/>
    <d v="2010-09-30T00:00:00"/>
    <m/>
    <s v="SPN20110929 (new issuance)"/>
    <d v="2011-08-11T00:00:00"/>
    <n v="0"/>
    <m/>
    <m/>
    <m/>
    <m/>
    <n v="5.9791700000000003E-2"/>
    <n v="0.06"/>
    <n v="3000000"/>
    <n v="3441000"/>
    <m/>
    <m/>
    <m/>
    <n v="450000"/>
    <m/>
    <n v="7.6466666666666665"/>
    <m/>
    <n v="2010"/>
    <x v="1"/>
    <x v="0"/>
  </r>
  <r>
    <d v="2010-09-28T00:00:00"/>
    <d v="2010-09-30T00:00:00"/>
    <m/>
    <s v="FR0055 (reopening 2)"/>
    <d v="2038-07-15T00:00:00"/>
    <n v="0.105"/>
    <m/>
    <m/>
    <m/>
    <m/>
    <n v="7.3081199999999999E-2"/>
    <n v="7.3124999999999996E-2"/>
    <m/>
    <n v="3200000"/>
    <m/>
    <m/>
    <m/>
    <n v="1000000"/>
    <m/>
    <n v="3.2"/>
    <m/>
    <n v="2010"/>
    <x v="1"/>
    <x v="1"/>
  </r>
  <r>
    <d v="2010-09-28T00:00:00"/>
    <d v="2010-09-30T00:00:00"/>
    <m/>
    <s v="FR0053 (reopening 4)"/>
    <d v="2021-07-15T00:00:00"/>
    <n v="8.2500000000000004E-2"/>
    <m/>
    <m/>
    <m/>
    <m/>
    <n v="7.7236100000000002E-2"/>
    <n v="7.7499999999999999E-2"/>
    <m/>
    <n v="4105000"/>
    <m/>
    <m/>
    <m/>
    <n v="900000"/>
    <m/>
    <n v="4.5611111111111109"/>
    <m/>
    <n v="2010"/>
    <x v="1"/>
    <x v="1"/>
  </r>
  <r>
    <d v="2010-09-28T00:00:00"/>
    <d v="2010-09-30T00:00:00"/>
    <m/>
    <s v="FR0054 (reopening 4)"/>
    <d v="2031-07-15T00:00:00"/>
    <n v="9.5000000000000001E-2"/>
    <m/>
    <m/>
    <m/>
    <m/>
    <n v="8.6145100000000002E-2"/>
    <n v="8.6249999999999993E-2"/>
    <m/>
    <n v="6055000"/>
    <m/>
    <m/>
    <m/>
    <n v="650000"/>
    <m/>
    <n v="9.315384615384616"/>
    <m/>
    <n v="2010"/>
    <x v="1"/>
    <x v="1"/>
  </r>
  <r>
    <d v="2010-10-05T00:00:00"/>
    <d v="2010-10-07T00:00:00"/>
    <m/>
    <s v="IFR0003"/>
    <d v="2015-09-15T00:00:00"/>
    <n v="9.2499999999999999E-2"/>
    <m/>
    <m/>
    <m/>
    <m/>
    <n v="7.1562500000000001E-2"/>
    <n v="7.2187500000000002E-2"/>
    <n v="1000000"/>
    <n v="701000"/>
    <m/>
    <m/>
    <m/>
    <n v="200000"/>
    <m/>
    <n v="3.5049999999999999"/>
    <m/>
    <n v="2010"/>
    <x v="1"/>
    <x v="11"/>
  </r>
  <r>
    <d v="2010-10-05T00:00:00"/>
    <d v="2010-10-07T00:00:00"/>
    <m/>
    <s v="IFR0005"/>
    <d v="2017-01-15T00:00:00"/>
    <n v="0.09"/>
    <m/>
    <m/>
    <m/>
    <m/>
    <n v="7.4687500000000004E-2"/>
    <n v="7.5312500000000004E-2"/>
    <m/>
    <n v="145000"/>
    <m/>
    <m/>
    <m/>
    <n v="130000"/>
    <m/>
    <n v="1.1153846153846154"/>
    <m/>
    <n v="2010"/>
    <x v="1"/>
    <x v="11"/>
  </r>
  <r>
    <d v="2010-10-05T00:00:00"/>
    <d v="2010-10-07T00:00:00"/>
    <m/>
    <s v="IFR0006 "/>
    <d v="2030-03-15T00:00:00"/>
    <n v="0.10249999999999999"/>
    <m/>
    <m/>
    <m/>
    <m/>
    <n v="0"/>
    <n v="0"/>
    <m/>
    <n v="171000"/>
    <m/>
    <m/>
    <m/>
    <n v="0"/>
    <m/>
    <n v="0"/>
    <m/>
    <n v="2010"/>
    <x v="1"/>
    <x v="11"/>
  </r>
  <r>
    <d v="2010-10-05T00:00:00"/>
    <d v="2010-10-07T00:00:00"/>
    <m/>
    <s v="IFR0007"/>
    <d v="2025-01-15T00:00:00"/>
    <n v="0.10249999999999999"/>
    <m/>
    <m/>
    <m/>
    <m/>
    <n v="0"/>
    <n v="0"/>
    <m/>
    <n v="6000"/>
    <m/>
    <m/>
    <m/>
    <n v="0"/>
    <m/>
    <m/>
    <m/>
    <n v="2010"/>
    <x v="1"/>
    <x v="11"/>
  </r>
  <r>
    <d v="2010-10-05T00:00:00"/>
    <d v="2010-10-07T00:00:00"/>
    <m/>
    <s v="IFR0008"/>
    <d v="2020-04-15T00:00:00"/>
    <n v="8.7999999999999995E-2"/>
    <m/>
    <m/>
    <m/>
    <m/>
    <n v="7.7187500000000006E-2"/>
    <n v="7.7499999999999999E-2"/>
    <m/>
    <n v="125000"/>
    <m/>
    <m/>
    <m/>
    <n v="52000"/>
    <m/>
    <n v="2.4038461538461537"/>
    <m/>
    <n v="2010"/>
    <x v="1"/>
    <x v="11"/>
  </r>
  <r>
    <d v="2010-10-07T00:00:00"/>
    <d v="2010-10-07T00:00:00"/>
    <m/>
    <s v="SDHI2014C"/>
    <d v="2014-10-07T00:00:00"/>
    <n v="7.2999999999999995E-2"/>
    <m/>
    <m/>
    <m/>
    <m/>
    <m/>
    <m/>
    <m/>
    <n v="2000000"/>
    <m/>
    <m/>
    <m/>
    <n v="2000000"/>
    <m/>
    <n v="1"/>
    <m/>
    <n v="2010"/>
    <x v="1"/>
    <x v="8"/>
  </r>
  <r>
    <d v="2010-10-26T00:00:00"/>
    <d v="2010-10-28T00:00:00"/>
    <m/>
    <s v="SPN20110929 (reopening)"/>
    <d v="2011-09-29T00:00:00"/>
    <n v="0"/>
    <m/>
    <m/>
    <m/>
    <m/>
    <n v="5.5454499999999997E-2"/>
    <n v="5.5625000000000001E-2"/>
    <n v="3000000"/>
    <n v="7794200"/>
    <m/>
    <m/>
    <m/>
    <n v="550000"/>
    <m/>
    <n v="14.171272727272727"/>
    <m/>
    <n v="2010"/>
    <x v="1"/>
    <x v="0"/>
  </r>
  <r>
    <d v="2010-10-26T00:00:00"/>
    <d v="2010-10-28T00:00:00"/>
    <m/>
    <s v="FR0055 (reopening 3)"/>
    <d v="2016-09-15T00:00:00"/>
    <n v="7.3749999999999996E-2"/>
    <m/>
    <m/>
    <m/>
    <m/>
    <n v="6.7567699999999994E-2"/>
    <n v="6.7812499999999998E-2"/>
    <m/>
    <n v="2360000"/>
    <m/>
    <m/>
    <m/>
    <n v="750000"/>
    <m/>
    <n v="3.1466666666666665"/>
    <m/>
    <n v="2010"/>
    <x v="1"/>
    <x v="1"/>
  </r>
  <r>
    <d v="2010-10-26T00:00:00"/>
    <d v="2010-10-28T00:00:00"/>
    <m/>
    <s v="FR0053 (reopening 5)"/>
    <d v="2021-07-15T00:00:00"/>
    <n v="8.2500000000000004E-2"/>
    <m/>
    <m/>
    <m/>
    <m/>
    <n v="7.2987099999999999E-2"/>
    <n v="7.3437500000000003E-2"/>
    <m/>
    <n v="1000000"/>
    <m/>
    <m/>
    <m/>
    <n v="850000"/>
    <m/>
    <n v="1.1764705882352942"/>
    <m/>
    <n v="2010"/>
    <x v="1"/>
    <x v="1"/>
  </r>
  <r>
    <d v="2010-10-26T00:00:00"/>
    <d v="2010-10-28T00:00:00"/>
    <m/>
    <s v="FR0056 (reopening 2)"/>
    <d v="2026-09-15T00:00:00"/>
    <n v="8.3750000000000005E-2"/>
    <m/>
    <m/>
    <m/>
    <m/>
    <n v="7.8867900000000005E-2"/>
    <n v="7.9375000000000001E-2"/>
    <m/>
    <n v="2278000"/>
    <m/>
    <m/>
    <m/>
    <n v="1050000"/>
    <m/>
    <n v="2.1695238095238096"/>
    <m/>
    <n v="2010"/>
    <x v="1"/>
    <x v="1"/>
  </r>
  <r>
    <d v="2010-11-09T00:00:00"/>
    <d v="2010-11-11T00:00:00"/>
    <m/>
    <s v="SPN20111110"/>
    <d v="2011-11-10T00:00:00"/>
    <n v="0"/>
    <m/>
    <m/>
    <m/>
    <m/>
    <n v="4.4749999999999998E-2"/>
    <n v="4.4999999999999998E-2"/>
    <n v="2500000"/>
    <n v="3919500"/>
    <m/>
    <m/>
    <m/>
    <n v="500000"/>
    <m/>
    <n v="7.8390000000000004"/>
    <m/>
    <n v="2010"/>
    <x v="1"/>
    <x v="0"/>
  </r>
  <r>
    <d v="2010-11-09T00:00:00"/>
    <d v="2010-11-11T00:00:00"/>
    <m/>
    <s v="FR0055 (reopening 4)"/>
    <d v="2016-09-15T00:00:00"/>
    <n v="7.3749999999999996E-2"/>
    <m/>
    <m/>
    <m/>
    <m/>
    <n v="6.6947900000000005E-2"/>
    <n v="6.7500000000000004E-2"/>
    <m/>
    <n v="2415000"/>
    <m/>
    <m/>
    <m/>
    <n v="1200000"/>
    <m/>
    <n v="2.0125000000000002"/>
    <m/>
    <n v="2010"/>
    <x v="1"/>
    <x v="1"/>
  </r>
  <r>
    <d v="2010-11-09T00:00:00"/>
    <d v="2010-11-11T00:00:00"/>
    <m/>
    <s v="FR0053 (reopening 6)"/>
    <d v="2021-07-15T00:00:00"/>
    <n v="8.2500000000000004E-2"/>
    <m/>
    <m/>
    <m/>
    <m/>
    <n v="7.5175000000000006E-2"/>
    <n v="7.5312500000000004E-2"/>
    <m/>
    <n v="790000"/>
    <m/>
    <m/>
    <m/>
    <n v="250000"/>
    <m/>
    <n v="3.16"/>
    <m/>
    <n v="2010"/>
    <x v="1"/>
    <x v="1"/>
  </r>
  <r>
    <d v="2010-11-09T00:00:00"/>
    <d v="2010-11-11T00:00:00"/>
    <m/>
    <s v="FR0054 (reopening 5)"/>
    <d v="2031-07-15T00:00:00"/>
    <n v="9.5000000000000001E-2"/>
    <m/>
    <m/>
    <m/>
    <m/>
    <n v="8.4876699999999999E-2"/>
    <n v="8.5312499999999999E-2"/>
    <m/>
    <n v="1465000"/>
    <m/>
    <m/>
    <m/>
    <n v="550000"/>
    <m/>
    <n v="2.6636363636363636"/>
    <m/>
    <n v="2010"/>
    <x v="1"/>
    <x v="1"/>
  </r>
  <r>
    <d v="2010-11-04T00:00:00"/>
    <d v="2010-11-12T00:00:00"/>
    <m/>
    <s v="RIJPY1120"/>
    <d v="2020-11-12T00:00:00"/>
    <n v="1.6E-2"/>
    <m/>
    <m/>
    <m/>
    <m/>
    <m/>
    <m/>
    <m/>
    <n v="9326322.8000000007"/>
    <m/>
    <m/>
    <m/>
    <n v="6491640"/>
    <m/>
    <n v="1.4366666666666668"/>
    <m/>
    <n v="2010"/>
    <x v="1"/>
    <x v="9"/>
  </r>
  <r>
    <d v="2010-12-14T00:00:00"/>
    <d v="2010-12-16T00:00:00"/>
    <m/>
    <s v="SPN20111215"/>
    <d v="2011-12-15T00:00:00"/>
    <n v="0"/>
    <m/>
    <m/>
    <m/>
    <m/>
    <m/>
    <m/>
    <n v="2000000"/>
    <n v="350000"/>
    <m/>
    <m/>
    <m/>
    <m/>
    <m/>
    <m/>
    <m/>
    <n v="2010"/>
    <x v="1"/>
    <x v="0"/>
  </r>
  <r>
    <d v="2010-12-14T00:00:00"/>
    <d v="2010-12-16T00:00:00"/>
    <m/>
    <s v="FR0055 (reopening 4)"/>
    <d v="2016-09-15T00:00:00"/>
    <n v="7.3749999999999996E-2"/>
    <m/>
    <m/>
    <m/>
    <m/>
    <m/>
    <m/>
    <m/>
    <n v="1030000"/>
    <m/>
    <m/>
    <m/>
    <m/>
    <m/>
    <m/>
    <m/>
    <n v="2010"/>
    <x v="1"/>
    <x v="1"/>
  </r>
  <r>
    <d v="2010-12-14T00:00:00"/>
    <d v="2010-12-16T00:00:00"/>
    <m/>
    <s v="FR0053 (reopening 6)"/>
    <d v="2021-07-15T00:00:00"/>
    <n v="8.2500000000000004E-2"/>
    <m/>
    <m/>
    <m/>
    <m/>
    <m/>
    <m/>
    <m/>
    <n v="645000"/>
    <m/>
    <m/>
    <m/>
    <m/>
    <m/>
    <m/>
    <m/>
    <n v="2010"/>
    <x v="1"/>
    <x v="1"/>
  </r>
  <r>
    <d v="2010-12-14T00:00:00"/>
    <d v="2010-12-16T00:00:00"/>
    <m/>
    <s v="FR0056 (reopening 3)"/>
    <d v="2026-09-15T00:00:00"/>
    <n v="8.3750000000000005E-2"/>
    <m/>
    <m/>
    <m/>
    <m/>
    <n v="8.3513199999999996E-2"/>
    <n v="8.3750000000000005E-2"/>
    <m/>
    <n v="2852000"/>
    <m/>
    <m/>
    <m/>
    <n v="2000000"/>
    <m/>
    <n v="1.4259999999999999"/>
    <m/>
    <n v="2010"/>
    <x v="1"/>
    <x v="1"/>
  </r>
  <r>
    <d v="2011-01-18T00:00:00"/>
    <d v="2011-01-20T00:00:00"/>
    <m/>
    <s v="SPN20120119"/>
    <d v="2012-01-19T00:00:00"/>
    <n v="0"/>
    <m/>
    <m/>
    <m/>
    <m/>
    <m/>
    <m/>
    <n v="5000000"/>
    <n v="550000"/>
    <m/>
    <m/>
    <m/>
    <n v="0"/>
    <m/>
    <n v="0"/>
    <m/>
    <n v="2011"/>
    <x v="2"/>
    <x v="0"/>
  </r>
  <r>
    <d v="2011-01-18T00:00:00"/>
    <d v="2011-01-20T00:00:00"/>
    <m/>
    <s v="FR0055(reopen 5)"/>
    <d v="2016-09-15T00:00:00"/>
    <n v="7.3749999999999996E-2"/>
    <m/>
    <m/>
    <m/>
    <m/>
    <m/>
    <n v="7.5312500000000004E-2"/>
    <m/>
    <n v="1137000"/>
    <m/>
    <m/>
    <m/>
    <n v="200000"/>
    <m/>
    <n v="5.6849999999999996"/>
    <m/>
    <n v="2011"/>
    <x v="2"/>
    <x v="1"/>
  </r>
  <r>
    <d v="2011-01-18T00:00:00"/>
    <d v="2011-01-20T00:00:00"/>
    <m/>
    <s v="FR0053 (reopen 7)"/>
    <d v="2021-07-15T00:00:00"/>
    <n v="8.2500000000000004E-2"/>
    <m/>
    <m/>
    <m/>
    <m/>
    <m/>
    <n v="8.59375E-2"/>
    <m/>
    <n v="2398000"/>
    <m/>
    <m/>
    <m/>
    <n v="1850000"/>
    <m/>
    <n v="1.2962162162162163"/>
    <m/>
    <n v="2011"/>
    <x v="2"/>
    <x v="1"/>
  </r>
  <r>
    <d v="2011-01-18T00:00:00"/>
    <d v="2011-01-20T00:00:00"/>
    <m/>
    <s v="FR0054 (reopen 6)"/>
    <d v="2031-07-15T00:00:00"/>
    <n v="9.5000000000000001E-2"/>
    <m/>
    <m/>
    <m/>
    <m/>
    <m/>
    <n v="0.1015625"/>
    <m/>
    <n v="5275000"/>
    <m/>
    <m/>
    <m/>
    <n v="4000000"/>
    <m/>
    <n v="1.3187500000000001"/>
    <m/>
    <n v="2011"/>
    <x v="2"/>
    <x v="1"/>
  </r>
  <r>
    <d v="2011-01-25T00:00:00"/>
    <d v="2011-01-27T00:00:00"/>
    <m/>
    <s v="SPN20120126"/>
    <d v="2012-01-19T00:00:00"/>
    <n v="0"/>
    <m/>
    <m/>
    <m/>
    <m/>
    <m/>
    <m/>
    <n v="5000000"/>
    <n v="305000"/>
    <m/>
    <m/>
    <m/>
    <n v="0"/>
    <m/>
    <m/>
    <m/>
    <n v="2011"/>
    <x v="2"/>
    <x v="0"/>
  </r>
  <r>
    <d v="2011-01-25T00:00:00"/>
    <d v="2011-01-27T00:00:00"/>
    <m/>
    <s v="FR0053 (reopen 8)"/>
    <d v="2021-07-15T00:00:00"/>
    <n v="8.2500000000000004E-2"/>
    <m/>
    <m/>
    <m/>
    <m/>
    <m/>
    <n v="0.09"/>
    <m/>
    <n v="3663000"/>
    <m/>
    <m/>
    <m/>
    <n v="850000"/>
    <m/>
    <n v="4.3094117647058825"/>
    <m/>
    <n v="2011"/>
    <x v="2"/>
    <x v="1"/>
  </r>
  <r>
    <d v="2011-01-25T00:00:00"/>
    <d v="2011-01-27T00:00:00"/>
    <m/>
    <s v="FR0054 (reopen 7)"/>
    <d v="2031-07-15T00:00:00"/>
    <n v="9.5000000000000001E-2"/>
    <m/>
    <m/>
    <m/>
    <m/>
    <m/>
    <n v="0.10249999999999999"/>
    <m/>
    <n v="8024000"/>
    <m/>
    <m/>
    <m/>
    <n v="4250000"/>
    <m/>
    <n v="1.8879999999999999"/>
    <m/>
    <n v="2011"/>
    <x v="2"/>
    <x v="1"/>
  </r>
  <r>
    <d v="2011-01-25T00:00:00"/>
    <d v="2011-01-27T00:00:00"/>
    <m/>
    <s v="FR0056 (reopen 4)"/>
    <d v="2026-09-15T00:00:00"/>
    <n v="8.3750000000000005E-2"/>
    <m/>
    <m/>
    <m/>
    <m/>
    <m/>
    <n v="9.8125000000000004E-2"/>
    <m/>
    <n v="5663000"/>
    <m/>
    <m/>
    <m/>
    <n v="100000"/>
    <m/>
    <n v="56.63"/>
    <m/>
    <n v="2011"/>
    <x v="2"/>
    <x v="1"/>
  </r>
  <r>
    <d v="2011-02-11T00:00:00"/>
    <d v="2011-02-11T00:00:00"/>
    <m/>
    <s v="SDHI 2014D"/>
    <d v="2014-02-11T00:00:00"/>
    <n v="7.85E-2"/>
    <m/>
    <m/>
    <m/>
    <m/>
    <m/>
    <m/>
    <m/>
    <n v="6000000"/>
    <m/>
    <m/>
    <m/>
    <n v="6000000"/>
    <m/>
    <n v="1"/>
    <m/>
    <n v="2011"/>
    <x v="2"/>
    <x v="8"/>
  </r>
  <r>
    <d v="2011-02-08T00:00:00"/>
    <d v="2011-02-10T00:00:00"/>
    <m/>
    <s v="SPN20120209"/>
    <d v="2012-02-09T00:00:00"/>
    <n v="0"/>
    <m/>
    <m/>
    <m/>
    <m/>
    <m/>
    <n v="6.5937499999999996E-2"/>
    <n v="5000000"/>
    <n v="1640000"/>
    <m/>
    <m/>
    <m/>
    <n v="900000"/>
    <m/>
    <n v="1.8222222222222222"/>
    <m/>
    <n v="2011"/>
    <x v="2"/>
    <x v="0"/>
  </r>
  <r>
    <d v="2011-02-08T00:00:00"/>
    <d v="2011-02-10T00:00:00"/>
    <m/>
    <s v="FR0055 (reopen 6)"/>
    <d v="2016-09-15T00:00:00"/>
    <n v="7.3749999999999996E-2"/>
    <m/>
    <m/>
    <m/>
    <m/>
    <m/>
    <n v="8.3125000000000004E-2"/>
    <m/>
    <n v="2042000"/>
    <m/>
    <m/>
    <m/>
    <n v="1000000"/>
    <m/>
    <n v="2.0419999999999998"/>
    <m/>
    <n v="2011"/>
    <x v="2"/>
    <x v="1"/>
  </r>
  <r>
    <d v="2011-02-08T00:00:00"/>
    <d v="2011-02-10T00:00:00"/>
    <m/>
    <s v="FR0056 (reopen 5)"/>
    <d v="2026-09-15T00:00:00"/>
    <n v="8.3750000000000005E-2"/>
    <m/>
    <m/>
    <m/>
    <m/>
    <m/>
    <n v="9.6250000000000002E-2"/>
    <m/>
    <n v="3289800"/>
    <m/>
    <m/>
    <m/>
    <n v="1500000"/>
    <m/>
    <n v="2.1932"/>
    <m/>
    <n v="2011"/>
    <x v="2"/>
    <x v="1"/>
  </r>
  <r>
    <d v="2011-02-08T00:00:00"/>
    <d v="2011-02-10T00:00:00"/>
    <m/>
    <s v="FR0054 (reopen 8)"/>
    <d v="2031-07-15T00:00:00"/>
    <n v="9.5000000000000001E-2"/>
    <m/>
    <m/>
    <m/>
    <m/>
    <m/>
    <n v="0.10062500000000001"/>
    <m/>
    <n v="6119000"/>
    <m/>
    <m/>
    <m/>
    <n v="2100000"/>
    <m/>
    <n v="2.9138095238095238"/>
    <m/>
    <n v="2011"/>
    <x v="2"/>
    <x v="1"/>
  </r>
  <r>
    <d v="2011-02-23T00:00:00"/>
    <d v="2011-02-23T00:00:00"/>
    <m/>
    <s v="SR-003"/>
    <d v="2014-02-23T00:00:00"/>
    <n v="8.1500000000000003E-2"/>
    <m/>
    <m/>
    <m/>
    <m/>
    <m/>
    <m/>
    <n v="6000000"/>
    <n v="7341410"/>
    <m/>
    <m/>
    <m/>
    <n v="7341410"/>
    <m/>
    <n v="1"/>
    <m/>
    <n v="2011"/>
    <x v="2"/>
    <x v="13"/>
  </r>
  <r>
    <d v="2011-02-21T00:00:00"/>
    <d v="2011-02-23T00:00:00"/>
    <m/>
    <s v="SPN20120209 (reopening 1)"/>
    <d v="2012-01-19T00:00:00"/>
    <n v="0"/>
    <m/>
    <m/>
    <m/>
    <m/>
    <m/>
    <n v="6.5937499999999996E-2"/>
    <n v="5000000"/>
    <n v="4820000"/>
    <m/>
    <m/>
    <m/>
    <n v="2900000"/>
    <m/>
    <n v="1.6620689655172414"/>
    <m/>
    <n v="2011"/>
    <x v="2"/>
    <x v="0"/>
  </r>
  <r>
    <d v="2011-02-21T00:00:00"/>
    <d v="2011-02-23T00:00:00"/>
    <m/>
    <s v="FR0055 (reopen 7)"/>
    <d v="2016-09-15T00:00:00"/>
    <n v="7.3749999999999996E-2"/>
    <m/>
    <m/>
    <m/>
    <m/>
    <m/>
    <n v="8.3437499999999998E-2"/>
    <m/>
    <n v="2848000"/>
    <m/>
    <m/>
    <m/>
    <n v="2200000"/>
    <m/>
    <n v="1.2945454545454544"/>
    <m/>
    <n v="2011"/>
    <x v="2"/>
    <x v="1"/>
  </r>
  <r>
    <d v="2011-02-21T00:00:00"/>
    <d v="2011-02-23T00:00:00"/>
    <m/>
    <s v="FR0053 (reopen 9)"/>
    <d v="2021-07-15T00:00:00"/>
    <n v="8.2500000000000004E-2"/>
    <m/>
    <m/>
    <m/>
    <m/>
    <m/>
    <m/>
    <m/>
    <n v="3569000"/>
    <m/>
    <m/>
    <m/>
    <m/>
    <m/>
    <n v="0"/>
    <m/>
    <n v="2011"/>
    <x v="2"/>
    <x v="1"/>
  </r>
  <r>
    <d v="2011-02-21T00:00:00"/>
    <d v="2011-02-23T00:00:00"/>
    <m/>
    <s v="FR0054 (reopen 9)"/>
    <d v="2031-07-15T00:00:00"/>
    <n v="9.5000000000000001E-2"/>
    <m/>
    <m/>
    <m/>
    <m/>
    <m/>
    <n v="0.10125000000000001"/>
    <m/>
    <n v="9345000"/>
    <m/>
    <m/>
    <m/>
    <n v="1400000"/>
    <m/>
    <n v="6.6749999999999998"/>
    <m/>
    <n v="2011"/>
    <x v="2"/>
    <x v="1"/>
  </r>
  <r>
    <d v="2011-03-01T00:00:00"/>
    <d v="2011-03-03T00:00:00"/>
    <m/>
    <s v="IFR0005"/>
    <d v="2017-01-15T00:00:00"/>
    <n v="0.09"/>
    <m/>
    <m/>
    <m/>
    <m/>
    <m/>
    <m/>
    <n v="1000000"/>
    <n v="771000"/>
    <m/>
    <m/>
    <m/>
    <n v="250000"/>
    <m/>
    <n v="3.0840000000000001"/>
    <m/>
    <n v="2011"/>
    <x v="2"/>
    <x v="11"/>
  </r>
  <r>
    <d v="2011-03-01T00:00:00"/>
    <d v="2011-03-03T00:00:00"/>
    <m/>
    <s v="IFR0006"/>
    <d v="2030-03-15T00:00:00"/>
    <n v="0.10249999999999999"/>
    <m/>
    <m/>
    <m/>
    <m/>
    <m/>
    <m/>
    <m/>
    <n v="381000"/>
    <m/>
    <m/>
    <m/>
    <m/>
    <m/>
    <m/>
    <m/>
    <n v="2011"/>
    <x v="2"/>
    <x v="11"/>
  </r>
  <r>
    <d v="2011-03-01T00:00:00"/>
    <d v="2011-03-03T00:00:00"/>
    <m/>
    <s v="IFR0007"/>
    <d v="2025-01-15T00:00:00"/>
    <n v="0.10249999999999999"/>
    <m/>
    <m/>
    <m/>
    <m/>
    <m/>
    <m/>
    <m/>
    <n v="214000"/>
    <m/>
    <m/>
    <m/>
    <n v="100000"/>
    <m/>
    <n v="2.14"/>
    <m/>
    <n v="2011"/>
    <x v="2"/>
    <x v="11"/>
  </r>
  <r>
    <d v="2011-03-01T00:00:00"/>
    <d v="2011-03-03T00:00:00"/>
    <m/>
    <s v="IFR0009"/>
    <m/>
    <m/>
    <m/>
    <m/>
    <m/>
    <m/>
    <m/>
    <m/>
    <m/>
    <n v="61000"/>
    <m/>
    <m/>
    <m/>
    <m/>
    <m/>
    <m/>
    <m/>
    <n v="2011"/>
    <x v="2"/>
    <x v="11"/>
  </r>
  <r>
    <d v="2011-03-01T00:00:00"/>
    <d v="2011-03-03T00:00:00"/>
    <m/>
    <s v="IFR0010"/>
    <d v="2036-02-15T00:00:00"/>
    <n v="0.1"/>
    <m/>
    <m/>
    <m/>
    <m/>
    <m/>
    <m/>
    <m/>
    <n v="3023000"/>
    <m/>
    <m/>
    <m/>
    <n v="1150000"/>
    <m/>
    <n v="2.6286956521739131"/>
    <m/>
    <n v="2011"/>
    <x v="2"/>
    <x v="11"/>
  </r>
  <r>
    <d v="2011-03-08T00:00:00"/>
    <d v="2011-03-10T00:00:00"/>
    <m/>
    <s v="SPN20120309"/>
    <d v="2012-03-09T00:00:00"/>
    <n v="0"/>
    <m/>
    <m/>
    <m/>
    <m/>
    <m/>
    <n v="6.5000000000000002E-2"/>
    <n v="5000000"/>
    <n v="6898000"/>
    <m/>
    <m/>
    <m/>
    <n v="1450000"/>
    <m/>
    <n v="4.7572413793103445"/>
    <m/>
    <n v="2011"/>
    <x v="2"/>
    <x v="0"/>
  </r>
  <r>
    <d v="2011-03-08T00:00:00"/>
    <d v="2011-03-10T00:00:00"/>
    <m/>
    <s v="FR0055 (reopen 8)"/>
    <d v="2016-09-15T00:00:00"/>
    <n v="7.3749999999999996E-2"/>
    <m/>
    <m/>
    <m/>
    <m/>
    <m/>
    <n v="8.0312499999999995E-2"/>
    <m/>
    <n v="4711000"/>
    <m/>
    <m/>
    <m/>
    <n v="2300000"/>
    <m/>
    <n v="2.0482608695652176"/>
    <m/>
    <n v="2011"/>
    <x v="2"/>
    <x v="1"/>
  </r>
  <r>
    <d v="2011-03-08T00:00:00"/>
    <d v="2011-03-10T00:00:00"/>
    <m/>
    <s v="FR0053 (reopen 10)"/>
    <d v="2021-07-15T00:00:00"/>
    <n v="8.2500000000000004E-2"/>
    <m/>
    <m/>
    <m/>
    <m/>
    <m/>
    <m/>
    <m/>
    <n v="3825000"/>
    <m/>
    <m/>
    <m/>
    <n v="0"/>
    <m/>
    <m/>
    <m/>
    <n v="2011"/>
    <x v="2"/>
    <x v="1"/>
  </r>
  <r>
    <d v="2011-03-08T00:00:00"/>
    <d v="2011-03-10T00:00:00"/>
    <m/>
    <s v="FR0056 (reopen 6)"/>
    <d v="2026-09-15T00:00:00"/>
    <n v="8.3750000000000005E-2"/>
    <m/>
    <m/>
    <m/>
    <m/>
    <m/>
    <n v="9.5000000000000001E-2"/>
    <m/>
    <n v="4659200"/>
    <m/>
    <m/>
    <m/>
    <n v="3250000"/>
    <m/>
    <n v="1.4336"/>
    <m/>
    <n v="2011"/>
    <x v="2"/>
    <x v="1"/>
  </r>
  <r>
    <d v="2011-03-01T00:00:00"/>
    <d v="2011-03-03T00:00:00"/>
    <m/>
    <s v="IFR0005"/>
    <d v="2017-01-15T00:00:00"/>
    <n v="0.09"/>
    <m/>
    <m/>
    <m/>
    <m/>
    <m/>
    <m/>
    <n v="1000000"/>
    <n v="1014000"/>
    <m/>
    <m/>
    <m/>
    <m/>
    <m/>
    <m/>
    <m/>
    <n v="2011"/>
    <x v="2"/>
    <x v="11"/>
  </r>
  <r>
    <d v="2011-03-01T00:00:00"/>
    <d v="2011-03-03T00:00:00"/>
    <m/>
    <s v="IFR0006"/>
    <d v="2030-03-15T00:00:00"/>
    <n v="0.10249999999999999"/>
    <m/>
    <m/>
    <m/>
    <m/>
    <m/>
    <m/>
    <m/>
    <n v="868000"/>
    <m/>
    <m/>
    <m/>
    <m/>
    <m/>
    <m/>
    <m/>
    <n v="2011"/>
    <x v="2"/>
    <x v="11"/>
  </r>
  <r>
    <d v="2011-03-01T00:00:00"/>
    <d v="2011-03-03T00:00:00"/>
    <m/>
    <s v="IFR0007"/>
    <d v="2025-01-15T00:00:00"/>
    <n v="0.10249999999999999"/>
    <m/>
    <m/>
    <m/>
    <m/>
    <m/>
    <m/>
    <m/>
    <n v="410000"/>
    <m/>
    <m/>
    <m/>
    <n v="150000"/>
    <m/>
    <n v="2.7333333333333334"/>
    <m/>
    <n v="2011"/>
    <x v="2"/>
    <x v="11"/>
  </r>
  <r>
    <d v="2011-03-01T00:00:00"/>
    <d v="2011-03-03T00:00:00"/>
    <m/>
    <s v="IFR0010"/>
    <d v="2036-02-15T00:00:00"/>
    <n v="0.1"/>
    <m/>
    <m/>
    <m/>
    <m/>
    <m/>
    <m/>
    <m/>
    <n v="3643000"/>
    <m/>
    <m/>
    <m/>
    <n v="850000"/>
    <m/>
    <n v="4.2858823529411767"/>
    <m/>
    <n v="2011"/>
    <x v="2"/>
    <x v="11"/>
  </r>
  <r>
    <d v="2011-03-22T00:00:00"/>
    <d v="2011-03-24T00:00:00"/>
    <m/>
    <s v="SPN20110623"/>
    <d v="2011-06-23T00:00:00"/>
    <n v="0"/>
    <m/>
    <m/>
    <m/>
    <m/>
    <m/>
    <n v="5.2499999999999998E-2"/>
    <n v="7000000"/>
    <n v="9715000"/>
    <m/>
    <m/>
    <m/>
    <n v="2000000"/>
    <m/>
    <n v="4.8574999999999999"/>
    <m/>
    <n v="2011"/>
    <x v="2"/>
    <x v="0"/>
  </r>
  <r>
    <d v="2011-03-22T00:00:00"/>
    <d v="2011-03-24T00:00:00"/>
    <m/>
    <s v="SPN20120309"/>
    <d v="2012-03-09T00:00:00"/>
    <n v="0"/>
    <m/>
    <m/>
    <m/>
    <m/>
    <m/>
    <n v="6.4375000000000002E-2"/>
    <m/>
    <n v="3222000"/>
    <m/>
    <m/>
    <m/>
    <n v="2000000"/>
    <m/>
    <n v="1.611"/>
    <m/>
    <n v="2011"/>
    <x v="2"/>
    <x v="0"/>
  </r>
  <r>
    <d v="2011-03-22T00:00:00"/>
    <d v="2011-03-24T00:00:00"/>
    <m/>
    <s v="FR0055 (reopen 9)"/>
    <d v="2016-09-15T00:00:00"/>
    <n v="7.3749999999999996E-2"/>
    <m/>
    <m/>
    <m/>
    <m/>
    <m/>
    <n v="7.9375000000000001E-2"/>
    <m/>
    <n v="4480000"/>
    <m/>
    <m/>
    <m/>
    <n v="1500000"/>
    <m/>
    <n v="2.9866666666666668"/>
    <m/>
    <n v="2011"/>
    <x v="2"/>
    <x v="1"/>
  </r>
  <r>
    <d v="2011-03-22T00:00:00"/>
    <d v="2011-03-24T00:00:00"/>
    <m/>
    <s v="FR0054 (reopen 10)"/>
    <d v="2031-07-15T00:00:00"/>
    <n v="9.5000000000000001E-2"/>
    <m/>
    <m/>
    <m/>
    <m/>
    <m/>
    <n v="9.5000000000000001E-2"/>
    <m/>
    <n v="10451200"/>
    <m/>
    <m/>
    <m/>
    <n v="4500000"/>
    <m/>
    <n v="2.322488888888889"/>
    <m/>
    <n v="2011"/>
    <x v="2"/>
    <x v="1"/>
  </r>
  <r>
    <d v="2011-04-05T00:00:00"/>
    <d v="2011-04-07T00:00:00"/>
    <m/>
    <s v="SPN20110706"/>
    <d v="2011-07-06T00:00:00"/>
    <n v="0"/>
    <m/>
    <m/>
    <m/>
    <m/>
    <m/>
    <n v="5.0625000000000003E-2"/>
    <n v="7000000"/>
    <n v="5426000"/>
    <m/>
    <m/>
    <m/>
    <n v="2000000"/>
    <m/>
    <n v="2.7130000000000001"/>
    <m/>
    <n v="2011"/>
    <x v="2"/>
    <x v="0"/>
  </r>
  <r>
    <d v="2011-04-05T00:00:00"/>
    <d v="2011-04-07T00:00:00"/>
    <m/>
    <s v="SPN20120406"/>
    <d v="2012-04-06T00:00:00"/>
    <n v="0"/>
    <m/>
    <m/>
    <m/>
    <m/>
    <m/>
    <n v="6.1562499999999999E-2"/>
    <m/>
    <n v="4653000"/>
    <m/>
    <m/>
    <m/>
    <n v="950000"/>
    <m/>
    <n v="4.8978947368421055"/>
    <m/>
    <n v="2011"/>
    <x v="2"/>
    <x v="0"/>
  </r>
  <r>
    <d v="2011-04-05T00:00:00"/>
    <d v="2011-04-07T00:00:00"/>
    <m/>
    <s v="FR0053 (reopen 11)"/>
    <d v="2021-07-15T00:00:00"/>
    <n v="8.2500000000000004E-2"/>
    <m/>
    <m/>
    <m/>
    <m/>
    <m/>
    <n v="7.7499999999999999E-2"/>
    <m/>
    <n v="3205000"/>
    <m/>
    <m/>
    <m/>
    <n v="1350000"/>
    <m/>
    <n v="2.3740740740740742"/>
    <m/>
    <n v="2011"/>
    <x v="2"/>
    <x v="1"/>
  </r>
  <r>
    <d v="2011-04-05T00:00:00"/>
    <d v="2011-04-07T00:00:00"/>
    <m/>
    <s v="FR0056 (reopen 7)"/>
    <d v="2026-09-15T00:00:00"/>
    <n v="8.3750000000000005E-2"/>
    <m/>
    <m/>
    <m/>
    <m/>
    <m/>
    <n v="8.59375E-2"/>
    <m/>
    <n v="8085000"/>
    <m/>
    <m/>
    <m/>
    <n v="2700000"/>
    <m/>
    <n v="2.9944444444444445"/>
    <m/>
    <n v="2011"/>
    <x v="2"/>
    <x v="1"/>
  </r>
  <r>
    <d v="2011-04-05T00:00:00"/>
    <d v="2011-04-07T00:00:00"/>
    <m/>
    <s v="FR0054 (reopen 11)"/>
    <d v="2031-07-15T00:00:00"/>
    <n v="9.5000000000000001E-2"/>
    <m/>
    <m/>
    <m/>
    <m/>
    <m/>
    <m/>
    <m/>
    <n v="4658000"/>
    <m/>
    <m/>
    <m/>
    <n v="0"/>
    <m/>
    <n v="0"/>
    <m/>
    <n v="2011"/>
    <x v="2"/>
    <x v="1"/>
  </r>
  <r>
    <d v="2011-04-11T00:00:00"/>
    <d v="2011-04-11T00:00:00"/>
    <m/>
    <s v="SDHI 2021 A"/>
    <d v="2021-04-11T00:00:00"/>
    <n v="0.08"/>
    <m/>
    <m/>
    <m/>
    <m/>
    <m/>
    <m/>
    <m/>
    <n v="2000000"/>
    <m/>
    <m/>
    <m/>
    <n v="2000000"/>
    <m/>
    <m/>
    <m/>
    <n v="2011"/>
    <x v="2"/>
    <x v="8"/>
  </r>
  <r>
    <d v="2011-04-12T00:00:00"/>
    <d v="2011-04-14T00:00:00"/>
    <m/>
    <s v="IFR0005"/>
    <d v="2017-01-15T00:00:00"/>
    <n v="0.09"/>
    <m/>
    <m/>
    <m/>
    <m/>
    <m/>
    <m/>
    <n v="500000"/>
    <n v="889000"/>
    <m/>
    <m/>
    <m/>
    <n v="360000"/>
    <m/>
    <n v="2.4694444444444446"/>
    <m/>
    <n v="2011"/>
    <x v="2"/>
    <x v="11"/>
  </r>
  <r>
    <d v="2011-04-12T00:00:00"/>
    <d v="2011-04-14T00:00:00"/>
    <m/>
    <s v="IFR0006"/>
    <d v="2030-03-15T00:00:00"/>
    <n v="0.10249999999999999"/>
    <m/>
    <m/>
    <m/>
    <m/>
    <m/>
    <m/>
    <m/>
    <n v="1195000"/>
    <m/>
    <m/>
    <m/>
    <m/>
    <m/>
    <m/>
    <m/>
    <n v="2011"/>
    <x v="2"/>
    <x v="11"/>
  </r>
  <r>
    <d v="2011-04-12T00:00:00"/>
    <d v="2011-04-14T00:00:00"/>
    <m/>
    <s v="IFR0007"/>
    <d v="2025-01-15T00:00:00"/>
    <n v="0.10249999999999999"/>
    <m/>
    <m/>
    <m/>
    <m/>
    <m/>
    <m/>
    <m/>
    <n v="364000"/>
    <m/>
    <m/>
    <m/>
    <m/>
    <m/>
    <n v="0"/>
    <m/>
    <n v="2011"/>
    <x v="2"/>
    <x v="11"/>
  </r>
  <r>
    <d v="2011-04-12T00:00:00"/>
    <d v="2011-04-14T00:00:00"/>
    <m/>
    <s v="IFR0010"/>
    <d v="2036-02-15T00:00:00"/>
    <n v="0.1"/>
    <m/>
    <m/>
    <m/>
    <m/>
    <m/>
    <m/>
    <m/>
    <n v="2215000"/>
    <m/>
    <m/>
    <m/>
    <n v="140000"/>
    <m/>
    <n v="15.821428571428571"/>
    <m/>
    <n v="2011"/>
    <x v="2"/>
    <x v="11"/>
  </r>
  <r>
    <d v="2011-04-19T00:00:00"/>
    <d v="2011-04-21T00:00:00"/>
    <m/>
    <s v="SPN20110720"/>
    <d v="2011-07-20T00:00:00"/>
    <n v="0"/>
    <m/>
    <m/>
    <m/>
    <m/>
    <m/>
    <n v="5.2499999999999998E-2"/>
    <n v="7000000"/>
    <n v="1875000"/>
    <m/>
    <m/>
    <m/>
    <n v="600000"/>
    <m/>
    <n v="3.125"/>
    <m/>
    <n v="2011"/>
    <x v="2"/>
    <x v="0"/>
  </r>
  <r>
    <d v="2011-04-19T00:00:00"/>
    <d v="2011-04-21T00:00:00"/>
    <m/>
    <s v="SPN20120406"/>
    <d v="2012-04-06T00:00:00"/>
    <n v="0"/>
    <m/>
    <m/>
    <m/>
    <m/>
    <m/>
    <m/>
    <m/>
    <n v="3270000"/>
    <m/>
    <m/>
    <m/>
    <n v="0"/>
    <m/>
    <m/>
    <m/>
    <n v="2011"/>
    <x v="2"/>
    <x v="0"/>
  </r>
  <r>
    <d v="2011-04-19T00:00:00"/>
    <d v="2011-04-21T00:00:00"/>
    <m/>
    <s v="FR0055 (reopen 10)"/>
    <d v="2016-09-15T00:00:00"/>
    <n v="7.3749999999999996E-2"/>
    <m/>
    <m/>
    <m/>
    <m/>
    <m/>
    <n v="7.1562500000000001E-2"/>
    <m/>
    <n v="1423000"/>
    <m/>
    <m/>
    <m/>
    <n v="1000000"/>
    <m/>
    <n v="1.423"/>
    <m/>
    <n v="2011"/>
    <x v="2"/>
    <x v="1"/>
  </r>
  <r>
    <d v="2011-04-19T00:00:00"/>
    <d v="2011-04-21T00:00:00"/>
    <m/>
    <s v="FR0056 (reopen 8)"/>
    <d v="2026-09-15T00:00:00"/>
    <n v="8.3750000000000005E-2"/>
    <m/>
    <m/>
    <m/>
    <m/>
    <m/>
    <n v="8.5312499999999999E-2"/>
    <m/>
    <n v="3633000"/>
    <m/>
    <m/>
    <m/>
    <n v="800000"/>
    <m/>
    <n v="4.5412499999999998"/>
    <m/>
    <n v="2011"/>
    <x v="2"/>
    <x v="1"/>
  </r>
  <r>
    <d v="2011-04-19T00:00:00"/>
    <d v="2011-04-21T00:00:00"/>
    <m/>
    <s v="FR0057"/>
    <d v="2041-05-15T00:00:00"/>
    <n v="9.5000000000000001E-2"/>
    <m/>
    <m/>
    <m/>
    <m/>
    <m/>
    <n v="9.6250000000000002E-2"/>
    <m/>
    <n v="4640000"/>
    <m/>
    <m/>
    <m/>
    <n v="4200000"/>
    <m/>
    <n v="1.1047619047619048"/>
    <m/>
    <n v="2011"/>
    <x v="2"/>
    <x v="1"/>
  </r>
  <r>
    <d v="2011-04-26T00:00:00"/>
    <d v="2011-04-28T00:00:00"/>
    <m/>
    <s v="IFR0005"/>
    <d v="2017-01-15T00:00:00"/>
    <n v="0.09"/>
    <m/>
    <m/>
    <m/>
    <m/>
    <m/>
    <m/>
    <n v="500000"/>
    <n v="680000"/>
    <m/>
    <m/>
    <m/>
    <m/>
    <m/>
    <m/>
    <m/>
    <n v="2011"/>
    <x v="2"/>
    <x v="11"/>
  </r>
  <r>
    <d v="2011-04-26T00:00:00"/>
    <d v="2011-04-28T00:00:00"/>
    <m/>
    <s v="IFR0006"/>
    <d v="2030-03-15T00:00:00"/>
    <n v="0.10249999999999999"/>
    <m/>
    <m/>
    <m/>
    <m/>
    <m/>
    <m/>
    <m/>
    <n v="21000"/>
    <m/>
    <m/>
    <m/>
    <m/>
    <m/>
    <m/>
    <m/>
    <n v="2011"/>
    <x v="2"/>
    <x v="11"/>
  </r>
  <r>
    <d v="2011-04-26T00:00:00"/>
    <d v="2011-04-28T00:00:00"/>
    <m/>
    <s v="IFR0007"/>
    <d v="2025-01-15T00:00:00"/>
    <n v="0.10249999999999999"/>
    <m/>
    <m/>
    <m/>
    <m/>
    <m/>
    <m/>
    <m/>
    <n v="163000"/>
    <m/>
    <m/>
    <m/>
    <m/>
    <m/>
    <n v="0"/>
    <m/>
    <n v="2011"/>
    <x v="2"/>
    <x v="11"/>
  </r>
  <r>
    <d v="2011-04-26T00:00:00"/>
    <d v="2011-04-28T00:00:00"/>
    <m/>
    <s v="IFR0010"/>
    <d v="2036-02-15T00:00:00"/>
    <n v="0.1"/>
    <m/>
    <m/>
    <m/>
    <m/>
    <m/>
    <m/>
    <m/>
    <n v="839000"/>
    <m/>
    <m/>
    <m/>
    <n v="500000"/>
    <m/>
    <n v="1.6779999999999999"/>
    <m/>
    <n v="2011"/>
    <x v="2"/>
    <x v="11"/>
  </r>
  <r>
    <d v="2011-05-03T00:00:00"/>
    <d v="2011-05-05T00:00:00"/>
    <m/>
    <s v="SPN20110804"/>
    <d v="2011-08-04T00:00:00"/>
    <n v="0"/>
    <m/>
    <m/>
    <m/>
    <m/>
    <m/>
    <n v="4.9375000000000002E-2"/>
    <n v="5000000"/>
    <n v="5537000"/>
    <m/>
    <m/>
    <m/>
    <n v="2000000"/>
    <m/>
    <n v="2.7685"/>
    <m/>
    <n v="2011"/>
    <x v="2"/>
    <x v="0"/>
  </r>
  <r>
    <d v="2011-05-03T00:00:00"/>
    <d v="2011-05-05T00:00:00"/>
    <m/>
    <s v="SPN20120504"/>
    <d v="2012-05-04T00:00:00"/>
    <n v="0"/>
    <m/>
    <m/>
    <m/>
    <m/>
    <m/>
    <n v="5.9062499999999997E-2"/>
    <m/>
    <n v="4125000"/>
    <m/>
    <m/>
    <m/>
    <n v="700000"/>
    <m/>
    <n v="5.8928571428571432"/>
    <m/>
    <n v="2011"/>
    <x v="2"/>
    <x v="0"/>
  </r>
  <r>
    <d v="2011-05-03T00:00:00"/>
    <d v="2011-05-05T00:00:00"/>
    <m/>
    <s v="FR0055 (reopen 11)"/>
    <d v="2016-09-15T00:00:00"/>
    <n v="7.3749999999999996E-2"/>
    <m/>
    <m/>
    <m/>
    <m/>
    <m/>
    <n v="7.0000000000000007E-2"/>
    <m/>
    <n v="1368000"/>
    <m/>
    <m/>
    <m/>
    <n v="350000"/>
    <m/>
    <n v="3.9085714285714284"/>
    <m/>
    <n v="2011"/>
    <x v="2"/>
    <x v="1"/>
  </r>
  <r>
    <d v="2011-05-03T00:00:00"/>
    <d v="2011-05-05T00:00:00"/>
    <m/>
    <s v="FR0053 (reopen 12)"/>
    <d v="2021-07-15T00:00:00"/>
    <n v="8.2500000000000004E-2"/>
    <m/>
    <m/>
    <m/>
    <m/>
    <m/>
    <n v="7.7499999999999999E-2"/>
    <m/>
    <n v="2120000"/>
    <m/>
    <m/>
    <m/>
    <n v="1650000"/>
    <m/>
    <n v="1.2848484848484849"/>
    <m/>
    <n v="2011"/>
    <x v="2"/>
    <x v="1"/>
  </r>
  <r>
    <d v="2011-05-03T00:00:00"/>
    <d v="2011-05-05T00:00:00"/>
    <m/>
    <s v="FR0056 (reopen 9)"/>
    <d v="2026-09-15T00:00:00"/>
    <n v="8.3750000000000005E-2"/>
    <m/>
    <m/>
    <m/>
    <m/>
    <m/>
    <n v="8.2812499999999997E-2"/>
    <m/>
    <n v="4152000"/>
    <m/>
    <m/>
    <m/>
    <n v="2800000"/>
    <m/>
    <n v="1.4828571428571429"/>
    <m/>
    <n v="2011"/>
    <x v="2"/>
    <x v="1"/>
  </r>
  <r>
    <d v="2011-04-27T00:00:00"/>
    <d v="2011-05-05T00:00:00"/>
    <m/>
    <s v="RI0521"/>
    <d v="2021-05-05T00:00:00"/>
    <n v="5.0999999999999997E-2"/>
    <m/>
    <m/>
    <m/>
    <m/>
    <m/>
    <m/>
    <m/>
    <n v="59181300"/>
    <m/>
    <m/>
    <m/>
    <n v="21442500"/>
    <m/>
    <n v="2.76"/>
    <m/>
    <n v="2011"/>
    <x v="2"/>
    <x v="14"/>
  </r>
  <r>
    <d v="2011-05-24T00:00:00"/>
    <d v="2011-05-26T00:00:00"/>
    <m/>
    <s v="SPN20120504"/>
    <d v="2012-05-04T00:00:00"/>
    <n v="0"/>
    <m/>
    <m/>
    <m/>
    <m/>
    <m/>
    <m/>
    <n v="5000000"/>
    <n v="3290400"/>
    <m/>
    <m/>
    <m/>
    <n v="0"/>
    <m/>
    <m/>
    <m/>
    <n v="2011"/>
    <x v="2"/>
    <x v="0"/>
  </r>
  <r>
    <d v="2011-05-24T00:00:00"/>
    <d v="2011-05-26T00:00:00"/>
    <m/>
    <s v="FR0055 (reopen 12)"/>
    <d v="2016-09-15T00:00:00"/>
    <n v="7.3749999999999996E-2"/>
    <m/>
    <m/>
    <m/>
    <m/>
    <m/>
    <n v="6.9062499999999999E-2"/>
    <m/>
    <n v="1189000"/>
    <m/>
    <m/>
    <m/>
    <n v="900000"/>
    <m/>
    <n v="1.3211111111111111"/>
    <m/>
    <n v="2011"/>
    <x v="2"/>
    <x v="1"/>
  </r>
  <r>
    <d v="2011-05-24T00:00:00"/>
    <d v="2011-05-26T00:00:00"/>
    <m/>
    <s v="FR0053 (reopen 13)"/>
    <d v="2021-07-15T00:00:00"/>
    <n v="8.2500000000000004E-2"/>
    <m/>
    <m/>
    <m/>
    <m/>
    <m/>
    <n v="7.5312500000000004E-2"/>
    <m/>
    <n v="5512000"/>
    <m/>
    <m/>
    <m/>
    <n v="1450000"/>
    <m/>
    <n v="3.8013793103448275"/>
    <m/>
    <n v="2011"/>
    <x v="2"/>
    <x v="1"/>
  </r>
  <r>
    <d v="2011-05-24T00:00:00"/>
    <d v="2011-05-26T00:00:00"/>
    <m/>
    <s v="FR0057 (reopen 1)"/>
    <d v="2041-05-15T00:00:00"/>
    <n v="9.5000000000000001E-2"/>
    <m/>
    <m/>
    <m/>
    <m/>
    <m/>
    <n v="9.3124999999999999E-2"/>
    <m/>
    <n v="4715000"/>
    <m/>
    <m/>
    <m/>
    <n v="3100000"/>
    <m/>
    <n v="1.5209677419354839"/>
    <m/>
    <n v="2011"/>
    <x v="2"/>
    <x v="1"/>
  </r>
  <r>
    <d v="2011-06-07T00:00:00"/>
    <d v="2011-06-09T00:00:00"/>
    <m/>
    <s v="SPN20120608"/>
    <d v="2012-06-08T00:00:00"/>
    <n v="0"/>
    <m/>
    <m/>
    <m/>
    <m/>
    <m/>
    <n v="5.6250000000000001E-2"/>
    <n v="5000000"/>
    <n v="9213100"/>
    <m/>
    <m/>
    <m/>
    <n v="2600000"/>
    <m/>
    <n v="3.5434999999999999"/>
    <m/>
    <n v="2011"/>
    <x v="2"/>
    <x v="0"/>
  </r>
  <r>
    <d v="2011-06-07T00:00:00"/>
    <d v="2011-06-09T00:00:00"/>
    <m/>
    <s v="FR0053 (reopen 14)"/>
    <d v="2021-07-15T00:00:00"/>
    <n v="8.2500000000000004E-2"/>
    <m/>
    <m/>
    <m/>
    <m/>
    <m/>
    <n v="7.4062500000000003E-2"/>
    <m/>
    <n v="2238000"/>
    <m/>
    <m/>
    <m/>
    <n v="1500000"/>
    <m/>
    <n v="1.492"/>
    <m/>
    <n v="2011"/>
    <x v="2"/>
    <x v="1"/>
  </r>
  <r>
    <d v="2011-06-07T00:00:00"/>
    <d v="2011-06-09T00:00:00"/>
    <m/>
    <s v="FR0056 (reopen 10)"/>
    <d v="2026-09-15T00:00:00"/>
    <n v="8.3750000000000005E-2"/>
    <m/>
    <m/>
    <m/>
    <m/>
    <m/>
    <n v="8.1250000000000003E-2"/>
    <m/>
    <n v="1796000"/>
    <m/>
    <m/>
    <m/>
    <n v="150000"/>
    <m/>
    <n v="11.973333333333333"/>
    <m/>
    <n v="2011"/>
    <x v="2"/>
    <x v="1"/>
  </r>
  <r>
    <d v="2011-06-07T00:00:00"/>
    <d v="2011-06-09T00:00:00"/>
    <m/>
    <s v="FR0054 (reopen 12)"/>
    <d v="2031-07-15T00:00:00"/>
    <n v="9.5000000000000001E-2"/>
    <m/>
    <m/>
    <m/>
    <m/>
    <m/>
    <n v="8.6562500000000001E-2"/>
    <m/>
    <n v="6657500"/>
    <m/>
    <m/>
    <m/>
    <n v="2750000"/>
    <m/>
    <n v="2.4209090909090909"/>
    <m/>
    <n v="2011"/>
    <x v="2"/>
    <x v="1"/>
  </r>
  <r>
    <d v="2011-06-21T00:00:00"/>
    <d v="2011-06-23T00:00:00"/>
    <m/>
    <s v="SPN20110922"/>
    <d v="2011-09-22T00:00:00"/>
    <n v="0"/>
    <m/>
    <m/>
    <m/>
    <m/>
    <m/>
    <n v="5.5E-2"/>
    <n v="7000000"/>
    <n v="118000"/>
    <m/>
    <m/>
    <m/>
    <n v="100000"/>
    <m/>
    <n v="1.18"/>
    <m/>
    <n v="2011"/>
    <x v="2"/>
    <x v="0"/>
  </r>
  <r>
    <d v="2011-06-21T00:00:00"/>
    <d v="2011-06-23T00:00:00"/>
    <m/>
    <s v="SPN20120608 (reopening)"/>
    <d v="2012-06-08T00:00:00"/>
    <n v="0"/>
    <m/>
    <m/>
    <m/>
    <m/>
    <m/>
    <n v="5.7500000000000002E-2"/>
    <m/>
    <n v="3230000"/>
    <m/>
    <m/>
    <m/>
    <n v="1550000"/>
    <m/>
    <n v="2.0838709677419356"/>
    <m/>
    <n v="2011"/>
    <x v="2"/>
    <x v="0"/>
  </r>
  <r>
    <d v="2011-06-21T00:00:00"/>
    <d v="2011-06-23T00:00:00"/>
    <m/>
    <s v="FR0053 (reopen 15)"/>
    <d v="2021-07-15T00:00:00"/>
    <n v="8.2500000000000004E-2"/>
    <m/>
    <m/>
    <m/>
    <m/>
    <m/>
    <n v="7.6874999999999999E-2"/>
    <m/>
    <n v="2653000"/>
    <m/>
    <m/>
    <m/>
    <n v="250000"/>
    <m/>
    <n v="10.612"/>
    <m/>
    <n v="2011"/>
    <x v="2"/>
    <x v="1"/>
  </r>
  <r>
    <d v="2011-06-21T00:00:00"/>
    <d v="2011-06-23T00:00:00"/>
    <m/>
    <s v="FR0054 (reopen 13)"/>
    <d v="2031-07-15T00:00:00"/>
    <n v="9.5000000000000001E-2"/>
    <m/>
    <m/>
    <m/>
    <m/>
    <m/>
    <m/>
    <m/>
    <n v="2820000"/>
    <m/>
    <m/>
    <m/>
    <m/>
    <m/>
    <m/>
    <m/>
    <n v="2011"/>
    <x v="2"/>
    <x v="1"/>
  </r>
  <r>
    <d v="2011-06-21T00:00:00"/>
    <d v="2011-06-23T00:00:00"/>
    <m/>
    <s v="FR0057 (reopen 2)"/>
    <d v="2041-05-15T00:00:00"/>
    <n v="9.5000000000000001E-2"/>
    <m/>
    <m/>
    <m/>
    <m/>
    <m/>
    <n v="9.375E-2"/>
    <m/>
    <n v="2611000"/>
    <m/>
    <m/>
    <m/>
    <n v="1100000"/>
    <m/>
    <n v="2.3736363636363635"/>
    <m/>
    <n v="2011"/>
    <x v="2"/>
    <x v="1"/>
  </r>
  <r>
    <d v="2011-07-05T00:00:00"/>
    <d v="2011-07-07T00:00:00"/>
    <m/>
    <s v="SPN20111006"/>
    <d v="2011-10-06T00:00:00"/>
    <n v="0"/>
    <m/>
    <m/>
    <m/>
    <m/>
    <m/>
    <n v="4.71875E-2"/>
    <n v="7000000"/>
    <n v="6785000"/>
    <m/>
    <m/>
    <m/>
    <n v="1400000"/>
    <m/>
    <n v="4.8464285714285715"/>
    <m/>
    <n v="2011"/>
    <x v="2"/>
    <x v="0"/>
  </r>
  <r>
    <d v="2011-07-05T00:00:00"/>
    <d v="2011-07-07T00:00:00"/>
    <m/>
    <s v="SPN20120706"/>
    <d v="2012-07-06T00:00:00"/>
    <n v="0"/>
    <m/>
    <m/>
    <m/>
    <m/>
    <m/>
    <n v="5.2499999999999998E-2"/>
    <m/>
    <n v="8392000"/>
    <m/>
    <m/>
    <m/>
    <n v="1300000"/>
    <m/>
    <n v="6.4553846153846157"/>
    <m/>
    <n v="2011"/>
    <x v="2"/>
    <x v="0"/>
  </r>
  <r>
    <d v="2011-07-05T00:00:00"/>
    <d v="2011-07-07T00:00:00"/>
    <m/>
    <s v="FR0053 (reopen 16)"/>
    <d v="2021-07-15T00:00:00"/>
    <n v="8.2500000000000004E-2"/>
    <m/>
    <m/>
    <m/>
    <m/>
    <m/>
    <n v="7.4687500000000004E-2"/>
    <m/>
    <n v="1645000"/>
    <m/>
    <m/>
    <m/>
    <n v="300000"/>
    <m/>
    <n v="5.4833333333333334"/>
    <m/>
    <n v="2011"/>
    <x v="2"/>
    <x v="1"/>
  </r>
  <r>
    <d v="2011-07-05T00:00:00"/>
    <d v="2011-07-07T00:00:00"/>
    <m/>
    <s v="FR0056 (reopen 11)"/>
    <d v="2026-09-15T00:00:00"/>
    <n v="8.3750000000000005E-2"/>
    <m/>
    <m/>
    <m/>
    <m/>
    <m/>
    <n v="8.2187499999999997E-2"/>
    <m/>
    <n v="1810000"/>
    <m/>
    <m/>
    <m/>
    <n v="1450000"/>
    <m/>
    <n v="1.2482758620689656"/>
    <m/>
    <n v="2011"/>
    <x v="2"/>
    <x v="1"/>
  </r>
  <r>
    <d v="2011-07-05T00:00:00"/>
    <d v="2011-07-07T00:00:00"/>
    <m/>
    <s v="FR0054 (reopen 14)"/>
    <d v="2031-07-15T00:00:00"/>
    <n v="9.5000000000000001E-2"/>
    <m/>
    <m/>
    <m/>
    <m/>
    <m/>
    <n v="8.6249999999999993E-2"/>
    <m/>
    <n v="7832000"/>
    <m/>
    <m/>
    <m/>
    <n v="950000"/>
    <m/>
    <n v="8.2442105263157899"/>
    <m/>
    <n v="2011"/>
    <x v="2"/>
    <x v="1"/>
  </r>
  <r>
    <d v="2011-07-05T00:00:00"/>
    <d v="2011-07-07T00:00:00"/>
    <m/>
    <s v="FR0057 (reopen 3)"/>
    <d v="2041-05-15T00:00:00"/>
    <n v="9.5000000000000001E-2"/>
    <m/>
    <m/>
    <m/>
    <m/>
    <m/>
    <n v="9.1562500000000005E-2"/>
    <m/>
    <n v="5550000"/>
    <m/>
    <m/>
    <m/>
    <n v="2100000"/>
    <m/>
    <n v="2.6428571428571428"/>
    <m/>
    <n v="2011"/>
    <x v="2"/>
    <x v="1"/>
  </r>
  <r>
    <d v="2011-07-19T00:00:00"/>
    <d v="2011-07-21T00:00:00"/>
    <m/>
    <s v="SPN20111020"/>
    <d v="2011-10-20T00:00:00"/>
    <n v="0"/>
    <m/>
    <m/>
    <m/>
    <m/>
    <m/>
    <n v="4.2812500000000003E-2"/>
    <n v="7000000"/>
    <n v="4218400"/>
    <m/>
    <m/>
    <m/>
    <n v="550000"/>
    <m/>
    <n v="7.6698181818181821"/>
    <m/>
    <n v="2011"/>
    <x v="2"/>
    <x v="0"/>
  </r>
  <r>
    <d v="2011-07-19T00:00:00"/>
    <d v="2011-07-21T00:00:00"/>
    <m/>
    <s v="SPN20120706 (reopening)"/>
    <d v="2012-07-06T00:00:00"/>
    <n v="0"/>
    <m/>
    <m/>
    <m/>
    <m/>
    <m/>
    <n v="0.05"/>
    <m/>
    <n v="6335600"/>
    <m/>
    <m/>
    <m/>
    <n v="900000"/>
    <m/>
    <n v="7.0395555555555553"/>
    <m/>
    <n v="2011"/>
    <x v="2"/>
    <x v="0"/>
  </r>
  <r>
    <d v="2011-07-19T00:00:00"/>
    <d v="2011-07-21T00:00:00"/>
    <m/>
    <s v="FR0055 (reopening 13)"/>
    <d v="2016-09-15T00:00:00"/>
    <n v="7.3749999999999996E-2"/>
    <m/>
    <m/>
    <m/>
    <m/>
    <m/>
    <m/>
    <m/>
    <n v="1885000"/>
    <m/>
    <m/>
    <m/>
    <n v="0"/>
    <m/>
    <m/>
    <m/>
    <n v="2011"/>
    <x v="2"/>
    <x v="1"/>
  </r>
  <r>
    <d v="2011-07-19T00:00:00"/>
    <d v="2011-07-21T00:00:00"/>
    <m/>
    <s v="FR0053 (reopening 17)"/>
    <d v="2021-07-15T00:00:00"/>
    <n v="8.2500000000000004E-2"/>
    <m/>
    <m/>
    <m/>
    <m/>
    <m/>
    <n v="7.3437500000000003E-2"/>
    <m/>
    <n v="2565000"/>
    <m/>
    <m/>
    <m/>
    <n v="1950000"/>
    <m/>
    <n v="1.3153846153846154"/>
    <m/>
    <n v="2011"/>
    <x v="2"/>
    <x v="1"/>
  </r>
  <r>
    <d v="2011-07-19T00:00:00"/>
    <d v="2011-07-21T00:00:00"/>
    <m/>
    <s v="FR0058"/>
    <d v="2032-06-15T00:00:00"/>
    <n v="8.2500000000000004E-2"/>
    <m/>
    <m/>
    <m/>
    <m/>
    <m/>
    <n v="8.5000000000000006E-2"/>
    <m/>
    <n v="9902900"/>
    <m/>
    <m/>
    <m/>
    <n v="3000000"/>
    <m/>
    <n v="3.3009666666666666"/>
    <m/>
    <n v="2011"/>
    <x v="2"/>
    <x v="1"/>
  </r>
  <r>
    <d v="2011-07-19T00:00:00"/>
    <d v="2011-07-21T00:00:00"/>
    <m/>
    <s v="FR0057 (reopening 4)"/>
    <d v="2041-05-15T00:00:00"/>
    <n v="9.5000000000000001E-2"/>
    <m/>
    <m/>
    <m/>
    <m/>
    <m/>
    <n v="8.9374999999999996E-2"/>
    <m/>
    <n v="3367000"/>
    <m/>
    <m/>
    <m/>
    <n v="1050000"/>
    <m/>
    <n v="3.2066666666666666"/>
    <m/>
    <n v="2011"/>
    <x v="2"/>
    <x v="1"/>
  </r>
  <r>
    <d v="2011-08-02T00:00:00"/>
    <d v="2011-08-04T00:00:00"/>
    <m/>
    <s v="SPN-S 03022012"/>
    <d v="2012-02-03T00:00:00"/>
    <n v="0"/>
    <m/>
    <m/>
    <m/>
    <m/>
    <m/>
    <m/>
    <n v="1000000"/>
    <n v="8259500"/>
    <m/>
    <m/>
    <m/>
    <n v="570000"/>
    <m/>
    <n v="14.490350877192983"/>
    <m/>
    <n v="2011"/>
    <x v="2"/>
    <x v="15"/>
  </r>
  <r>
    <d v="2011-08-02T00:00:00"/>
    <d v="2011-08-04T00:00:00"/>
    <m/>
    <s v="IFR0005"/>
    <d v="2017-01-15T00:00:00"/>
    <n v="0.09"/>
    <m/>
    <m/>
    <m/>
    <m/>
    <m/>
    <m/>
    <m/>
    <n v="702000"/>
    <m/>
    <m/>
    <m/>
    <m/>
    <m/>
    <m/>
    <m/>
    <n v="2011"/>
    <x v="2"/>
    <x v="11"/>
  </r>
  <r>
    <d v="2011-08-02T00:00:00"/>
    <d v="2011-08-04T00:00:00"/>
    <m/>
    <s v="IFR0006"/>
    <d v="2030-03-15T00:00:00"/>
    <n v="0.10249999999999999"/>
    <m/>
    <m/>
    <m/>
    <m/>
    <m/>
    <m/>
    <m/>
    <n v="157000"/>
    <m/>
    <m/>
    <m/>
    <m/>
    <m/>
    <m/>
    <m/>
    <n v="2011"/>
    <x v="2"/>
    <x v="11"/>
  </r>
  <r>
    <d v="2011-08-02T00:00:00"/>
    <d v="2011-08-04T00:00:00"/>
    <m/>
    <s v="IFR0007"/>
    <d v="2025-01-15T00:00:00"/>
    <n v="0.10249999999999999"/>
    <m/>
    <m/>
    <m/>
    <m/>
    <m/>
    <m/>
    <m/>
    <n v="50000"/>
    <m/>
    <m/>
    <m/>
    <n v="40000"/>
    <m/>
    <n v="1.25"/>
    <m/>
    <n v="2011"/>
    <x v="2"/>
    <x v="11"/>
  </r>
  <r>
    <d v="2011-08-02T00:00:00"/>
    <d v="2011-08-04T00:00:00"/>
    <m/>
    <s v="IFR0010"/>
    <d v="2036-02-15T00:00:00"/>
    <n v="0.1"/>
    <m/>
    <m/>
    <m/>
    <m/>
    <m/>
    <m/>
    <m/>
    <n v="420000"/>
    <m/>
    <m/>
    <m/>
    <n v="200000"/>
    <m/>
    <n v="2.1"/>
    <m/>
    <n v="2011"/>
    <x v="2"/>
    <x v="11"/>
  </r>
  <r>
    <d v="2011-08-09T00:00:00"/>
    <d v="2011-08-11T00:00:00"/>
    <m/>
    <s v="SPN03111110"/>
    <d v="2011-11-10T00:00:00"/>
    <n v="0"/>
    <m/>
    <m/>
    <m/>
    <m/>
    <m/>
    <m/>
    <n v="7000000"/>
    <n v="2835200"/>
    <m/>
    <m/>
    <m/>
    <n v="0"/>
    <m/>
    <m/>
    <m/>
    <n v="2011"/>
    <x v="2"/>
    <x v="16"/>
  </r>
  <r>
    <d v="2011-08-09T00:00:00"/>
    <d v="2011-08-11T00:00:00"/>
    <m/>
    <s v="SPN12120810"/>
    <d v="2012-08-10T00:00:00"/>
    <n v="0"/>
    <m/>
    <m/>
    <m/>
    <m/>
    <m/>
    <m/>
    <m/>
    <n v="2553300"/>
    <m/>
    <m/>
    <m/>
    <n v="0"/>
    <m/>
    <m/>
    <m/>
    <n v="2011"/>
    <x v="2"/>
    <x v="17"/>
  </r>
  <r>
    <d v="2011-08-09T00:00:00"/>
    <d v="2011-08-11T00:00:00"/>
    <m/>
    <s v="FR0055 (reopening 14)"/>
    <d v="2016-09-15T00:00:00"/>
    <n v="7.3749999999999996E-2"/>
    <m/>
    <m/>
    <m/>
    <m/>
    <m/>
    <m/>
    <m/>
    <n v="1315000"/>
    <m/>
    <m/>
    <m/>
    <n v="0"/>
    <m/>
    <m/>
    <m/>
    <n v="2011"/>
    <x v="2"/>
    <x v="1"/>
  </r>
  <r>
    <d v="2011-08-09T00:00:00"/>
    <d v="2011-08-11T00:00:00"/>
    <m/>
    <s v="FR0053 (reopening 18)"/>
    <d v="2021-07-15T00:00:00"/>
    <n v="8.2500000000000004E-2"/>
    <m/>
    <m/>
    <m/>
    <m/>
    <m/>
    <m/>
    <m/>
    <n v="855000"/>
    <m/>
    <m/>
    <m/>
    <n v="0"/>
    <m/>
    <m/>
    <m/>
    <n v="2011"/>
    <x v="2"/>
    <x v="1"/>
  </r>
  <r>
    <d v="2011-08-09T00:00:00"/>
    <d v="2011-08-11T00:00:00"/>
    <m/>
    <s v="FR0056 (reopen 12)"/>
    <d v="2026-09-15T00:00:00"/>
    <n v="8.3750000000000005E-2"/>
    <m/>
    <m/>
    <m/>
    <m/>
    <m/>
    <m/>
    <m/>
    <n v="1515000"/>
    <m/>
    <m/>
    <m/>
    <n v="0"/>
    <m/>
    <m/>
    <m/>
    <n v="2011"/>
    <x v="2"/>
    <x v="1"/>
  </r>
  <r>
    <d v="2011-08-09T00:00:00"/>
    <d v="2011-08-11T00:00:00"/>
    <m/>
    <s v="FR0057 (reopening 5)"/>
    <d v="2041-05-15T00:00:00"/>
    <n v="9.5000000000000001E-2"/>
    <m/>
    <m/>
    <m/>
    <m/>
    <m/>
    <m/>
    <m/>
    <n v="1500000"/>
    <m/>
    <m/>
    <m/>
    <n v="0"/>
    <m/>
    <m/>
    <m/>
    <n v="2011"/>
    <x v="2"/>
    <x v="1"/>
  </r>
  <r>
    <d v="2011-08-16T00:00:00"/>
    <d v="2011-08-19T00:00:00"/>
    <m/>
    <s v="SPN03111118"/>
    <d v="2011-11-18T00:00:00"/>
    <n v="0"/>
    <m/>
    <m/>
    <m/>
    <m/>
    <m/>
    <n v="3.7499999999999999E-2"/>
    <n v="7000000"/>
    <n v="4771000"/>
    <m/>
    <m/>
    <m/>
    <n v="1300000"/>
    <m/>
    <n v="3.67"/>
    <m/>
    <n v="2011"/>
    <x v="2"/>
    <x v="16"/>
  </r>
  <r>
    <d v="2011-08-16T00:00:00"/>
    <d v="2011-08-19T00:00:00"/>
    <m/>
    <s v="SPN12120818"/>
    <d v="2012-08-18T00:00:00"/>
    <n v="0"/>
    <m/>
    <m/>
    <m/>
    <m/>
    <m/>
    <n v="4.4999999999999998E-2"/>
    <m/>
    <n v="5581900"/>
    <m/>
    <m/>
    <m/>
    <n v="1800000"/>
    <m/>
    <n v="3.1010555555555555"/>
    <m/>
    <n v="2011"/>
    <x v="2"/>
    <x v="17"/>
  </r>
  <r>
    <d v="2011-08-16T00:00:00"/>
    <d v="2011-08-19T00:00:00"/>
    <m/>
    <s v="FR0055 (reopening 15)"/>
    <d v="2016-09-15T00:00:00"/>
    <n v="7.3749999999999996E-2"/>
    <m/>
    <m/>
    <m/>
    <m/>
    <m/>
    <n v="6.21875E-2"/>
    <m/>
    <n v="2560000"/>
    <m/>
    <m/>
    <m/>
    <n v="850000"/>
    <m/>
    <n v="3.0117647058823529"/>
    <m/>
    <n v="2011"/>
    <x v="2"/>
    <x v="1"/>
  </r>
  <r>
    <d v="2011-08-16T00:00:00"/>
    <d v="2011-08-19T00:00:00"/>
    <m/>
    <s v="FR0053 (reopening 19)"/>
    <d v="2021-07-15T00:00:00"/>
    <n v="8.2500000000000004E-2"/>
    <m/>
    <m/>
    <m/>
    <m/>
    <m/>
    <n v="6.9375000000000006E-2"/>
    <m/>
    <n v="2788200"/>
    <m/>
    <m/>
    <m/>
    <n v="1450000"/>
    <m/>
    <n v="1.9228965517241379"/>
    <m/>
    <n v="2011"/>
    <x v="2"/>
    <x v="1"/>
  </r>
  <r>
    <d v="2011-08-16T00:00:00"/>
    <d v="2011-08-19T00:00:00"/>
    <m/>
    <s v="FR0058 (reopening 1)"/>
    <d v="2032-06-15T00:00:00"/>
    <n v="8.2500000000000004E-2"/>
    <m/>
    <m/>
    <m/>
    <m/>
    <m/>
    <n v="7.9687499999999994E-2"/>
    <m/>
    <n v="6712000"/>
    <m/>
    <m/>
    <m/>
    <n v="4000000"/>
    <m/>
    <n v="1.6779999999999999"/>
    <m/>
    <n v="2011"/>
    <x v="2"/>
    <x v="1"/>
  </r>
  <r>
    <d v="2011-08-23T00:00:00"/>
    <d v="2011-08-25T00:00:00"/>
    <m/>
    <s v="SPN-S 03022012"/>
    <d v="2012-02-03T00:00:00"/>
    <n v="0"/>
    <m/>
    <m/>
    <m/>
    <m/>
    <m/>
    <m/>
    <n v="1000000"/>
    <n v="1300000"/>
    <m/>
    <m/>
    <m/>
    <n v="330000"/>
    <m/>
    <n v="3.9393939393939394"/>
    <m/>
    <n v="2011"/>
    <x v="2"/>
    <x v="15"/>
  </r>
  <r>
    <d v="2011-08-23T00:00:00"/>
    <d v="2011-08-25T00:00:00"/>
    <m/>
    <s v="IFR0005"/>
    <d v="2017-01-15T00:00:00"/>
    <n v="0.09"/>
    <m/>
    <m/>
    <m/>
    <m/>
    <m/>
    <m/>
    <m/>
    <n v="501000"/>
    <m/>
    <m/>
    <m/>
    <m/>
    <m/>
    <m/>
    <m/>
    <n v="2011"/>
    <x v="2"/>
    <x v="11"/>
  </r>
  <r>
    <d v="2011-08-23T00:00:00"/>
    <d v="2011-08-25T00:00:00"/>
    <m/>
    <s v="IFR0006"/>
    <d v="2030-03-15T00:00:00"/>
    <n v="0.10249999999999999"/>
    <m/>
    <m/>
    <m/>
    <m/>
    <m/>
    <m/>
    <m/>
    <n v="171000"/>
    <m/>
    <m/>
    <m/>
    <m/>
    <m/>
    <m/>
    <m/>
    <n v="2011"/>
    <x v="2"/>
    <x v="11"/>
  </r>
  <r>
    <d v="2011-08-23T00:00:00"/>
    <d v="2011-08-25T00:00:00"/>
    <m/>
    <s v="IFR0007"/>
    <d v="2025-01-15T00:00:00"/>
    <n v="0.10249999999999999"/>
    <m/>
    <m/>
    <m/>
    <m/>
    <m/>
    <m/>
    <m/>
    <n v="2000"/>
    <m/>
    <m/>
    <m/>
    <m/>
    <m/>
    <m/>
    <m/>
    <n v="2011"/>
    <x v="2"/>
    <x v="11"/>
  </r>
  <r>
    <d v="2011-08-23T00:00:00"/>
    <d v="2011-08-25T00:00:00"/>
    <m/>
    <s v="IFR0010"/>
    <d v="2036-02-15T00:00:00"/>
    <n v="0.1"/>
    <m/>
    <m/>
    <m/>
    <m/>
    <m/>
    <m/>
    <m/>
    <n v="1125000"/>
    <m/>
    <m/>
    <m/>
    <n v="500000"/>
    <m/>
    <n v="2.25"/>
    <m/>
    <n v="2011"/>
    <x v="2"/>
    <x v="11"/>
  </r>
  <r>
    <d v="2011-09-13T00:00:00"/>
    <d v="2011-09-15T00:00:00"/>
    <m/>
    <s v="SPN03111214"/>
    <d v="2011-12-14T00:00:00"/>
    <n v="0"/>
    <m/>
    <m/>
    <m/>
    <m/>
    <m/>
    <n v="0"/>
    <n v="7000000"/>
    <n v="1272400"/>
    <m/>
    <m/>
    <m/>
    <n v="0"/>
    <m/>
    <m/>
    <m/>
    <n v="2011"/>
    <x v="2"/>
    <x v="16"/>
  </r>
  <r>
    <d v="2011-09-13T00:00:00"/>
    <d v="2011-09-15T00:00:00"/>
    <m/>
    <s v="SPN12120914"/>
    <d v="2012-09-14T00:00:00"/>
    <n v="0"/>
    <m/>
    <m/>
    <m/>
    <m/>
    <m/>
    <n v="4.4999999999999998E-2"/>
    <m/>
    <n v="7059800"/>
    <m/>
    <m/>
    <m/>
    <n v="1700000"/>
    <m/>
    <n v="4.1528235294117648"/>
    <m/>
    <n v="2011"/>
    <x v="2"/>
    <x v="17"/>
  </r>
  <r>
    <d v="2011-09-13T00:00:00"/>
    <d v="2011-09-15T00:00:00"/>
    <m/>
    <s v="FR0053 (reopening 20)"/>
    <d v="2021-07-15T00:00:00"/>
    <n v="8.2500000000000004E-2"/>
    <m/>
    <m/>
    <m/>
    <m/>
    <m/>
    <n v="6.7187499999999997E-2"/>
    <m/>
    <n v="3020000"/>
    <m/>
    <m/>
    <m/>
    <n v="650000"/>
    <m/>
    <n v="4.6461538461538465"/>
    <m/>
    <n v="2011"/>
    <x v="2"/>
    <x v="1"/>
  </r>
  <r>
    <d v="2011-09-13T00:00:00"/>
    <d v="2011-09-15T00:00:00"/>
    <m/>
    <s v="FR0059"/>
    <d v="2027-05-15T00:00:00"/>
    <n v="7.0000000000000007E-2"/>
    <m/>
    <m/>
    <m/>
    <m/>
    <m/>
    <n v="7.2187500000000002E-2"/>
    <m/>
    <n v="4979000"/>
    <m/>
    <m/>
    <m/>
    <n v="3650000"/>
    <m/>
    <n v="1.3641095890410959"/>
    <m/>
    <n v="2011"/>
    <x v="2"/>
    <x v="1"/>
  </r>
  <r>
    <d v="2011-09-13T00:00:00"/>
    <d v="2011-09-15T00:00:00"/>
    <m/>
    <s v="FR0057 (reopening 6)"/>
    <d v="2041-05-15T00:00:00"/>
    <n v="9.5000000000000001E-2"/>
    <m/>
    <m/>
    <m/>
    <m/>
    <m/>
    <n v="7.7499999999999999E-2"/>
    <m/>
    <n v="2815000"/>
    <m/>
    <m/>
    <m/>
    <n v="2000000"/>
    <m/>
    <n v="1.4075"/>
    <m/>
    <n v="2011"/>
    <x v="2"/>
    <x v="1"/>
  </r>
  <r>
    <d v="2011-09-27T00:00:00"/>
    <d v="2011-09-29T00:00:00"/>
    <m/>
    <s v="SPN03111228"/>
    <d v="2011-12-28T00:00:00"/>
    <n v="0"/>
    <m/>
    <m/>
    <m/>
    <m/>
    <m/>
    <n v="5.3124999999999999E-2"/>
    <n v="5000000"/>
    <n v="2140000"/>
    <m/>
    <m/>
    <m/>
    <n v="150000"/>
    <m/>
    <n v="14.266666666666667"/>
    <m/>
    <n v="2011"/>
    <x v="2"/>
    <x v="16"/>
  </r>
  <r>
    <d v="2011-09-27T00:00:00"/>
    <d v="2011-09-29T00:00:00"/>
    <m/>
    <s v="SPN12120914 (reopening 1)"/>
    <d v="2012-08-18T00:00:00"/>
    <n v="0"/>
    <m/>
    <m/>
    <m/>
    <m/>
    <m/>
    <n v="5.2499999999999998E-2"/>
    <m/>
    <n v="1900000"/>
    <m/>
    <m/>
    <m/>
    <n v="350000"/>
    <m/>
    <n v="5.4285714285714288"/>
    <m/>
    <n v="2011"/>
    <x v="2"/>
    <x v="17"/>
  </r>
  <r>
    <d v="2011-09-27T00:00:00"/>
    <d v="2011-09-29T00:00:00"/>
    <m/>
    <s v="FR0055 (reopening 16)"/>
    <d v="2016-09-15T00:00:00"/>
    <n v="7.3749999999999996E-2"/>
    <m/>
    <m/>
    <m/>
    <m/>
    <m/>
    <n v="6.5625000000000003E-2"/>
    <m/>
    <n v="2253000"/>
    <m/>
    <m/>
    <m/>
    <n v="1000000"/>
    <m/>
    <n v="2.2530000000000001"/>
    <m/>
    <n v="2011"/>
    <x v="2"/>
    <x v="1"/>
  </r>
  <r>
    <d v="2011-09-27T00:00:00"/>
    <d v="2011-09-29T00:00:00"/>
    <m/>
    <s v="FR0059 (reopening 1)"/>
    <d v="2027-05-15T00:00:00"/>
    <n v="7.0000000000000007E-2"/>
    <m/>
    <m/>
    <m/>
    <m/>
    <m/>
    <n v="7.6562500000000006E-2"/>
    <m/>
    <n v="1535000"/>
    <m/>
    <m/>
    <m/>
    <n v="1150000"/>
    <m/>
    <n v="1.3347826086956522"/>
    <m/>
    <n v="2011"/>
    <x v="2"/>
    <x v="1"/>
  </r>
  <r>
    <d v="2011-09-27T00:00:00"/>
    <d v="2011-09-29T00:00:00"/>
    <m/>
    <s v="FR0058 (reopening 2)"/>
    <d v="2032-06-15T00:00:00"/>
    <n v="8.2500000000000004E-2"/>
    <m/>
    <m/>
    <m/>
    <m/>
    <m/>
    <n v="7.9062499999999994E-2"/>
    <m/>
    <n v="2425000"/>
    <m/>
    <m/>
    <m/>
    <n v="1500000"/>
    <m/>
    <n v="1.6166666666666667"/>
    <m/>
    <n v="2011"/>
    <x v="2"/>
    <x v="1"/>
  </r>
  <r>
    <d v="2011-10-04T00:00:00"/>
    <d v="2011-10-06T00:00:00"/>
    <m/>
    <s v="SPN031120105"/>
    <d v="2012-01-05T00:00:00"/>
    <n v="0"/>
    <m/>
    <m/>
    <m/>
    <m/>
    <m/>
    <n v="5.5625000000000001E-2"/>
    <n v="6000000"/>
    <n v="1562900"/>
    <m/>
    <m/>
    <m/>
    <n v="750000"/>
    <m/>
    <n v="2.0838666666666668"/>
    <m/>
    <n v="2011"/>
    <x v="2"/>
    <x v="16"/>
  </r>
  <r>
    <d v="2011-10-04T00:00:00"/>
    <d v="2011-10-06T00:00:00"/>
    <m/>
    <s v="SPN12121005"/>
    <d v="2012-10-05T00:00:00"/>
    <n v="0"/>
    <m/>
    <m/>
    <m/>
    <m/>
    <m/>
    <n v="5.8125000000000003E-2"/>
    <m/>
    <n v="4060000"/>
    <m/>
    <m/>
    <m/>
    <n v="3000000"/>
    <m/>
    <n v="1.3533333333333333"/>
    <m/>
    <n v="2011"/>
    <x v="2"/>
    <x v="17"/>
  </r>
  <r>
    <d v="2011-10-04T00:00:00"/>
    <d v="2011-10-06T00:00:00"/>
    <m/>
    <s v="FR0060"/>
    <d v="2021-07-15T00:00:00"/>
    <n v="6.25E-2"/>
    <m/>
    <m/>
    <m/>
    <m/>
    <m/>
    <n v="6.5312499999999996E-2"/>
    <m/>
    <n v="1567000"/>
    <m/>
    <m/>
    <m/>
    <n v="950000"/>
    <m/>
    <n v="1.6494736842105264"/>
    <m/>
    <n v="2011"/>
    <x v="2"/>
    <x v="1"/>
  </r>
  <r>
    <d v="2011-10-04T00:00:00"/>
    <d v="2011-10-06T00:00:00"/>
    <m/>
    <s v="FR0061"/>
    <d v="2027-05-15T00:00:00"/>
    <n v="7.0000000000000007E-2"/>
    <m/>
    <m/>
    <m/>
    <m/>
    <m/>
    <n v="7.2812500000000002E-2"/>
    <m/>
    <n v="1110000"/>
    <m/>
    <m/>
    <m/>
    <n v="950000"/>
    <m/>
    <n v="1.168421052631579"/>
    <m/>
    <n v="2011"/>
    <x v="2"/>
    <x v="1"/>
  </r>
  <r>
    <d v="2011-10-04T00:00:00"/>
    <d v="2011-10-06T00:00:00"/>
    <m/>
    <s v="FR0058 (reopening 3)"/>
    <d v="2032-06-15T00:00:00"/>
    <n v="8.2500000000000004E-2"/>
    <m/>
    <m/>
    <m/>
    <m/>
    <m/>
    <n v="7.7187500000000006E-2"/>
    <m/>
    <n v="1170000"/>
    <m/>
    <m/>
    <m/>
    <n v="350000"/>
    <m/>
    <n v="3.342857142857143"/>
    <m/>
    <n v="2011"/>
    <x v="2"/>
    <x v="1"/>
  </r>
  <r>
    <d v="2011-10-11T00:00:00"/>
    <d v="2011-10-13T00:00:00"/>
    <m/>
    <s v="SPN-S 12042012"/>
    <d v="2012-04-12T00:00:00"/>
    <n v="0"/>
    <m/>
    <m/>
    <m/>
    <m/>
    <m/>
    <m/>
    <n v="1000000"/>
    <n v="1465200"/>
    <m/>
    <m/>
    <m/>
    <n v="420000"/>
    <m/>
    <n v="3.4885714285714284"/>
    <m/>
    <n v="2011"/>
    <x v="2"/>
    <x v="15"/>
  </r>
  <r>
    <d v="2011-10-11T00:00:00"/>
    <d v="2011-10-13T00:00:00"/>
    <m/>
    <s v="IFR0007"/>
    <d v="2025-01-15T00:00:00"/>
    <n v="0.10249999999999999"/>
    <m/>
    <m/>
    <m/>
    <m/>
    <m/>
    <m/>
    <m/>
    <n v="277000"/>
    <m/>
    <m/>
    <m/>
    <m/>
    <m/>
    <m/>
    <m/>
    <n v="2011"/>
    <x v="2"/>
    <x v="11"/>
  </r>
  <r>
    <d v="2011-10-11T00:00:00"/>
    <d v="2011-10-13T00:00:00"/>
    <m/>
    <s v="IFR0010"/>
    <d v="2036-02-15T00:00:00"/>
    <n v="0.1"/>
    <m/>
    <m/>
    <m/>
    <m/>
    <m/>
    <m/>
    <m/>
    <n v="1045000"/>
    <m/>
    <m/>
    <m/>
    <n v="370000"/>
    <m/>
    <n v="2.8243243243243241"/>
    <m/>
    <n v="2011"/>
    <x v="2"/>
    <x v="11"/>
  </r>
  <r>
    <d v="2011-10-11T00:00:00"/>
    <d v="2011-10-13T00:00:00"/>
    <m/>
    <s v="PBS-0001"/>
    <m/>
    <m/>
    <m/>
    <m/>
    <m/>
    <m/>
    <m/>
    <m/>
    <m/>
    <n v="111000"/>
    <m/>
    <m/>
    <m/>
    <m/>
    <m/>
    <m/>
    <m/>
    <n v="2011"/>
    <x v="2"/>
    <x v="18"/>
  </r>
  <r>
    <d v="2011-10-11T00:00:00"/>
    <d v="2011-10-13T00:00:00"/>
    <m/>
    <s v="PBS-0002"/>
    <m/>
    <m/>
    <m/>
    <m/>
    <m/>
    <m/>
    <m/>
    <m/>
    <m/>
    <n v="148000"/>
    <m/>
    <m/>
    <m/>
    <m/>
    <m/>
    <m/>
    <m/>
    <n v="2011"/>
    <x v="2"/>
    <x v="18"/>
  </r>
  <r>
    <d v="2011-10-17T00:00:00"/>
    <d v="2011-10-17T00:00:00"/>
    <m/>
    <s v="SDHI 2021 B"/>
    <d v="2021-10-17T00:00:00"/>
    <n v="7.1599999999999997E-2"/>
    <m/>
    <m/>
    <m/>
    <m/>
    <m/>
    <m/>
    <n v="3000000"/>
    <n v="3000000"/>
    <m/>
    <m/>
    <m/>
    <n v="3000000"/>
    <m/>
    <m/>
    <m/>
    <n v="2011"/>
    <x v="2"/>
    <x v="8"/>
  </r>
  <r>
    <d v="2011-10-18T00:00:00"/>
    <d v="2011-10-20T00:00:00"/>
    <m/>
    <s v="SPN03120119"/>
    <d v="2012-01-19T00:00:00"/>
    <n v="0"/>
    <m/>
    <m/>
    <m/>
    <m/>
    <m/>
    <n v="4.9062500000000002E-2"/>
    <n v="6000000"/>
    <n v="1927600"/>
    <m/>
    <m/>
    <m/>
    <n v="200000"/>
    <m/>
    <n v="9.6379999999999999"/>
    <m/>
    <n v="2011"/>
    <x v="2"/>
    <x v="16"/>
  </r>
  <r>
    <d v="2011-10-18T00:00:00"/>
    <d v="2011-10-20T00:00:00"/>
    <m/>
    <s v="SPN12121005"/>
    <d v="2012-10-05T00:00:00"/>
    <n v="0"/>
    <m/>
    <m/>
    <m/>
    <m/>
    <m/>
    <n v="4.9062500000000002E-2"/>
    <m/>
    <n v="6744500"/>
    <m/>
    <m/>
    <m/>
    <n v="1100000"/>
    <m/>
    <n v="6.1313636363636368"/>
    <m/>
    <n v="2011"/>
    <x v="2"/>
    <x v="17"/>
  </r>
  <r>
    <d v="2011-10-18T00:00:00"/>
    <d v="2011-10-20T00:00:00"/>
    <m/>
    <s v="FR0060 (reopening 1)"/>
    <d v="2021-07-15T00:00:00"/>
    <n v="6.25E-2"/>
    <m/>
    <m/>
    <m/>
    <m/>
    <m/>
    <n v="5.7812500000000003E-2"/>
    <m/>
    <n v="2915000"/>
    <m/>
    <m/>
    <m/>
    <n v="1800000"/>
    <m/>
    <n v="1.6194444444444445"/>
    <m/>
    <n v="2011"/>
    <x v="2"/>
    <x v="1"/>
  </r>
  <r>
    <d v="2011-10-18T00:00:00"/>
    <d v="2011-10-20T00:00:00"/>
    <m/>
    <s v="FR0061 (reopening 1)"/>
    <d v="2027-05-15T00:00:00"/>
    <n v="7.0000000000000007E-2"/>
    <m/>
    <m/>
    <m/>
    <m/>
    <m/>
    <n v="6.5312499999999996E-2"/>
    <m/>
    <n v="3327000"/>
    <m/>
    <m/>
    <m/>
    <n v="2200000"/>
    <m/>
    <n v="1.5122727272727272"/>
    <m/>
    <n v="2011"/>
    <x v="2"/>
    <x v="1"/>
  </r>
  <r>
    <d v="2011-10-18T00:00:00"/>
    <d v="2011-10-20T00:00:00"/>
    <m/>
    <s v="FR0059 (reopening 2)"/>
    <d v="2027-05-15T00:00:00"/>
    <n v="7.0000000000000007E-2"/>
    <m/>
    <m/>
    <m/>
    <m/>
    <m/>
    <n v="6.8437499999999998E-2"/>
    <m/>
    <n v="2790000"/>
    <m/>
    <m/>
    <m/>
    <n v="700000"/>
    <m/>
    <n v="3.9857142857142858"/>
    <m/>
    <n v="2011"/>
    <x v="2"/>
    <x v="1"/>
  </r>
  <r>
    <d v="2011-10-24T00:00:00"/>
    <d v="2011-10-26T00:00:00"/>
    <m/>
    <s v="ORI008"/>
    <d v="2014-10-15T00:00:00"/>
    <n v="7.2999999999999995E-2"/>
    <m/>
    <m/>
    <m/>
    <m/>
    <m/>
    <m/>
    <n v="11000000"/>
    <n v="12308965"/>
    <m/>
    <m/>
    <m/>
    <n v="11000000"/>
    <m/>
    <n v="1.1189968181818182"/>
    <m/>
    <n v="2011"/>
    <x v="2"/>
    <x v="10"/>
  </r>
  <r>
    <d v="2011-11-01T00:00:00"/>
    <d v="2011-11-03T00:00:00"/>
    <m/>
    <s v="SPN031120202"/>
    <d v="2012-02-02T00:00:00"/>
    <n v="0"/>
    <m/>
    <m/>
    <m/>
    <m/>
    <m/>
    <n v="4.8125000000000001E-2"/>
    <n v="6000000"/>
    <n v="2740000"/>
    <m/>
    <m/>
    <m/>
    <n v="1100000"/>
    <m/>
    <n v="2.4909090909090907"/>
    <m/>
    <n v="2011"/>
    <x v="2"/>
    <x v="16"/>
  </r>
  <r>
    <d v="2011-11-01T00:00:00"/>
    <d v="2011-11-03T00:00:00"/>
    <m/>
    <s v="SPN12121102"/>
    <d v="2012-11-02T00:00:00"/>
    <n v="0"/>
    <m/>
    <m/>
    <m/>
    <m/>
    <m/>
    <n v="5.0937499999999997E-2"/>
    <m/>
    <n v="5700000"/>
    <m/>
    <m/>
    <m/>
    <n v="2750000"/>
    <m/>
    <n v="2.0727272727272728"/>
    <m/>
    <n v="2011"/>
    <x v="2"/>
    <x v="17"/>
  </r>
  <r>
    <d v="2011-11-01T00:00:00"/>
    <d v="2011-11-03T00:00:00"/>
    <m/>
    <s v="FR0061 (reopening 2)"/>
    <d v="2027-05-15T00:00:00"/>
    <n v="7.0000000000000007E-2"/>
    <m/>
    <m/>
    <m/>
    <m/>
    <m/>
    <n v="6.4687499999999995E-2"/>
    <m/>
    <n v="5635000"/>
    <m/>
    <m/>
    <m/>
    <n v="1700000"/>
    <m/>
    <n v="3.3147058823529414"/>
    <m/>
    <n v="2011"/>
    <x v="2"/>
    <x v="1"/>
  </r>
  <r>
    <d v="2011-11-01T00:00:00"/>
    <d v="2011-11-03T00:00:00"/>
    <m/>
    <s v="FR0059 (reopening 3)"/>
    <d v="2027-05-15T00:00:00"/>
    <n v="7.0000000000000007E-2"/>
    <m/>
    <m/>
    <m/>
    <m/>
    <m/>
    <n v="6.9062499999999999E-2"/>
    <m/>
    <n v="2839000"/>
    <m/>
    <m/>
    <m/>
    <n v="450000"/>
    <m/>
    <n v="6.3088888888888892"/>
    <m/>
    <n v="2011"/>
    <x v="2"/>
    <x v="1"/>
  </r>
  <r>
    <d v="2011-11-01T00:00:00"/>
    <d v="2011-11-03T00:00:00"/>
    <m/>
    <s v="FR0058 (reopening 4)"/>
    <d v="2032-06-15T00:00:00"/>
    <n v="8.2500000000000004E-2"/>
    <m/>
    <m/>
    <m/>
    <m/>
    <m/>
    <n v="7.2812500000000002E-2"/>
    <m/>
    <n v="1568000"/>
    <m/>
    <m/>
    <m/>
    <n v="550000"/>
    <m/>
    <n v="2.8509090909090911"/>
    <m/>
    <n v="2011"/>
    <x v="2"/>
    <x v="1"/>
  </r>
  <r>
    <d v="2011-11-14T00:00:00"/>
    <d v="2011-11-22T00:00:00"/>
    <m/>
    <s v="SNI18"/>
    <d v="2018-11-21T00:00:00"/>
    <n v="0.04"/>
    <m/>
    <m/>
    <m/>
    <m/>
    <m/>
    <m/>
    <m/>
    <n v="58727500"/>
    <m/>
    <m/>
    <m/>
    <n v="9035000"/>
    <m/>
    <n v="6.5"/>
    <m/>
    <n v="2011"/>
    <x v="2"/>
    <x v="7"/>
  </r>
  <r>
    <d v="2011-11-22T00:00:00"/>
    <d v="2011-11-24T00:00:00"/>
    <m/>
    <s v="SPN03120223"/>
    <d v="2012-02-23T00:00:00"/>
    <n v="0"/>
    <m/>
    <m/>
    <m/>
    <m/>
    <m/>
    <n v="4.4999999999999998E-2"/>
    <n v="6000000"/>
    <n v="1893000"/>
    <m/>
    <m/>
    <m/>
    <n v="300000"/>
    <m/>
    <n v="6.31"/>
    <m/>
    <n v="2011"/>
    <x v="2"/>
    <x v="16"/>
  </r>
  <r>
    <d v="2011-11-22T00:00:00"/>
    <d v="2011-11-24T00:00:00"/>
    <m/>
    <s v="SPN12121102"/>
    <d v="2012-11-02T00:00:00"/>
    <n v="0"/>
    <m/>
    <m/>
    <m/>
    <m/>
    <m/>
    <n v="4.71875E-2"/>
    <m/>
    <n v="4400000"/>
    <m/>
    <m/>
    <m/>
    <n v="1600000"/>
    <m/>
    <n v="2.75"/>
    <m/>
    <n v="2011"/>
    <x v="2"/>
    <x v="17"/>
  </r>
  <r>
    <d v="2011-11-22T00:00:00"/>
    <d v="2011-11-24T00:00:00"/>
    <m/>
    <s v="FR0060 (reopening 2)"/>
    <d v="2017-04-15T00:00:00"/>
    <n v="6.25E-2"/>
    <m/>
    <m/>
    <m/>
    <m/>
    <m/>
    <n v="5.6562500000000002E-2"/>
    <m/>
    <n v="1581000"/>
    <m/>
    <m/>
    <m/>
    <n v="950000"/>
    <m/>
    <n v="1.6642105263157896"/>
    <m/>
    <n v="2011"/>
    <x v="2"/>
    <x v="1"/>
  </r>
  <r>
    <d v="2011-11-22T00:00:00"/>
    <d v="2011-11-24T00:00:00"/>
    <m/>
    <s v="FR0061 (reopening 3)"/>
    <d v="2022-05-15T00:00:00"/>
    <n v="7.0000000000000007E-2"/>
    <m/>
    <m/>
    <m/>
    <m/>
    <m/>
    <n v="6.5625000000000003E-2"/>
    <m/>
    <n v="2286000"/>
    <m/>
    <m/>
    <m/>
    <n v="2250000"/>
    <m/>
    <n v="1.016"/>
    <m/>
    <n v="2011"/>
    <x v="2"/>
    <x v="1"/>
  </r>
  <r>
    <d v="2011-11-22T00:00:00"/>
    <d v="2011-11-24T00:00:00"/>
    <m/>
    <s v="FR0059 (reopening 4)"/>
    <d v="2027-05-15T00:00:00"/>
    <n v="7.0000000000000007E-2"/>
    <m/>
    <m/>
    <m/>
    <m/>
    <m/>
    <n v="6.9062499999999999E-2"/>
    <m/>
    <n v="2056000"/>
    <m/>
    <m/>
    <m/>
    <n v="1900000"/>
    <m/>
    <n v="1.0821052631578947"/>
    <m/>
    <n v="2011"/>
    <x v="2"/>
    <x v="1"/>
  </r>
  <r>
    <d v="2012-01-10T00:00:00"/>
    <d v="2012-01-12T00:00:00"/>
    <m/>
    <s v="SPN03120411"/>
    <d v="2012-04-11T00:00:00"/>
    <n v="0"/>
    <m/>
    <m/>
    <m/>
    <m/>
    <m/>
    <n v="3.9375E-2"/>
    <n v="7000000"/>
    <n v="5340000"/>
    <m/>
    <n v="2100000"/>
    <m/>
    <n v="1000000"/>
    <m/>
    <n v="5.34"/>
    <m/>
    <n v="2012"/>
    <x v="3"/>
    <x v="16"/>
  </r>
  <r>
    <d v="2012-01-10T00:00:00"/>
    <d v="2012-01-12T00:00:00"/>
    <m/>
    <s v="SPN12130111"/>
    <d v="2013-01-11T00:00:00"/>
    <n v="0"/>
    <m/>
    <m/>
    <m/>
    <m/>
    <m/>
    <n v="4.5312499999999999E-2"/>
    <m/>
    <n v="8400000"/>
    <m/>
    <n v="2350000"/>
    <m/>
    <n v="2350000"/>
    <m/>
    <n v="3.5744680851063828"/>
    <m/>
    <n v="2012"/>
    <x v="3"/>
    <x v="17"/>
  </r>
  <r>
    <d v="2012-01-10T00:00:00"/>
    <d v="2012-01-12T00:00:00"/>
    <m/>
    <s v="FR0060"/>
    <d v="2017-04-15T00:00:00"/>
    <n v="6.25E-2"/>
    <m/>
    <m/>
    <m/>
    <m/>
    <m/>
    <n v="5.5E-2"/>
    <m/>
    <n v="2001000"/>
    <m/>
    <n v="800000"/>
    <m/>
    <n v="800000"/>
    <m/>
    <n v="2.5012500000000002"/>
    <m/>
    <n v="2012"/>
    <x v="3"/>
    <x v="1"/>
  </r>
  <r>
    <d v="2012-01-10T00:00:00"/>
    <d v="2012-01-12T00:00:00"/>
    <m/>
    <s v="FR0061"/>
    <d v="2022-05-15T00:00:00"/>
    <n v="7.0000000000000007E-2"/>
    <m/>
    <m/>
    <m/>
    <m/>
    <m/>
    <n v="6.25E-2"/>
    <m/>
    <n v="4642000"/>
    <m/>
    <n v="2200000"/>
    <m/>
    <n v="2200000"/>
    <m/>
    <n v="2.11"/>
    <m/>
    <n v="2012"/>
    <x v="3"/>
    <x v="1"/>
  </r>
  <r>
    <d v="2012-01-10T00:00:00"/>
    <d v="2012-01-12T00:00:00"/>
    <m/>
    <s v="FR0058"/>
    <d v="2032-06-15T00:00:00"/>
    <n v="8.2500000000000004E-2"/>
    <m/>
    <m/>
    <m/>
    <m/>
    <m/>
    <n v="7.2187500000000002E-2"/>
    <m/>
    <n v="7286000"/>
    <m/>
    <n v="3650000"/>
    <m/>
    <n v="3650000"/>
    <m/>
    <n v="1.9961643835616438"/>
    <m/>
    <n v="2012"/>
    <x v="3"/>
    <x v="1"/>
  </r>
  <r>
    <d v="2012-01-10T00:00:00"/>
    <d v="2012-01-17T00:00:00"/>
    <m/>
    <s v="RI0142"/>
    <d v="2042-01-17T00:00:00"/>
    <n v="5.2499999999999998E-2"/>
    <m/>
    <m/>
    <m/>
    <m/>
    <m/>
    <m/>
    <n v="22630000"/>
    <n v="32976000"/>
    <m/>
    <n v="16030000"/>
    <m/>
    <n v="16030000"/>
    <m/>
    <n v="2.0571428571428569"/>
    <m/>
    <n v="2012"/>
    <x v="3"/>
    <x v="19"/>
  </r>
  <r>
    <d v="2012-01-26T00:00:00"/>
    <d v="2012-01-30T00:00:00"/>
    <m/>
    <s v="SPN03120429"/>
    <d v="2012-04-29T00:00:00"/>
    <n v="0"/>
    <m/>
    <m/>
    <m/>
    <m/>
    <m/>
    <n v="2.1874999999999999E-2"/>
    <n v="7000000"/>
    <n v="12480000"/>
    <m/>
    <n v="10550000"/>
    <m/>
    <n v="800000"/>
    <m/>
    <n v="15.6"/>
    <m/>
    <n v="2012"/>
    <x v="3"/>
    <x v="16"/>
  </r>
  <r>
    <d v="2012-01-26T00:00:00"/>
    <d v="2012-01-30T00:00:00"/>
    <m/>
    <s v="SPN12130111"/>
    <d v="2013-01-11T00:00:00"/>
    <n v="0"/>
    <m/>
    <m/>
    <m/>
    <m/>
    <m/>
    <n v="3.3750000000000002E-2"/>
    <m/>
    <n v="12295000"/>
    <m/>
    <n v="2000000"/>
    <m/>
    <n v="1000000"/>
    <m/>
    <n v="12.295"/>
    <m/>
    <n v="2012"/>
    <x v="3"/>
    <x v="17"/>
  </r>
  <r>
    <d v="2012-01-26T00:00:00"/>
    <d v="2012-01-30T00:00:00"/>
    <m/>
    <s v="FR0061"/>
    <d v="2022-05-15T00:00:00"/>
    <n v="7.0000000000000007E-2"/>
    <m/>
    <m/>
    <m/>
    <m/>
    <m/>
    <n v="5.5937500000000001E-2"/>
    <m/>
    <n v="6109000"/>
    <m/>
    <n v="3600000"/>
    <m/>
    <n v="2100000"/>
    <m/>
    <n v="2.9090476190476191"/>
    <m/>
    <n v="2012"/>
    <x v="3"/>
    <x v="1"/>
  </r>
  <r>
    <d v="2012-01-26T00:00:00"/>
    <d v="2012-01-30T00:00:00"/>
    <m/>
    <s v="FR0059"/>
    <d v="2027-05-15T00:00:00"/>
    <n v="7.0000000000000007E-2"/>
    <m/>
    <m/>
    <m/>
    <m/>
    <m/>
    <n v="6.25E-2"/>
    <m/>
    <n v="7421000"/>
    <m/>
    <n v="3550000"/>
    <m/>
    <n v="3400000"/>
    <m/>
    <n v="2.1826470588235294"/>
    <m/>
    <n v="2012"/>
    <x v="3"/>
    <x v="1"/>
  </r>
  <r>
    <d v="2012-01-26T00:00:00"/>
    <d v="2012-01-30T00:00:00"/>
    <m/>
    <s v="FR0058"/>
    <d v="2032-06-15T00:00:00"/>
    <n v="8.2500000000000004E-2"/>
    <m/>
    <m/>
    <m/>
    <m/>
    <m/>
    <n v="6.6562499999999997E-2"/>
    <m/>
    <n v="11829500"/>
    <m/>
    <n v="5300000"/>
    <m/>
    <n v="3200000"/>
    <m/>
    <n v="3.6967187500000001"/>
    <m/>
    <n v="2012"/>
    <x v="3"/>
    <x v="1"/>
  </r>
  <r>
    <d v="2012-01-31T00:00:00"/>
    <d v="2012-02-02T00:00:00"/>
    <m/>
    <s v="PBS001"/>
    <d v="2018-01-15T00:00:00"/>
    <n v="0"/>
    <m/>
    <m/>
    <m/>
    <m/>
    <m/>
    <m/>
    <n v="1000000"/>
    <n v="573000"/>
    <m/>
    <m/>
    <m/>
    <m/>
    <m/>
    <m/>
    <m/>
    <n v="2012"/>
    <x v="3"/>
    <x v="20"/>
  </r>
  <r>
    <d v="2012-01-31T00:00:00"/>
    <d v="2012-02-02T00:00:00"/>
    <m/>
    <s v="PBS002"/>
    <d v="2022-01-15T00:00:00"/>
    <m/>
    <m/>
    <m/>
    <m/>
    <m/>
    <m/>
    <m/>
    <m/>
    <n v="536000"/>
    <m/>
    <n v="415000"/>
    <m/>
    <n v="415000"/>
    <m/>
    <n v="1.2915662650602409"/>
    <m/>
    <n v="2012"/>
    <x v="3"/>
    <x v="20"/>
  </r>
  <r>
    <d v="2012-01-31T00:00:00"/>
    <d v="2012-02-02T00:00:00"/>
    <m/>
    <s v="PBS003"/>
    <d v="2027-01-15T00:00:00"/>
    <m/>
    <m/>
    <m/>
    <m/>
    <m/>
    <m/>
    <m/>
    <m/>
    <n v="1391000"/>
    <m/>
    <n v="510000"/>
    <m/>
    <n v="510000"/>
    <m/>
    <n v="2.7274509803921569"/>
    <m/>
    <n v="2012"/>
    <x v="3"/>
    <x v="20"/>
  </r>
  <r>
    <d v="2012-01-31T00:00:00"/>
    <d v="2012-02-02T00:00:00"/>
    <m/>
    <s v="IFR0010"/>
    <d v="2036-02-15T00:00:00"/>
    <n v="0.1"/>
    <m/>
    <m/>
    <m/>
    <m/>
    <m/>
    <m/>
    <m/>
    <n v="1676000"/>
    <m/>
    <n v="400000"/>
    <m/>
    <n v="400000"/>
    <m/>
    <n v="4.1900000000000004"/>
    <m/>
    <n v="2012"/>
    <x v="3"/>
    <x v="11"/>
  </r>
  <r>
    <d v="2012-02-07T00:00:00"/>
    <d v="2012-02-09T00:00:00"/>
    <m/>
    <s v="SPN03120508"/>
    <d v="2012-05-08T00:00:00"/>
    <n v="0"/>
    <m/>
    <m/>
    <m/>
    <m/>
    <m/>
    <n v="1.90625E-2"/>
    <n v="8000000"/>
    <n v="4535000"/>
    <m/>
    <n v="4535000"/>
    <m/>
    <n v="1000000"/>
    <m/>
    <n v="4.5350000000000001"/>
    <m/>
    <n v="2012"/>
    <x v="3"/>
    <x v="16"/>
  </r>
  <r>
    <d v="2012-02-07T00:00:00"/>
    <d v="2012-02-09T00:00:00"/>
    <m/>
    <s v="SPN12130208"/>
    <d v="2013-02-08T00:00:00"/>
    <n v="0"/>
    <m/>
    <m/>
    <m/>
    <m/>
    <m/>
    <n v="3.125E-2"/>
    <m/>
    <n v="6075000"/>
    <m/>
    <n v="6075000"/>
    <m/>
    <n v="1000000"/>
    <m/>
    <n v="6.0750000000000002"/>
    <m/>
    <n v="2012"/>
    <x v="3"/>
    <x v="17"/>
  </r>
  <r>
    <d v="2012-02-07T00:00:00"/>
    <d v="2012-02-09T00:00:00"/>
    <m/>
    <s v="FR0059"/>
    <d v="2027-05-15T00:00:00"/>
    <n v="7.0000000000000007E-2"/>
    <m/>
    <m/>
    <m/>
    <m/>
    <m/>
    <n v="5.7500000000000002E-2"/>
    <m/>
    <n v="8177000"/>
    <m/>
    <n v="4100000"/>
    <m/>
    <n v="3450000"/>
    <m/>
    <n v="2.3701449275362321"/>
    <m/>
    <n v="2012"/>
    <x v="3"/>
    <x v="1"/>
  </r>
  <r>
    <d v="2012-02-07T00:00:00"/>
    <d v="2012-02-09T00:00:00"/>
    <m/>
    <s v="FR0058"/>
    <d v="2032-06-15T00:00:00"/>
    <n v="8.2500000000000004E-2"/>
    <m/>
    <m/>
    <m/>
    <m/>
    <m/>
    <n v="6.1874999999999999E-2"/>
    <m/>
    <n v="9233500"/>
    <m/>
    <n v="7350000"/>
    <m/>
    <n v="2000000"/>
    <m/>
    <n v="4.6167499999999997"/>
    <m/>
    <n v="2012"/>
    <x v="3"/>
    <x v="1"/>
  </r>
  <r>
    <d v="2012-02-07T00:00:00"/>
    <d v="2012-02-09T00:00:00"/>
    <m/>
    <s v="FR0062"/>
    <d v="2042-04-15T00:00:00"/>
    <n v="6.3750000000000001E-2"/>
    <m/>
    <m/>
    <m/>
    <m/>
    <m/>
    <n v="6.5000000000000002E-2"/>
    <m/>
    <n v="14362500"/>
    <m/>
    <n v="6000000"/>
    <m/>
    <n v="4550000"/>
    <m/>
    <n v="3.1565934065934065"/>
    <m/>
    <n v="2012"/>
    <x v="3"/>
    <x v="1"/>
  </r>
  <r>
    <d v="2012-02-14T00:00:00"/>
    <d v="2012-02-16T00:00:00"/>
    <m/>
    <s v="SPN-S 15082012"/>
    <m/>
    <n v="0"/>
    <m/>
    <m/>
    <m/>
    <m/>
    <m/>
    <m/>
    <n v="1000000"/>
    <n v="2331000"/>
    <m/>
    <m/>
    <m/>
    <m/>
    <m/>
    <m/>
    <m/>
    <n v="2012"/>
    <x v="3"/>
    <x v="15"/>
  </r>
  <r>
    <d v="2012-02-14T00:00:00"/>
    <d v="2012-02-16T00:00:00"/>
    <m/>
    <s v="PBS001"/>
    <d v="2018-02-15T00:00:00"/>
    <n v="4.4499999999999998E-2"/>
    <m/>
    <m/>
    <m/>
    <m/>
    <m/>
    <m/>
    <m/>
    <n v="246000"/>
    <m/>
    <n v="25000"/>
    <m/>
    <n v="25000"/>
    <m/>
    <n v="9.84"/>
    <m/>
    <n v="2012"/>
    <x v="3"/>
    <x v="20"/>
  </r>
  <r>
    <d v="2012-02-14T00:00:00"/>
    <d v="2012-02-16T00:00:00"/>
    <m/>
    <s v="PBS002"/>
    <d v="2022-01-15T00:00:00"/>
    <m/>
    <m/>
    <m/>
    <m/>
    <m/>
    <m/>
    <m/>
    <m/>
    <n v="219000"/>
    <m/>
    <m/>
    <m/>
    <m/>
    <m/>
    <m/>
    <m/>
    <n v="2012"/>
    <x v="3"/>
    <x v="20"/>
  </r>
  <r>
    <d v="2012-02-14T00:00:00"/>
    <d v="2012-02-16T00:00:00"/>
    <m/>
    <s v="PBS003"/>
    <d v="2027-01-15T00:00:00"/>
    <n v="0.06"/>
    <m/>
    <m/>
    <m/>
    <m/>
    <m/>
    <m/>
    <m/>
    <n v="476000"/>
    <m/>
    <n v="100000"/>
    <m/>
    <n v="100000"/>
    <m/>
    <n v="4.76"/>
    <m/>
    <n v="2012"/>
    <x v="3"/>
    <x v="20"/>
  </r>
  <r>
    <d v="2012-02-14T00:00:00"/>
    <d v="2012-02-16T00:00:00"/>
    <m/>
    <s v="PBS004"/>
    <d v="2037-02-15T00:00:00"/>
    <n v="6.0999999999999999E-2"/>
    <m/>
    <m/>
    <m/>
    <m/>
    <m/>
    <m/>
    <m/>
    <n v="3784000"/>
    <m/>
    <n v="2050000"/>
    <m/>
    <n v="2050000"/>
    <m/>
    <n v="1.8458536585365855"/>
    <m/>
    <n v="2012"/>
    <x v="3"/>
    <x v="20"/>
  </r>
  <r>
    <d v="2012-02-21T00:00:00"/>
    <d v="2012-02-23T00:00:00"/>
    <m/>
    <s v="SPN03120522"/>
    <d v="2012-05-22T00:00:00"/>
    <n v="0"/>
    <m/>
    <m/>
    <m/>
    <m/>
    <m/>
    <n v="2.3125E-2"/>
    <n v="8000000"/>
    <n v="2360000"/>
    <m/>
    <n v="1200000"/>
    <m/>
    <n v="1000000"/>
    <m/>
    <n v="2.36"/>
    <m/>
    <n v="2012"/>
    <x v="3"/>
    <x v="16"/>
  </r>
  <r>
    <d v="2012-02-21T00:00:00"/>
    <d v="2012-02-23T00:00:00"/>
    <m/>
    <s v="SPN12130208 (reopening 1)"/>
    <d v="2013-01-11T00:00:00"/>
    <n v="0"/>
    <m/>
    <m/>
    <m/>
    <m/>
    <m/>
    <n v="3.3750000000000002E-2"/>
    <m/>
    <n v="3380000"/>
    <m/>
    <n v="750000"/>
    <m/>
    <n v="750000"/>
    <m/>
    <n v="4.5066666666666668"/>
    <m/>
    <n v="2012"/>
    <x v="3"/>
    <x v="17"/>
  </r>
  <r>
    <d v="2012-02-21T00:00:00"/>
    <d v="2012-02-23T00:00:00"/>
    <m/>
    <s v="FR0061"/>
    <d v="2022-05-15T00:00:00"/>
    <n v="7.0000000000000007E-2"/>
    <m/>
    <m/>
    <m/>
    <m/>
    <m/>
    <n v="5.2499999999999998E-2"/>
    <m/>
    <n v="4294000"/>
    <m/>
    <n v="2150000"/>
    <m/>
    <n v="1950000"/>
    <m/>
    <n v="2.2020512820512819"/>
    <m/>
    <n v="2012"/>
    <x v="3"/>
    <x v="1"/>
  </r>
  <r>
    <d v="2012-02-21T00:00:00"/>
    <d v="2012-02-23T00:00:00"/>
    <m/>
    <s v="FR0058"/>
    <d v="2032-06-15T00:00:00"/>
    <n v="8.2500000000000004E-2"/>
    <m/>
    <m/>
    <m/>
    <m/>
    <m/>
    <n v="6.1249999999999999E-2"/>
    <m/>
    <n v="5631000"/>
    <m/>
    <n v="2600000"/>
    <m/>
    <n v="2600000"/>
    <m/>
    <n v="2.1657692307692309"/>
    <m/>
    <n v="2012"/>
    <x v="3"/>
    <x v="1"/>
  </r>
  <r>
    <d v="2012-02-21T00:00:00"/>
    <d v="2012-02-23T00:00:00"/>
    <m/>
    <s v="FR0062"/>
    <d v="2042-04-15T00:00:00"/>
    <n v="6.3750000000000001E-2"/>
    <m/>
    <m/>
    <m/>
    <m/>
    <m/>
    <n v="6.25E-2"/>
    <m/>
    <n v="6600500"/>
    <m/>
    <n v="6350000"/>
    <m/>
    <n v="5700000"/>
    <m/>
    <n v="1.1579824561403509"/>
    <m/>
    <n v="2012"/>
    <x v="3"/>
    <x v="1"/>
  </r>
  <r>
    <d v="2012-02-23T00:00:00"/>
    <d v="2012-02-27T00:00:00"/>
    <m/>
    <s v="PBS001"/>
    <d v="2018-02-15T00:00:00"/>
    <n v="4.4499999999999998E-2"/>
    <m/>
    <m/>
    <m/>
    <m/>
    <m/>
    <m/>
    <n v="1000000"/>
    <n v="246000"/>
    <m/>
    <n v="25000"/>
    <m/>
    <n v="25000"/>
    <m/>
    <n v="9.84"/>
    <m/>
    <n v="2012"/>
    <x v="3"/>
    <x v="20"/>
  </r>
  <r>
    <d v="2012-02-23T00:00:00"/>
    <d v="2012-02-27T00:00:00"/>
    <m/>
    <s v="PBS002"/>
    <d v="2022-01-15T00:00:00"/>
    <n v="5.45E-2"/>
    <m/>
    <m/>
    <m/>
    <m/>
    <m/>
    <m/>
    <m/>
    <n v="196000"/>
    <m/>
    <n v="170000"/>
    <m/>
    <n v="170000"/>
    <m/>
    <n v="1.1529411764705881"/>
    <m/>
    <n v="2012"/>
    <x v="3"/>
    <x v="20"/>
  </r>
  <r>
    <d v="2012-02-23T00:00:00"/>
    <d v="2012-02-27T00:00:00"/>
    <m/>
    <s v="PBS003"/>
    <d v="2027-01-15T00:00:00"/>
    <n v="0.06"/>
    <m/>
    <m/>
    <m/>
    <m/>
    <m/>
    <m/>
    <m/>
    <n v="115000"/>
    <m/>
    <n v="77000"/>
    <m/>
    <n v="77000"/>
    <m/>
    <n v="1.4935064935064934"/>
    <m/>
    <n v="2012"/>
    <x v="3"/>
    <x v="20"/>
  </r>
  <r>
    <d v="2012-02-23T00:00:00"/>
    <d v="2012-02-27T00:00:00"/>
    <m/>
    <s v="PBS004"/>
    <d v="2037-02-15T00:00:00"/>
    <n v="6.0999999999999999E-2"/>
    <m/>
    <m/>
    <m/>
    <m/>
    <m/>
    <m/>
    <m/>
    <n v="1569500"/>
    <m/>
    <n v="1200000"/>
    <m/>
    <n v="1200000"/>
    <m/>
    <n v="1.3079166666666666"/>
    <m/>
    <n v="2012"/>
    <x v="3"/>
    <x v="20"/>
  </r>
  <r>
    <d v="2012-03-06T00:00:00"/>
    <d v="2012-03-08T00:00:00"/>
    <m/>
    <s v="SPN03120607"/>
    <d v="2012-06-07T00:00:00"/>
    <n v="0"/>
    <m/>
    <m/>
    <m/>
    <m/>
    <m/>
    <n v="0.03"/>
    <n v="5000000"/>
    <n v="1900000"/>
    <m/>
    <n v="500000"/>
    <m/>
    <n v="500000"/>
    <m/>
    <n v="3.8"/>
    <m/>
    <n v="2012"/>
    <x v="3"/>
    <x v="16"/>
  </r>
  <r>
    <d v="2012-03-06T00:00:00"/>
    <d v="2012-03-08T00:00:00"/>
    <m/>
    <s v="SPN12130307"/>
    <d v="2013-02-07T00:00:00"/>
    <n v="0"/>
    <m/>
    <m/>
    <m/>
    <m/>
    <m/>
    <n v="4.0625000000000001E-2"/>
    <m/>
    <n v="2025000"/>
    <m/>
    <n v="1100000"/>
    <m/>
    <n v="1100000"/>
    <m/>
    <n v="1.8409090909090908"/>
    <m/>
    <n v="2012"/>
    <x v="3"/>
    <x v="17"/>
  </r>
  <r>
    <d v="2012-03-06T00:00:00"/>
    <d v="2012-03-08T00:00:00"/>
    <m/>
    <s v="FR0060"/>
    <d v="2017-04-15T00:00:00"/>
    <n v="6.25E-2"/>
    <m/>
    <m/>
    <m/>
    <m/>
    <m/>
    <n v="0"/>
    <m/>
    <n v="2835000"/>
    <m/>
    <m/>
    <m/>
    <m/>
    <m/>
    <m/>
    <m/>
    <n v="2012"/>
    <x v="3"/>
    <x v="1"/>
  </r>
  <r>
    <d v="2012-03-06T00:00:00"/>
    <d v="2012-03-08T00:00:00"/>
    <m/>
    <s v="FR0061"/>
    <d v="2022-05-15T00:00:00"/>
    <n v="7.0000000000000007E-2"/>
    <m/>
    <m/>
    <m/>
    <m/>
    <m/>
    <n v="0"/>
    <m/>
    <n v="1955000"/>
    <m/>
    <m/>
    <m/>
    <m/>
    <m/>
    <m/>
    <m/>
    <n v="2012"/>
    <x v="3"/>
    <x v="1"/>
  </r>
  <r>
    <d v="2012-03-06T00:00:00"/>
    <d v="2012-03-08T00:00:00"/>
    <m/>
    <s v="FR0059"/>
    <d v="2027-05-15T00:00:00"/>
    <n v="7.0000000000000007E-2"/>
    <m/>
    <m/>
    <m/>
    <m/>
    <m/>
    <n v="0"/>
    <m/>
    <n v="1905000"/>
    <m/>
    <m/>
    <m/>
    <m/>
    <m/>
    <m/>
    <m/>
    <n v="2012"/>
    <x v="3"/>
    <x v="1"/>
  </r>
  <r>
    <d v="2012-03-13T00:00:00"/>
    <d v="2012-03-15T00:00:00"/>
    <m/>
    <s v="SPN-S 14092012"/>
    <d v="2012-09-14T00:00:00"/>
    <n v="0"/>
    <m/>
    <m/>
    <m/>
    <m/>
    <m/>
    <m/>
    <n v="1000000"/>
    <n v="2350000"/>
    <m/>
    <n v="280000"/>
    <m/>
    <n v="280000"/>
    <m/>
    <n v="8.3928571428571423"/>
    <m/>
    <n v="2012"/>
    <x v="3"/>
    <x v="15"/>
  </r>
  <r>
    <d v="2012-03-13T00:00:00"/>
    <d v="2012-03-15T00:00:00"/>
    <m/>
    <s v="PBS001"/>
    <d v="2018-02-15T00:00:00"/>
    <n v="4.4499999999999998E-2"/>
    <m/>
    <m/>
    <m/>
    <m/>
    <m/>
    <m/>
    <m/>
    <n v="132000"/>
    <m/>
    <m/>
    <m/>
    <m/>
    <m/>
    <m/>
    <m/>
    <n v="2012"/>
    <x v="3"/>
    <x v="20"/>
  </r>
  <r>
    <d v="2012-03-13T00:00:00"/>
    <d v="2012-03-15T00:00:00"/>
    <m/>
    <s v="PBS002"/>
    <d v="2022-01-15T00:00:00"/>
    <n v="5.45E-2"/>
    <m/>
    <m/>
    <m/>
    <m/>
    <m/>
    <m/>
    <m/>
    <n v="664000"/>
    <m/>
    <m/>
    <m/>
    <m/>
    <m/>
    <m/>
    <m/>
    <n v="2012"/>
    <x v="3"/>
    <x v="20"/>
  </r>
  <r>
    <d v="2012-03-13T00:00:00"/>
    <d v="2012-03-15T00:00:00"/>
    <m/>
    <s v="PBS003"/>
    <d v="2027-01-15T00:00:00"/>
    <n v="0.06"/>
    <m/>
    <m/>
    <m/>
    <m/>
    <m/>
    <m/>
    <m/>
    <n v="1326000"/>
    <m/>
    <n v="650000"/>
    <m/>
    <n v="650000"/>
    <m/>
    <n v="2.04"/>
    <m/>
    <n v="2012"/>
    <x v="3"/>
    <x v="20"/>
  </r>
  <r>
    <d v="2012-03-13T00:00:00"/>
    <d v="2012-03-15T00:00:00"/>
    <m/>
    <s v="PBS004"/>
    <d v="2037-02-15T00:00:00"/>
    <n v="6.0999999999999999E-2"/>
    <m/>
    <m/>
    <m/>
    <m/>
    <m/>
    <m/>
    <m/>
    <n v="812000"/>
    <m/>
    <n v="730000"/>
    <m/>
    <n v="730000"/>
    <m/>
    <n v="1.1123287671232878"/>
    <m/>
    <n v="2012"/>
    <x v="3"/>
    <x v="20"/>
  </r>
  <r>
    <d v="2012-03-19T00:00:00"/>
    <d v="2012-03-21T00:00:00"/>
    <m/>
    <s v="SR-004"/>
    <d v="2015-09-21T00:00:00"/>
    <n v="6.25E-2"/>
    <m/>
    <m/>
    <m/>
    <m/>
    <m/>
    <m/>
    <n v="13000000"/>
    <n v="13613805"/>
    <m/>
    <n v="13613805"/>
    <m/>
    <n v="13613805"/>
    <m/>
    <n v="1"/>
    <m/>
    <n v="2012"/>
    <x v="3"/>
    <x v="13"/>
  </r>
  <r>
    <d v="2012-03-20T00:00:00"/>
    <d v="2012-03-22T00:00:00"/>
    <m/>
    <s v="SPN03120621"/>
    <d v="2012-05-22T00:00:00"/>
    <n v="0"/>
    <m/>
    <m/>
    <m/>
    <m/>
    <m/>
    <n v="3.1875000000000001E-2"/>
    <n v="6000000"/>
    <n v="2465000"/>
    <m/>
    <n v="250000"/>
    <m/>
    <n v="250000"/>
    <m/>
    <n v="9.86"/>
    <m/>
    <n v="2012"/>
    <x v="3"/>
    <x v="16"/>
  </r>
  <r>
    <d v="2012-03-20T00:00:00"/>
    <d v="2012-03-22T00:00:00"/>
    <m/>
    <s v="SPN12130307"/>
    <d v="2013-01-11T00:00:00"/>
    <n v="0"/>
    <m/>
    <m/>
    <m/>
    <m/>
    <m/>
    <n v="4.0625000000000001E-2"/>
    <m/>
    <n v="2721000"/>
    <m/>
    <n v="1050000"/>
    <m/>
    <n v="1000000"/>
    <m/>
    <n v="2.7210000000000001"/>
    <m/>
    <n v="2012"/>
    <x v="3"/>
    <x v="17"/>
  </r>
  <r>
    <d v="2012-03-20T00:00:00"/>
    <d v="2012-03-22T00:00:00"/>
    <m/>
    <s v="FR0060"/>
    <d v="2017-04-15T00:00:00"/>
    <n v="6.25E-2"/>
    <m/>
    <m/>
    <m/>
    <m/>
    <m/>
    <n v="5.2187499999999998E-2"/>
    <m/>
    <n v="2449000"/>
    <m/>
    <n v="2300000"/>
    <m/>
    <n v="1950000"/>
    <m/>
    <n v="1.255897435897436"/>
    <m/>
    <n v="2012"/>
    <x v="3"/>
    <x v="1"/>
  </r>
  <r>
    <d v="2012-03-20T00:00:00"/>
    <d v="2012-03-22T00:00:00"/>
    <m/>
    <s v="FR0061"/>
    <d v="2022-05-15T00:00:00"/>
    <n v="7.0000000000000007E-2"/>
    <m/>
    <m/>
    <m/>
    <m/>
    <m/>
    <n v="5.9374999999999997E-2"/>
    <m/>
    <n v="3433000"/>
    <m/>
    <n v="2050000"/>
    <m/>
    <n v="2050000"/>
    <m/>
    <n v="1.6746341463414633"/>
    <m/>
    <n v="2012"/>
    <x v="3"/>
    <x v="1"/>
  </r>
  <r>
    <d v="2012-03-20T00:00:00"/>
    <d v="2012-03-22T00:00:00"/>
    <m/>
    <s v="FR0058"/>
    <d v="2032-06-15T00:00:00"/>
    <n v="8.2500000000000004E-2"/>
    <m/>
    <m/>
    <m/>
    <m/>
    <m/>
    <n v="6.7812499999999998E-2"/>
    <m/>
    <n v="3017000"/>
    <m/>
    <n v="2100000"/>
    <m/>
    <n v="2050000"/>
    <m/>
    <n v="4.6167499999999997"/>
    <m/>
    <n v="2012"/>
    <x v="3"/>
    <x v="1"/>
  </r>
  <r>
    <d v="2012-03-21T00:00:00"/>
    <d v="2012-03-21T00:00:00"/>
    <m/>
    <s v="SDHI 2017A"/>
    <d v="2017-03-21T00:00:00"/>
    <n v="5.16E-2"/>
    <m/>
    <m/>
    <m/>
    <m/>
    <m/>
    <m/>
    <n v="8000000"/>
    <n v="2000000"/>
    <m/>
    <n v="2000000"/>
    <m/>
    <n v="2000000"/>
    <m/>
    <n v="1"/>
    <m/>
    <n v="2012"/>
    <x v="3"/>
    <x v="8"/>
  </r>
  <r>
    <d v="2012-03-21T00:00:00"/>
    <d v="2012-03-21T00:00:00"/>
    <m/>
    <s v="SDHI 2019A"/>
    <d v="2019-03-21T00:00:00"/>
    <n v="5.4600000000000003E-2"/>
    <m/>
    <m/>
    <m/>
    <m/>
    <m/>
    <m/>
    <m/>
    <n v="3000000"/>
    <m/>
    <n v="3000000"/>
    <m/>
    <n v="3000000"/>
    <m/>
    <n v="1"/>
    <m/>
    <n v="2012"/>
    <x v="3"/>
    <x v="8"/>
  </r>
  <r>
    <d v="2012-03-21T00:00:00"/>
    <d v="2012-03-21T00:00:00"/>
    <m/>
    <s v="SDHI 2022A"/>
    <d v="2022-03-21T00:00:00"/>
    <n v="5.91E-2"/>
    <m/>
    <m/>
    <m/>
    <m/>
    <m/>
    <m/>
    <m/>
    <n v="3342000"/>
    <m/>
    <n v="3342000"/>
    <m/>
    <n v="3342000"/>
    <m/>
    <n v="1"/>
    <m/>
    <n v="2012"/>
    <x v="3"/>
    <x v="8"/>
  </r>
  <r>
    <d v="2012-03-27T00:00:00"/>
    <d v="2012-03-29T00:00:00"/>
    <m/>
    <s v="PBS001"/>
    <d v="2018-02-15T00:00:00"/>
    <n v="4.4499999999999998E-2"/>
    <m/>
    <m/>
    <m/>
    <m/>
    <m/>
    <m/>
    <n v="1000000"/>
    <n v="108000"/>
    <m/>
    <m/>
    <m/>
    <m/>
    <m/>
    <m/>
    <m/>
    <n v="2012"/>
    <x v="3"/>
    <x v="20"/>
  </r>
  <r>
    <d v="2012-03-27T00:00:00"/>
    <d v="2012-03-29T00:00:00"/>
    <m/>
    <s v="PBS002"/>
    <d v="2022-01-15T00:00:00"/>
    <n v="5.45E-2"/>
    <m/>
    <m/>
    <m/>
    <m/>
    <m/>
    <m/>
    <m/>
    <n v="483000"/>
    <m/>
    <m/>
    <m/>
    <m/>
    <m/>
    <m/>
    <m/>
    <n v="2012"/>
    <x v="3"/>
    <x v="20"/>
  </r>
  <r>
    <d v="2012-03-27T00:00:00"/>
    <d v="2012-03-29T00:00:00"/>
    <m/>
    <s v="PBS003"/>
    <d v="2027-01-15T00:00:00"/>
    <n v="0.06"/>
    <m/>
    <m/>
    <m/>
    <m/>
    <m/>
    <m/>
    <m/>
    <n v="801000"/>
    <m/>
    <m/>
    <m/>
    <m/>
    <m/>
    <m/>
    <m/>
    <n v="2012"/>
    <x v="3"/>
    <x v="20"/>
  </r>
  <r>
    <d v="2012-03-27T00:00:00"/>
    <d v="2012-03-29T00:00:00"/>
    <m/>
    <s v="PBS004"/>
    <d v="2037-02-15T00:00:00"/>
    <n v="6.0999999999999999E-2"/>
    <m/>
    <m/>
    <m/>
    <m/>
    <m/>
    <m/>
    <m/>
    <n v="792000"/>
    <m/>
    <m/>
    <m/>
    <n v="355000"/>
    <m/>
    <n v="2.2309859154929579"/>
    <m/>
    <n v="2012"/>
    <x v="3"/>
    <x v="20"/>
  </r>
  <r>
    <d v="2012-04-03T00:00:00"/>
    <d v="2012-04-05T00:00:00"/>
    <m/>
    <s v="SPN12130404"/>
    <d v="2013-04-04T00:00:00"/>
    <n v="0"/>
    <m/>
    <m/>
    <m/>
    <m/>
    <m/>
    <n v="3.9375E-2"/>
    <n v="6000000"/>
    <n v="6100000"/>
    <m/>
    <n v="1300000"/>
    <m/>
    <n v="1000000"/>
    <m/>
    <n v="6.1"/>
    <m/>
    <n v="2012"/>
    <x v="3"/>
    <x v="17"/>
  </r>
  <r>
    <d v="2012-04-03T00:00:00"/>
    <d v="2012-04-05T00:00:00"/>
    <m/>
    <s v="FR0061"/>
    <d v="2022-05-15T00:00:00"/>
    <n v="7.0000000000000007E-2"/>
    <m/>
    <m/>
    <m/>
    <m/>
    <m/>
    <n v="5.9062499999999997E-2"/>
    <m/>
    <n v="4188000"/>
    <m/>
    <n v="3300000"/>
    <m/>
    <n v="3300000"/>
    <m/>
    <n v="1.269090909090909"/>
    <m/>
    <n v="2012"/>
    <x v="3"/>
    <x v="1"/>
  </r>
  <r>
    <d v="2012-04-03T00:00:00"/>
    <d v="2012-04-05T00:00:00"/>
    <m/>
    <s v="FR0059"/>
    <d v="2027-05-15T00:00:00"/>
    <n v="7.0000000000000007E-2"/>
    <m/>
    <m/>
    <m/>
    <m/>
    <m/>
    <n v="6.3437499999999994E-2"/>
    <m/>
    <n v="4009000"/>
    <m/>
    <n v="2700000"/>
    <m/>
    <n v="2700000"/>
    <m/>
    <n v="1.4848148148148148"/>
    <m/>
    <n v="2012"/>
    <x v="3"/>
    <x v="1"/>
  </r>
  <r>
    <d v="2012-04-03T00:00:00"/>
    <d v="2012-04-05T00:00:00"/>
    <m/>
    <s v="FR0058"/>
    <d v="2032-06-15T00:00:00"/>
    <n v="8.2500000000000004E-2"/>
    <m/>
    <m/>
    <m/>
    <m/>
    <m/>
    <n v="6.7500000000000004E-2"/>
    <m/>
    <n v="5192000"/>
    <m/>
    <n v="2150000"/>
    <m/>
    <n v="2000000"/>
    <m/>
    <n v="2.5960000000000001"/>
    <m/>
    <n v="2012"/>
    <x v="3"/>
    <x v="1"/>
  </r>
  <r>
    <d v="2012-04-10T00:00:00"/>
    <d v="2012-04-12T00:00:00"/>
    <m/>
    <s v="SPNS11102012"/>
    <d v="2012-10-11T00:00:00"/>
    <n v="0"/>
    <m/>
    <m/>
    <m/>
    <m/>
    <m/>
    <m/>
    <n v="1000000"/>
    <n v="2451000"/>
    <m/>
    <m/>
    <m/>
    <n v="0"/>
    <m/>
    <e v="#DIV/0!"/>
    <m/>
    <n v="2012"/>
    <x v="3"/>
    <x v="21"/>
  </r>
  <r>
    <d v="2012-04-10T00:00:00"/>
    <d v="2012-04-12T00:00:00"/>
    <m/>
    <s v="PBS001"/>
    <d v="2018-02-15T00:00:00"/>
    <n v="4.4499999999999998E-2"/>
    <m/>
    <m/>
    <m/>
    <m/>
    <m/>
    <m/>
    <m/>
    <n v="2171000"/>
    <m/>
    <m/>
    <m/>
    <n v="1000000"/>
    <m/>
    <n v="2.1709999999999998"/>
    <m/>
    <n v="2012"/>
    <x v="3"/>
    <x v="20"/>
  </r>
  <r>
    <d v="2012-04-10T00:00:00"/>
    <d v="2012-04-12T00:00:00"/>
    <m/>
    <s v="PBS002"/>
    <d v="2022-01-15T00:00:00"/>
    <n v="5.45E-2"/>
    <m/>
    <m/>
    <m/>
    <m/>
    <m/>
    <m/>
    <m/>
    <n v="466000"/>
    <m/>
    <m/>
    <m/>
    <n v="100000"/>
    <m/>
    <n v="4.66"/>
    <m/>
    <n v="2012"/>
    <x v="3"/>
    <x v="20"/>
  </r>
  <r>
    <d v="2012-04-10T00:00:00"/>
    <d v="2012-04-12T00:00:00"/>
    <m/>
    <s v="PBS003"/>
    <d v="2027-01-15T00:00:00"/>
    <n v="0.06"/>
    <m/>
    <m/>
    <m/>
    <m/>
    <m/>
    <m/>
    <m/>
    <n v="1341000"/>
    <m/>
    <m/>
    <m/>
    <n v="550000"/>
    <m/>
    <n v="2.438181818181818"/>
    <m/>
    <n v="2012"/>
    <x v="3"/>
    <x v="20"/>
  </r>
  <r>
    <d v="2012-04-10T00:00:00"/>
    <d v="2012-04-12T00:00:00"/>
    <m/>
    <s v="PBS004"/>
    <d v="2037-02-15T00:00:00"/>
    <n v="6.0999999999999999E-2"/>
    <m/>
    <m/>
    <m/>
    <m/>
    <m/>
    <m/>
    <m/>
    <n v="639000"/>
    <m/>
    <m/>
    <m/>
    <n v="250000"/>
    <m/>
    <n v="2.556"/>
    <m/>
    <n v="2012"/>
    <x v="3"/>
    <x v="20"/>
  </r>
  <r>
    <d v="2012-04-17T00:00:00"/>
    <d v="2012-04-19T00:00:00"/>
    <m/>
    <s v="SPN03120718"/>
    <d v="2012-07-18T00:00:00"/>
    <n v="0"/>
    <m/>
    <m/>
    <m/>
    <m/>
    <m/>
    <n v="3.3437500000000002E-2"/>
    <n v="6000000"/>
    <n v="2080000"/>
    <m/>
    <n v="300000"/>
    <m/>
    <n v="300000"/>
    <m/>
    <n v="6.9333333333333336"/>
    <m/>
    <n v="2012"/>
    <x v="3"/>
    <x v="16"/>
  </r>
  <r>
    <d v="2012-04-17T00:00:00"/>
    <d v="2012-04-19T00:00:00"/>
    <m/>
    <s v="SPN12130404 (reopening 1)"/>
    <d v="2013-04-04T00:00:00"/>
    <n v="0"/>
    <m/>
    <m/>
    <m/>
    <m/>
    <m/>
    <n v="0.04"/>
    <m/>
    <n v="4150000"/>
    <m/>
    <n v="1900000"/>
    <m/>
    <n v="1900000"/>
    <m/>
    <n v="2.1842105263157894"/>
    <m/>
    <n v="2012"/>
    <x v="3"/>
    <x v="17"/>
  </r>
  <r>
    <d v="2012-04-17T00:00:00"/>
    <d v="2012-04-19T00:00:00"/>
    <m/>
    <s v="FR0061"/>
    <d v="2022-05-15T00:00:00"/>
    <n v="7.0000000000000007E-2"/>
    <m/>
    <m/>
    <m/>
    <m/>
    <m/>
    <m/>
    <m/>
    <n v="3225000"/>
    <m/>
    <n v="0"/>
    <m/>
    <n v="0"/>
    <m/>
    <m/>
    <m/>
    <n v="2012"/>
    <x v="3"/>
    <x v="1"/>
  </r>
  <r>
    <d v="2012-04-17T00:00:00"/>
    <d v="2012-04-19T00:00:00"/>
    <m/>
    <s v="FR0059"/>
    <d v="2027-05-15T00:00:00"/>
    <n v="7.0000000000000007E-2"/>
    <m/>
    <m/>
    <m/>
    <m/>
    <m/>
    <m/>
    <m/>
    <n v="3020000"/>
    <m/>
    <n v="0"/>
    <m/>
    <n v="0"/>
    <m/>
    <m/>
    <m/>
    <n v="2012"/>
    <x v="3"/>
    <x v="1"/>
  </r>
  <r>
    <d v="2012-04-17T00:00:00"/>
    <d v="2012-04-19T00:00:00"/>
    <m/>
    <s v="FR0058"/>
    <d v="2032-06-15T00:00:00"/>
    <n v="8.2500000000000004E-2"/>
    <m/>
    <m/>
    <m/>
    <m/>
    <m/>
    <m/>
    <m/>
    <n v="2362000"/>
    <m/>
    <n v="0"/>
    <m/>
    <n v="0"/>
    <m/>
    <m/>
    <m/>
    <n v="2012"/>
    <x v="3"/>
    <x v="1"/>
  </r>
  <r>
    <d v="2012-04-17T00:00:00"/>
    <d v="2012-04-25T00:00:00"/>
    <m/>
    <s v="RI0422"/>
    <d v="2022-04-25T00:00:00"/>
    <n v="3.7499999999999999E-2"/>
    <m/>
    <m/>
    <m/>
    <m/>
    <m/>
    <m/>
    <n v="20000000"/>
    <n v="54221000"/>
    <m/>
    <n v="18380000"/>
    <m/>
    <n v="18380000"/>
    <m/>
    <n v="2.95"/>
    <m/>
    <n v="2012"/>
    <x v="3"/>
    <x v="22"/>
  </r>
  <r>
    <d v="2012-04-17T00:00:00"/>
    <d v="2012-04-25T00:00:00"/>
    <m/>
    <s v="RI0142"/>
    <d v="2042-01-17T00:00:00"/>
    <n v="5.2499999999999998E-2"/>
    <m/>
    <m/>
    <m/>
    <m/>
    <m/>
    <m/>
    <m/>
    <n v="18380000"/>
    <m/>
    <n v="4595000"/>
    <m/>
    <n v="4595000"/>
    <m/>
    <n v="4"/>
    <m/>
    <n v="2012"/>
    <x v="3"/>
    <x v="19"/>
  </r>
  <r>
    <d v="2012-04-24T00:00:00"/>
    <d v="2012-04-27T00:00:00"/>
    <m/>
    <s v="PBS001"/>
    <d v="2018-02-15T00:00:00"/>
    <n v="4.4499999999999998E-2"/>
    <m/>
    <m/>
    <m/>
    <m/>
    <m/>
    <m/>
    <n v="1000000"/>
    <n v="2674000"/>
    <m/>
    <m/>
    <m/>
    <n v="1500000"/>
    <m/>
    <n v="1.7826666666666666"/>
    <m/>
    <n v="2012"/>
    <x v="3"/>
    <x v="20"/>
  </r>
  <r>
    <d v="2012-04-24T00:00:00"/>
    <d v="2012-04-27T00:00:00"/>
    <m/>
    <s v="PBS002"/>
    <d v="2022-01-15T00:00:00"/>
    <n v="5.45E-2"/>
    <m/>
    <m/>
    <m/>
    <m/>
    <m/>
    <m/>
    <m/>
    <n v="441000"/>
    <m/>
    <m/>
    <m/>
    <n v="0"/>
    <m/>
    <e v="#DIV/0!"/>
    <m/>
    <n v="2012"/>
    <x v="3"/>
    <x v="20"/>
  </r>
  <r>
    <d v="2012-04-24T00:00:00"/>
    <d v="2012-04-27T00:00:00"/>
    <m/>
    <s v="PBS003"/>
    <d v="2027-01-15T00:00:00"/>
    <n v="0.06"/>
    <m/>
    <m/>
    <m/>
    <m/>
    <m/>
    <m/>
    <m/>
    <n v="841000"/>
    <m/>
    <m/>
    <m/>
    <n v="320000"/>
    <m/>
    <n v="2.6281249999999998"/>
    <m/>
    <n v="2012"/>
    <x v="3"/>
    <x v="20"/>
  </r>
  <r>
    <d v="2012-04-24T00:00:00"/>
    <d v="2012-04-27T00:00:00"/>
    <m/>
    <s v="PBS004"/>
    <d v="2037-02-15T00:00:00"/>
    <n v="6.0999999999999999E-2"/>
    <m/>
    <m/>
    <m/>
    <m/>
    <m/>
    <m/>
    <m/>
    <n v="235000"/>
    <m/>
    <m/>
    <m/>
    <n v="0"/>
    <m/>
    <e v="#DIV/0!"/>
    <m/>
    <n v="2012"/>
    <x v="3"/>
    <x v="20"/>
  </r>
  <r>
    <d v="2012-04-27T00:00:00"/>
    <d v="2012-04-27T00:00:00"/>
    <m/>
    <s v="SDHI 2016A"/>
    <d v="2016-04-27T00:00:00"/>
    <n v="5.0299999999999997E-2"/>
    <m/>
    <m/>
    <m/>
    <m/>
    <m/>
    <m/>
    <n v="2500000"/>
    <n v="1000000"/>
    <m/>
    <n v="1000000"/>
    <m/>
    <n v="1000000"/>
    <m/>
    <n v="1"/>
    <m/>
    <n v="2012"/>
    <x v="3"/>
    <x v="8"/>
  </r>
  <r>
    <d v="2012-04-27T00:00:00"/>
    <d v="2012-04-27T00:00:00"/>
    <m/>
    <s v="SDHI 2020A"/>
    <d v="2020-04-27T00:00:00"/>
    <n v="5.79E-2"/>
    <m/>
    <m/>
    <m/>
    <m/>
    <m/>
    <m/>
    <m/>
    <n v="1500000"/>
    <m/>
    <n v="1500000"/>
    <m/>
    <n v="1500000"/>
    <m/>
    <n v="1"/>
    <m/>
    <n v="2012"/>
    <x v="3"/>
    <x v="8"/>
  </r>
  <r>
    <d v="2012-05-02T00:00:00"/>
    <d v="2012-05-04T00:00:00"/>
    <m/>
    <s v="SPN12130502"/>
    <d v="2013-05-02T00:00:00"/>
    <n v="0"/>
    <m/>
    <m/>
    <m/>
    <m/>
    <m/>
    <n v="4.0625000000000001E-2"/>
    <n v="6000000"/>
    <n v="3550000"/>
    <m/>
    <n v="900000"/>
    <m/>
    <n v="900000"/>
    <m/>
    <n v="3.9444444444444446"/>
    <m/>
    <n v="2012"/>
    <x v="3"/>
    <x v="17"/>
  </r>
  <r>
    <d v="2012-05-02T00:00:00"/>
    <d v="2012-05-04T00:00:00"/>
    <m/>
    <s v="FR0060"/>
    <d v="2017-04-15T00:00:00"/>
    <n v="6.25E-2"/>
    <m/>
    <m/>
    <m/>
    <m/>
    <m/>
    <n v="5.3124999999999999E-2"/>
    <m/>
    <n v="1562000"/>
    <m/>
    <n v="1050000"/>
    <m/>
    <n v="1050000"/>
    <m/>
    <n v="1.4876190476190476"/>
    <m/>
    <n v="2012"/>
    <x v="3"/>
    <x v="1"/>
  </r>
  <r>
    <d v="2012-05-02T00:00:00"/>
    <d v="2012-05-04T00:00:00"/>
    <m/>
    <s v="FR0061"/>
    <d v="2022-05-15T00:00:00"/>
    <n v="7.0000000000000007E-2"/>
    <m/>
    <m/>
    <m/>
    <m/>
    <m/>
    <n v="6.0937499999999999E-2"/>
    <m/>
    <n v="3747500"/>
    <m/>
    <n v="2750000"/>
    <m/>
    <n v="2750000"/>
    <m/>
    <n v="1.3627272727272728"/>
    <m/>
    <n v="2012"/>
    <x v="3"/>
    <x v="1"/>
  </r>
  <r>
    <d v="2012-05-02T00:00:00"/>
    <d v="2012-05-04T00:00:00"/>
    <m/>
    <s v="FR0058"/>
    <d v="2032-06-15T00:00:00"/>
    <n v="8.2500000000000004E-2"/>
    <m/>
    <m/>
    <m/>
    <m/>
    <m/>
    <n v="6.8750000000000006E-2"/>
    <m/>
    <n v="5862000"/>
    <m/>
    <n v="2850000"/>
    <m/>
    <n v="2850000"/>
    <m/>
    <n v="2.0568421052631578"/>
    <m/>
    <n v="2012"/>
    <x v="3"/>
    <x v="1"/>
  </r>
  <r>
    <d v="2012-05-08T00:00:00"/>
    <d v="2012-05-10T00:00:00"/>
    <m/>
    <s v="SPNS09112012"/>
    <d v="2012-11-09T00:00:00"/>
    <n v="0"/>
    <m/>
    <m/>
    <m/>
    <m/>
    <m/>
    <m/>
    <n v="1000000"/>
    <n v="1596000"/>
    <m/>
    <n v="150000"/>
    <m/>
    <n v="150000"/>
    <m/>
    <n v="10.64"/>
    <m/>
    <n v="2012"/>
    <x v="3"/>
    <x v="21"/>
  </r>
  <r>
    <d v="2012-05-08T00:00:00"/>
    <d v="2012-05-10T00:00:00"/>
    <m/>
    <s v="PBS001"/>
    <d v="2018-02-15T00:00:00"/>
    <n v="4.4499999999999998E-2"/>
    <m/>
    <m/>
    <m/>
    <m/>
    <m/>
    <m/>
    <m/>
    <n v="207000"/>
    <m/>
    <m/>
    <m/>
    <m/>
    <m/>
    <m/>
    <m/>
    <n v="2012"/>
    <x v="3"/>
    <x v="20"/>
  </r>
  <r>
    <d v="2012-05-08T00:00:00"/>
    <d v="2012-05-10T00:00:00"/>
    <m/>
    <s v="PBS002"/>
    <d v="2022-01-15T00:00:00"/>
    <n v="5.45E-2"/>
    <m/>
    <m/>
    <m/>
    <m/>
    <m/>
    <m/>
    <m/>
    <n v="361000"/>
    <m/>
    <n v="225000"/>
    <m/>
    <n v="225000"/>
    <m/>
    <n v="1.6044444444444443"/>
    <m/>
    <n v="2012"/>
    <x v="3"/>
    <x v="20"/>
  </r>
  <r>
    <d v="2012-05-08T00:00:00"/>
    <d v="2012-05-10T00:00:00"/>
    <m/>
    <s v="PBS003"/>
    <d v="2027-01-15T00:00:00"/>
    <n v="0.06"/>
    <m/>
    <m/>
    <m/>
    <m/>
    <m/>
    <m/>
    <m/>
    <n v="651000"/>
    <m/>
    <n v="640000"/>
    <m/>
    <n v="640000"/>
    <m/>
    <n v="1.0171874999999999"/>
    <m/>
    <n v="2012"/>
    <x v="3"/>
    <x v="20"/>
  </r>
  <r>
    <d v="2012-05-08T00:00:00"/>
    <d v="2012-05-10T00:00:00"/>
    <m/>
    <s v="PBS004"/>
    <d v="2037-02-15T00:00:00"/>
    <n v="6.0999999999999999E-2"/>
    <m/>
    <m/>
    <m/>
    <m/>
    <m/>
    <m/>
    <m/>
    <n v="264000"/>
    <m/>
    <m/>
    <m/>
    <m/>
    <m/>
    <m/>
    <m/>
    <n v="2012"/>
    <x v="3"/>
    <x v="20"/>
  </r>
  <r>
    <d v="2012-05-09T00:00:00"/>
    <d v="2012-05-10T00:00:00"/>
    <m/>
    <s v="SPNS09112012 (greenshoe)"/>
    <d v="2012-11-09T00:00:00"/>
    <n v="0"/>
    <m/>
    <m/>
    <m/>
    <m/>
    <m/>
    <m/>
    <m/>
    <n v="755000"/>
    <m/>
    <n v="755000"/>
    <m/>
    <n v="755000"/>
    <m/>
    <n v="1"/>
    <m/>
    <n v="2012"/>
    <x v="3"/>
    <x v="21"/>
  </r>
  <r>
    <d v="2012-05-14T00:00:00"/>
    <d v="2012-05-16T00:00:00"/>
    <m/>
    <s v="SPN03120815"/>
    <d v="2012-07-18T00:00:00"/>
    <n v="0"/>
    <m/>
    <m/>
    <m/>
    <m/>
    <m/>
    <m/>
    <n v="6000000"/>
    <n v="2655000"/>
    <m/>
    <n v="0"/>
    <m/>
    <n v="0"/>
    <m/>
    <n v="0"/>
    <m/>
    <n v="2012"/>
    <x v="3"/>
    <x v="16"/>
  </r>
  <r>
    <d v="2012-05-14T00:00:00"/>
    <d v="2012-05-16T00:00:00"/>
    <m/>
    <s v="SPN12130502(reopening 1)"/>
    <d v="2013-04-04T00:00:00"/>
    <n v="0"/>
    <m/>
    <m/>
    <m/>
    <m/>
    <m/>
    <m/>
    <m/>
    <n v="2780000"/>
    <m/>
    <n v="0"/>
    <m/>
    <n v="0"/>
    <m/>
    <n v="0"/>
    <m/>
    <n v="2012"/>
    <x v="3"/>
    <x v="17"/>
  </r>
  <r>
    <d v="2012-05-14T00:00:00"/>
    <d v="2012-05-16T00:00:00"/>
    <m/>
    <s v="FR0061"/>
    <d v="2022-05-15T00:00:00"/>
    <n v="7.0000000000000007E-2"/>
    <m/>
    <m/>
    <m/>
    <m/>
    <m/>
    <n v="6.3125000000000001E-2"/>
    <m/>
    <n v="3511000"/>
    <m/>
    <n v="500000"/>
    <m/>
    <n v="500000"/>
    <m/>
    <n v="7.0220000000000002"/>
    <m/>
    <n v="2012"/>
    <x v="3"/>
    <x v="1"/>
  </r>
  <r>
    <d v="2012-05-14T00:00:00"/>
    <d v="2012-05-16T00:00:00"/>
    <m/>
    <s v="FR0059"/>
    <d v="2027-05-15T00:00:00"/>
    <n v="7.0000000000000007E-2"/>
    <m/>
    <m/>
    <m/>
    <m/>
    <m/>
    <n v="6.6875000000000004E-2"/>
    <m/>
    <n v="2100000"/>
    <m/>
    <n v="300000"/>
    <m/>
    <n v="275000"/>
    <m/>
    <n v="7.6363636363636367"/>
    <m/>
    <n v="2012"/>
    <x v="3"/>
    <x v="1"/>
  </r>
  <r>
    <d v="2012-05-14T00:00:00"/>
    <d v="2012-05-16T00:00:00"/>
    <m/>
    <s v="FR0058"/>
    <d v="2032-06-15T00:00:00"/>
    <n v="8.2500000000000004E-2"/>
    <m/>
    <m/>
    <m/>
    <m/>
    <m/>
    <m/>
    <m/>
    <n v="2263000"/>
    <m/>
    <n v="0"/>
    <m/>
    <n v="0"/>
    <m/>
    <m/>
    <m/>
    <n v="2012"/>
    <x v="3"/>
    <x v="1"/>
  </r>
  <r>
    <d v="2012-05-22T00:00:00"/>
    <d v="2012-05-24T00:00:00"/>
    <m/>
    <s v="PBS001"/>
    <d v="2018-02-15T00:00:00"/>
    <n v="4.4499999999999998E-2"/>
    <m/>
    <m/>
    <m/>
    <m/>
    <m/>
    <m/>
    <n v="1000000"/>
    <n v="145000"/>
    <m/>
    <n v="115000"/>
    <m/>
    <n v="115000"/>
    <m/>
    <m/>
    <m/>
    <n v="2012"/>
    <x v="3"/>
    <x v="20"/>
  </r>
  <r>
    <d v="2012-05-22T00:00:00"/>
    <d v="2012-05-24T00:00:00"/>
    <m/>
    <s v="PBS002"/>
    <d v="2022-01-15T00:00:00"/>
    <n v="5.45E-2"/>
    <m/>
    <m/>
    <m/>
    <m/>
    <m/>
    <m/>
    <m/>
    <n v="306000"/>
    <m/>
    <n v="105000"/>
    <m/>
    <n v="105000"/>
    <m/>
    <m/>
    <m/>
    <n v="2012"/>
    <x v="3"/>
    <x v="20"/>
  </r>
  <r>
    <d v="2012-05-22T00:00:00"/>
    <d v="2012-05-24T00:00:00"/>
    <m/>
    <s v="PBS003"/>
    <d v="2027-01-15T00:00:00"/>
    <n v="0.06"/>
    <m/>
    <m/>
    <m/>
    <m/>
    <m/>
    <m/>
    <m/>
    <n v="124000"/>
    <m/>
    <m/>
    <m/>
    <m/>
    <m/>
    <m/>
    <m/>
    <n v="2012"/>
    <x v="3"/>
    <x v="20"/>
  </r>
  <r>
    <d v="2012-05-22T00:00:00"/>
    <d v="2012-05-24T00:00:00"/>
    <m/>
    <s v="PBS004"/>
    <d v="2037-02-15T00:00:00"/>
    <n v="6.0999999999999999E-2"/>
    <m/>
    <m/>
    <m/>
    <m/>
    <m/>
    <m/>
    <m/>
    <n v="843000"/>
    <m/>
    <n v="330000"/>
    <m/>
    <n v="330000"/>
    <m/>
    <m/>
    <m/>
    <n v="2012"/>
    <x v="3"/>
    <x v="20"/>
  </r>
  <r>
    <d v="2012-05-30T00:00:00"/>
    <d v="2012-05-30T00:00:00"/>
    <m/>
    <s v="SDHI2018A"/>
    <d v="2018-05-30T00:00:00"/>
    <n v="6.0600000000000001E-2"/>
    <m/>
    <m/>
    <m/>
    <m/>
    <m/>
    <m/>
    <m/>
    <n v="2500000"/>
    <m/>
    <n v="2500000"/>
    <m/>
    <n v="2500000"/>
    <m/>
    <n v="1"/>
    <m/>
    <n v="2012"/>
    <x v="3"/>
    <x v="8"/>
  </r>
  <r>
    <d v="2012-06-05T00:00:00"/>
    <d v="2012-06-07T00:00:00"/>
    <m/>
    <s v="SPN12130606"/>
    <d v="2013-06-06T00:00:00"/>
    <n v="0"/>
    <m/>
    <m/>
    <m/>
    <m/>
    <m/>
    <n v="4.1250000000000002E-2"/>
    <n v="5000000"/>
    <n v="2425000"/>
    <m/>
    <n v="1780000"/>
    <m/>
    <n v="730000"/>
    <m/>
    <n v="3.3219178082191783"/>
    <m/>
    <n v="2012"/>
    <x v="3"/>
    <x v="17"/>
  </r>
  <r>
    <d v="2012-06-05T00:00:00"/>
    <d v="2012-06-07T00:00:00"/>
    <m/>
    <s v="FR0060"/>
    <d v="2017-04-15T00:00:00"/>
    <n v="6.25E-2"/>
    <m/>
    <m/>
    <m/>
    <m/>
    <m/>
    <n v="5.6562500000000002E-2"/>
    <m/>
    <n v="2680000"/>
    <m/>
    <n v="1550000"/>
    <m/>
    <n v="1550000"/>
    <m/>
    <n v="1.7290322580645161"/>
    <m/>
    <n v="2012"/>
    <x v="3"/>
    <x v="1"/>
  </r>
  <r>
    <d v="2012-06-05T00:00:00"/>
    <d v="2012-06-07T00:00:00"/>
    <m/>
    <s v="FR0061"/>
    <d v="2022-05-15T00:00:00"/>
    <n v="7.0000000000000007E-2"/>
    <m/>
    <m/>
    <m/>
    <m/>
    <m/>
    <n v="6.5625000000000003E-2"/>
    <m/>
    <n v="4652000"/>
    <m/>
    <n v="3800000"/>
    <m/>
    <n v="3500000"/>
    <m/>
    <n v="1.3291428571428572"/>
    <m/>
    <n v="2012"/>
    <x v="3"/>
    <x v="1"/>
  </r>
  <r>
    <d v="2012-06-05T00:00:00"/>
    <d v="2012-06-07T00:00:00"/>
    <m/>
    <s v="FR0058"/>
    <d v="2032-06-15T00:00:00"/>
    <n v="8.2500000000000004E-2"/>
    <m/>
    <m/>
    <m/>
    <m/>
    <m/>
    <n v="7.2499999999999995E-2"/>
    <m/>
    <n v="4410000"/>
    <m/>
    <n v="1900000"/>
    <m/>
    <n v="1720000"/>
    <m/>
    <n v="2.5639534883720931"/>
    <m/>
    <n v="2012"/>
    <x v="3"/>
    <x v="1"/>
  </r>
  <r>
    <d v="2012-06-12T00:00:00"/>
    <d v="2012-06-14T00:00:00"/>
    <m/>
    <s v="SPNS13122012"/>
    <m/>
    <n v="0"/>
    <m/>
    <m/>
    <m/>
    <m/>
    <m/>
    <m/>
    <n v="1000000"/>
    <n v="726000"/>
    <m/>
    <m/>
    <m/>
    <m/>
    <m/>
    <m/>
    <m/>
    <n v="2012"/>
    <x v="3"/>
    <x v="21"/>
  </r>
  <r>
    <d v="2012-06-12T00:00:00"/>
    <d v="2012-06-14T00:00:00"/>
    <m/>
    <s v="PBS001"/>
    <d v="2018-02-15T00:00:00"/>
    <n v="4.4499999999999998E-2"/>
    <m/>
    <m/>
    <m/>
    <m/>
    <m/>
    <m/>
    <m/>
    <n v="1146000"/>
    <m/>
    <m/>
    <m/>
    <n v="800000"/>
    <m/>
    <n v="1.4325000000000001"/>
    <m/>
    <n v="2012"/>
    <x v="3"/>
    <x v="20"/>
  </r>
  <r>
    <d v="2012-06-12T00:00:00"/>
    <d v="2012-06-14T00:00:00"/>
    <m/>
    <s v="PBS002"/>
    <d v="2022-01-15T00:00:00"/>
    <n v="5.45E-2"/>
    <m/>
    <m/>
    <m/>
    <m/>
    <m/>
    <m/>
    <m/>
    <n v="101000"/>
    <m/>
    <m/>
    <m/>
    <m/>
    <m/>
    <m/>
    <m/>
    <n v="2012"/>
    <x v="3"/>
    <x v="20"/>
  </r>
  <r>
    <d v="2012-06-12T00:00:00"/>
    <d v="2012-06-14T00:00:00"/>
    <m/>
    <s v="PBS003"/>
    <d v="2027-01-15T00:00:00"/>
    <n v="0.06"/>
    <m/>
    <m/>
    <m/>
    <m/>
    <m/>
    <m/>
    <m/>
    <n v="31000"/>
    <m/>
    <m/>
    <m/>
    <m/>
    <m/>
    <m/>
    <m/>
    <n v="2012"/>
    <x v="3"/>
    <x v="20"/>
  </r>
  <r>
    <d v="2012-06-12T00:00:00"/>
    <d v="2012-06-14T00:00:00"/>
    <m/>
    <s v="PBS004"/>
    <d v="2037-02-15T00:00:00"/>
    <n v="6.0999999999999999E-2"/>
    <m/>
    <m/>
    <m/>
    <m/>
    <m/>
    <m/>
    <m/>
    <n v="259000"/>
    <m/>
    <m/>
    <m/>
    <m/>
    <m/>
    <m/>
    <m/>
    <n v="2012"/>
    <x v="3"/>
    <x v="20"/>
  </r>
  <r>
    <d v="2012-06-19T00:00:00"/>
    <d v="2012-06-21T00:00:00"/>
    <m/>
    <s v="SPN03120920"/>
    <d v="2012-09-20T00:00:00"/>
    <n v="0"/>
    <m/>
    <m/>
    <m/>
    <m/>
    <m/>
    <n v="3.9375E-2"/>
    <n v="5000000"/>
    <n v="1685000"/>
    <m/>
    <n v="500000"/>
    <m/>
    <n v="500000"/>
    <m/>
    <n v="3.37"/>
    <m/>
    <n v="2012"/>
    <x v="3"/>
    <x v="16"/>
  </r>
  <r>
    <d v="2012-06-19T00:00:00"/>
    <d v="2012-06-21T00:00:00"/>
    <m/>
    <s v="SPN12130606 (reopneing 1)"/>
    <d v="2013-06-06T00:00:00"/>
    <n v="0"/>
    <m/>
    <m/>
    <m/>
    <m/>
    <m/>
    <n v="4.3749999999999997E-2"/>
    <m/>
    <n v="1271400"/>
    <m/>
    <n v="1250000"/>
    <m/>
    <n v="1150000"/>
    <m/>
    <n v="1.1055652173913044"/>
    <m/>
    <n v="2012"/>
    <x v="3"/>
    <x v="17"/>
  </r>
  <r>
    <d v="2012-06-19T00:00:00"/>
    <d v="2012-06-21T00:00:00"/>
    <m/>
    <s v="FR0061"/>
    <d v="2022-05-15T00:00:00"/>
    <n v="7.0000000000000007E-2"/>
    <m/>
    <m/>
    <m/>
    <m/>
    <m/>
    <n v="6.4062499999999994E-2"/>
    <m/>
    <n v="4972000"/>
    <m/>
    <n v="950000"/>
    <m/>
    <n v="950000"/>
    <m/>
    <n v="5.2336842105263157"/>
    <m/>
    <n v="2012"/>
    <x v="3"/>
    <x v="1"/>
  </r>
  <r>
    <d v="2012-06-19T00:00:00"/>
    <d v="2012-06-21T00:00:00"/>
    <m/>
    <s v="FR0059"/>
    <d v="2027-05-15T00:00:00"/>
    <n v="7.0000000000000007E-2"/>
    <m/>
    <m/>
    <m/>
    <m/>
    <m/>
    <n v="6.7812499999999998E-2"/>
    <m/>
    <n v="2540000"/>
    <m/>
    <n v="1600000"/>
    <m/>
    <n v="1600000"/>
    <m/>
    <n v="1.5874999999999999"/>
    <m/>
    <n v="2012"/>
    <x v="3"/>
    <x v="1"/>
  </r>
  <r>
    <d v="2012-06-19T00:00:00"/>
    <d v="2012-06-21T00:00:00"/>
    <m/>
    <s v="FR0058"/>
    <d v="2032-06-15T00:00:00"/>
    <n v="8.2500000000000004E-2"/>
    <m/>
    <m/>
    <m/>
    <m/>
    <m/>
    <n v="7.1874999999999994E-2"/>
    <m/>
    <n v="2848000"/>
    <m/>
    <n v="2800000"/>
    <m/>
    <n v="2650000"/>
    <m/>
    <n v="1.0747169811320754"/>
    <m/>
    <n v="2012"/>
    <x v="3"/>
    <x v="1"/>
  </r>
  <r>
    <d v="2012-06-26T00:00:00"/>
    <d v="2012-06-28T00:00:00"/>
    <m/>
    <s v="PBS001"/>
    <d v="2018-02-15T00:00:00"/>
    <n v="4.4499999999999998E-2"/>
    <m/>
    <m/>
    <m/>
    <m/>
    <m/>
    <m/>
    <n v="1000000"/>
    <n v="916000"/>
    <m/>
    <m/>
    <m/>
    <n v="655000"/>
    <m/>
    <n v="1.3984732824427482"/>
    <m/>
    <n v="2012"/>
    <x v="3"/>
    <x v="20"/>
  </r>
  <r>
    <d v="2012-06-26T00:00:00"/>
    <d v="2012-06-28T00:00:00"/>
    <m/>
    <s v="PBS002"/>
    <d v="2022-01-15T00:00:00"/>
    <n v="5.45E-2"/>
    <m/>
    <m/>
    <m/>
    <m/>
    <m/>
    <m/>
    <m/>
    <n v="266000"/>
    <m/>
    <m/>
    <m/>
    <m/>
    <m/>
    <m/>
    <m/>
    <n v="2012"/>
    <x v="3"/>
    <x v="20"/>
  </r>
  <r>
    <d v="2012-06-26T00:00:00"/>
    <d v="2012-06-28T00:00:00"/>
    <m/>
    <s v="PBS003"/>
    <d v="2027-01-15T00:00:00"/>
    <n v="0.06"/>
    <m/>
    <m/>
    <m/>
    <m/>
    <m/>
    <m/>
    <m/>
    <n v="261000"/>
    <m/>
    <m/>
    <m/>
    <m/>
    <m/>
    <m/>
    <m/>
    <n v="2012"/>
    <x v="3"/>
    <x v="20"/>
  </r>
  <r>
    <d v="2012-06-26T00:00:00"/>
    <d v="2012-06-28T00:00:00"/>
    <m/>
    <s v="PBS004"/>
    <d v="2037-02-15T00:00:00"/>
    <n v="6.0999999999999999E-2"/>
    <m/>
    <m/>
    <m/>
    <m/>
    <m/>
    <m/>
    <m/>
    <n v="150000"/>
    <m/>
    <m/>
    <m/>
    <m/>
    <m/>
    <m/>
    <m/>
    <n v="2012"/>
    <x v="3"/>
    <x v="20"/>
  </r>
  <r>
    <d v="2012-06-28T00:00:00"/>
    <d v="2012-06-28T00:00:00"/>
    <m/>
    <s v="SDHI 2015A"/>
    <d v="2015-06-28T00:00:00"/>
    <n v="5.21E-2"/>
    <m/>
    <m/>
    <m/>
    <m/>
    <m/>
    <m/>
    <n v="2000000"/>
    <n v="1000000"/>
    <m/>
    <n v="1000000"/>
    <m/>
    <n v="1000000"/>
    <m/>
    <n v="1"/>
    <m/>
    <n v="2012"/>
    <x v="3"/>
    <x v="8"/>
  </r>
  <r>
    <d v="2012-06-28T00:00:00"/>
    <d v="2012-06-28T00:00:00"/>
    <m/>
    <s v="SDHI 2020B"/>
    <d v="2020-06-28T00:00:00"/>
    <n v="6.2E-2"/>
    <m/>
    <m/>
    <m/>
    <m/>
    <m/>
    <m/>
    <m/>
    <n v="1000000"/>
    <m/>
    <n v="1000000"/>
    <m/>
    <n v="1000000"/>
    <m/>
    <n v="1"/>
    <m/>
    <n v="2012"/>
    <x v="3"/>
    <x v="8"/>
  </r>
  <r>
    <d v="2012-07-03T00:00:00"/>
    <d v="2012-07-05T00:00:00"/>
    <m/>
    <s v="SPN12130704"/>
    <d v="2013-07-04T00:00:00"/>
    <n v="0"/>
    <m/>
    <m/>
    <m/>
    <m/>
    <m/>
    <n v="4.4999999999999998E-2"/>
    <n v="6000000"/>
    <n v="792700"/>
    <m/>
    <n v="600000"/>
    <m/>
    <n v="550000"/>
    <m/>
    <n v="1.4412727272727273"/>
    <m/>
    <n v="2012"/>
    <x v="3"/>
    <x v="17"/>
  </r>
  <r>
    <d v="2012-07-03T00:00:00"/>
    <d v="2012-07-05T00:00:00"/>
    <m/>
    <s v="FR0061"/>
    <d v="2022-05-15T00:00:00"/>
    <n v="7.0000000000000007E-2"/>
    <m/>
    <m/>
    <m/>
    <m/>
    <m/>
    <n v="6.1249999999999999E-2"/>
    <m/>
    <n v="6483000"/>
    <m/>
    <n v="3300000"/>
    <m/>
    <n v="3300000"/>
    <m/>
    <n v="1.9645454545454546"/>
    <m/>
    <n v="2012"/>
    <x v="3"/>
    <x v="1"/>
  </r>
  <r>
    <d v="2012-07-03T00:00:00"/>
    <d v="2012-07-05T00:00:00"/>
    <m/>
    <s v="FR0059"/>
    <d v="2027-05-15T00:00:00"/>
    <n v="7.0000000000000007E-2"/>
    <m/>
    <m/>
    <m/>
    <m/>
    <m/>
    <n v="6.5312499999999996E-2"/>
    <m/>
    <n v="3720000"/>
    <m/>
    <n v="1900000"/>
    <m/>
    <n v="1900000"/>
    <m/>
    <n v="1.9578947368421054"/>
    <m/>
    <n v="2012"/>
    <x v="3"/>
    <x v="1"/>
  </r>
  <r>
    <d v="2012-07-03T00:00:00"/>
    <d v="2012-07-05T00:00:00"/>
    <m/>
    <s v="FR0058"/>
    <d v="2032-06-15T00:00:00"/>
    <n v="8.2500000000000004E-2"/>
    <m/>
    <m/>
    <m/>
    <m/>
    <m/>
    <n v="6.8437499999999998E-2"/>
    <m/>
    <n v="5491500"/>
    <m/>
    <n v="1200000"/>
    <m/>
    <n v="1200000"/>
    <m/>
    <n v="4.5762499999999999"/>
    <m/>
    <n v="2012"/>
    <x v="3"/>
    <x v="1"/>
  </r>
  <r>
    <d v="2012-07-10T00:00:00"/>
    <d v="2012-07-12T00:00:00"/>
    <m/>
    <s v="SPN-S 11012013"/>
    <m/>
    <n v="0"/>
    <m/>
    <m/>
    <m/>
    <m/>
    <m/>
    <m/>
    <n v="1000000"/>
    <n v="181000"/>
    <m/>
    <m/>
    <m/>
    <m/>
    <m/>
    <m/>
    <m/>
    <n v="2012"/>
    <x v="3"/>
    <x v="15"/>
  </r>
  <r>
    <d v="2012-07-10T00:00:00"/>
    <d v="2012-07-12T00:00:00"/>
    <m/>
    <s v="PBS001"/>
    <d v="2018-02-15T00:00:00"/>
    <n v="4.4499999999999998E-2"/>
    <m/>
    <m/>
    <m/>
    <m/>
    <m/>
    <m/>
    <m/>
    <n v="646000"/>
    <m/>
    <m/>
    <m/>
    <m/>
    <m/>
    <m/>
    <m/>
    <n v="2012"/>
    <x v="3"/>
    <x v="20"/>
  </r>
  <r>
    <d v="2012-07-10T00:00:00"/>
    <d v="2012-07-12T00:00:00"/>
    <m/>
    <s v="PBS002"/>
    <d v="2022-01-15T00:00:00"/>
    <n v="5.45E-2"/>
    <m/>
    <m/>
    <m/>
    <m/>
    <m/>
    <m/>
    <m/>
    <n v="131000"/>
    <m/>
    <m/>
    <m/>
    <m/>
    <m/>
    <m/>
    <m/>
    <n v="2012"/>
    <x v="3"/>
    <x v="20"/>
  </r>
  <r>
    <d v="2012-07-10T00:00:00"/>
    <d v="2012-07-12T00:00:00"/>
    <m/>
    <s v="PBS003"/>
    <d v="2027-01-15T00:00:00"/>
    <n v="0.06"/>
    <m/>
    <m/>
    <m/>
    <m/>
    <m/>
    <m/>
    <m/>
    <n v="96000"/>
    <m/>
    <m/>
    <m/>
    <m/>
    <m/>
    <m/>
    <m/>
    <n v="2012"/>
    <x v="3"/>
    <x v="20"/>
  </r>
  <r>
    <d v="2012-07-10T00:00:00"/>
    <d v="2012-07-12T00:00:00"/>
    <m/>
    <s v="PBS004"/>
    <d v="2037-02-15T00:00:00"/>
    <n v="6.0999999999999999E-2"/>
    <m/>
    <m/>
    <m/>
    <m/>
    <m/>
    <m/>
    <m/>
    <n v="163000"/>
    <m/>
    <m/>
    <m/>
    <m/>
    <m/>
    <m/>
    <m/>
    <n v="2012"/>
    <x v="3"/>
    <x v="20"/>
  </r>
  <r>
    <d v="2012-07-17T00:00:00"/>
    <d v="2012-07-19T00:00:00"/>
    <m/>
    <s v="SPN03121018"/>
    <d v="2012-10-18T00:00:00"/>
    <n v="0"/>
    <m/>
    <m/>
    <m/>
    <m/>
    <m/>
    <n v="0.04"/>
    <n v="6000000"/>
    <n v="4330000"/>
    <m/>
    <n v="500000"/>
    <m/>
    <n v="500000"/>
    <m/>
    <n v="8.66"/>
    <m/>
    <n v="2012"/>
    <x v="3"/>
    <x v="16"/>
  </r>
  <r>
    <d v="2012-07-17T00:00:00"/>
    <d v="2012-07-19T00:00:00"/>
    <m/>
    <s v="SPN12130704 (reopening 1)"/>
    <d v="2013-07-04T00:00:00"/>
    <n v="0"/>
    <m/>
    <m/>
    <m/>
    <m/>
    <m/>
    <n v="4.4062499999999998E-2"/>
    <m/>
    <n v="2654500"/>
    <m/>
    <n v="1850000"/>
    <m/>
    <n v="1000000"/>
    <m/>
    <n v="2.6545000000000001"/>
    <m/>
    <n v="2012"/>
    <x v="3"/>
    <x v="17"/>
  </r>
  <r>
    <d v="2012-07-17T00:00:00"/>
    <d v="2012-07-19T00:00:00"/>
    <m/>
    <s v="FR0060"/>
    <d v="2017-04-15T00:00:00"/>
    <n v="6.25E-2"/>
    <m/>
    <m/>
    <m/>
    <m/>
    <m/>
    <n v="5.5E-2"/>
    <m/>
    <n v="2800000"/>
    <m/>
    <n v="1250000"/>
    <m/>
    <n v="1250000"/>
    <m/>
    <n v="2.2400000000000002"/>
    <m/>
    <n v="2012"/>
    <x v="3"/>
    <x v="1"/>
  </r>
  <r>
    <d v="2012-07-17T00:00:00"/>
    <d v="2012-07-19T00:00:00"/>
    <m/>
    <s v="FR0058"/>
    <d v="2032-06-15T00:00:00"/>
    <n v="8.2500000000000004E-2"/>
    <m/>
    <m/>
    <m/>
    <m/>
    <m/>
    <n v="6.6875000000000004E-2"/>
    <m/>
    <n v="12502200"/>
    <m/>
    <n v="6450000"/>
    <m/>
    <n v="4500000"/>
    <m/>
    <n v="2.7782666666666667"/>
    <m/>
    <n v="2012"/>
    <x v="3"/>
    <x v="1"/>
  </r>
  <r>
    <d v="2012-07-17T00:00:00"/>
    <d v="2012-07-19T00:00:00"/>
    <m/>
    <s v="FR0062"/>
    <d v="2042-04-15T00:00:00"/>
    <n v="6.3750000000000001E-2"/>
    <m/>
    <m/>
    <m/>
    <m/>
    <m/>
    <n v="6.8750000000000006E-2"/>
    <m/>
    <n v="5403000"/>
    <m/>
    <n v="1750000"/>
    <m/>
    <n v="1750000"/>
    <m/>
    <n v="3.0874285714285716"/>
    <m/>
    <n v="2012"/>
    <x v="3"/>
    <x v="1"/>
  </r>
  <r>
    <d v="2012-07-24T00:00:00"/>
    <d v="2012-07-26T00:00:00"/>
    <m/>
    <s v="SPN-S 25012013"/>
    <m/>
    <n v="0"/>
    <m/>
    <m/>
    <m/>
    <m/>
    <m/>
    <m/>
    <n v="1000000"/>
    <n v="341000"/>
    <m/>
    <m/>
    <m/>
    <m/>
    <m/>
    <m/>
    <m/>
    <n v="2012"/>
    <x v="3"/>
    <x v="15"/>
  </r>
  <r>
    <d v="2012-07-24T00:00:00"/>
    <d v="2012-07-26T00:00:00"/>
    <m/>
    <s v="PBS001"/>
    <d v="2018-02-15T00:00:00"/>
    <n v="4.4499999999999998E-2"/>
    <m/>
    <m/>
    <m/>
    <m/>
    <m/>
    <m/>
    <m/>
    <n v="731000"/>
    <m/>
    <m/>
    <m/>
    <m/>
    <m/>
    <m/>
    <m/>
    <n v="2012"/>
    <x v="3"/>
    <x v="20"/>
  </r>
  <r>
    <d v="2012-07-24T00:00:00"/>
    <d v="2012-07-26T00:00:00"/>
    <m/>
    <s v="PBS002"/>
    <d v="2022-01-15T00:00:00"/>
    <n v="5.45E-2"/>
    <m/>
    <m/>
    <m/>
    <m/>
    <m/>
    <m/>
    <m/>
    <n v="291000"/>
    <m/>
    <m/>
    <m/>
    <m/>
    <m/>
    <m/>
    <m/>
    <n v="2012"/>
    <x v="3"/>
    <x v="20"/>
  </r>
  <r>
    <d v="2012-07-24T00:00:00"/>
    <d v="2012-07-26T00:00:00"/>
    <m/>
    <s v="PBS003"/>
    <d v="2027-01-15T00:00:00"/>
    <n v="0.06"/>
    <m/>
    <m/>
    <m/>
    <m/>
    <m/>
    <m/>
    <m/>
    <n v="106000"/>
    <m/>
    <m/>
    <m/>
    <m/>
    <m/>
    <m/>
    <m/>
    <n v="2012"/>
    <x v="3"/>
    <x v="20"/>
  </r>
  <r>
    <d v="2012-07-24T00:00:00"/>
    <d v="2012-07-26T00:00:00"/>
    <m/>
    <s v="PBS004"/>
    <d v="2037-02-15T00:00:00"/>
    <n v="6.0999999999999999E-2"/>
    <m/>
    <m/>
    <m/>
    <m/>
    <m/>
    <m/>
    <m/>
    <n v="530000"/>
    <m/>
    <m/>
    <m/>
    <n v="460000"/>
    <m/>
    <n v="1.1521739130434783"/>
    <m/>
    <n v="2012"/>
    <x v="3"/>
    <x v="20"/>
  </r>
  <r>
    <d v="2012-08-07T00:00:00"/>
    <d v="2012-08-09T00:00:00"/>
    <m/>
    <s v="SPN-S 08022013"/>
    <m/>
    <n v="0"/>
    <m/>
    <m/>
    <m/>
    <m/>
    <m/>
    <m/>
    <n v="1000000"/>
    <n v="336000"/>
    <m/>
    <m/>
    <m/>
    <m/>
    <m/>
    <m/>
    <m/>
    <n v="2012"/>
    <x v="3"/>
    <x v="15"/>
  </r>
  <r>
    <d v="2012-08-07T00:00:00"/>
    <d v="2012-08-09T00:00:00"/>
    <m/>
    <s v="PBS001"/>
    <d v="2018-02-15T00:00:00"/>
    <n v="4.4499999999999998E-2"/>
    <m/>
    <m/>
    <m/>
    <m/>
    <m/>
    <m/>
    <m/>
    <n v="726000"/>
    <m/>
    <m/>
    <m/>
    <n v="40000"/>
    <m/>
    <n v="18.149999999999999"/>
    <m/>
    <n v="2012"/>
    <x v="3"/>
    <x v="20"/>
  </r>
  <r>
    <d v="2012-08-07T00:00:00"/>
    <d v="2012-08-09T00:00:00"/>
    <m/>
    <s v="PBS002"/>
    <d v="2022-01-15T00:00:00"/>
    <n v="5.45E-2"/>
    <m/>
    <m/>
    <m/>
    <m/>
    <m/>
    <m/>
    <m/>
    <n v="176000"/>
    <m/>
    <m/>
    <m/>
    <m/>
    <m/>
    <m/>
    <m/>
    <n v="2012"/>
    <x v="3"/>
    <x v="20"/>
  </r>
  <r>
    <d v="2012-08-07T00:00:00"/>
    <d v="2012-08-09T00:00:00"/>
    <m/>
    <s v="PBS003"/>
    <d v="2027-01-15T00:00:00"/>
    <n v="0.06"/>
    <m/>
    <m/>
    <m/>
    <m/>
    <m/>
    <m/>
    <m/>
    <n v="106000"/>
    <m/>
    <m/>
    <m/>
    <m/>
    <m/>
    <m/>
    <m/>
    <n v="2012"/>
    <x v="3"/>
    <x v="20"/>
  </r>
  <r>
    <d v="2012-08-07T00:00:00"/>
    <d v="2012-08-09T00:00:00"/>
    <m/>
    <s v="PBS004"/>
    <d v="2037-02-15T00:00:00"/>
    <n v="6.0999999999999999E-2"/>
    <m/>
    <m/>
    <m/>
    <m/>
    <m/>
    <m/>
    <m/>
    <n v="589000"/>
    <m/>
    <m/>
    <m/>
    <n v="500000"/>
    <m/>
    <n v="1.1779999999999999"/>
    <m/>
    <n v="2012"/>
    <x v="3"/>
    <x v="20"/>
  </r>
  <r>
    <d v="2012-08-09T00:00:00"/>
    <d v="2012-08-13T00:00:00"/>
    <m/>
    <s v="SPN03121112"/>
    <d v="2012-11-12T00:00:00"/>
    <n v="0"/>
    <m/>
    <m/>
    <m/>
    <m/>
    <m/>
    <n v="4.1250000000000002E-2"/>
    <n v="6000000"/>
    <n v="1169000"/>
    <m/>
    <n v="850000"/>
    <m/>
    <n v="850000"/>
    <m/>
    <n v="1.3752941176470588"/>
    <m/>
    <n v="2012"/>
    <x v="3"/>
    <x v="16"/>
  </r>
  <r>
    <d v="2012-08-09T00:00:00"/>
    <d v="2012-08-13T00:00:00"/>
    <m/>
    <s v="SPN12130812"/>
    <d v="2013-08-12T00:00:00"/>
    <n v="0"/>
    <m/>
    <m/>
    <m/>
    <m/>
    <m/>
    <n v="4.5312499999999999E-2"/>
    <m/>
    <n v="531000"/>
    <m/>
    <n v="500000"/>
    <m/>
    <n v="450000"/>
    <m/>
    <n v="1.18"/>
    <m/>
    <n v="2012"/>
    <x v="3"/>
    <x v="17"/>
  </r>
  <r>
    <d v="2012-08-09T00:00:00"/>
    <d v="2012-08-13T00:00:00"/>
    <m/>
    <s v="FR0063"/>
    <d v="2023-05-15T00:00:00"/>
    <n v="5.6250000000000001E-2"/>
    <m/>
    <m/>
    <m/>
    <m/>
    <m/>
    <n v="5.8125000000000003E-2"/>
    <m/>
    <n v="7471300"/>
    <m/>
    <n v="4950000"/>
    <m/>
    <n v="3100000"/>
    <m/>
    <n v="2.4100967741935482"/>
    <m/>
    <n v="2012"/>
    <x v="3"/>
    <x v="1"/>
  </r>
  <r>
    <d v="2012-08-09T00:00:00"/>
    <d v="2012-08-13T00:00:00"/>
    <m/>
    <s v="FR0064"/>
    <d v="2028-05-15T00:00:00"/>
    <n v="6.1249999999999999E-2"/>
    <m/>
    <m/>
    <m/>
    <m/>
    <m/>
    <n v="6.3125000000000001E-2"/>
    <m/>
    <n v="7838200"/>
    <m/>
    <n v="7838200"/>
    <m/>
    <n v="4600000"/>
    <m/>
    <n v="1.7039565217391304"/>
    <m/>
    <n v="2012"/>
    <x v="3"/>
    <x v="1"/>
  </r>
  <r>
    <d v="2012-08-09T00:00:00"/>
    <d v="2012-08-13T00:00:00"/>
    <m/>
    <s v="FR0062"/>
    <d v="2042-04-15T00:00:00"/>
    <n v="6.3750000000000001E-2"/>
    <m/>
    <m/>
    <m/>
    <m/>
    <m/>
    <m/>
    <m/>
    <n v="3007000"/>
    <m/>
    <n v="300000"/>
    <m/>
    <m/>
    <m/>
    <m/>
    <m/>
    <n v="2012"/>
    <x v="3"/>
    <x v="1"/>
  </r>
  <r>
    <d v="2012-08-28T00:00:00"/>
    <d v="2012-08-30T00:00:00"/>
    <m/>
    <s v="SPN12130812"/>
    <d v="2013-08-12T00:00:00"/>
    <n v="0"/>
    <m/>
    <m/>
    <m/>
    <m/>
    <m/>
    <n v="4.6249999999999999E-2"/>
    <n v="6000000"/>
    <n v="666300"/>
    <m/>
    <n v="666300"/>
    <m/>
    <n v="540000"/>
    <m/>
    <n v="1.2338888888888888"/>
    <m/>
    <n v="2012"/>
    <x v="3"/>
    <x v="17"/>
  </r>
  <r>
    <d v="2012-08-28T00:00:00"/>
    <d v="2012-08-30T00:00:00"/>
    <m/>
    <s v="FR0060"/>
    <d v="2017-04-15T00:00:00"/>
    <n v="6.25E-2"/>
    <m/>
    <m/>
    <m/>
    <m/>
    <m/>
    <n v="5.6250000000000001E-2"/>
    <m/>
    <n v="887000"/>
    <m/>
    <n v="600000"/>
    <m/>
    <n v="350000"/>
    <m/>
    <n v="2.5342857142857143"/>
    <m/>
    <n v="2012"/>
    <x v="3"/>
    <x v="1"/>
  </r>
  <r>
    <d v="2012-08-28T00:00:00"/>
    <d v="2012-08-30T00:00:00"/>
    <m/>
    <s v="FR0063"/>
    <d v="2023-05-15T00:00:00"/>
    <n v="5.6250000000000001E-2"/>
    <m/>
    <m/>
    <m/>
    <m/>
    <m/>
    <m/>
    <m/>
    <n v="1530000"/>
    <m/>
    <m/>
    <m/>
    <m/>
    <m/>
    <m/>
    <m/>
    <n v="2012"/>
    <x v="3"/>
    <x v="1"/>
  </r>
  <r>
    <d v="2012-08-28T00:00:00"/>
    <d v="2012-08-30T00:00:00"/>
    <m/>
    <s v="FR0065"/>
    <d v="2033-05-15T00:00:00"/>
    <n v="6.6250000000000003E-2"/>
    <m/>
    <m/>
    <m/>
    <m/>
    <m/>
    <n v="6.9062499999999999E-2"/>
    <m/>
    <n v="4284500"/>
    <m/>
    <n v="3200000"/>
    <m/>
    <n v="2950000"/>
    <m/>
    <n v="1.4523728813559322"/>
    <m/>
    <n v="2012"/>
    <x v="3"/>
    <x v="1"/>
  </r>
  <r>
    <d v="2012-08-28T00:00:00"/>
    <d v="2012-08-30T00:00:00"/>
    <m/>
    <s v="FR0062"/>
    <d v="2042-04-15T00:00:00"/>
    <n v="6.3750000000000001E-2"/>
    <m/>
    <m/>
    <m/>
    <m/>
    <m/>
    <m/>
    <m/>
    <n v="1149500"/>
    <m/>
    <n v="100000"/>
    <m/>
    <m/>
    <m/>
    <m/>
    <m/>
    <n v="2012"/>
    <x v="3"/>
    <x v="1"/>
  </r>
  <r>
    <d v="2012-09-04T00:00:00"/>
    <d v="2012-09-06T00:00:00"/>
    <m/>
    <s v="SPN-S 05032013"/>
    <m/>
    <n v="0"/>
    <m/>
    <m/>
    <m/>
    <m/>
    <m/>
    <m/>
    <n v="1000000"/>
    <n v="182000"/>
    <m/>
    <m/>
    <m/>
    <m/>
    <m/>
    <m/>
    <m/>
    <n v="2012"/>
    <x v="3"/>
    <x v="15"/>
  </r>
  <r>
    <d v="2012-09-04T00:00:00"/>
    <d v="2012-09-06T00:00:00"/>
    <m/>
    <s v="PBS001"/>
    <d v="2018-02-15T00:00:00"/>
    <n v="4.4499999999999998E-2"/>
    <m/>
    <m/>
    <m/>
    <m/>
    <m/>
    <m/>
    <m/>
    <n v="870000"/>
    <m/>
    <m/>
    <m/>
    <n v="660000"/>
    <m/>
    <n v="1.3181818181818181"/>
    <m/>
    <n v="2012"/>
    <x v="3"/>
    <x v="20"/>
  </r>
  <r>
    <d v="2012-09-04T00:00:00"/>
    <d v="2012-09-06T00:00:00"/>
    <m/>
    <s v="PBS002"/>
    <d v="2022-01-15T00:00:00"/>
    <n v="5.45E-2"/>
    <m/>
    <m/>
    <m/>
    <m/>
    <m/>
    <m/>
    <m/>
    <n v="390000"/>
    <m/>
    <m/>
    <m/>
    <n v="193000"/>
    <m/>
    <n v="2.0207253886010363"/>
    <m/>
    <n v="2012"/>
    <x v="3"/>
    <x v="20"/>
  </r>
  <r>
    <d v="2012-09-04T00:00:00"/>
    <d v="2012-09-06T00:00:00"/>
    <m/>
    <s v="PBS003"/>
    <d v="2027-01-15T00:00:00"/>
    <n v="0.06"/>
    <m/>
    <m/>
    <m/>
    <m/>
    <m/>
    <m/>
    <m/>
    <n v="139000"/>
    <m/>
    <m/>
    <m/>
    <m/>
    <m/>
    <m/>
    <m/>
    <n v="2012"/>
    <x v="3"/>
    <x v="20"/>
  </r>
  <r>
    <d v="2012-09-04T00:00:00"/>
    <d v="2012-09-06T00:00:00"/>
    <m/>
    <s v="PBS004"/>
    <d v="2037-02-15T00:00:00"/>
    <n v="6.0999999999999999E-2"/>
    <m/>
    <m/>
    <m/>
    <m/>
    <m/>
    <m/>
    <m/>
    <n v="402000"/>
    <m/>
    <m/>
    <m/>
    <n v="250000"/>
    <m/>
    <n v="1.6080000000000001"/>
    <m/>
    <n v="2012"/>
    <x v="3"/>
    <x v="20"/>
  </r>
  <r>
    <d v="2012-09-11T00:00:00"/>
    <d v="2012-09-13T00:00:00"/>
    <m/>
    <s v="SPN03121212"/>
    <d v="2012-12-12T00:00:00"/>
    <n v="0"/>
    <m/>
    <m/>
    <m/>
    <m/>
    <m/>
    <n v="4.0625000000000001E-2"/>
    <n v="5000000"/>
    <n v="4487000"/>
    <m/>
    <n v="3650000"/>
    <m/>
    <n v="1000000"/>
    <m/>
    <n v="4.4870000000000001"/>
    <m/>
    <n v="2012"/>
    <x v="3"/>
    <x v="16"/>
  </r>
  <r>
    <d v="2012-09-11T00:00:00"/>
    <d v="2012-09-13T00:00:00"/>
    <m/>
    <s v="SPN12130912"/>
    <d v="2012-09-12T00:00:00"/>
    <n v="0"/>
    <m/>
    <m/>
    <m/>
    <m/>
    <m/>
    <n v="4.6249999999999999E-2"/>
    <m/>
    <n v="1785000"/>
    <m/>
    <n v="1100000"/>
    <m/>
    <n v="1000000"/>
    <m/>
    <n v="1.7849999999999999"/>
    <m/>
    <n v="2012"/>
    <x v="3"/>
    <x v="17"/>
  </r>
  <r>
    <d v="2012-09-11T00:00:00"/>
    <d v="2012-09-13T00:00:00"/>
    <m/>
    <s v="FR0063"/>
    <d v="2023-05-15T00:00:00"/>
    <n v="5.6250000000000001E-2"/>
    <m/>
    <m/>
    <m/>
    <m/>
    <m/>
    <n v="5.9687499999999998E-2"/>
    <m/>
    <n v="2121500"/>
    <m/>
    <n v="450000"/>
    <m/>
    <n v="400000"/>
    <m/>
    <n v="5.30375"/>
    <m/>
    <n v="2012"/>
    <x v="3"/>
    <x v="1"/>
  </r>
  <r>
    <d v="2012-09-11T00:00:00"/>
    <d v="2012-09-13T00:00:00"/>
    <m/>
    <s v="FR0064"/>
    <d v="2028-05-15T00:00:00"/>
    <n v="6.1249999999999999E-2"/>
    <m/>
    <m/>
    <m/>
    <m/>
    <m/>
    <n v="6.3750000000000001E-2"/>
    <m/>
    <n v="1750500"/>
    <m/>
    <n v="650000"/>
    <m/>
    <n v="600000"/>
    <m/>
    <n v="2.9175"/>
    <m/>
    <n v="2012"/>
    <x v="3"/>
    <x v="1"/>
  </r>
  <r>
    <d v="2012-09-11T00:00:00"/>
    <d v="2012-09-13T00:00:00"/>
    <m/>
    <s v="FR0065"/>
    <d v="2033-05-15T00:00:00"/>
    <n v="6.6250000000000003E-2"/>
    <m/>
    <m/>
    <m/>
    <m/>
    <m/>
    <n v="6.7187499999999997E-2"/>
    <m/>
    <n v="3973000"/>
    <m/>
    <n v="3450000"/>
    <m/>
    <n v="3200000"/>
    <m/>
    <m/>
    <m/>
    <n v="2012"/>
    <x v="3"/>
    <x v="1"/>
  </r>
  <r>
    <d v="2012-09-18T00:00:00"/>
    <d v="2012-09-20T00:00:00"/>
    <m/>
    <s v="SPN-S 19032013"/>
    <m/>
    <n v="0"/>
    <m/>
    <m/>
    <m/>
    <m/>
    <m/>
    <m/>
    <n v="1000000"/>
    <n v="151000"/>
    <m/>
    <m/>
    <m/>
    <m/>
    <m/>
    <m/>
    <m/>
    <n v="2012"/>
    <x v="3"/>
    <x v="15"/>
  </r>
  <r>
    <d v="2012-09-18T00:00:00"/>
    <d v="2012-09-20T00:00:00"/>
    <m/>
    <s v="PBS001"/>
    <d v="2018-02-15T00:00:00"/>
    <n v="4.4499999999999998E-2"/>
    <m/>
    <m/>
    <m/>
    <m/>
    <m/>
    <m/>
    <m/>
    <n v="741000"/>
    <m/>
    <m/>
    <m/>
    <m/>
    <m/>
    <m/>
    <m/>
    <n v="2012"/>
    <x v="3"/>
    <x v="20"/>
  </r>
  <r>
    <d v="2012-09-18T00:00:00"/>
    <d v="2012-09-20T00:00:00"/>
    <m/>
    <s v="PBS002"/>
    <d v="2022-01-15T00:00:00"/>
    <n v="5.45E-2"/>
    <m/>
    <m/>
    <m/>
    <m/>
    <m/>
    <m/>
    <m/>
    <n v="241000"/>
    <m/>
    <m/>
    <m/>
    <m/>
    <m/>
    <m/>
    <m/>
    <n v="2012"/>
    <x v="3"/>
    <x v="20"/>
  </r>
  <r>
    <d v="2012-09-18T00:00:00"/>
    <d v="2012-09-20T00:00:00"/>
    <m/>
    <s v="PBS003"/>
    <d v="2027-01-15T00:00:00"/>
    <n v="0.06"/>
    <m/>
    <m/>
    <m/>
    <m/>
    <m/>
    <m/>
    <m/>
    <n v="26000"/>
    <m/>
    <m/>
    <m/>
    <m/>
    <m/>
    <m/>
    <m/>
    <n v="2012"/>
    <x v="3"/>
    <x v="20"/>
  </r>
  <r>
    <d v="2012-09-18T00:00:00"/>
    <d v="2012-09-20T00:00:00"/>
    <m/>
    <s v="PBS004"/>
    <d v="2037-02-15T00:00:00"/>
    <n v="6.0999999999999999E-2"/>
    <m/>
    <m/>
    <m/>
    <m/>
    <m/>
    <m/>
    <m/>
    <n v="206000"/>
    <m/>
    <m/>
    <m/>
    <m/>
    <m/>
    <m/>
    <m/>
    <n v="2012"/>
    <x v="3"/>
    <x v="20"/>
  </r>
  <r>
    <d v="2012-09-25T00:00:00"/>
    <d v="2012-09-27T00:00:00"/>
    <m/>
    <s v="SPN12130912"/>
    <d v="2013-09-12T00:00:00"/>
    <n v="0"/>
    <m/>
    <m/>
    <m/>
    <m/>
    <m/>
    <n v="4.7500000000000001E-2"/>
    <n v="5000000"/>
    <n v="1796000"/>
    <m/>
    <n v="1150000"/>
    <m/>
    <n v="1000000"/>
    <m/>
    <n v="1.796"/>
    <m/>
    <n v="2012"/>
    <x v="3"/>
    <x v="17"/>
  </r>
  <r>
    <d v="2012-09-25T00:00:00"/>
    <d v="2012-09-27T00:00:00"/>
    <m/>
    <s v="FR0060"/>
    <d v="2017-04-15T00:00:00"/>
    <n v="6.25E-2"/>
    <m/>
    <m/>
    <m/>
    <m/>
    <m/>
    <n v="5.5312500000000001E-2"/>
    <m/>
    <n v="1761000"/>
    <m/>
    <n v="950000"/>
    <m/>
    <n v="950000"/>
    <m/>
    <n v="1.8536842105263158"/>
    <m/>
    <n v="2012"/>
    <x v="3"/>
    <x v="1"/>
  </r>
  <r>
    <d v="2012-09-25T00:00:00"/>
    <d v="2012-09-27T00:00:00"/>
    <m/>
    <s v="FR0063"/>
    <d v="2023-05-15T00:00:00"/>
    <n v="5.6250000000000001E-2"/>
    <m/>
    <m/>
    <m/>
    <m/>
    <m/>
    <n v="6.0312499999999998E-2"/>
    <m/>
    <n v="4200800"/>
    <m/>
    <n v="2200000"/>
    <m/>
    <n v="2200000"/>
    <m/>
    <n v="1.9094545454545455"/>
    <m/>
    <n v="2012"/>
    <x v="3"/>
    <x v="1"/>
  </r>
  <r>
    <d v="2012-09-25T00:00:00"/>
    <d v="2012-09-27T00:00:00"/>
    <m/>
    <s v="FR0065"/>
    <d v="2033-05-15T00:00:00"/>
    <n v="6.6250000000000003E-2"/>
    <m/>
    <m/>
    <m/>
    <m/>
    <m/>
    <n v="6.7500000000000004E-2"/>
    <m/>
    <n v="4118000"/>
    <m/>
    <n v="1150000"/>
    <m/>
    <n v="1150000"/>
    <m/>
    <n v="3.5808695652173914"/>
    <m/>
    <n v="2012"/>
    <x v="3"/>
    <x v="1"/>
  </r>
  <r>
    <d v="2012-10-02T00:00:00"/>
    <d v="2012-10-04T00:00:00"/>
    <m/>
    <s v="SPN-S 03042013"/>
    <d v="2013-04-03T00:00:00"/>
    <n v="0"/>
    <m/>
    <m/>
    <m/>
    <m/>
    <m/>
    <m/>
    <n v="1000000"/>
    <n v="265000"/>
    <m/>
    <m/>
    <m/>
    <n v="90000"/>
    <m/>
    <n v="2.9444444444444446"/>
    <m/>
    <n v="2012"/>
    <x v="3"/>
    <x v="15"/>
  </r>
  <r>
    <d v="2012-10-02T00:00:00"/>
    <d v="2012-10-04T00:00:00"/>
    <m/>
    <s v="PBS001"/>
    <d v="2018-02-15T00:00:00"/>
    <n v="4.4499999999999998E-2"/>
    <m/>
    <m/>
    <m/>
    <m/>
    <m/>
    <m/>
    <m/>
    <n v="756000"/>
    <m/>
    <m/>
    <m/>
    <n v="460000"/>
    <m/>
    <n v="1.6434782608695653"/>
    <m/>
    <n v="2012"/>
    <x v="3"/>
    <x v="20"/>
  </r>
  <r>
    <d v="2012-10-02T00:00:00"/>
    <d v="2012-10-04T00:00:00"/>
    <m/>
    <s v="PBS002"/>
    <d v="2022-01-15T00:00:00"/>
    <n v="5.45E-2"/>
    <m/>
    <m/>
    <m/>
    <m/>
    <m/>
    <m/>
    <m/>
    <n v="209000"/>
    <m/>
    <m/>
    <m/>
    <m/>
    <m/>
    <m/>
    <m/>
    <n v="2012"/>
    <x v="3"/>
    <x v="20"/>
  </r>
  <r>
    <d v="2012-10-02T00:00:00"/>
    <d v="2012-10-04T00:00:00"/>
    <m/>
    <s v="PBS003"/>
    <d v="2027-01-15T00:00:00"/>
    <n v="0.06"/>
    <m/>
    <m/>
    <m/>
    <m/>
    <m/>
    <m/>
    <m/>
    <n v="68000"/>
    <m/>
    <m/>
    <m/>
    <m/>
    <m/>
    <m/>
    <m/>
    <n v="2012"/>
    <x v="3"/>
    <x v="20"/>
  </r>
  <r>
    <d v="2012-10-02T00:00:00"/>
    <d v="2012-10-04T00:00:00"/>
    <m/>
    <s v="PBS004"/>
    <d v="2037-02-15T00:00:00"/>
    <n v="6.0999999999999999E-2"/>
    <m/>
    <m/>
    <m/>
    <m/>
    <m/>
    <m/>
    <m/>
    <n v="102000"/>
    <m/>
    <m/>
    <m/>
    <n v="81000"/>
    <m/>
    <n v="1.2592592592592593"/>
    <m/>
    <n v="2012"/>
    <x v="3"/>
    <x v="20"/>
  </r>
  <r>
    <d v="2012-10-04T00:00:00"/>
    <d v="2012-10-08T00:00:00"/>
    <m/>
    <s v="SPN03130107"/>
    <d v="2013-01-07T00:00:00"/>
    <n v="0"/>
    <m/>
    <m/>
    <m/>
    <m/>
    <m/>
    <n v="4.0312500000000001E-2"/>
    <n v="5000000"/>
    <n v="3711000"/>
    <m/>
    <n v="2350000"/>
    <m/>
    <n v="1000000"/>
    <m/>
    <n v="3.7109999999999999"/>
    <m/>
    <n v="2012"/>
    <x v="3"/>
    <x v="16"/>
  </r>
  <r>
    <d v="2012-10-04T00:00:00"/>
    <d v="2012-10-08T00:00:00"/>
    <m/>
    <s v="SPN12131007"/>
    <d v="2013-10-07T00:00:00"/>
    <n v="0"/>
    <m/>
    <m/>
    <m/>
    <m/>
    <m/>
    <n v="4.6875E-2"/>
    <m/>
    <n v="2450000"/>
    <m/>
    <n v="2450000"/>
    <m/>
    <n v="1000000"/>
    <m/>
    <n v="2.4500000000000002"/>
    <m/>
    <n v="2012"/>
    <x v="3"/>
    <x v="17"/>
  </r>
  <r>
    <d v="2012-10-04T00:00:00"/>
    <d v="2012-10-08T00:00:00"/>
    <m/>
    <s v="FR0063"/>
    <d v="2023-05-15T00:00:00"/>
    <n v="5.6250000000000001E-2"/>
    <m/>
    <m/>
    <m/>
    <m/>
    <m/>
    <n v="5.8749999999999997E-2"/>
    <m/>
    <n v="3366000"/>
    <m/>
    <n v="3366000"/>
    <m/>
    <n v="1600000"/>
    <m/>
    <n v="2.1037499999999998"/>
    <m/>
    <n v="2012"/>
    <x v="3"/>
    <x v="1"/>
  </r>
  <r>
    <d v="2012-10-04T00:00:00"/>
    <d v="2012-10-08T00:00:00"/>
    <m/>
    <s v="FR0064"/>
    <d v="2028-05-15T00:00:00"/>
    <n v="6.1249999999999999E-2"/>
    <m/>
    <m/>
    <m/>
    <m/>
    <m/>
    <n v="6.3125000000000001E-2"/>
    <m/>
    <n v="2547500"/>
    <m/>
    <n v="1500000"/>
    <m/>
    <n v="1500000"/>
    <m/>
    <n v="1.6983333333333333"/>
    <m/>
    <n v="2012"/>
    <x v="3"/>
    <x v="1"/>
  </r>
  <r>
    <d v="2012-10-04T00:00:00"/>
    <d v="2012-10-08T00:00:00"/>
    <m/>
    <s v="FR0065"/>
    <d v="2033-05-15T00:00:00"/>
    <n v="6.6250000000000003E-2"/>
    <m/>
    <m/>
    <m/>
    <m/>
    <m/>
    <n v="6.5937499999999996E-2"/>
    <m/>
    <n v="6752400"/>
    <m/>
    <n v="6752400"/>
    <m/>
    <n v="2400000"/>
    <m/>
    <n v="2.8134999999999999"/>
    <m/>
    <n v="2012"/>
    <x v="3"/>
    <x v="1"/>
  </r>
  <r>
    <d v="2012-10-08T00:00:00"/>
    <d v="2012-10-10T00:00:00"/>
    <m/>
    <s v="ORI009"/>
    <d v="2015-10-15T00:00:00"/>
    <n v="6.25E-2"/>
    <m/>
    <m/>
    <m/>
    <m/>
    <m/>
    <m/>
    <n v="12000000"/>
    <n v="12765145"/>
    <m/>
    <n v="12676745"/>
    <m/>
    <n v="12676745"/>
    <m/>
    <n v="1.0069733989285103"/>
    <m/>
    <n v="2012"/>
    <x v="3"/>
    <x v="10"/>
  </r>
  <r>
    <d v="2012-10-16T00:00:00"/>
    <d v="2012-10-18T00:00:00"/>
    <m/>
    <s v="SPN-S 17042013"/>
    <d v="2013-04-17T00:00:00"/>
    <n v="0"/>
    <m/>
    <m/>
    <m/>
    <m/>
    <m/>
    <m/>
    <n v="1000000"/>
    <n v="226000"/>
    <m/>
    <m/>
    <m/>
    <n v="105000"/>
    <m/>
    <n v="2.1523809523809523"/>
    <m/>
    <n v="2012"/>
    <x v="3"/>
    <x v="15"/>
  </r>
  <r>
    <d v="2012-10-16T00:00:00"/>
    <d v="2012-10-18T00:00:00"/>
    <m/>
    <s v="PBS001"/>
    <d v="2018-02-15T00:00:00"/>
    <n v="4.4499999999999998E-2"/>
    <m/>
    <m/>
    <m/>
    <m/>
    <m/>
    <m/>
    <m/>
    <n v="1256000"/>
    <m/>
    <m/>
    <m/>
    <m/>
    <m/>
    <m/>
    <m/>
    <n v="2012"/>
    <x v="3"/>
    <x v="20"/>
  </r>
  <r>
    <d v="2012-10-16T00:00:00"/>
    <d v="2012-10-18T00:00:00"/>
    <m/>
    <s v="PBS002"/>
    <d v="2022-01-15T00:00:00"/>
    <n v="5.45E-2"/>
    <m/>
    <m/>
    <m/>
    <m/>
    <m/>
    <m/>
    <m/>
    <n v="193000"/>
    <m/>
    <m/>
    <m/>
    <m/>
    <m/>
    <m/>
    <m/>
    <n v="2012"/>
    <x v="3"/>
    <x v="20"/>
  </r>
  <r>
    <d v="2012-10-16T00:00:00"/>
    <d v="2012-10-18T00:00:00"/>
    <m/>
    <s v="PBS003"/>
    <d v="2027-01-15T00:00:00"/>
    <n v="0.06"/>
    <m/>
    <m/>
    <m/>
    <m/>
    <m/>
    <m/>
    <m/>
    <n v="205000"/>
    <m/>
    <m/>
    <m/>
    <m/>
    <m/>
    <m/>
    <m/>
    <n v="2012"/>
    <x v="3"/>
    <x v="20"/>
  </r>
  <r>
    <d v="2012-10-16T00:00:00"/>
    <d v="2012-10-18T00:00:00"/>
    <m/>
    <s v="PBS004"/>
    <d v="2037-02-15T00:00:00"/>
    <n v="6.0999999999999999E-2"/>
    <m/>
    <m/>
    <m/>
    <m/>
    <m/>
    <m/>
    <m/>
    <n v="261000"/>
    <m/>
    <m/>
    <m/>
    <n v="260000"/>
    <m/>
    <n v="1.0038461538461538"/>
    <m/>
    <n v="2012"/>
    <x v="3"/>
    <x v="20"/>
  </r>
  <r>
    <d v="2012-10-23T00:00:00"/>
    <d v="2012-10-25T00:00:00"/>
    <m/>
    <s v="SPN12131007"/>
    <d v="2013-10-07T00:00:00"/>
    <n v="0"/>
    <m/>
    <m/>
    <m/>
    <m/>
    <m/>
    <n v="4.6875E-2"/>
    <n v="6000000"/>
    <n v="1510000"/>
    <m/>
    <n v="200000"/>
    <m/>
    <n v="200000"/>
    <m/>
    <n v="7.55"/>
    <m/>
    <n v="2012"/>
    <x v="3"/>
    <x v="17"/>
  </r>
  <r>
    <d v="2012-10-23T00:00:00"/>
    <d v="2012-10-25T00:00:00"/>
    <m/>
    <s v="FR0066"/>
    <d v="2023-05-15T00:00:00"/>
    <n v="5.6250000000000001E-2"/>
    <m/>
    <m/>
    <m/>
    <m/>
    <m/>
    <n v="5.46875E-2"/>
    <m/>
    <n v="4306000"/>
    <m/>
    <n v="3100000"/>
    <m/>
    <n v="2550000"/>
    <m/>
    <n v="1.6886274509803922"/>
    <m/>
    <n v="2012"/>
    <x v="3"/>
    <x v="1"/>
  </r>
  <r>
    <d v="2012-10-23T00:00:00"/>
    <d v="2012-10-25T00:00:00"/>
    <m/>
    <s v="FR0063"/>
    <d v="2023-05-15T00:00:00"/>
    <n v="5.6250000000000001E-2"/>
    <m/>
    <m/>
    <m/>
    <m/>
    <m/>
    <n v="5.7500000000000002E-2"/>
    <m/>
    <n v="4917000"/>
    <m/>
    <n v="3300000"/>
    <m/>
    <n v="3250000"/>
    <m/>
    <n v="1.5129230769230768"/>
    <m/>
    <n v="2012"/>
    <x v="3"/>
    <x v="1"/>
  </r>
  <r>
    <d v="2012-10-23T00:00:00"/>
    <d v="2012-10-25T00:00:00"/>
    <m/>
    <s v="FR0065"/>
    <d v="2033-05-15T00:00:00"/>
    <n v="6.6250000000000003E-2"/>
    <m/>
    <m/>
    <m/>
    <m/>
    <m/>
    <n v="6.5312499999999996E-2"/>
    <m/>
    <n v="7234000"/>
    <m/>
    <n v="7234000"/>
    <m/>
    <n v="3000000"/>
    <m/>
    <n v="2.4113333333333333"/>
    <m/>
    <n v="2012"/>
    <x v="3"/>
    <x v="1"/>
  </r>
  <r>
    <d v="2012-10-30T00:00:00"/>
    <d v="2012-11-01T00:00:00"/>
    <m/>
    <s v="SPN-S 30042013"/>
    <d v="2013-04-30T00:00:00"/>
    <n v="0"/>
    <m/>
    <m/>
    <m/>
    <m/>
    <m/>
    <m/>
    <n v="1000000"/>
    <n v="921000"/>
    <m/>
    <m/>
    <m/>
    <m/>
    <m/>
    <m/>
    <m/>
    <n v="2012"/>
    <x v="3"/>
    <x v="15"/>
  </r>
  <r>
    <d v="2012-10-30T00:00:00"/>
    <d v="2012-11-01T00:00:00"/>
    <m/>
    <s v="PBS001"/>
    <d v="2018-02-15T00:00:00"/>
    <n v="4.4499999999999998E-2"/>
    <m/>
    <m/>
    <m/>
    <m/>
    <m/>
    <m/>
    <m/>
    <n v="1286000"/>
    <m/>
    <m/>
    <m/>
    <n v="640000"/>
    <m/>
    <n v="2.0093749999999999"/>
    <m/>
    <n v="2012"/>
    <x v="3"/>
    <x v="20"/>
  </r>
  <r>
    <d v="2012-10-30T00:00:00"/>
    <d v="2012-11-01T00:00:00"/>
    <m/>
    <s v="PBS002"/>
    <d v="2022-01-15T00:00:00"/>
    <n v="5.45E-2"/>
    <m/>
    <m/>
    <m/>
    <m/>
    <m/>
    <m/>
    <m/>
    <n v="63000"/>
    <m/>
    <m/>
    <m/>
    <m/>
    <m/>
    <m/>
    <m/>
    <n v="2012"/>
    <x v="3"/>
    <x v="20"/>
  </r>
  <r>
    <d v="2012-10-30T00:00:00"/>
    <d v="2012-11-01T00:00:00"/>
    <m/>
    <s v="PBS003"/>
    <d v="2027-01-15T00:00:00"/>
    <n v="0.06"/>
    <m/>
    <m/>
    <m/>
    <m/>
    <m/>
    <m/>
    <m/>
    <n v="66000"/>
    <m/>
    <m/>
    <m/>
    <m/>
    <m/>
    <m/>
    <m/>
    <n v="2012"/>
    <x v="3"/>
    <x v="20"/>
  </r>
  <r>
    <d v="2012-10-30T00:00:00"/>
    <d v="2012-11-01T00:00:00"/>
    <m/>
    <s v="PBS004"/>
    <d v="2037-02-15T00:00:00"/>
    <n v="6.0999999999999999E-2"/>
    <m/>
    <m/>
    <m/>
    <m/>
    <m/>
    <m/>
    <m/>
    <n v="317000"/>
    <m/>
    <m/>
    <m/>
    <n v="273000"/>
    <m/>
    <n v="1.1611721611721613"/>
    <m/>
    <n v="2012"/>
    <x v="3"/>
    <x v="20"/>
  </r>
  <r>
    <d v="2012-11-12T00:00:00"/>
    <d v="2012-11-14T00:00:00"/>
    <m/>
    <s v="SPN03130213"/>
    <d v="2013-02-13T00:00:00"/>
    <n v="0"/>
    <m/>
    <m/>
    <m/>
    <m/>
    <m/>
    <n v="3.7812499999999999E-2"/>
    <n v="5000000"/>
    <n v="4050000"/>
    <m/>
    <n v="1800000"/>
    <m/>
    <n v="1000000"/>
    <m/>
    <n v="4.05"/>
    <m/>
    <n v="2012"/>
    <x v="3"/>
    <x v="16"/>
  </r>
  <r>
    <d v="2012-11-12T00:00:00"/>
    <d v="2012-11-14T00:00:00"/>
    <m/>
    <s v="SPN12131113"/>
    <d v="2013-11-13T00:00:00"/>
    <n v="0"/>
    <m/>
    <m/>
    <m/>
    <m/>
    <m/>
    <n v="4.65625E-2"/>
    <m/>
    <n v="2561000"/>
    <m/>
    <n v="1400000"/>
    <m/>
    <n v="1000000"/>
    <m/>
    <n v="2.5609999999999999"/>
    <m/>
    <n v="2012"/>
    <x v="3"/>
    <x v="17"/>
  </r>
  <r>
    <d v="2012-11-12T00:00:00"/>
    <d v="2012-11-14T00:00:00"/>
    <m/>
    <s v="FR0066"/>
    <d v="2018-05-15T00:00:00"/>
    <n v="5.2499999999999998E-2"/>
    <m/>
    <m/>
    <m/>
    <m/>
    <m/>
    <n v="5.1874999999999998E-2"/>
    <m/>
    <n v="5177000"/>
    <m/>
    <n v="4600000"/>
    <m/>
    <n v="2500000"/>
    <m/>
    <n v="2.0708000000000002"/>
    <m/>
    <n v="2012"/>
    <x v="3"/>
    <x v="1"/>
  </r>
  <r>
    <d v="2012-11-12T00:00:00"/>
    <d v="2012-11-14T00:00:00"/>
    <m/>
    <s v="FR0064"/>
    <d v="2028-05-15T00:00:00"/>
    <n v="6.1249999999999999E-2"/>
    <m/>
    <m/>
    <m/>
    <m/>
    <m/>
    <n v="0.06"/>
    <m/>
    <n v="9340000"/>
    <m/>
    <n v="9300000"/>
    <m/>
    <n v="1850000"/>
    <m/>
    <n v="5.0486486486486486"/>
    <m/>
    <n v="2012"/>
    <x v="3"/>
    <x v="1"/>
  </r>
  <r>
    <d v="2012-11-12T00:00:00"/>
    <d v="2012-11-14T00:00:00"/>
    <m/>
    <s v="FR0065"/>
    <d v="2033-05-15T00:00:00"/>
    <n v="6.6250000000000003E-2"/>
    <m/>
    <m/>
    <m/>
    <m/>
    <m/>
    <n v="6.3437499999999994E-2"/>
    <m/>
    <n v="7812000"/>
    <m/>
    <n v="7150000"/>
    <m/>
    <n v="1150000"/>
    <m/>
    <n v="6.79304347826087"/>
    <m/>
    <n v="2012"/>
    <x v="3"/>
    <x v="1"/>
  </r>
  <r>
    <d v="2012-11-06T00:00:00"/>
    <d v="2012-11-22T00:00:00"/>
    <m/>
    <s v="RIJPY1122"/>
    <d v="2022-11-22T00:00:00"/>
    <n v="1.1299999999999999E-2"/>
    <m/>
    <m/>
    <m/>
    <m/>
    <m/>
    <m/>
    <m/>
    <n v="7012308"/>
    <m/>
    <n v="7012308"/>
    <m/>
    <n v="7012308"/>
    <m/>
    <m/>
    <m/>
    <n v="2012"/>
    <x v="3"/>
    <x v="9"/>
  </r>
  <r>
    <d v="2012-11-14T00:00:00"/>
    <d v="2012-11-21T00:00:00"/>
    <m/>
    <s v="SNI22"/>
    <d v="2022-11-21T00:00:00"/>
    <n v="3.3000000000000002E-2"/>
    <m/>
    <m/>
    <m/>
    <m/>
    <m/>
    <m/>
    <m/>
    <n v="9639000"/>
    <m/>
    <n v="9639000"/>
    <m/>
    <n v="9639000"/>
    <m/>
    <m/>
    <m/>
    <n v="2012"/>
    <x v="3"/>
    <x v="23"/>
  </r>
  <r>
    <d v="2012-12-03T00:00:00"/>
    <d v="2012-12-05T00:00:00"/>
    <m/>
    <s v="SPN03130304"/>
    <d v="2013-03-04T00:00:00"/>
    <n v="0"/>
    <m/>
    <m/>
    <m/>
    <m/>
    <m/>
    <n v="0.02"/>
    <n v="1000000"/>
    <n v="5236000"/>
    <m/>
    <n v="5236000"/>
    <m/>
    <n v="700000"/>
    <m/>
    <n v="7.48"/>
    <m/>
    <n v="2012"/>
    <x v="3"/>
    <x v="16"/>
  </r>
  <r>
    <d v="2012-12-03T00:00:00"/>
    <d v="2012-12-05T00:00:00"/>
    <m/>
    <s v="SPN12131204"/>
    <d v="2013-12-04T00:00:00"/>
    <n v="0"/>
    <m/>
    <m/>
    <m/>
    <m/>
    <m/>
    <n v="4.2187500000000003E-2"/>
    <m/>
    <n v="3917000"/>
    <m/>
    <n v="1300000"/>
    <m/>
    <n v="500000"/>
    <m/>
    <n v="7.8339999999999996"/>
    <m/>
    <n v="2012"/>
    <x v="3"/>
    <x v="17"/>
  </r>
  <r>
    <d v="2013-01-15T00:00:00"/>
    <d v="2013-01-17T00:00:00"/>
    <m/>
    <s v="SPN03130416"/>
    <d v="2013-04-16T00:00:00"/>
    <n v="0"/>
    <m/>
    <m/>
    <m/>
    <m/>
    <m/>
    <n v="4.1250000000000002E-2"/>
    <n v="7000000"/>
    <n v="1841000"/>
    <n v="17075300"/>
    <n v="800000"/>
    <n v="10577000"/>
    <n v="800000"/>
    <n v="9000000"/>
    <n v="2.30125"/>
    <m/>
    <n v="2013"/>
    <x v="4"/>
    <x v="16"/>
  </r>
  <r>
    <d v="2013-01-15T00:00:00"/>
    <d v="2013-01-17T00:00:00"/>
    <m/>
    <s v="SPN12140116"/>
    <d v="2014-01-16T00:00:00"/>
    <n v="0"/>
    <m/>
    <m/>
    <m/>
    <m/>
    <m/>
    <n v="4.4062499999999998E-2"/>
    <m/>
    <n v="3646000"/>
    <m/>
    <n v="1400000"/>
    <m/>
    <n v="1000000"/>
    <m/>
    <n v="3.6459999999999999"/>
    <m/>
    <n v="2013"/>
    <x v="4"/>
    <x v="17"/>
  </r>
  <r>
    <d v="2013-01-15T00:00:00"/>
    <d v="2013-01-17T00:00:00"/>
    <m/>
    <s v="FR0066"/>
    <d v="2018-05-15T00:00:00"/>
    <n v="5.2499999999999998E-2"/>
    <m/>
    <m/>
    <m/>
    <m/>
    <m/>
    <n v="4.71875E-2"/>
    <m/>
    <n v="2340000"/>
    <m/>
    <n v="1800000"/>
    <m/>
    <n v="1800000"/>
    <m/>
    <n v="1.3"/>
    <m/>
    <n v="2013"/>
    <x v="4"/>
    <x v="1"/>
  </r>
  <r>
    <d v="2013-01-15T00:00:00"/>
    <d v="2013-01-17T00:00:00"/>
    <m/>
    <s v="FR0063"/>
    <d v="2023-05-15T00:00:00"/>
    <n v="5.6250000000000001E-2"/>
    <m/>
    <m/>
    <m/>
    <m/>
    <m/>
    <n v="5.2187499999999998E-2"/>
    <m/>
    <n v="3421300"/>
    <m/>
    <n v="750000"/>
    <m/>
    <n v="600000"/>
    <m/>
    <n v="5.7021666666666668"/>
    <m/>
    <n v="2013"/>
    <x v="4"/>
    <x v="1"/>
  </r>
  <r>
    <d v="2013-01-15T00:00:00"/>
    <d v="2013-01-17T00:00:00"/>
    <m/>
    <s v="FR0065"/>
    <d v="2033-05-15T00:00:00"/>
    <n v="6.6250000000000003E-2"/>
    <m/>
    <m/>
    <m/>
    <m/>
    <m/>
    <n v="6.3437499999999994E-2"/>
    <m/>
    <n v="5827000"/>
    <m/>
    <n v="5827000"/>
    <m/>
    <n v="4800000"/>
    <m/>
    <n v="1.2139583333333333"/>
    <m/>
    <n v="2013"/>
    <x v="4"/>
    <x v="1"/>
  </r>
  <r>
    <d v="2013-01-29T00:00:00"/>
    <d v="2013-01-31T00:00:00"/>
    <m/>
    <s v="SPN12140116"/>
    <d v="2014-01-16T00:00:00"/>
    <n v="0"/>
    <m/>
    <m/>
    <m/>
    <m/>
    <m/>
    <n v="4.3437499999999997E-2"/>
    <n v="7000000"/>
    <n v="4700000"/>
    <n v="16346000"/>
    <n v="1050000"/>
    <n v="9450000"/>
    <n v="1000000"/>
    <n v="8500000"/>
    <n v="4.7"/>
    <m/>
    <n v="2013"/>
    <x v="4"/>
    <x v="17"/>
  </r>
  <r>
    <d v="2013-01-29T00:00:00"/>
    <d v="2013-01-31T00:00:00"/>
    <m/>
    <s v="FR0066"/>
    <d v="2018-05-15T00:00:00"/>
    <n v="5.2499999999999998E-2"/>
    <m/>
    <m/>
    <m/>
    <m/>
    <m/>
    <n v="4.7500000000000001E-2"/>
    <m/>
    <n v="2324000"/>
    <m/>
    <n v="2250000"/>
    <m/>
    <n v="2150000"/>
    <m/>
    <n v="1.0809302325581396"/>
    <m/>
    <n v="2013"/>
    <x v="4"/>
    <x v="1"/>
  </r>
  <r>
    <d v="2013-01-29T00:00:00"/>
    <d v="2013-01-31T00:00:00"/>
    <m/>
    <s v="FR0063"/>
    <d v="2023-05-15T00:00:00"/>
    <n v="5.6250000000000001E-2"/>
    <m/>
    <m/>
    <m/>
    <m/>
    <m/>
    <n v="5.2499999999999998E-2"/>
    <m/>
    <n v="5530000"/>
    <m/>
    <n v="3500000"/>
    <m/>
    <n v="2700000"/>
    <m/>
    <n v="2.0481481481481483"/>
    <m/>
    <n v="2013"/>
    <x v="4"/>
    <x v="1"/>
  </r>
  <r>
    <d v="2013-01-29T00:00:00"/>
    <d v="2013-01-31T00:00:00"/>
    <m/>
    <s v="FR0064"/>
    <d v="2028-05-15T00:00:00"/>
    <n v="6.1249999999999999E-2"/>
    <m/>
    <m/>
    <m/>
    <m/>
    <m/>
    <n v="5.9374999999999997E-2"/>
    <m/>
    <n v="3792000"/>
    <m/>
    <n v="2650000"/>
    <m/>
    <n v="2650000"/>
    <m/>
    <n v="1.4309433962264151"/>
    <m/>
    <n v="2013"/>
    <x v="4"/>
    <x v="1"/>
  </r>
  <r>
    <d v="2013-02-05T00:00:00"/>
    <d v="2013-02-07T00:00:00"/>
    <m/>
    <s v="SPN-S 06082013"/>
    <d v="2013-08-06T00:00:00"/>
    <n v="0"/>
    <m/>
    <m/>
    <m/>
    <m/>
    <m/>
    <n v="4.1562500000000002E-2"/>
    <n v="1500000"/>
    <n v="2077000"/>
    <n v="4132000"/>
    <n v="1800000"/>
    <n v="2610000"/>
    <n v="700000"/>
    <n v="1500000"/>
    <n v="2.9671428571428571"/>
    <m/>
    <n v="2013"/>
    <x v="4"/>
    <x v="15"/>
  </r>
  <r>
    <d v="2013-02-05T00:00:00"/>
    <d v="2013-02-07T00:00:00"/>
    <m/>
    <s v="PBS001"/>
    <d v="2018-02-15T00:00:00"/>
    <n v="4.4499999999999998E-2"/>
    <m/>
    <m/>
    <m/>
    <m/>
    <m/>
    <n v="4.9062500000000002E-2"/>
    <m/>
    <n v="556000"/>
    <m/>
    <n v="150000"/>
    <m/>
    <n v="140000"/>
    <m/>
    <n v="3.9714285714285715"/>
    <m/>
    <n v="2013"/>
    <x v="4"/>
    <x v="20"/>
  </r>
  <r>
    <d v="2013-02-05T00:00:00"/>
    <d v="2013-02-07T00:00:00"/>
    <m/>
    <s v="PBS002"/>
    <d v="2022-01-15T00:00:00"/>
    <n v="5.45E-2"/>
    <m/>
    <m/>
    <m/>
    <m/>
    <m/>
    <n v="0"/>
    <m/>
    <n v="340000"/>
    <m/>
    <n v="0"/>
    <m/>
    <n v="0"/>
    <m/>
    <n v="0"/>
    <m/>
    <n v="2013"/>
    <x v="4"/>
    <x v="20"/>
  </r>
  <r>
    <d v="2013-02-05T00:00:00"/>
    <d v="2013-02-07T00:00:00"/>
    <m/>
    <s v="PBS003"/>
    <d v="2027-01-15T00:00:00"/>
    <n v="0.06"/>
    <m/>
    <m/>
    <m/>
    <m/>
    <m/>
    <n v="0"/>
    <m/>
    <n v="295000"/>
    <m/>
    <n v="0"/>
    <m/>
    <n v="0"/>
    <m/>
    <n v="0"/>
    <m/>
    <n v="2013"/>
    <x v="4"/>
    <x v="20"/>
  </r>
  <r>
    <d v="2013-02-05T00:00:00"/>
    <d v="2013-02-07T00:00:00"/>
    <m/>
    <s v="PBS004"/>
    <d v="2037-02-15T00:00:00"/>
    <n v="6.0999999999999999E-2"/>
    <m/>
    <m/>
    <m/>
    <m/>
    <m/>
    <n v="6.6875000000000004E-2"/>
    <m/>
    <n v="864000"/>
    <m/>
    <n v="660000"/>
    <m/>
    <n v="660000"/>
    <m/>
    <n v="1.3090909090909091"/>
    <m/>
    <n v="2013"/>
    <x v="4"/>
    <x v="20"/>
  </r>
  <r>
    <d v="2013-02-14T00:00:00"/>
    <d v="2013-02-18T00:00:00"/>
    <m/>
    <s v="SPN03130517"/>
    <d v="2013-05-17T00:00:00"/>
    <n v="0"/>
    <m/>
    <m/>
    <m/>
    <m/>
    <m/>
    <n v="3.15625E-2"/>
    <n v="7000000"/>
    <n v="9157000"/>
    <n v="29365000"/>
    <n v="2200000"/>
    <n v="13800000"/>
    <n v="1000000"/>
    <n v="9950000"/>
    <n v="9.157"/>
    <m/>
    <n v="2013"/>
    <x v="4"/>
    <x v="16"/>
  </r>
  <r>
    <d v="2013-02-14T00:00:00"/>
    <d v="2013-02-18T00:00:00"/>
    <m/>
    <s v="SPN12140217"/>
    <d v="2014-02-17T00:00:00"/>
    <n v="0"/>
    <m/>
    <m/>
    <m/>
    <m/>
    <m/>
    <n v="4.2500000000000003E-2"/>
    <m/>
    <n v="4480000"/>
    <m/>
    <n v="3450000"/>
    <m/>
    <n v="1000000"/>
    <m/>
    <n v="4.4800000000000004"/>
    <m/>
    <n v="2013"/>
    <x v="4"/>
    <x v="17"/>
  </r>
  <r>
    <d v="2013-02-14T00:00:00"/>
    <d v="2013-02-18T00:00:00"/>
    <m/>
    <s v="FR0063"/>
    <d v="2023-05-15T00:00:00"/>
    <n v="5.6250000000000001E-2"/>
    <m/>
    <m/>
    <m/>
    <m/>
    <m/>
    <n v="5.2812499999999998E-2"/>
    <m/>
    <n v="5063500"/>
    <m/>
    <n v="2100000"/>
    <m/>
    <n v="2100000"/>
    <m/>
    <n v="2.4111904761904763"/>
    <m/>
    <n v="2013"/>
    <x v="4"/>
    <x v="1"/>
  </r>
  <r>
    <d v="2013-02-14T00:00:00"/>
    <d v="2013-02-18T00:00:00"/>
    <m/>
    <s v="FR0064"/>
    <d v="2028-05-15T00:00:00"/>
    <n v="6.1249999999999999E-2"/>
    <m/>
    <m/>
    <m/>
    <m/>
    <m/>
    <n v="5.9687499999999998E-2"/>
    <m/>
    <n v="3613000"/>
    <m/>
    <n v="2000000"/>
    <m/>
    <n v="1950000"/>
    <m/>
    <n v="1.8528205128205129"/>
    <m/>
    <n v="2013"/>
    <x v="4"/>
    <x v="1"/>
  </r>
  <r>
    <d v="2013-02-14T00:00:00"/>
    <d v="2013-02-18T00:00:00"/>
    <m/>
    <s v="FR0065"/>
    <d v="2033-05-15T00:00:00"/>
    <n v="6.6250000000000003E-2"/>
    <m/>
    <m/>
    <m/>
    <m/>
    <m/>
    <n v="6.2812499999999993E-2"/>
    <m/>
    <n v="7051500"/>
    <m/>
    <n v="4050000"/>
    <m/>
    <n v="3900000"/>
    <m/>
    <n v="1.8080769230769231"/>
    <m/>
    <n v="2013"/>
    <x v="4"/>
    <x v="1"/>
  </r>
  <r>
    <d v="2013-02-19T00:00:00"/>
    <d v="2013-02-21T00:00:00"/>
    <m/>
    <s v="PBS001"/>
    <d v="2018-02-15T00:00:00"/>
    <n v="4.4499999999999998E-2"/>
    <m/>
    <m/>
    <m/>
    <m/>
    <m/>
    <n v="5.0312500000000003E-2"/>
    <n v="1500000"/>
    <n v="992000"/>
    <n v="2264000"/>
    <n v="54000"/>
    <n v="109000"/>
    <n v="500000"/>
    <n v="1050000"/>
    <n v="1.984"/>
    <m/>
    <n v="2013"/>
    <x v="4"/>
    <x v="20"/>
  </r>
  <r>
    <d v="2013-02-19T00:00:00"/>
    <d v="2013-02-21T00:00:00"/>
    <m/>
    <s v="PBS002"/>
    <d v="2022-01-15T00:00:00"/>
    <n v="5.45E-2"/>
    <m/>
    <m/>
    <m/>
    <m/>
    <m/>
    <n v="0"/>
    <m/>
    <n v="409000"/>
    <m/>
    <n v="0"/>
    <m/>
    <m/>
    <m/>
    <n v="0"/>
    <m/>
    <n v="2013"/>
    <x v="4"/>
    <x v="20"/>
  </r>
  <r>
    <d v="2013-02-19T00:00:00"/>
    <d v="2013-02-21T00:00:00"/>
    <m/>
    <s v="PBS003"/>
    <d v="2027-01-15T00:00:00"/>
    <n v="0.06"/>
    <m/>
    <m/>
    <m/>
    <m/>
    <m/>
    <n v="0"/>
    <m/>
    <n v="210000"/>
    <m/>
    <n v="0"/>
    <m/>
    <m/>
    <m/>
    <n v="0"/>
    <m/>
    <n v="2013"/>
    <x v="4"/>
    <x v="20"/>
  </r>
  <r>
    <d v="2013-02-19T00:00:00"/>
    <d v="2013-02-21T00:00:00"/>
    <m/>
    <s v="PBS004"/>
    <d v="2037-02-15T00:00:00"/>
    <n v="6.0999999999999999E-2"/>
    <m/>
    <m/>
    <m/>
    <m/>
    <m/>
    <n v="6.6875000000000004E-2"/>
    <m/>
    <n v="653000"/>
    <m/>
    <n v="55000"/>
    <m/>
    <n v="550000"/>
    <m/>
    <n v="1.1872727272727273"/>
    <m/>
    <n v="2013"/>
    <x v="4"/>
    <x v="20"/>
  </r>
  <r>
    <d v="2014-02-27T00:00:00"/>
    <d v="2013-02-27T00:00:00"/>
    <m/>
    <s v="SR-005"/>
    <d v="2016-02-27T00:00:00"/>
    <n v="0.06"/>
    <m/>
    <m/>
    <m/>
    <m/>
    <m/>
    <m/>
    <n v="13000000"/>
    <n v="20870000"/>
    <m/>
    <n v="14968875"/>
    <m/>
    <n v="14968875"/>
    <m/>
    <n v="1.3942263530158412"/>
    <m/>
    <n v="2014"/>
    <x v="4"/>
    <x v="13"/>
  </r>
  <r>
    <d v="2013-02-26T00:00:00"/>
    <d v="2013-02-28T00:00:00"/>
    <m/>
    <s v="SPN12140217"/>
    <d v="2014-02-17T00:00:00"/>
    <n v="0"/>
    <m/>
    <m/>
    <m/>
    <m/>
    <m/>
    <n v="4.1250000000000002E-2"/>
    <n v="7000000"/>
    <n v="5616000"/>
    <n v="18855500"/>
    <n v="5550000"/>
    <n v="12350000"/>
    <n v="1000000"/>
    <n v="7550000"/>
    <n v="5.6159999999999997"/>
    <m/>
    <n v="2013"/>
    <x v="4"/>
    <x v="17"/>
  </r>
  <r>
    <d v="2013-02-26T00:00:00"/>
    <d v="2013-02-28T00:00:00"/>
    <m/>
    <s v="FR0066"/>
    <d v="2018-05-15T00:00:00"/>
    <n v="5.2499999999999998E-2"/>
    <m/>
    <m/>
    <m/>
    <m/>
    <m/>
    <n v="4.8437500000000001E-2"/>
    <m/>
    <n v="2262500"/>
    <m/>
    <n v="2000000"/>
    <m/>
    <n v="2000000"/>
    <m/>
    <n v="1.1312500000000001"/>
    <m/>
    <n v="2013"/>
    <x v="4"/>
    <x v="1"/>
  </r>
  <r>
    <d v="2013-02-26T00:00:00"/>
    <d v="2013-02-28T00:00:00"/>
    <m/>
    <s v="FR0063"/>
    <d v="2023-05-15T00:00:00"/>
    <n v="5.6250000000000001E-2"/>
    <m/>
    <m/>
    <m/>
    <m/>
    <m/>
    <n v="5.3124999999999999E-2"/>
    <m/>
    <n v="4493000"/>
    <m/>
    <n v="3100000"/>
    <m/>
    <n v="3100000"/>
    <m/>
    <n v="1.4493548387096775"/>
    <m/>
    <n v="2013"/>
    <x v="4"/>
    <x v="1"/>
  </r>
  <r>
    <d v="2013-02-26T00:00:00"/>
    <d v="2013-02-28T00:00:00"/>
    <m/>
    <s v="FR0065"/>
    <d v="2033-05-15T00:00:00"/>
    <n v="6.6250000000000003E-2"/>
    <m/>
    <m/>
    <m/>
    <m/>
    <m/>
    <n v="6.2812499999999993E-2"/>
    <m/>
    <n v="6484000"/>
    <m/>
    <n v="1700000"/>
    <m/>
    <n v="1450000"/>
    <m/>
    <n v="4.4717241379310346"/>
    <m/>
    <n v="2013"/>
    <x v="4"/>
    <x v="1"/>
  </r>
  <r>
    <d v="2013-03-05T00:00:00"/>
    <d v="2013-03-07T00:00:00"/>
    <m/>
    <s v="SPN-S 06092013"/>
    <d v="2013-08-06T00:00:00"/>
    <n v="0"/>
    <m/>
    <m/>
    <m/>
    <m/>
    <m/>
    <n v="4.1875000000000002E-2"/>
    <n v="1500000"/>
    <n v="2104000"/>
    <n v="3386000"/>
    <n v="720000"/>
    <n v="760000"/>
    <n v="720000"/>
    <n v="760000"/>
    <n v="2.9222222222222221"/>
    <m/>
    <n v="2013"/>
    <x v="4"/>
    <x v="15"/>
  </r>
  <r>
    <d v="2013-03-05T00:00:00"/>
    <d v="2013-03-07T00:00:00"/>
    <m/>
    <s v="PBS001"/>
    <d v="2018-02-15T00:00:00"/>
    <n v="4.4499999999999998E-2"/>
    <m/>
    <m/>
    <m/>
    <m/>
    <m/>
    <n v="0"/>
    <m/>
    <n v="328000"/>
    <m/>
    <n v="0"/>
    <m/>
    <n v="0"/>
    <m/>
    <n v="0"/>
    <m/>
    <n v="2013"/>
    <x v="4"/>
    <x v="20"/>
  </r>
  <r>
    <d v="2013-03-05T00:00:00"/>
    <d v="2013-03-07T00:00:00"/>
    <m/>
    <s v="PBS002"/>
    <d v="2022-01-15T00:00:00"/>
    <n v="5.45E-2"/>
    <m/>
    <m/>
    <m/>
    <m/>
    <m/>
    <n v="5.6250000000000001E-2"/>
    <m/>
    <n v="101000"/>
    <m/>
    <n v="10000"/>
    <m/>
    <n v="10000"/>
    <m/>
    <n v="10.1"/>
    <m/>
    <n v="2013"/>
    <x v="4"/>
    <x v="20"/>
  </r>
  <r>
    <d v="2013-03-05T00:00:00"/>
    <d v="2013-03-07T00:00:00"/>
    <m/>
    <s v="PBS003"/>
    <d v="2027-01-15T00:00:00"/>
    <n v="0.06"/>
    <m/>
    <m/>
    <m/>
    <m/>
    <m/>
    <n v="6.4062499999999994E-2"/>
    <m/>
    <n v="101000"/>
    <m/>
    <n v="30000"/>
    <m/>
    <n v="30000"/>
    <m/>
    <n v="3.3666666666666667"/>
    <m/>
    <n v="2013"/>
    <x v="4"/>
    <x v="20"/>
  </r>
  <r>
    <d v="2013-03-05T00:00:00"/>
    <d v="2013-03-07T00:00:00"/>
    <m/>
    <s v="PBS004"/>
    <d v="2037-02-15T00:00:00"/>
    <n v="6.0999999999999999E-2"/>
    <m/>
    <m/>
    <m/>
    <m/>
    <m/>
    <n v="0"/>
    <m/>
    <n v="752000"/>
    <m/>
    <n v="0"/>
    <m/>
    <n v="0"/>
    <m/>
    <n v="0"/>
    <m/>
    <n v="2013"/>
    <x v="4"/>
    <x v="20"/>
  </r>
  <r>
    <d v="2013-03-13T00:00:00"/>
    <d v="2013-03-15T00:00:00"/>
    <m/>
    <s v="SPN03130614"/>
    <d v="2013-06-14T00:00:00"/>
    <n v="0"/>
    <m/>
    <m/>
    <m/>
    <m/>
    <m/>
    <n v="3.7499999999999999E-2"/>
    <n v="7000000"/>
    <n v="1650000"/>
    <n v="14103200"/>
    <n v="1000000"/>
    <n v="8150000"/>
    <n v="1000000"/>
    <n v="7150000"/>
    <n v="1.65"/>
    <m/>
    <n v="2013"/>
    <x v="4"/>
    <x v="16"/>
  </r>
  <r>
    <d v="2013-03-13T00:00:00"/>
    <d v="2013-03-15T00:00:00"/>
    <m/>
    <s v="SPN12140314"/>
    <d v="2014-03-14T00:00:00"/>
    <n v="0"/>
    <m/>
    <m/>
    <m/>
    <m/>
    <m/>
    <n v="4.1250000000000002E-2"/>
    <m/>
    <n v="3650200"/>
    <m/>
    <n v="1950000"/>
    <m/>
    <n v="1000000"/>
    <m/>
    <n v="3.6501999999999999"/>
    <m/>
    <n v="2013"/>
    <x v="4"/>
    <x v="17"/>
  </r>
  <r>
    <d v="2013-03-13T00:00:00"/>
    <d v="2013-03-15T00:00:00"/>
    <m/>
    <s v="FR0066"/>
    <d v="2018-05-15T00:00:00"/>
    <n v="5.2499999999999998E-2"/>
    <m/>
    <m/>
    <m/>
    <m/>
    <m/>
    <n v="4.9062500000000002E-2"/>
    <m/>
    <n v="1231000"/>
    <m/>
    <n v="800000"/>
    <m/>
    <n v="800000"/>
    <m/>
    <n v="1.5387500000000001"/>
    <m/>
    <n v="2013"/>
    <x v="4"/>
    <x v="1"/>
  </r>
  <r>
    <d v="2013-03-13T00:00:00"/>
    <d v="2013-03-15T00:00:00"/>
    <m/>
    <s v="FR0063"/>
    <d v="2023-05-15T00:00:00"/>
    <n v="5.6250000000000001E-2"/>
    <m/>
    <m/>
    <m/>
    <m/>
    <m/>
    <n v="5.4062499999999999E-2"/>
    <m/>
    <n v="3290000"/>
    <m/>
    <n v="1800000"/>
    <m/>
    <n v="1750000"/>
    <m/>
    <n v="1.88"/>
    <m/>
    <n v="2013"/>
    <x v="4"/>
    <x v="1"/>
  </r>
  <r>
    <d v="2013-03-13T00:00:00"/>
    <d v="2013-03-15T00:00:00"/>
    <m/>
    <s v="FR0064"/>
    <d v="2028-05-15T00:00:00"/>
    <n v="6.1249999999999999E-2"/>
    <m/>
    <m/>
    <m/>
    <m/>
    <m/>
    <n v="6.0624999999999998E-2"/>
    <m/>
    <n v="4282000"/>
    <m/>
    <n v="2600000"/>
    <m/>
    <n v="2600000"/>
    <m/>
    <n v="1.6469230769230769"/>
    <m/>
    <n v="2013"/>
    <x v="4"/>
    <x v="1"/>
  </r>
  <r>
    <d v="2013-03-19T00:00:00"/>
    <d v="2013-03-21T00:00:00"/>
    <m/>
    <s v="PBS001"/>
    <d v="2018-02-15T00:00:00"/>
    <n v="4.4499999999999998E-2"/>
    <m/>
    <m/>
    <m/>
    <m/>
    <m/>
    <n v="5.2499999999999998E-2"/>
    <n v="1500000"/>
    <n v="391000"/>
    <n v="1817000"/>
    <n v="115000"/>
    <n v="911000"/>
    <n v="115000"/>
    <n v="905000"/>
    <n v="3.4"/>
    <m/>
    <n v="2013"/>
    <x v="4"/>
    <x v="20"/>
  </r>
  <r>
    <d v="2013-03-19T00:00:00"/>
    <d v="2013-03-21T00:00:00"/>
    <m/>
    <s v="PBS002"/>
    <d v="2022-01-15T00:00:00"/>
    <n v="5.45E-2"/>
    <m/>
    <m/>
    <m/>
    <m/>
    <m/>
    <n v="0"/>
    <m/>
    <n v="111000"/>
    <m/>
    <n v="0"/>
    <m/>
    <n v="0"/>
    <m/>
    <n v="0"/>
    <m/>
    <n v="2013"/>
    <x v="4"/>
    <x v="20"/>
  </r>
  <r>
    <d v="2013-03-19T00:00:00"/>
    <d v="2013-03-21T00:00:00"/>
    <m/>
    <s v="PBS003"/>
    <d v="2027-01-15T00:00:00"/>
    <n v="0.06"/>
    <m/>
    <m/>
    <m/>
    <m/>
    <m/>
    <n v="0"/>
    <m/>
    <n v="87000"/>
    <m/>
    <n v="6000"/>
    <m/>
    <n v="0"/>
    <m/>
    <n v="0"/>
    <m/>
    <n v="2013"/>
    <x v="4"/>
    <x v="20"/>
  </r>
  <r>
    <d v="2013-03-19T00:00:00"/>
    <d v="2013-03-21T00:00:00"/>
    <m/>
    <s v="PBS004"/>
    <d v="2037-02-15T00:00:00"/>
    <n v="6.0999999999999999E-2"/>
    <m/>
    <m/>
    <m/>
    <m/>
    <m/>
    <n v="6.6875000000000004E-2"/>
    <m/>
    <n v="1228000"/>
    <m/>
    <n v="790000"/>
    <m/>
    <n v="790000"/>
    <m/>
    <n v="1.5544303797468355"/>
    <m/>
    <n v="2013"/>
    <x v="4"/>
    <x v="20"/>
  </r>
  <r>
    <d v="2013-03-26T00:00:00"/>
    <d v="2013-03-28T00:00:00"/>
    <m/>
    <s v="SPN12140314"/>
    <d v="2014-03-14T00:00:00"/>
    <n v="0"/>
    <m/>
    <m/>
    <m/>
    <m/>
    <m/>
    <n v="4.2187500000000003E-2"/>
    <n v="7000000"/>
    <n v="1970000"/>
    <n v="9439000"/>
    <n v="1200000"/>
    <n v="7850000"/>
    <n v="1000000"/>
    <n v="7650000"/>
    <n v="1.97"/>
    <m/>
    <n v="2013"/>
    <x v="4"/>
    <x v="17"/>
  </r>
  <r>
    <d v="2013-03-26T00:00:00"/>
    <d v="2013-03-28T00:00:00"/>
    <m/>
    <s v="FR0066"/>
    <d v="2018-05-15T00:00:00"/>
    <n v="5.2499999999999998E-2"/>
    <m/>
    <m/>
    <m/>
    <m/>
    <m/>
    <n v="5.0312500000000003E-2"/>
    <m/>
    <n v="418000"/>
    <m/>
    <n v="200000"/>
    <m/>
    <n v="200000"/>
    <m/>
    <n v="2.09"/>
    <m/>
    <n v="2013"/>
    <x v="4"/>
    <x v="1"/>
  </r>
  <r>
    <d v="2013-03-26T00:00:00"/>
    <d v="2013-03-28T00:00:00"/>
    <m/>
    <s v="FR0064"/>
    <d v="2028-05-15T00:00:00"/>
    <n v="6.1249999999999999E-2"/>
    <m/>
    <m/>
    <m/>
    <m/>
    <m/>
    <n v="6.2812499999999993E-2"/>
    <m/>
    <n v="2300000"/>
    <m/>
    <n v="1800000"/>
    <m/>
    <n v="1800000"/>
    <m/>
    <n v="1.2777777777777777"/>
    <m/>
    <n v="2013"/>
    <x v="4"/>
    <x v="1"/>
  </r>
  <r>
    <d v="2013-03-26T00:00:00"/>
    <d v="2013-03-28T00:00:00"/>
    <m/>
    <s v="FR0065"/>
    <d v="2033-05-15T00:00:00"/>
    <n v="6.6250000000000003E-2"/>
    <m/>
    <m/>
    <m/>
    <m/>
    <m/>
    <n v="6.5312499999999996E-2"/>
    <m/>
    <n v="4751000"/>
    <m/>
    <n v="4650000"/>
    <m/>
    <n v="4650000"/>
    <m/>
    <n v="1.0217204301075269"/>
    <m/>
    <n v="2013"/>
    <x v="4"/>
    <x v="1"/>
  </r>
  <r>
    <d v="2013-04-02T00:00:00"/>
    <d v="2013-04-04T00:00:00"/>
    <m/>
    <s v="SPN-S 03102013"/>
    <d v="2013-10-03T00:00:00"/>
    <n v="0"/>
    <m/>
    <m/>
    <m/>
    <m/>
    <m/>
    <n v="0"/>
    <n v="1500000"/>
    <n v="520000"/>
    <n v="1855000"/>
    <n v="0"/>
    <n v="645000"/>
    <n v="0"/>
    <n v="645000"/>
    <n v="0"/>
    <m/>
    <n v="2013"/>
    <x v="4"/>
    <x v="15"/>
  </r>
  <r>
    <d v="2013-04-02T00:00:00"/>
    <d v="2013-04-04T00:00:00"/>
    <m/>
    <s v="PBS001"/>
    <d v="2018-02-15T00:00:00"/>
    <n v="4.4499999999999998E-2"/>
    <m/>
    <m/>
    <m/>
    <m/>
    <m/>
    <n v="0"/>
    <m/>
    <n v="410000"/>
    <m/>
    <n v="0"/>
    <m/>
    <n v="0"/>
    <m/>
    <n v="0"/>
    <m/>
    <n v="2013"/>
    <x v="4"/>
    <x v="20"/>
  </r>
  <r>
    <d v="2013-04-02T00:00:00"/>
    <d v="2013-04-04T00:00:00"/>
    <m/>
    <s v="PBS005"/>
    <d v="2020-03-15T00:00:00"/>
    <n v="0"/>
    <m/>
    <m/>
    <m/>
    <m/>
    <m/>
    <n v="0"/>
    <m/>
    <n v="200000"/>
    <m/>
    <n v="0"/>
    <m/>
    <n v="0"/>
    <m/>
    <n v="0"/>
    <m/>
    <n v="2013"/>
    <x v="4"/>
    <x v="20"/>
  </r>
  <r>
    <d v="2013-04-02T00:00:00"/>
    <d v="2013-04-04T00:00:00"/>
    <m/>
    <s v="PBS003"/>
    <d v="2027-01-15T00:00:00"/>
    <n v="0.06"/>
    <m/>
    <m/>
    <m/>
    <m/>
    <m/>
    <n v="0"/>
    <m/>
    <n v="80000"/>
    <m/>
    <n v="0"/>
    <m/>
    <n v="0"/>
    <m/>
    <n v="0"/>
    <m/>
    <n v="2013"/>
    <x v="4"/>
    <x v="20"/>
  </r>
  <r>
    <d v="2013-04-02T00:00:00"/>
    <d v="2013-04-04T00:00:00"/>
    <m/>
    <s v="PBS004"/>
    <d v="2037-02-15T00:00:00"/>
    <n v="6.0999999999999999E-2"/>
    <m/>
    <m/>
    <m/>
    <m/>
    <m/>
    <n v="6.8750000000000006E-2"/>
    <m/>
    <n v="645000"/>
    <m/>
    <n v="645000"/>
    <m/>
    <n v="645000"/>
    <m/>
    <n v="1"/>
    <m/>
    <n v="2013"/>
    <x v="4"/>
    <x v="20"/>
  </r>
  <r>
    <d v="2013-04-09T00:00:00"/>
    <d v="2013-04-11T00:00:00"/>
    <m/>
    <s v="SPN03130710"/>
    <d v="2013-07-10T00:00:00"/>
    <n v="0"/>
    <m/>
    <m/>
    <m/>
    <m/>
    <m/>
    <n v="4.1300000000000003E-2"/>
    <n v="7000000"/>
    <n v="1600000"/>
    <n v="15512500"/>
    <n v="1050000"/>
    <n v="5150000"/>
    <n v="1000000"/>
    <n v="4500000"/>
    <n v="1.6"/>
    <m/>
    <n v="2013"/>
    <x v="4"/>
    <x v="16"/>
  </r>
  <r>
    <d v="2013-04-09T00:00:00"/>
    <d v="2013-04-11T00:00:00"/>
    <m/>
    <s v="SPN12140410"/>
    <d v="2014-04-10T00:00:00"/>
    <n v="0"/>
    <m/>
    <m/>
    <m/>
    <m/>
    <m/>
    <n v="4.4499999999999998E-2"/>
    <m/>
    <n v="2064000"/>
    <m/>
    <n v="1500000"/>
    <m/>
    <n v="1000000"/>
    <m/>
    <n v="2.0640000000000001"/>
    <m/>
    <n v="2013"/>
    <x v="4"/>
    <x v="17"/>
  </r>
  <r>
    <d v="2013-04-09T00:00:00"/>
    <d v="2013-04-11T00:00:00"/>
    <m/>
    <s v="FR0066"/>
    <d v="2018-05-15T00:00:00"/>
    <n v="5.2499999999999998E-2"/>
    <m/>
    <m/>
    <m/>
    <m/>
    <m/>
    <n v="5.2499999999999998E-2"/>
    <m/>
    <n v="1969000"/>
    <m/>
    <n v="1600000"/>
    <m/>
    <n v="1600000"/>
    <m/>
    <n v="1.2306250000000001"/>
    <m/>
    <n v="2013"/>
    <x v="4"/>
    <x v="1"/>
  </r>
  <r>
    <d v="2013-04-09T00:00:00"/>
    <d v="2013-04-11T00:00:00"/>
    <m/>
    <s v="FR0063"/>
    <d v="2023-05-15T00:00:00"/>
    <n v="5.6250000000000001E-2"/>
    <m/>
    <m/>
    <m/>
    <m/>
    <m/>
    <n v="0"/>
    <m/>
    <n v="1768500"/>
    <m/>
    <n v="100000"/>
    <m/>
    <n v="0"/>
    <m/>
    <n v="0"/>
    <m/>
    <n v="2013"/>
    <x v="4"/>
    <x v="1"/>
  </r>
  <r>
    <d v="2013-04-09T00:00:00"/>
    <d v="2013-04-11T00:00:00"/>
    <m/>
    <s v="FR0065"/>
    <d v="2033-05-15T00:00:00"/>
    <n v="6.6250000000000003E-2"/>
    <m/>
    <m/>
    <m/>
    <m/>
    <m/>
    <n v="6.7000000000000004E-2"/>
    <m/>
    <n v="8111000"/>
    <m/>
    <n v="900000"/>
    <m/>
    <n v="900000"/>
    <m/>
    <n v="9.0122222222222224"/>
    <m/>
    <n v="2013"/>
    <x v="4"/>
    <x v="1"/>
  </r>
  <r>
    <d v="2013-04-08T00:00:00"/>
    <d v="2013-04-15T00:00:00"/>
    <m/>
    <s v="RI0423"/>
    <d v="2023-04-25T00:00:00"/>
    <n v="3.5000000000000003E-2"/>
    <m/>
    <m/>
    <m/>
    <m/>
    <m/>
    <m/>
    <m/>
    <n v="60768750"/>
    <m/>
    <n v="19446000"/>
    <m/>
    <n v="14584500"/>
    <m/>
    <n v="4.166666666666667"/>
    <m/>
    <n v="2013"/>
    <x v="4"/>
    <x v="22"/>
  </r>
  <r>
    <d v="2013-04-08T00:00:00"/>
    <d v="2013-04-15T00:00:00"/>
    <m/>
    <s v="RI0443"/>
    <d v="2043-04-25T00:00:00"/>
    <n v="4.7500000000000001E-2"/>
    <m/>
    <m/>
    <m/>
    <m/>
    <m/>
    <m/>
    <m/>
    <n v="60768750"/>
    <m/>
    <n v="14584500"/>
    <m/>
    <n v="14584500"/>
    <m/>
    <n v="4.166666666666667"/>
    <m/>
    <n v="2013"/>
    <x v="4"/>
    <x v="22"/>
  </r>
  <r>
    <d v="2013-04-16T00:00:00"/>
    <d v="2013-04-18T00:00:00"/>
    <m/>
    <s v="SPN-S 17102013"/>
    <d v="2013-10-17T00:00:00"/>
    <n v="0"/>
    <m/>
    <m/>
    <m/>
    <m/>
    <m/>
    <n v="4.3124999999999997E-2"/>
    <n v="1500000"/>
    <n v="1101000"/>
    <n v="2925000"/>
    <n v="470000"/>
    <n v="1290000"/>
    <n v="400000"/>
    <n v="1220000"/>
    <n v="2.7524999999999999"/>
    <m/>
    <n v="2013"/>
    <x v="4"/>
    <x v="15"/>
  </r>
  <r>
    <d v="2013-04-16T00:00:00"/>
    <d v="2013-04-18T00:00:00"/>
    <m/>
    <s v="PBS-001"/>
    <d v="2018-02-15T00:00:00"/>
    <n v="4.4499999999999998E-2"/>
    <m/>
    <m/>
    <m/>
    <m/>
    <m/>
    <n v="0"/>
    <m/>
    <n v="602000"/>
    <m/>
    <n v="0"/>
    <m/>
    <n v="0"/>
    <m/>
    <n v="0"/>
    <m/>
    <n v="2013"/>
    <x v="4"/>
    <x v="18"/>
  </r>
  <r>
    <d v="2013-04-16T00:00:00"/>
    <d v="2013-04-18T00:00:00"/>
    <m/>
    <s v="PBS-005"/>
    <d v="2020-04-15T00:00:00"/>
    <n v="0"/>
    <m/>
    <m/>
    <m/>
    <m/>
    <m/>
    <n v="0"/>
    <m/>
    <n v="55000"/>
    <m/>
    <n v="0"/>
    <m/>
    <n v="0"/>
    <m/>
    <n v="0"/>
    <m/>
    <n v="2013"/>
    <x v="4"/>
    <x v="18"/>
  </r>
  <r>
    <d v="2013-04-16T00:00:00"/>
    <d v="2013-04-18T00:00:00"/>
    <m/>
    <s v="PBS-003"/>
    <d v="2027-01-15T00:00:00"/>
    <n v="0.06"/>
    <m/>
    <m/>
    <m/>
    <m/>
    <m/>
    <n v="6.5312499999999996E-2"/>
    <m/>
    <n v="173000"/>
    <m/>
    <n v="55000"/>
    <m/>
    <n v="55000"/>
    <m/>
    <n v="3.1454545454545455"/>
    <m/>
    <n v="2013"/>
    <x v="4"/>
    <x v="18"/>
  </r>
  <r>
    <d v="2013-04-16T00:00:00"/>
    <d v="2013-04-18T00:00:00"/>
    <m/>
    <s v="PBS-004"/>
    <d v="2037-02-15T00:00:00"/>
    <n v="6.0999999999999999E-2"/>
    <m/>
    <m/>
    <m/>
    <m/>
    <m/>
    <n v="6.8750000000000006E-2"/>
    <m/>
    <n v="994000"/>
    <m/>
    <n v="765000"/>
    <m/>
    <n v="765000"/>
    <m/>
    <n v="1.2993464052287582"/>
    <m/>
    <n v="2013"/>
    <x v="4"/>
    <x v="18"/>
  </r>
  <r>
    <d v="2013-04-23T00:00:00"/>
    <d v="2013-04-25T00:00:00"/>
    <m/>
    <s v="SPN12140410"/>
    <d v="2014-04-10T00:00:00"/>
    <n v="0"/>
    <m/>
    <m/>
    <m/>
    <m/>
    <m/>
    <n v="3.95E-2"/>
    <n v="7000000"/>
    <n v="5492000"/>
    <n v="22283500"/>
    <n v="2200000"/>
    <n v="13300000"/>
    <n v="1000000"/>
    <n v="10500000"/>
    <n v="5.492"/>
    <m/>
    <n v="2013"/>
    <x v="4"/>
    <x v="17"/>
  </r>
  <r>
    <d v="2013-04-23T00:00:00"/>
    <d v="2013-04-25T00:00:00"/>
    <m/>
    <s v="FR0063"/>
    <d v="2023-05-15T00:00:00"/>
    <n v="5.6250000000000001E-2"/>
    <m/>
    <m/>
    <m/>
    <m/>
    <m/>
    <n v="5.4899999999999997E-2"/>
    <m/>
    <n v="2949000"/>
    <m/>
    <n v="2000000"/>
    <m/>
    <n v="2000000"/>
    <m/>
    <n v="1.4744999999999999"/>
    <m/>
    <n v="2013"/>
    <x v="4"/>
    <x v="1"/>
  </r>
  <r>
    <d v="2013-04-23T00:00:00"/>
    <d v="2013-04-25T00:00:00"/>
    <m/>
    <s v="FR0064"/>
    <d v="2028-05-15T00:00:00"/>
    <n v="6.1249999999999999E-2"/>
    <m/>
    <m/>
    <m/>
    <m/>
    <m/>
    <n v="6.1499999999999999E-2"/>
    <m/>
    <n v="3856000"/>
    <m/>
    <n v="2850000"/>
    <m/>
    <n v="2850000"/>
    <m/>
    <n v="1.352982456140351"/>
    <m/>
    <n v="2013"/>
    <x v="4"/>
    <x v="1"/>
  </r>
  <r>
    <d v="2013-04-23T00:00:00"/>
    <d v="2013-04-25T00:00:00"/>
    <m/>
    <s v="FR0065"/>
    <d v="2033-05-15T00:00:00"/>
    <n v="6.6250000000000003E-2"/>
    <m/>
    <m/>
    <m/>
    <m/>
    <m/>
    <n v="6.4299999999999996E-2"/>
    <m/>
    <n v="9986500"/>
    <m/>
    <n v="6250000"/>
    <m/>
    <n v="4650000"/>
    <m/>
    <n v="2.1476344086021504"/>
    <m/>
    <n v="2013"/>
    <x v="4"/>
    <x v="1"/>
  </r>
  <r>
    <d v="2013-04-30T00:00:00"/>
    <d v="2013-05-02T00:00:00"/>
    <m/>
    <s v="PBS-001"/>
    <d v="2018-02-15T00:00:00"/>
    <n v="4.4499999999999998E-2"/>
    <m/>
    <m/>
    <m/>
    <m/>
    <m/>
    <n v="4.3124999999999997E-2"/>
    <n v="1500000"/>
    <n v="641000"/>
    <n v="2425500"/>
    <n v="20000"/>
    <n v="1050000"/>
    <n v="0"/>
    <n v="1000000"/>
    <e v="#DIV/0!"/>
    <m/>
    <n v="2013"/>
    <x v="4"/>
    <x v="18"/>
  </r>
  <r>
    <d v="2013-04-30T00:00:00"/>
    <d v="2013-05-02T00:00:00"/>
    <m/>
    <s v="PBS-003"/>
    <d v="2027-01-15T00:00:00"/>
    <n v="0.06"/>
    <m/>
    <m/>
    <m/>
    <m/>
    <m/>
    <n v="0"/>
    <m/>
    <n v="36000"/>
    <m/>
    <n v="0"/>
    <m/>
    <n v="0"/>
    <m/>
    <e v="#DIV/0!"/>
    <m/>
    <n v="2013"/>
    <x v="4"/>
    <x v="18"/>
  </r>
  <r>
    <d v="2013-04-30T00:00:00"/>
    <d v="2013-05-02T00:00:00"/>
    <m/>
    <s v="PBS-004"/>
    <d v="2037-02-15T00:00:00"/>
    <n v="6.0999999999999999E-2"/>
    <m/>
    <m/>
    <m/>
    <m/>
    <m/>
    <n v="0"/>
    <m/>
    <n v="567000"/>
    <m/>
    <n v="0"/>
    <m/>
    <n v="0"/>
    <m/>
    <e v="#DIV/0!"/>
    <m/>
    <n v="2013"/>
    <x v="4"/>
    <x v="18"/>
  </r>
  <r>
    <d v="2013-04-30T00:00:00"/>
    <d v="2013-05-02T00:00:00"/>
    <m/>
    <s v="PBS-005"/>
    <d v="2043-04-15T00:00:00"/>
    <n v="6.7500000000000004E-2"/>
    <m/>
    <m/>
    <m/>
    <m/>
    <m/>
    <n v="6.5312499999999996E-2"/>
    <m/>
    <n v="1181500"/>
    <m/>
    <n v="1030000"/>
    <m/>
    <n v="1000000"/>
    <m/>
    <n v="1.1815"/>
    <m/>
    <n v="2013"/>
    <x v="4"/>
    <x v="18"/>
  </r>
  <r>
    <d v="2013-05-06T00:00:00"/>
    <d v="2013-05-08T00:00:00"/>
    <m/>
    <s v="SPN03130807"/>
    <d v="2013-08-07T00:00:00"/>
    <n v="0"/>
    <m/>
    <m/>
    <m/>
    <m/>
    <m/>
    <n v="4.0300000000000002E-2"/>
    <n v="8000000"/>
    <n v="1870000"/>
    <n v="20148500"/>
    <n v="1500000"/>
    <n v="12100000"/>
    <n v="1000000"/>
    <n v="11550000"/>
    <n v="1.87"/>
    <m/>
    <n v="2013"/>
    <x v="4"/>
    <x v="16"/>
  </r>
  <r>
    <d v="2013-05-06T00:00:00"/>
    <d v="2013-05-08T00:00:00"/>
    <m/>
    <s v="SPN12140507"/>
    <d v="2014-05-07T00:00:00"/>
    <n v="0"/>
    <m/>
    <m/>
    <m/>
    <m/>
    <m/>
    <n v="4.2000000000000003E-2"/>
    <m/>
    <n v="2784000"/>
    <m/>
    <n v="1400000"/>
    <m/>
    <n v="1350000"/>
    <m/>
    <n v="2.0622222222222222"/>
    <m/>
    <n v="2013"/>
    <x v="4"/>
    <x v="17"/>
  </r>
  <r>
    <d v="2013-05-06T00:00:00"/>
    <d v="2013-05-08T00:00:00"/>
    <m/>
    <s v="FR0066"/>
    <d v="2018-05-15T00:00:00"/>
    <n v="5.2499999999999998E-2"/>
    <m/>
    <m/>
    <m/>
    <m/>
    <m/>
    <n v="5.0500000000000003E-2"/>
    <m/>
    <n v="4298000"/>
    <m/>
    <n v="2050000"/>
    <m/>
    <n v="2050000"/>
    <m/>
    <n v="2.0965853658536586"/>
    <m/>
    <n v="2013"/>
    <x v="4"/>
    <x v="1"/>
  </r>
  <r>
    <d v="2013-05-06T00:00:00"/>
    <d v="2013-05-08T00:00:00"/>
    <m/>
    <s v="FR0064"/>
    <d v="2028-05-15T00:00:00"/>
    <n v="6.1249999999999999E-2"/>
    <m/>
    <m/>
    <m/>
    <m/>
    <m/>
    <n v="6.3E-2"/>
    <m/>
    <n v="3383000"/>
    <m/>
    <n v="2250000"/>
    <m/>
    <n v="2250000"/>
    <m/>
    <n v="1.5035555555555555"/>
    <m/>
    <n v="2013"/>
    <x v="4"/>
    <x v="1"/>
  </r>
  <r>
    <d v="2013-05-06T00:00:00"/>
    <d v="2013-05-08T00:00:00"/>
    <m/>
    <s v="FR0065"/>
    <d v="2033-05-15T00:00:00"/>
    <n v="6.6250000000000003E-2"/>
    <m/>
    <m/>
    <m/>
    <m/>
    <m/>
    <n v="6.5600000000000006E-2"/>
    <m/>
    <n v="7813500"/>
    <m/>
    <n v="4900000"/>
    <m/>
    <n v="4900000"/>
    <m/>
    <n v="1.5945918367346938"/>
    <m/>
    <n v="2013"/>
    <x v="4"/>
    <x v="1"/>
  </r>
  <r>
    <d v="2013-05-14T00:00:00"/>
    <d v="2013-05-16T00:00:00"/>
    <m/>
    <s v="SPN-S 15112013"/>
    <d v="2013-11-15T00:00:00"/>
    <n v="0"/>
    <m/>
    <m/>
    <m/>
    <m/>
    <m/>
    <n v="4.1250000000000002E-2"/>
    <n v="1500000"/>
    <n v="1540000"/>
    <n v="3221500"/>
    <n v="210000"/>
    <n v="608500"/>
    <n v="210000"/>
    <n v="570000"/>
    <n v="7.333333333333333"/>
    <m/>
    <n v="2013"/>
    <x v="4"/>
    <x v="15"/>
  </r>
  <r>
    <d v="2013-05-14T00:00:00"/>
    <d v="2013-05-16T00:00:00"/>
    <m/>
    <s v="PBS-001"/>
    <d v="2018-02-15T00:00:00"/>
    <n v="4.4499999999999998E-2"/>
    <m/>
    <m/>
    <m/>
    <m/>
    <m/>
    <n v="0"/>
    <m/>
    <n v="523000"/>
    <m/>
    <n v="0"/>
    <m/>
    <n v="0"/>
    <m/>
    <n v="0"/>
    <m/>
    <n v="2013"/>
    <x v="4"/>
    <x v="18"/>
  </r>
  <r>
    <d v="2013-05-14T00:00:00"/>
    <d v="2013-05-16T00:00:00"/>
    <m/>
    <s v="PBS-004"/>
    <d v="2037-02-15T00:00:00"/>
    <n v="6.0999999999999999E-2"/>
    <m/>
    <m/>
    <m/>
    <m/>
    <m/>
    <n v="0"/>
    <m/>
    <n v="93000"/>
    <m/>
    <n v="0"/>
    <m/>
    <n v="0"/>
    <m/>
    <n v="0"/>
    <m/>
    <n v="2013"/>
    <x v="4"/>
    <x v="18"/>
  </r>
  <r>
    <d v="2013-05-14T00:00:00"/>
    <d v="2013-05-16T00:00:00"/>
    <m/>
    <s v="PBS-005"/>
    <d v="2043-04-15T00:00:00"/>
    <n v="6.7500000000000004E-2"/>
    <m/>
    <m/>
    <m/>
    <m/>
    <m/>
    <n v="6.8750000000000006E-2"/>
    <m/>
    <n v="398500"/>
    <m/>
    <n v="398500"/>
    <m/>
    <n v="360000"/>
    <m/>
    <n v="1.1069444444444445"/>
    <m/>
    <n v="2013"/>
    <x v="4"/>
    <x v="18"/>
  </r>
  <r>
    <d v="2013-05-14T00:00:00"/>
    <d v="2013-05-16T00:00:00"/>
    <m/>
    <s v="PBS-006"/>
    <d v="2015-05-15T00:00:00"/>
    <n v="0"/>
    <m/>
    <m/>
    <m/>
    <m/>
    <m/>
    <n v="0"/>
    <m/>
    <n v="667000"/>
    <m/>
    <n v="0"/>
    <m/>
    <n v="0"/>
    <m/>
    <e v="#DIV/0!"/>
    <m/>
    <n v="2013"/>
    <x v="4"/>
    <x v="18"/>
  </r>
  <r>
    <d v="2013-05-21T00:00:00"/>
    <d v="2013-05-23T00:00:00"/>
    <m/>
    <s v="SPN12140507"/>
    <d v="2014-05-07T00:00:00"/>
    <n v="0"/>
    <m/>
    <m/>
    <m/>
    <m/>
    <m/>
    <n v="4.2500000000000003E-2"/>
    <n v="8000000"/>
    <n v="1671000"/>
    <n v="13577500"/>
    <n v="1100000"/>
    <n v="9450000"/>
    <n v="1000000"/>
    <n v="9350000"/>
    <n v="1.671"/>
    <m/>
    <n v="2013"/>
    <x v="4"/>
    <x v="17"/>
  </r>
  <r>
    <d v="2013-05-21T00:00:00"/>
    <d v="2013-05-23T00:00:00"/>
    <m/>
    <s v="FR0063"/>
    <d v="2023-05-15T00:00:00"/>
    <n v="5.6250000000000001E-2"/>
    <m/>
    <m/>
    <m/>
    <m/>
    <m/>
    <n v="5.6500000000000002E-2"/>
    <m/>
    <n v="2592000"/>
    <m/>
    <n v="1850000"/>
    <m/>
    <n v="1850000"/>
    <m/>
    <n v="1.401081081081081"/>
    <m/>
    <n v="2013"/>
    <x v="4"/>
    <x v="1"/>
  </r>
  <r>
    <d v="2013-05-21T00:00:00"/>
    <d v="2013-05-23T00:00:00"/>
    <m/>
    <s v="FR0064"/>
    <d v="2028-05-15T00:00:00"/>
    <n v="6.1249999999999999E-2"/>
    <m/>
    <m/>
    <m/>
    <m/>
    <m/>
    <n v="6.2899999999999998E-2"/>
    <m/>
    <n v="3903000"/>
    <m/>
    <n v="2600000"/>
    <m/>
    <n v="2600000"/>
    <m/>
    <n v="1.5011538461538461"/>
    <m/>
    <n v="2013"/>
    <x v="4"/>
    <x v="1"/>
  </r>
  <r>
    <d v="2013-05-21T00:00:00"/>
    <d v="2013-05-23T00:00:00"/>
    <m/>
    <s v="FR0065"/>
    <d v="2033-05-15T00:00:00"/>
    <n v="6.6250000000000003E-2"/>
    <m/>
    <m/>
    <m/>
    <m/>
    <m/>
    <n v="6.6000000000000003E-2"/>
    <m/>
    <n v="5411500"/>
    <m/>
    <n v="3900000"/>
    <m/>
    <n v="3900000"/>
    <m/>
    <n v="1.3875641025641026"/>
    <m/>
    <n v="2013"/>
    <x v="4"/>
    <x v="1"/>
  </r>
  <r>
    <d v="2013-05-28T00:00:00"/>
    <d v="2013-05-30T00:00:00"/>
    <m/>
    <s v="PBS-001"/>
    <d v="2018-02-15T00:00:00"/>
    <n v="4.4500000000000005E-2"/>
    <m/>
    <m/>
    <m/>
    <m/>
    <m/>
    <n v="5.4062499999999999E-2"/>
    <n v="1500000"/>
    <n v="533000"/>
    <n v="1637000"/>
    <n v="60000"/>
    <n v="750000"/>
    <n v="50000"/>
    <n v="735000"/>
    <n v="10.66"/>
    <m/>
    <n v="2013"/>
    <x v="4"/>
    <x v="18"/>
  </r>
  <r>
    <d v="2013-05-28T00:00:00"/>
    <d v="2013-05-30T00:00:00"/>
    <m/>
    <s v="PBS-004"/>
    <d v="2037-02-15T00:00:00"/>
    <n v="6.0999999999999999E-2"/>
    <m/>
    <m/>
    <m/>
    <m/>
    <m/>
    <n v="0"/>
    <m/>
    <n v="119000"/>
    <m/>
    <n v="0"/>
    <m/>
    <n v="0"/>
    <m/>
    <e v="#DIV/0!"/>
    <m/>
    <n v="2013"/>
    <x v="4"/>
    <x v="18"/>
  </r>
  <r>
    <d v="2013-05-28T00:00:00"/>
    <d v="2013-05-30T00:00:00"/>
    <m/>
    <s v="PBS-005"/>
    <d v="2043-04-15T00:00:00"/>
    <n v="6.7500000000000004E-2"/>
    <m/>
    <m/>
    <m/>
    <m/>
    <m/>
    <n v="7.1562500000000001E-2"/>
    <m/>
    <n v="791000"/>
    <m/>
    <n v="690000"/>
    <m/>
    <n v="685000"/>
    <m/>
    <n v="1.1547445255474453"/>
    <m/>
    <n v="2013"/>
    <x v="4"/>
    <x v="18"/>
  </r>
  <r>
    <d v="2013-05-28T00:00:00"/>
    <d v="2013-05-30T00:00:00"/>
    <m/>
    <s v="PBS-006"/>
    <d v="2015-05-15T00:00:00"/>
    <m/>
    <m/>
    <m/>
    <m/>
    <m/>
    <m/>
    <n v="0"/>
    <m/>
    <n v="194000"/>
    <m/>
    <n v="0"/>
    <m/>
    <n v="0"/>
    <m/>
    <n v="1.1547445255474453"/>
    <m/>
    <n v="2013"/>
    <x v="4"/>
    <x v="18"/>
  </r>
  <r>
    <d v="2013-06-03T00:00:00"/>
    <d v="2013-06-05T00:00:00"/>
    <m/>
    <s v="SPN03130904"/>
    <d v="2013-09-04T00:00:00"/>
    <n v="0"/>
    <m/>
    <m/>
    <m/>
    <m/>
    <m/>
    <n v="4.1500000000000002E-2"/>
    <n v="8000000"/>
    <n v="2791000"/>
    <n v="10288000"/>
    <n v="550000"/>
    <n v="3200000"/>
    <n v="550000"/>
    <n v="3100000"/>
    <n v="5.0745454545454542"/>
    <m/>
    <n v="2013"/>
    <x v="4"/>
    <x v="16"/>
  </r>
  <r>
    <d v="2013-06-03T00:00:00"/>
    <d v="2013-06-05T00:00:00"/>
    <m/>
    <s v="SPN12140604"/>
    <d v="2014-06-04T00:00:00"/>
    <n v="0"/>
    <m/>
    <m/>
    <m/>
    <m/>
    <m/>
    <n v="4.5999999999999999E-2"/>
    <m/>
    <n v="1066000"/>
    <m/>
    <n v="300000"/>
    <m/>
    <n v="250000"/>
    <m/>
    <n v="4.2640000000000002"/>
    <m/>
    <n v="2013"/>
    <x v="4"/>
    <x v="17"/>
  </r>
  <r>
    <d v="2013-06-03T00:00:00"/>
    <d v="2013-06-05T00:00:00"/>
    <m/>
    <s v="FR0066"/>
    <d v="2018-05-15T00:00:00"/>
    <n v="5.2499999999999998E-2"/>
    <m/>
    <m/>
    <m/>
    <m/>
    <m/>
    <n v="5.33E-2"/>
    <m/>
    <n v="2351000"/>
    <m/>
    <n v="2100000"/>
    <m/>
    <n v="2050000"/>
    <m/>
    <n v="1.1468292682926828"/>
    <m/>
    <n v="2013"/>
    <x v="4"/>
    <x v="1"/>
  </r>
  <r>
    <d v="2013-06-03T00:00:00"/>
    <d v="2013-06-05T00:00:00"/>
    <m/>
    <s v="FR0064"/>
    <d v="2028-05-15T00:00:00"/>
    <n v="6.1249999999999999E-2"/>
    <m/>
    <m/>
    <m/>
    <m/>
    <m/>
    <n v="6.7199999999999996E-2"/>
    <m/>
    <n v="1063000"/>
    <m/>
    <n v="250000"/>
    <m/>
    <n v="250000"/>
    <m/>
    <n v="4.2519999999999998"/>
    <m/>
    <n v="2013"/>
    <x v="4"/>
    <x v="1"/>
  </r>
  <r>
    <d v="2013-06-03T00:00:00"/>
    <d v="2013-06-05T00:00:00"/>
    <m/>
    <s v="FR0065"/>
    <d v="2033-05-15T00:00:00"/>
    <n v="6.6250000000000003E-2"/>
    <m/>
    <m/>
    <m/>
    <m/>
    <m/>
    <s v="-"/>
    <m/>
    <n v="3017000"/>
    <m/>
    <n v="0"/>
    <m/>
    <n v="0"/>
    <m/>
    <s v="-"/>
    <m/>
    <n v="2013"/>
    <x v="4"/>
    <x v="1"/>
  </r>
  <r>
    <d v="2013-06-11T00:00:00"/>
    <d v="2013-06-13T00:00:00"/>
    <m/>
    <s v="SPN-S 12122013"/>
    <d v="2013-12-12T00:00:00"/>
    <n v="0"/>
    <m/>
    <m/>
    <m/>
    <m/>
    <m/>
    <m/>
    <n v="1500000"/>
    <n v="751000"/>
    <n v="1701000"/>
    <n v="0"/>
    <n v="0"/>
    <n v="0"/>
    <n v="0"/>
    <n v="0"/>
    <m/>
    <n v="2013"/>
    <x v="4"/>
    <x v="15"/>
  </r>
  <r>
    <d v="2013-06-11T00:00:00"/>
    <d v="2013-06-13T00:00:00"/>
    <m/>
    <s v="PBS-001"/>
    <d v="2018-02-15T00:00:00"/>
    <n v="4.4499999999999998E-2"/>
    <m/>
    <m/>
    <m/>
    <m/>
    <m/>
    <m/>
    <m/>
    <n v="157000"/>
    <m/>
    <n v="0"/>
    <m/>
    <n v="0"/>
    <m/>
    <n v="0"/>
    <m/>
    <n v="2013"/>
    <x v="4"/>
    <x v="18"/>
  </r>
  <r>
    <d v="2013-06-11T00:00:00"/>
    <d v="2013-06-13T00:00:00"/>
    <m/>
    <s v="PBS-004"/>
    <d v="2037-02-15T00:00:00"/>
    <n v="6.0999999999999999E-2"/>
    <m/>
    <m/>
    <m/>
    <m/>
    <m/>
    <m/>
    <m/>
    <n v="76000"/>
    <m/>
    <n v="0"/>
    <m/>
    <n v="0"/>
    <m/>
    <n v="0"/>
    <m/>
    <n v="2013"/>
    <x v="4"/>
    <x v="18"/>
  </r>
  <r>
    <d v="2013-06-11T00:00:00"/>
    <d v="2013-06-13T00:00:00"/>
    <m/>
    <s v="PBS-005"/>
    <d v="2043-04-15T00:00:00"/>
    <n v="6.7500000000000004E-2"/>
    <m/>
    <m/>
    <m/>
    <m/>
    <m/>
    <m/>
    <m/>
    <n v="717000"/>
    <m/>
    <n v="0"/>
    <m/>
    <n v="0"/>
    <m/>
    <n v="0"/>
    <m/>
    <n v="2013"/>
    <x v="4"/>
    <x v="18"/>
  </r>
  <r>
    <d v="2013-06-18T00:00:00"/>
    <d v="2013-06-20T00:00:00"/>
    <m/>
    <s v="SPN12140604"/>
    <d v="2014-06-04T00:00:00"/>
    <n v="0"/>
    <m/>
    <m/>
    <m/>
    <m/>
    <m/>
    <n v="5.3800000000000001E-2"/>
    <n v="8000000"/>
    <n v="2101000"/>
    <n v="7749500"/>
    <n v="400000"/>
    <n v="2700000"/>
    <n v="400000"/>
    <n v="2650000"/>
    <n v="5.2525000000000004"/>
    <m/>
    <n v="2013"/>
    <x v="4"/>
    <x v="17"/>
  </r>
  <r>
    <d v="2013-06-18T00:00:00"/>
    <d v="2013-06-20T00:00:00"/>
    <m/>
    <s v="FR0067"/>
    <d v="2015-11-15T00:00:00"/>
    <m/>
    <m/>
    <m/>
    <m/>
    <m/>
    <m/>
    <s v="-"/>
    <m/>
    <n v="976000"/>
    <m/>
    <m/>
    <m/>
    <m/>
    <m/>
    <s v="-"/>
    <m/>
    <n v="2013"/>
    <x v="4"/>
    <x v="1"/>
  </r>
  <r>
    <d v="2013-06-18T00:00:00"/>
    <d v="2013-06-20T00:00:00"/>
    <m/>
    <s v="FR0066"/>
    <d v="2018-05-15T00:00:00"/>
    <n v="5.2499999999999998E-2"/>
    <m/>
    <m/>
    <m/>
    <m/>
    <m/>
    <s v="-"/>
    <m/>
    <n v="763000"/>
    <m/>
    <m/>
    <m/>
    <m/>
    <m/>
    <s v="-"/>
    <m/>
    <n v="2013"/>
    <x v="4"/>
    <x v="1"/>
  </r>
  <r>
    <d v="2013-06-18T00:00:00"/>
    <d v="2013-06-20T00:00:00"/>
    <m/>
    <s v="FR0063"/>
    <d v="2023-05-15T00:00:00"/>
    <n v="5.6250000000000001E-2"/>
    <m/>
    <m/>
    <m/>
    <m/>
    <m/>
    <n v="6.59E-2"/>
    <m/>
    <n v="1229000"/>
    <m/>
    <n v="750000"/>
    <m/>
    <n v="700000"/>
    <m/>
    <n v="1.7557142857142858"/>
    <m/>
    <n v="2013"/>
    <x v="4"/>
    <x v="1"/>
  </r>
  <r>
    <d v="2013-06-18T00:00:00"/>
    <d v="2013-06-20T00:00:00"/>
    <m/>
    <s v="FR0065"/>
    <d v="2033-05-15T00:00:00"/>
    <n v="6.6250000000000003E-2"/>
    <m/>
    <m/>
    <m/>
    <m/>
    <m/>
    <n v="7.2999999999999995E-2"/>
    <m/>
    <n v="2680500"/>
    <m/>
    <n v="1550000"/>
    <m/>
    <n v="1550000"/>
    <m/>
    <n v="1.7293548387096773"/>
    <m/>
    <n v="2013"/>
    <x v="4"/>
    <x v="1"/>
  </r>
  <r>
    <d v="2013-06-25T00:00:00"/>
    <d v="2013-06-27T00:00:00"/>
    <m/>
    <s v="SPN-S 26122013"/>
    <d v="2013-12-26T00:00:00"/>
    <n v="0"/>
    <m/>
    <m/>
    <m/>
    <m/>
    <m/>
    <n v="6.25E-2"/>
    <n v="1500000"/>
    <n v="1681000"/>
    <n v="2469000"/>
    <n v="990000"/>
    <n v="1610000"/>
    <n v="990000"/>
    <n v="1590000"/>
    <n v="1.6979797979797979"/>
    <m/>
    <n v="2013"/>
    <x v="4"/>
    <x v="15"/>
  </r>
  <r>
    <d v="2013-06-25T00:00:00"/>
    <d v="2013-06-27T00:00:00"/>
    <m/>
    <s v="PBS-001"/>
    <d v="2018-02-15T00:00:00"/>
    <n v="4.4499999999999998E-2"/>
    <m/>
    <m/>
    <m/>
    <m/>
    <m/>
    <n v="0"/>
    <m/>
    <n v="147000"/>
    <m/>
    <n v="0"/>
    <m/>
    <n v="0"/>
    <m/>
    <e v="#DIV/0!"/>
    <m/>
    <n v="2013"/>
    <x v="4"/>
    <x v="18"/>
  </r>
  <r>
    <d v="2013-06-25T00:00:00"/>
    <d v="2013-06-27T00:00:00"/>
    <m/>
    <s v="PBS-004"/>
    <d v="2037-02-15T00:00:00"/>
    <n v="6.0999999999999999E-2"/>
    <m/>
    <m/>
    <m/>
    <m/>
    <m/>
    <n v="0"/>
    <m/>
    <n v="21000"/>
    <m/>
    <n v="0"/>
    <m/>
    <n v="0"/>
    <m/>
    <e v="#DIV/0!"/>
    <m/>
    <n v="2013"/>
    <x v="4"/>
    <x v="18"/>
  </r>
  <r>
    <d v="2013-06-25T00:00:00"/>
    <d v="2013-06-27T00:00:00"/>
    <m/>
    <s v="PBS-005"/>
    <d v="2043-04-15T00:00:00"/>
    <n v="6.7500000000000004E-2"/>
    <m/>
    <m/>
    <m/>
    <m/>
    <m/>
    <n v="8.0312499999999995E-2"/>
    <m/>
    <n v="620000"/>
    <m/>
    <n v="620000"/>
    <m/>
    <n v="600000"/>
    <m/>
    <n v="1.0333333333333334"/>
    <m/>
    <n v="2013"/>
    <x v="4"/>
    <x v="18"/>
  </r>
  <r>
    <d v="2013-07-02T00:00:00"/>
    <d v="2013-07-04T00:00:00"/>
    <m/>
    <s v="SPN03131003"/>
    <d v="2013-10-03T00:00:00"/>
    <n v="0"/>
    <m/>
    <m/>
    <m/>
    <m/>
    <m/>
    <n v="5.2999999999999999E-2"/>
    <n v="7000000"/>
    <n v="4256000"/>
    <n v="14135000"/>
    <n v="1000000"/>
    <n v="10043000"/>
    <n v="1000000"/>
    <n v="9750000"/>
    <n v="4.2560000000000002"/>
    <m/>
    <n v="2013"/>
    <x v="4"/>
    <x v="16"/>
  </r>
  <r>
    <d v="2013-07-02T00:00:00"/>
    <d v="2013-07-04T00:00:00"/>
    <m/>
    <s v="SPN12140703"/>
    <d v="2014-07-03T00:00:00"/>
    <n v="0"/>
    <m/>
    <m/>
    <m/>
    <m/>
    <m/>
    <n v="6.5000000000000002E-2"/>
    <m/>
    <n v="2043000"/>
    <m/>
    <n v="2043000"/>
    <m/>
    <n v="2000000"/>
    <m/>
    <n v="1.0215000000000001"/>
    <m/>
    <n v="2013"/>
    <x v="4"/>
    <x v="17"/>
  </r>
  <r>
    <d v="2013-07-02T00:00:00"/>
    <d v="2013-07-04T00:00:00"/>
    <m/>
    <s v="FR0063"/>
    <d v="2023-05-15T00:00:00"/>
    <n v="5.6250000000000001E-2"/>
    <m/>
    <m/>
    <m/>
    <m/>
    <m/>
    <n v="7.2499999999999995E-2"/>
    <m/>
    <n v="3064000"/>
    <m/>
    <n v="2900000"/>
    <m/>
    <n v="2850000"/>
    <m/>
    <n v="1.0750877192982455"/>
    <m/>
    <n v="2013"/>
    <x v="4"/>
    <x v="1"/>
  </r>
  <r>
    <d v="2013-07-02T00:00:00"/>
    <d v="2013-07-04T00:00:00"/>
    <m/>
    <s v="FR0064"/>
    <d v="2028-05-15T00:00:00"/>
    <n v="6.1249999999999999E-2"/>
    <m/>
    <m/>
    <m/>
    <m/>
    <m/>
    <n v="7.7299999999999994E-2"/>
    <m/>
    <n v="1892000"/>
    <m/>
    <n v="1500000"/>
    <m/>
    <n v="1450000"/>
    <m/>
    <n v="1.3048275862068965"/>
    <m/>
    <n v="2013"/>
    <x v="4"/>
    <x v="1"/>
  </r>
  <r>
    <d v="2013-07-02T00:00:00"/>
    <d v="2013-07-04T00:00:00"/>
    <m/>
    <s v="FR0065"/>
    <d v="2033-05-15T00:00:00"/>
    <n v="6.6250000000000003E-2"/>
    <m/>
    <m/>
    <m/>
    <m/>
    <m/>
    <n v="7.9299999999999995E-2"/>
    <m/>
    <n v="2880000"/>
    <m/>
    <n v="2600000"/>
    <m/>
    <n v="2450000"/>
    <m/>
    <n v="1.1755102040816328"/>
    <m/>
    <n v="2013"/>
    <x v="4"/>
    <x v="1"/>
  </r>
  <r>
    <d v="2013-07-09T00:00:00"/>
    <d v="2013-07-11T00:00:00"/>
    <m/>
    <s v="SPN-S 10012014"/>
    <d v="2014-01-10T00:00:00"/>
    <n v="0"/>
    <m/>
    <m/>
    <m/>
    <m/>
    <m/>
    <n v="6.7500000000000004E-2"/>
    <n v="1500000"/>
    <n v="699000"/>
    <n v="851000"/>
    <n v="400000"/>
    <n v="400000"/>
    <n v="395000"/>
    <n v="395000"/>
    <n v="1.7696202531645571"/>
    <m/>
    <n v="2013"/>
    <x v="4"/>
    <x v="15"/>
  </r>
  <r>
    <d v="2013-07-09T00:00:00"/>
    <d v="2013-07-11T00:00:00"/>
    <m/>
    <s v="PBS-001"/>
    <d v="2018-02-15T00:00:00"/>
    <n v="4.4499999999999998E-2"/>
    <m/>
    <m/>
    <m/>
    <m/>
    <m/>
    <s v="-"/>
    <m/>
    <n v="118000"/>
    <m/>
    <n v="0"/>
    <m/>
    <n v="0"/>
    <m/>
    <e v="#DIV/0!"/>
    <m/>
    <n v="2013"/>
    <x v="4"/>
    <x v="18"/>
  </r>
  <r>
    <d v="2013-07-09T00:00:00"/>
    <d v="2013-07-11T00:00:00"/>
    <m/>
    <s v="PBS-003"/>
    <d v="2027-01-15T00:00:00"/>
    <n v="0.06"/>
    <m/>
    <m/>
    <m/>
    <m/>
    <m/>
    <s v="-"/>
    <m/>
    <n v="1000"/>
    <m/>
    <n v="0"/>
    <m/>
    <n v="0"/>
    <m/>
    <e v="#DIV/0!"/>
    <m/>
    <n v="2013"/>
    <x v="4"/>
    <x v="18"/>
  </r>
  <r>
    <d v="2013-07-09T00:00:00"/>
    <d v="2013-07-11T00:00:00"/>
    <m/>
    <s v="PBS-004"/>
    <d v="2037-02-15T00:00:00"/>
    <n v="6.0999999999999999E-2"/>
    <m/>
    <m/>
    <m/>
    <m/>
    <m/>
    <s v="-"/>
    <m/>
    <n v="14000"/>
    <m/>
    <n v="0"/>
    <m/>
    <n v="0"/>
    <m/>
    <e v="#DIV/0!"/>
    <m/>
    <n v="2013"/>
    <x v="4"/>
    <x v="18"/>
  </r>
  <r>
    <d v="2013-07-09T00:00:00"/>
    <d v="2013-07-11T00:00:00"/>
    <m/>
    <s v="PBS-005"/>
    <d v="2043-04-15T00:00:00"/>
    <n v="6.7500000000000004E-2"/>
    <m/>
    <m/>
    <m/>
    <m/>
    <m/>
    <s v="-"/>
    <m/>
    <n v="19000"/>
    <m/>
    <n v="0"/>
    <m/>
    <n v="0"/>
    <m/>
    <e v="#DIV/0!"/>
    <m/>
    <n v="2013"/>
    <x v="4"/>
    <x v="18"/>
  </r>
  <r>
    <d v="2013-07-16T00:00:00"/>
    <d v="2013-07-18T00:00:00"/>
    <m/>
    <s v="SPN12140703"/>
    <d v="2014-07-03T00:00:00"/>
    <n v="0"/>
    <m/>
    <m/>
    <m/>
    <m/>
    <m/>
    <n v="7.0000000000000007E-2"/>
    <n v="7500000"/>
    <n v="10915600"/>
    <n v="16650600"/>
    <n v="8500000"/>
    <n v="11950000"/>
    <n v="7350000"/>
    <n v="10650000"/>
    <n v="1.4851156462585033"/>
    <m/>
    <n v="2013"/>
    <x v="4"/>
    <x v="17"/>
  </r>
  <r>
    <d v="2013-07-16T00:00:00"/>
    <d v="2013-07-18T00:00:00"/>
    <m/>
    <s v="FR0066"/>
    <d v="2018-05-15T00:00:00"/>
    <n v="5.2499999999999998E-2"/>
    <m/>
    <m/>
    <m/>
    <m/>
    <m/>
    <n v="7.6999999999999999E-2"/>
    <m/>
    <n v="553000"/>
    <m/>
    <n v="200000"/>
    <m/>
    <n v="200000"/>
    <m/>
    <n v="2.7650000000000001"/>
    <m/>
    <n v="2013"/>
    <x v="4"/>
    <x v="1"/>
  </r>
  <r>
    <d v="2013-07-16T00:00:00"/>
    <d v="2013-07-18T00:00:00"/>
    <m/>
    <s v="FR0064"/>
    <d v="2028-05-15T00:00:00"/>
    <n v="6.1249999999999999E-2"/>
    <m/>
    <m/>
    <m/>
    <m/>
    <m/>
    <n v="8.6699999999999999E-2"/>
    <m/>
    <n v="1465000"/>
    <m/>
    <n v="1050000"/>
    <m/>
    <n v="1000000"/>
    <m/>
    <n v="1.4650000000000001"/>
    <m/>
    <n v="2013"/>
    <x v="4"/>
    <x v="1"/>
  </r>
  <r>
    <d v="2013-07-16T00:00:00"/>
    <d v="2013-07-18T00:00:00"/>
    <m/>
    <s v="FR0065"/>
    <d v="2033-05-15T00:00:00"/>
    <n v="6.6250000000000003E-2"/>
    <m/>
    <m/>
    <m/>
    <m/>
    <m/>
    <n v="8.8200000000000001E-2"/>
    <m/>
    <n v="2265000"/>
    <m/>
    <n v="850000"/>
    <m/>
    <n v="850000"/>
    <m/>
    <n v="2.664705882352941"/>
    <m/>
    <n v="2013"/>
    <x v="4"/>
    <x v="1"/>
  </r>
  <r>
    <d v="2013-07-16T00:00:00"/>
    <d v="2013-07-18T00:00:00"/>
    <m/>
    <s v="FR0067"/>
    <d v="2044-02-15T00:00:00"/>
    <n v="8.7499999999999994E-2"/>
    <m/>
    <m/>
    <m/>
    <m/>
    <m/>
    <n v="8.9499999999999996E-2"/>
    <m/>
    <n v="1452000"/>
    <m/>
    <n v="1350000"/>
    <m/>
    <n v="1250000"/>
    <m/>
    <n v="1.1616"/>
    <m/>
    <n v="2013"/>
    <x v="4"/>
    <x v="1"/>
  </r>
  <r>
    <d v="2013-07-10T00:00:00"/>
    <d v="2013-07-17T00:00:00"/>
    <m/>
    <s v="RI1023"/>
    <d v="2023-10-17T00:00:00"/>
    <n v="5.3749999999999999E-2"/>
    <m/>
    <m/>
    <m/>
    <m/>
    <m/>
    <m/>
    <m/>
    <n v="19081923"/>
    <m/>
    <n v="19081923"/>
    <m/>
    <n v="10059000"/>
    <m/>
    <n v="1.897"/>
    <m/>
    <n v="2013"/>
    <x v="4"/>
    <x v="24"/>
  </r>
  <r>
    <d v="2013-07-23T00:00:00"/>
    <d v="2013-07-11T00:00:00"/>
    <m/>
    <s v="SPN-S 24012014"/>
    <d v="2014-01-24T00:00:00"/>
    <n v="0"/>
    <m/>
    <m/>
    <m/>
    <m/>
    <m/>
    <n v="6.9375000000000006E-2"/>
    <n v="1500000"/>
    <n v="5959000"/>
    <n v="6324000"/>
    <n v="5959000"/>
    <n v="6132000"/>
    <n v="5235000"/>
    <n v="5270000"/>
    <n v="1.1382999044890163"/>
    <m/>
    <n v="2013"/>
    <x v="4"/>
    <x v="15"/>
  </r>
  <r>
    <d v="2013-07-23T00:00:00"/>
    <d v="2013-07-11T00:00:00"/>
    <m/>
    <s v="PBS-001"/>
    <d v="2018-02-15T00:00:00"/>
    <n v="4.4499999999999998E-2"/>
    <m/>
    <m/>
    <m/>
    <m/>
    <m/>
    <s v="-"/>
    <m/>
    <n v="104000"/>
    <m/>
    <s v="-"/>
    <m/>
    <s v="-"/>
    <m/>
    <e v="#VALUE!"/>
    <m/>
    <n v="2013"/>
    <x v="4"/>
    <x v="18"/>
  </r>
  <r>
    <d v="2013-07-23T00:00:00"/>
    <d v="2013-07-11T00:00:00"/>
    <m/>
    <s v="PBS-001Q"/>
    <d v="2015-07-15T00:00:00"/>
    <n v="0"/>
    <m/>
    <m/>
    <m/>
    <m/>
    <m/>
    <s v="-"/>
    <m/>
    <n v="123000"/>
    <m/>
    <n v="35000"/>
    <m/>
    <s v="-"/>
    <m/>
    <e v="#VALUE!"/>
    <m/>
    <n v="2013"/>
    <x v="4"/>
    <x v="18"/>
  </r>
  <r>
    <d v="2013-07-23T00:00:00"/>
    <d v="2013-07-11T00:00:00"/>
    <m/>
    <s v="PBS-004"/>
    <d v="2037-02-15T00:00:00"/>
    <n v="6.0999999999999999E-2"/>
    <m/>
    <m/>
    <m/>
    <m/>
    <m/>
    <s v="-"/>
    <m/>
    <n v="28000"/>
    <m/>
    <n v="28000"/>
    <m/>
    <s v="-"/>
    <m/>
    <e v="#VALUE!"/>
    <m/>
    <n v="2013"/>
    <x v="4"/>
    <x v="18"/>
  </r>
  <r>
    <d v="2013-07-23T00:00:00"/>
    <d v="2013-07-11T00:00:00"/>
    <m/>
    <s v="PBS-005"/>
    <d v="2043-04-15T00:00:00"/>
    <n v="6.7500000000000004E-2"/>
    <m/>
    <m/>
    <m/>
    <m/>
    <m/>
    <n v="8.59375"/>
    <m/>
    <n v="110000"/>
    <m/>
    <n v="110000"/>
    <m/>
    <n v="35000"/>
    <m/>
    <n v="3.1428571428571428"/>
    <m/>
    <n v="2013"/>
    <x v="4"/>
    <x v="18"/>
  </r>
  <r>
    <d v="2013-07-30T00:00:00"/>
    <d v="2013-08-01T00:00:00"/>
    <m/>
    <s v="SPN03131031"/>
    <d v="2013-10-31T00:00:00"/>
    <n v="0"/>
    <m/>
    <m/>
    <m/>
    <m/>
    <m/>
    <n v="5.8999999999999997E-2"/>
    <n v="8000000"/>
    <n v="7065200"/>
    <n v="27194700"/>
    <n v="3350000"/>
    <n v="14500000"/>
    <n v="1000000"/>
    <n v="12000000"/>
    <n v="7.0651999999999999"/>
    <m/>
    <n v="2013"/>
    <x v="4"/>
    <x v="16"/>
  </r>
  <r>
    <d v="2013-07-30T00:00:00"/>
    <d v="2013-08-01T00:00:00"/>
    <m/>
    <s v="SPN12140731"/>
    <d v="2014-07-31T00:00:00"/>
    <n v="0"/>
    <m/>
    <m/>
    <m/>
    <m/>
    <m/>
    <n v="6.9800000000000001E-2"/>
    <m/>
    <n v="6490000"/>
    <m/>
    <n v="1600000"/>
    <m/>
    <n v="1500000"/>
    <m/>
    <n v="4.3266666666666671"/>
    <m/>
    <n v="2013"/>
    <x v="4"/>
    <x v="17"/>
  </r>
  <r>
    <d v="2013-07-30T00:00:00"/>
    <d v="2013-08-01T00:00:00"/>
    <m/>
    <s v="FR0066"/>
    <d v="2018-05-15T00:00:00"/>
    <n v="5.2499999999999998E-2"/>
    <m/>
    <m/>
    <m/>
    <m/>
    <m/>
    <n v="7.4999999999999997E-2"/>
    <m/>
    <n v="2491000"/>
    <m/>
    <n v="900000"/>
    <m/>
    <n v="850000"/>
    <m/>
    <n v="2.9305882352941177"/>
    <m/>
    <n v="2013"/>
    <x v="4"/>
    <x v="1"/>
  </r>
  <r>
    <d v="2013-07-30T00:00:00"/>
    <d v="2013-08-01T00:00:00"/>
    <m/>
    <s v="FR0063"/>
    <d v="2023-05-15T00:00:00"/>
    <n v="5.6250000000000001E-2"/>
    <m/>
    <m/>
    <m/>
    <m/>
    <m/>
    <n v="8.1500000000000003E-2"/>
    <m/>
    <n v="6086000"/>
    <m/>
    <n v="4700000"/>
    <m/>
    <n v="4700000"/>
    <m/>
    <n v="1.2948936170212766"/>
    <m/>
    <n v="2013"/>
    <x v="4"/>
    <x v="1"/>
  </r>
  <r>
    <d v="2013-07-30T00:00:00"/>
    <d v="2013-08-01T00:00:00"/>
    <m/>
    <s v="FR0068"/>
    <d v="2034-03-15T00:00:00"/>
    <n v="8.3750000000000005E-2"/>
    <m/>
    <m/>
    <m/>
    <m/>
    <m/>
    <n v="8.5999999999999993E-2"/>
    <m/>
    <n v="5062500"/>
    <m/>
    <n v="3950000"/>
    <m/>
    <n v="3950000"/>
    <m/>
    <n v="1.2816455696202531"/>
    <m/>
    <n v="2013"/>
    <x v="4"/>
    <x v="1"/>
  </r>
  <r>
    <d v="2013-08-20T00:00:00"/>
    <d v="2013-08-22T00:00:00"/>
    <m/>
    <s v="SPN-S 21022014"/>
    <d v="2014-02-21T00:00:00"/>
    <n v="0"/>
    <m/>
    <m/>
    <m/>
    <m/>
    <m/>
    <n v="6.7500000000000004E-2"/>
    <n v="1500000"/>
    <n v="9951000"/>
    <n v="11145000"/>
    <n v="3100000"/>
    <n v="507073598"/>
    <n v="900000"/>
    <n v="1540000"/>
    <n v="11.056666666666667"/>
    <m/>
    <n v="2013"/>
    <x v="4"/>
    <x v="15"/>
  </r>
  <r>
    <d v="2013-08-20T00:00:00"/>
    <d v="2013-08-22T00:00:00"/>
    <m/>
    <s v="PBS-001"/>
    <d v="2018-02-15T00:00:00"/>
    <n v="4.4499999999999998E-2"/>
    <m/>
    <m/>
    <m/>
    <m/>
    <m/>
    <s v="-"/>
    <m/>
    <n v="327000"/>
    <m/>
    <s v="-"/>
    <m/>
    <s v="-"/>
    <m/>
    <m/>
    <m/>
    <n v="2013"/>
    <x v="4"/>
    <x v="18"/>
  </r>
  <r>
    <d v="2013-08-20T00:00:00"/>
    <d v="2013-08-22T00:00:00"/>
    <m/>
    <s v="PBS-004"/>
    <d v="2037-02-15T00:00:00"/>
    <n v="6.0999999999999999E-2"/>
    <m/>
    <m/>
    <m/>
    <m/>
    <m/>
    <s v="-"/>
    <m/>
    <n v="179000"/>
    <m/>
    <s v="-"/>
    <m/>
    <s v="-"/>
    <m/>
    <m/>
    <m/>
    <n v="2013"/>
    <x v="4"/>
    <x v="18"/>
  </r>
  <r>
    <d v="2013-08-20T00:00:00"/>
    <d v="2013-08-22T00:00:00"/>
    <m/>
    <s v="PBS-005"/>
    <d v="2043-04-15T00:00:00"/>
    <n v="6.7500000000000004E-2"/>
    <m/>
    <m/>
    <m/>
    <m/>
    <m/>
    <n v="9.3437500000000007E-2"/>
    <m/>
    <n v="688000"/>
    <m/>
    <n v="640000"/>
    <m/>
    <n v="640000"/>
    <m/>
    <n v="1.075"/>
    <m/>
    <n v="2013"/>
    <x v="4"/>
    <x v="18"/>
  </r>
  <r>
    <d v="2013-08-27T00:00:00"/>
    <d v="2013-08-29T00:00:00"/>
    <m/>
    <s v="SPN12140731"/>
    <d v="2014-07-31T00:00:00"/>
    <n v="0.09"/>
    <m/>
    <m/>
    <m/>
    <m/>
    <m/>
    <n v="6.9900000000000004E-2"/>
    <n v="8000000"/>
    <n v="7164600"/>
    <n v="23015300"/>
    <n v="6100000"/>
    <m/>
    <n v="3050000"/>
    <n v="12000000"/>
    <n v="2.349049180327869"/>
    <m/>
    <n v="2013"/>
    <x v="4"/>
    <x v="17"/>
  </r>
  <r>
    <d v="2013-08-27T00:00:00"/>
    <d v="2013-08-29T00:00:00"/>
    <m/>
    <s v="FR0069"/>
    <d v="2019-04-15T00:00:00"/>
    <n v="7.8750000000000001E-2"/>
    <m/>
    <m/>
    <m/>
    <m/>
    <m/>
    <n v="8.1000000000000003E-2"/>
    <m/>
    <n v="3069000"/>
    <m/>
    <n v="1150000"/>
    <m/>
    <n v="1050000"/>
    <m/>
    <n v="2.922857142857143"/>
    <m/>
    <n v="2013"/>
    <x v="4"/>
    <x v="1"/>
  </r>
  <r>
    <d v="2013-08-27T00:00:00"/>
    <d v="2013-08-29T00:00:00"/>
    <m/>
    <s v="FR0070"/>
    <d v="2024-03-15T00:00:00"/>
    <n v="8.3750000000000005E-2"/>
    <m/>
    <m/>
    <m/>
    <m/>
    <m/>
    <n v="8.7999999999999995E-2"/>
    <m/>
    <n v="9247000"/>
    <m/>
    <n v="7950000"/>
    <m/>
    <n v="6000000"/>
    <m/>
    <n v="1.5411666666666666"/>
    <m/>
    <n v="2013"/>
    <x v="4"/>
    <x v="1"/>
  </r>
  <r>
    <d v="2013-08-27T00:00:00"/>
    <d v="2013-08-29T00:00:00"/>
    <m/>
    <s v="FR0068"/>
    <d v="2034-03-15T00:00:00"/>
    <n v="8.3750000000000005E-2"/>
    <m/>
    <m/>
    <m/>
    <m/>
    <m/>
    <n v="9.1999999999999998E-2"/>
    <m/>
    <n v="3534700"/>
    <m/>
    <n v="1900000"/>
    <m/>
    <n v="1900000"/>
    <m/>
    <n v="1.8603684210526317"/>
    <m/>
    <n v="2013"/>
    <x v="4"/>
    <x v="1"/>
  </r>
  <r>
    <d v="2013-09-03T00:00:00"/>
    <d v="2013-09-05T00:00:00"/>
    <m/>
    <s v="SPN-S 04032014"/>
    <d v="2014-03-04T00:00:00"/>
    <n v="0"/>
    <m/>
    <m/>
    <m/>
    <m/>
    <m/>
    <n v="6.7187499999999997E-2"/>
    <n v="1500000"/>
    <n v="8773000"/>
    <n v="1799313420.6999998"/>
    <n v="1600000"/>
    <n v="1960000"/>
    <n v="700000"/>
    <n v="1055000"/>
    <n v="12.532857142857143"/>
    <m/>
    <n v="2013"/>
    <x v="4"/>
    <x v="15"/>
  </r>
  <r>
    <d v="2013-09-03T00:00:00"/>
    <d v="2013-09-05T00:00:00"/>
    <m/>
    <s v="PBS-001"/>
    <d v="2018-02-15T00:00:00"/>
    <n v="4.4499999999999998E-2"/>
    <m/>
    <m/>
    <m/>
    <m/>
    <m/>
    <s v="-"/>
    <m/>
    <n v="107000"/>
    <m/>
    <s v="-"/>
    <m/>
    <n v="0"/>
    <m/>
    <n v="0"/>
    <m/>
    <n v="2013"/>
    <x v="4"/>
    <x v="18"/>
  </r>
  <r>
    <d v="2013-09-03T00:00:00"/>
    <d v="2013-09-05T00:00:00"/>
    <m/>
    <s v="PBS-004"/>
    <d v="2037-02-15T00:00:00"/>
    <n v="6.0999999999999999E-2"/>
    <m/>
    <m/>
    <m/>
    <m/>
    <m/>
    <s v="-"/>
    <m/>
    <n v="14000"/>
    <m/>
    <s v="-"/>
    <m/>
    <n v="0"/>
    <m/>
    <n v="0"/>
    <m/>
    <n v="2013"/>
    <x v="4"/>
    <x v="18"/>
  </r>
  <r>
    <d v="2013-09-03T00:00:00"/>
    <d v="2013-09-05T00:00:00"/>
    <m/>
    <s v="PBS-005"/>
    <d v="2043-04-15T00:00:00"/>
    <n v="6.7500000000000004E-2"/>
    <m/>
    <m/>
    <m/>
    <m/>
    <m/>
    <n v="9.5000000000000001E-2"/>
    <m/>
    <n v="414000"/>
    <m/>
    <n v="360000"/>
    <m/>
    <n v="355000"/>
    <m/>
    <n v="1.1661971830985915"/>
    <m/>
    <n v="2013"/>
    <x v="4"/>
    <x v="18"/>
  </r>
  <r>
    <d v="2013-09-10T00:00:00"/>
    <d v="2013-09-12T00:00:00"/>
    <m/>
    <s v="SPN03131211"/>
    <d v="2013-12-11T00:00:00"/>
    <n v="0"/>
    <m/>
    <m/>
    <m/>
    <m/>
    <m/>
    <n v="5.8000000000000003E-2"/>
    <n v="8000000"/>
    <n v="7835000"/>
    <n v="32644000"/>
    <n v="2250000"/>
    <n v="20250000"/>
    <n v="1000000"/>
    <n v="12000000"/>
    <n v="7.835"/>
    <m/>
    <n v="2013"/>
    <x v="4"/>
    <x v="16"/>
  </r>
  <r>
    <d v="2013-09-10T00:00:00"/>
    <d v="2013-09-12T00:00:00"/>
    <m/>
    <s v="SPN12140911"/>
    <d v="2014-09-11T00:00:00"/>
    <n v="0"/>
    <m/>
    <m/>
    <m/>
    <m/>
    <m/>
    <n v="6.9500000000000006E-2"/>
    <m/>
    <n v="7300000"/>
    <m/>
    <n v="7250000"/>
    <m/>
    <n v="2000000"/>
    <m/>
    <n v="3.65"/>
    <m/>
    <n v="2013"/>
    <x v="4"/>
    <x v="17"/>
  </r>
  <r>
    <d v="2013-09-10T00:00:00"/>
    <d v="2013-09-12T00:00:00"/>
    <m/>
    <s v="FR0070"/>
    <d v="2024-03-15T00:00:00"/>
    <n v="8.3750000000000005E-2"/>
    <m/>
    <m/>
    <m/>
    <m/>
    <m/>
    <n v="8.8499999999999995E-2"/>
    <m/>
    <n v="8629000"/>
    <m/>
    <n v="4350000"/>
    <m/>
    <n v="3350000"/>
    <m/>
    <n v="2.575820895522388"/>
    <m/>
    <n v="2013"/>
    <x v="4"/>
    <x v="1"/>
  </r>
  <r>
    <d v="2013-09-10T00:00:00"/>
    <d v="2013-09-12T00:00:00"/>
    <m/>
    <s v="FR0071"/>
    <d v="2029-03-15T00:00:00"/>
    <n v="0.09"/>
    <m/>
    <m/>
    <m/>
    <m/>
    <m/>
    <n v="9.2999999999999999E-2"/>
    <m/>
    <n v="3895000"/>
    <m/>
    <n v="2900000"/>
    <m/>
    <n v="2400000"/>
    <m/>
    <n v="1.6229166666666666"/>
    <m/>
    <n v="2013"/>
    <x v="4"/>
    <x v="1"/>
  </r>
  <r>
    <d v="2013-09-10T00:00:00"/>
    <d v="2013-09-12T00:00:00"/>
    <m/>
    <s v="FR0068"/>
    <d v="2034-03-15T00:00:00"/>
    <n v="8.3750000000000005E-2"/>
    <m/>
    <m/>
    <m/>
    <m/>
    <m/>
    <n v="9.4299999999999995E-2"/>
    <m/>
    <n v="4985000"/>
    <m/>
    <n v="3500000"/>
    <m/>
    <n v="3250000"/>
    <m/>
    <n v="1.5338461538461539"/>
    <m/>
    <n v="2013"/>
    <x v="4"/>
    <x v="1"/>
  </r>
  <r>
    <d v="2013-09-11T00:00:00"/>
    <d v="2013-09-17T00:00:00"/>
    <m/>
    <s v="SNI19"/>
    <d v="2019-03-15T00:00:00"/>
    <n v="6.1249999999999999E-2"/>
    <m/>
    <m/>
    <m/>
    <m/>
    <m/>
    <m/>
    <m/>
    <n v="0"/>
    <n v="65504400"/>
    <n v="0"/>
    <m/>
    <n v="17238000"/>
    <m/>
    <n v="0"/>
    <m/>
    <n v="2013"/>
    <x v="4"/>
    <x v="7"/>
  </r>
  <r>
    <d v="2013-09-17T00:00:00"/>
    <d v="2013-09-19T00:00:00"/>
    <m/>
    <s v="SPN-S 18032014"/>
    <d v="2014-03-18T00:00:00"/>
    <n v="0"/>
    <m/>
    <m/>
    <m/>
    <m/>
    <m/>
    <n v="6.5000000000000002E-2"/>
    <n v="1500000"/>
    <n v="5950000"/>
    <n v="6492000"/>
    <n v="2481000"/>
    <n v="2849000"/>
    <n v="748000"/>
    <n v="1100000"/>
    <n v="7.9545454545454541"/>
    <m/>
    <n v="2013"/>
    <x v="4"/>
    <x v="15"/>
  </r>
  <r>
    <d v="2013-09-17T00:00:00"/>
    <d v="2013-09-19T00:00:00"/>
    <m/>
    <s v="PBS-004"/>
    <d v="2037-02-15T00:00:00"/>
    <n v="6.0999999999999999E-2"/>
    <m/>
    <m/>
    <m/>
    <m/>
    <m/>
    <s v="-"/>
    <m/>
    <n v="3000"/>
    <m/>
    <n v="0"/>
    <m/>
    <n v="0"/>
    <m/>
    <s v="-"/>
    <m/>
    <n v="2013"/>
    <x v="4"/>
    <x v="18"/>
  </r>
  <r>
    <d v="2013-09-17T00:00:00"/>
    <d v="2013-09-19T00:00:00"/>
    <m/>
    <s v="PBS-005"/>
    <d v="2043-04-15T00:00:00"/>
    <n v="6.7500000000000004E-2"/>
    <m/>
    <m/>
    <m/>
    <m/>
    <m/>
    <n v="9.2499999999999999E-2"/>
    <m/>
    <n v="260000"/>
    <m/>
    <n v="205000"/>
    <m/>
    <n v="199000"/>
    <m/>
    <n v="1.306532663316583"/>
    <m/>
    <n v="2013"/>
    <x v="4"/>
    <x v="18"/>
  </r>
  <r>
    <d v="2013-09-17T00:00:00"/>
    <d v="2013-09-19T00:00:00"/>
    <m/>
    <s v="PBS-006"/>
    <d v="2020-09-15T00:00:00"/>
    <n v="8.2500000000000004E-2"/>
    <m/>
    <m/>
    <m/>
    <m/>
    <m/>
    <n v="8.3125000000000004E-2"/>
    <m/>
    <n v="279000"/>
    <m/>
    <n v="163000"/>
    <m/>
    <n v="153000"/>
    <m/>
    <n v="1.8235294117647058"/>
    <m/>
    <n v="2013"/>
    <x v="4"/>
    <x v="18"/>
  </r>
  <r>
    <d v="2013-09-24T00:00:00"/>
    <d v="2013-09-26T00:00:00"/>
    <m/>
    <s v="SPN12140911"/>
    <d v="2014-09-11T00:00:00"/>
    <n v="0"/>
    <m/>
    <m/>
    <m/>
    <m/>
    <m/>
    <n v="6.6500000000000004E-2"/>
    <n v="8000000"/>
    <n v="7750700"/>
    <n v="25781700"/>
    <n v="2200000"/>
    <n v="14484000"/>
    <n v="2000000"/>
    <n v="12000000"/>
    <n v="3.8753500000000001"/>
    <m/>
    <n v="2013"/>
    <x v="4"/>
    <x v="17"/>
  </r>
  <r>
    <d v="2013-09-24T00:00:00"/>
    <d v="2013-09-26T00:00:00"/>
    <m/>
    <s v="FR0069"/>
    <d v="2019-04-15T00:00:00"/>
    <n v="7.8750000000000001E-2"/>
    <m/>
    <m/>
    <m/>
    <m/>
    <m/>
    <n v="7.5399999999999995E-2"/>
    <m/>
    <n v="3434000"/>
    <m/>
    <n v="3434000"/>
    <m/>
    <n v="1500000"/>
    <m/>
    <n v="2.2893333333333334"/>
    <m/>
    <n v="2013"/>
    <x v="4"/>
    <x v="1"/>
  </r>
  <r>
    <d v="2013-09-24T00:00:00"/>
    <d v="2013-09-26T00:00:00"/>
    <m/>
    <s v="FR0070"/>
    <d v="2024-03-15T00:00:00"/>
    <n v="8.3750000000000005E-2"/>
    <m/>
    <m/>
    <m/>
    <m/>
    <m/>
    <n v="8.1000000000000003E-2"/>
    <m/>
    <n v="5967000"/>
    <m/>
    <n v="3650000"/>
    <m/>
    <n v="3650000"/>
    <m/>
    <n v="1.6347945205479453"/>
    <m/>
    <n v="2013"/>
    <x v="4"/>
    <x v="1"/>
  </r>
  <r>
    <d v="2013-09-24T00:00:00"/>
    <d v="2013-09-26T00:00:00"/>
    <m/>
    <s v="FR0071"/>
    <d v="2029-03-15T00:00:00"/>
    <n v="0.09"/>
    <m/>
    <m/>
    <m/>
    <m/>
    <m/>
    <n v="8.4000000000000005E-2"/>
    <m/>
    <n v="6222000"/>
    <m/>
    <n v="3050000"/>
    <m/>
    <n v="3050000"/>
    <m/>
    <n v="2.04"/>
    <m/>
    <n v="2013"/>
    <x v="4"/>
    <x v="1"/>
  </r>
  <r>
    <d v="2013-09-24T00:00:00"/>
    <d v="2013-09-26T00:00:00"/>
    <m/>
    <s v="FR0067"/>
    <d v="2044-02-15T00:00:00"/>
    <n v="8.7499999999999994E-2"/>
    <m/>
    <m/>
    <m/>
    <m/>
    <m/>
    <n v="8.8999999999999996E-2"/>
    <m/>
    <n v="2408000"/>
    <m/>
    <n v="2150000"/>
    <m/>
    <n v="1800000"/>
    <m/>
    <n v="1.3377777777777777"/>
    <m/>
    <n v="2013"/>
    <x v="4"/>
    <x v="1"/>
  </r>
  <r>
    <d v="2013-10-01T00:00:00"/>
    <d v="2013-10-03T00:00:00"/>
    <m/>
    <s v="SPN-S 02042014"/>
    <d v="2014-04-02T00:00:00"/>
    <n v="0"/>
    <m/>
    <m/>
    <m/>
    <m/>
    <m/>
    <n v="6.25E-2"/>
    <n v="1500000"/>
    <n v="4627000"/>
    <n v="4984000"/>
    <n v="550000"/>
    <n v="871000"/>
    <n v="400000"/>
    <n v="705000"/>
    <n v="11.567500000000001"/>
    <m/>
    <n v="2013"/>
    <x v="4"/>
    <x v="15"/>
  </r>
  <r>
    <d v="2013-10-01T00:00:00"/>
    <d v="2013-10-03T00:00:00"/>
    <m/>
    <s v="PBS-005"/>
    <d v="2043-04-15T00:00:00"/>
    <n v="6.7500000000000004E-2"/>
    <m/>
    <m/>
    <m/>
    <m/>
    <m/>
    <n v="9.2812500000000006E-2"/>
    <m/>
    <n v="316000"/>
    <m/>
    <n v="315000"/>
    <m/>
    <n v="305000"/>
    <m/>
    <n v="1.0360655737704918"/>
    <m/>
    <n v="2013"/>
    <x v="4"/>
    <x v="18"/>
  </r>
  <r>
    <d v="2013-10-01T00:00:00"/>
    <d v="2013-10-03T00:00:00"/>
    <m/>
    <s v="PBS-006"/>
    <d v="2020-09-15T00:00:00"/>
    <n v="8.2500000000000004E-2"/>
    <m/>
    <m/>
    <m/>
    <m/>
    <m/>
    <s v="-"/>
    <m/>
    <n v="41000"/>
    <m/>
    <n v="6000"/>
    <m/>
    <n v="0"/>
    <m/>
    <n v="0"/>
    <m/>
    <n v="2013"/>
    <x v="4"/>
    <x v="18"/>
  </r>
  <r>
    <d v="2013-10-07T00:00:00"/>
    <d v="2013-10-10T00:00:00"/>
    <m/>
    <s v="ORI010"/>
    <d v="2016-10-15T00:00:00"/>
    <n v="8.5000000000000006E-2"/>
    <m/>
    <m/>
    <m/>
    <m/>
    <m/>
    <m/>
    <n v="20000000"/>
    <n v="20367945"/>
    <m/>
    <m/>
    <m/>
    <n v="20205255"/>
    <m/>
    <n v="1.0080518657151321"/>
    <m/>
    <n v="2013"/>
    <x v="4"/>
    <x v="10"/>
  </r>
  <r>
    <d v="2013-10-08T00:00:00"/>
    <d v="2013-10-10T00:00:00"/>
    <m/>
    <s v="SPN03140109"/>
    <d v="2014-01-09T00:00:00"/>
    <n v="0"/>
    <m/>
    <m/>
    <m/>
    <m/>
    <m/>
    <n v="5.3499999999999999E-2"/>
    <n v="8000000"/>
    <n v="4730000"/>
    <n v="22617500"/>
    <n v="4730000"/>
    <n v="21104000"/>
    <n v="1000000"/>
    <n v="12000000"/>
    <n v="4.7300000000000004"/>
    <m/>
    <n v="2013"/>
    <x v="4"/>
    <x v="16"/>
  </r>
  <r>
    <d v="2013-10-08T00:00:00"/>
    <d v="2013-10-10T00:00:00"/>
    <m/>
    <s v="SPN12141009"/>
    <d v="2014-10-09T00:00:00"/>
    <n v="0"/>
    <m/>
    <m/>
    <m/>
    <m/>
    <m/>
    <n v="6.5000000000000002E-2"/>
    <m/>
    <n v="2755000"/>
    <m/>
    <n v="2550000"/>
    <m/>
    <n v="1000000"/>
    <m/>
    <n v="2.7549999999999999"/>
    <m/>
    <n v="2013"/>
    <x v="4"/>
    <x v="17"/>
  </r>
  <r>
    <d v="2013-10-08T00:00:00"/>
    <d v="2013-10-10T00:00:00"/>
    <m/>
    <s v="FR0069"/>
    <d v="2019-04-15T00:00:00"/>
    <n v="7.8750000000000001E-2"/>
    <m/>
    <m/>
    <m/>
    <m/>
    <m/>
    <n v="7.6399999999999996E-2"/>
    <m/>
    <n v="2024000"/>
    <m/>
    <n v="2024000"/>
    <m/>
    <n v="1250000"/>
    <m/>
    <n v="1.6192"/>
    <m/>
    <n v="2013"/>
    <x v="4"/>
    <x v="1"/>
  </r>
  <r>
    <d v="2013-10-08T00:00:00"/>
    <d v="2013-10-10T00:00:00"/>
    <m/>
    <s v="FR0071"/>
    <d v="2029-03-15T00:00:00"/>
    <n v="0.09"/>
    <m/>
    <m/>
    <m/>
    <m/>
    <m/>
    <n v="8.6800000000000002E-2"/>
    <m/>
    <n v="6883500"/>
    <m/>
    <n v="6500000"/>
    <m/>
    <n v="5600000"/>
    <m/>
    <n v="1.2291964285714285"/>
    <m/>
    <n v="2013"/>
    <x v="4"/>
    <x v="1"/>
  </r>
  <r>
    <d v="2013-10-08T00:00:00"/>
    <d v="2013-10-10T00:00:00"/>
    <m/>
    <s v="FR0068"/>
    <d v="2034-03-15T00:00:00"/>
    <n v="8.3750000000000005E-2"/>
    <m/>
    <m/>
    <m/>
    <m/>
    <m/>
    <n v="8.6900000000000005E-2"/>
    <m/>
    <n v="6225000"/>
    <m/>
    <n v="5300000"/>
    <m/>
    <n v="3150000"/>
    <m/>
    <n v="1.9761904761904763"/>
    <m/>
    <n v="2013"/>
    <x v="4"/>
    <x v="1"/>
  </r>
  <r>
    <d v="2013-10-22T00:00:00"/>
    <d v="2013-10-24T00:00:00"/>
    <m/>
    <s v="SPN12141009"/>
    <d v="2014-10-09T00:00:00"/>
    <n v="0"/>
    <m/>
    <m/>
    <m/>
    <m/>
    <m/>
    <n v="5.9499999999999997E-2"/>
    <n v="8000000"/>
    <n v="3306000"/>
    <n v="33702200"/>
    <n v="2200000"/>
    <n v="20950000"/>
    <n v="1000000"/>
    <n v="12000000"/>
    <n v="3.306"/>
    <m/>
    <n v="2013"/>
    <x v="4"/>
    <x v="17"/>
  </r>
  <r>
    <d v="2013-10-22T00:00:00"/>
    <d v="2013-10-24T00:00:00"/>
    <m/>
    <s v="FR0069"/>
    <d v="2019-04-15T00:00:00"/>
    <n v="7.8750000000000001E-2"/>
    <m/>
    <m/>
    <m/>
    <m/>
    <m/>
    <n v="7.2400000000000006E-2"/>
    <m/>
    <n v="8522500"/>
    <m/>
    <n v="7650000"/>
    <m/>
    <n v="4800000"/>
    <m/>
    <n v="1.7755208333333334"/>
    <m/>
    <n v="2013"/>
    <x v="4"/>
    <x v="1"/>
  </r>
  <r>
    <d v="2013-10-22T00:00:00"/>
    <d v="2013-10-24T00:00:00"/>
    <m/>
    <s v="FR0070"/>
    <d v="2024-03-15T00:00:00"/>
    <n v="8.3750000000000005E-2"/>
    <m/>
    <m/>
    <m/>
    <m/>
    <m/>
    <n v="7.4399999999999994E-2"/>
    <m/>
    <n v="9929000"/>
    <m/>
    <n v="6400000"/>
    <m/>
    <n v="3300000"/>
    <m/>
    <n v="3.0087878787878788"/>
    <m/>
    <n v="2013"/>
    <x v="4"/>
    <x v="1"/>
  </r>
  <r>
    <d v="2013-10-22T00:00:00"/>
    <d v="2013-10-24T00:00:00"/>
    <m/>
    <s v="FR0071"/>
    <d v="2029-03-15T00:00:00"/>
    <n v="0.09"/>
    <m/>
    <m/>
    <m/>
    <m/>
    <m/>
    <n v="7.8399999999999997E-2"/>
    <m/>
    <n v="10795000"/>
    <m/>
    <n v="3600000"/>
    <m/>
    <n v="2200000"/>
    <m/>
    <n v="4.9068181818181822"/>
    <m/>
    <n v="2013"/>
    <x v="4"/>
    <x v="1"/>
  </r>
  <r>
    <d v="2013-10-22T00:00:00"/>
    <d v="2013-10-24T00:00:00"/>
    <m/>
    <s v="FR0067"/>
    <d v="2044-02-15T00:00:00"/>
    <n v="8.7499999999999994E-2"/>
    <m/>
    <m/>
    <m/>
    <m/>
    <m/>
    <n v="8.3500000000000005E-2"/>
    <m/>
    <n v="1149700"/>
    <m/>
    <n v="1100000"/>
    <m/>
    <n v="700000"/>
    <m/>
    <n v="1.6424285714285713"/>
    <m/>
    <n v="2013"/>
    <x v="4"/>
    <x v="1"/>
  </r>
  <r>
    <d v="2013-10-29T00:00:00"/>
    <d v="2013-10-31T00:00:00"/>
    <m/>
    <s v="SPN-S 30042014"/>
    <d v="2014-04-30T00:00:00"/>
    <n v="0"/>
    <m/>
    <m/>
    <m/>
    <m/>
    <m/>
    <n v="0"/>
    <n v="1500000"/>
    <n v="1476000"/>
    <n v="1992000"/>
    <n v="70000"/>
    <n v="506000"/>
    <n v="0"/>
    <n v="429000"/>
    <e v="#DIV/0!"/>
    <m/>
    <n v="2013"/>
    <x v="4"/>
    <x v="15"/>
  </r>
  <r>
    <d v="2013-10-29T00:00:00"/>
    <d v="2013-10-31T00:00:00"/>
    <m/>
    <s v="PBS-004"/>
    <d v="2037-02-15T00:00:00"/>
    <n v="6.0999999999999999E-2"/>
    <m/>
    <m/>
    <m/>
    <m/>
    <m/>
    <n v="0"/>
    <m/>
    <n v="73000"/>
    <m/>
    <n v="5000"/>
    <m/>
    <n v="0"/>
    <m/>
    <e v="#DIV/0!"/>
    <m/>
    <n v="2013"/>
    <x v="4"/>
    <x v="18"/>
  </r>
  <r>
    <d v="2013-10-29T00:00:00"/>
    <d v="2013-10-31T00:00:00"/>
    <m/>
    <s v="PBS-005"/>
    <d v="2043-04-15T00:00:00"/>
    <n v="6.7500000000000004E-2"/>
    <m/>
    <m/>
    <m/>
    <m/>
    <m/>
    <n v="8.5000000000000006E-2"/>
    <m/>
    <n v="423000"/>
    <m/>
    <n v="415000"/>
    <m/>
    <n v="415000"/>
    <m/>
    <n v="1.0192771084337349"/>
    <m/>
    <n v="2013"/>
    <x v="4"/>
    <x v="18"/>
  </r>
  <r>
    <d v="2013-10-29T00:00:00"/>
    <d v="2013-10-31T00:00:00"/>
    <m/>
    <s v="PBS-006"/>
    <d v="2020-09-15T00:00:00"/>
    <n v="8.2500000000000004E-2"/>
    <m/>
    <m/>
    <m/>
    <m/>
    <m/>
    <n v="7.1249999999999994E-2"/>
    <m/>
    <n v="20000"/>
    <m/>
    <n v="16000"/>
    <m/>
    <n v="14000"/>
    <m/>
    <n v="1.4285714285714286"/>
    <m/>
    <n v="2013"/>
    <x v="4"/>
    <x v="18"/>
  </r>
  <r>
    <d v="2013-11-06T00:00:00"/>
    <d v="2013-11-08T00:00:00"/>
    <m/>
    <s v="SPN03140207"/>
    <d v="2014-02-07T00:00:00"/>
    <n v="0"/>
    <m/>
    <m/>
    <m/>
    <m/>
    <m/>
    <n v="5.5500000000000001E-2"/>
    <n v="8000000"/>
    <n v="2052000"/>
    <n v="11715900"/>
    <n v="1550000"/>
    <n v="8650000"/>
    <n v="1000000"/>
    <n v="8000000"/>
    <n v="2.052"/>
    <m/>
    <n v="2013"/>
    <x v="4"/>
    <x v="16"/>
  </r>
  <r>
    <d v="2013-11-06T00:00:00"/>
    <d v="2013-11-08T00:00:00"/>
    <m/>
    <s v="SPN12141107"/>
    <d v="2014-11-07T00:00:00"/>
    <n v="0"/>
    <m/>
    <m/>
    <m/>
    <m/>
    <m/>
    <n v="6.3E-2"/>
    <m/>
    <n v="660100"/>
    <m/>
    <n v="450000"/>
    <m/>
    <n v="450000"/>
    <m/>
    <n v="1.4668888888888889"/>
    <m/>
    <n v="2013"/>
    <x v="4"/>
    <x v="17"/>
  </r>
  <r>
    <d v="2013-11-06T00:00:00"/>
    <d v="2013-11-08T00:00:00"/>
    <m/>
    <s v="FR0070"/>
    <d v="2024-03-15T00:00:00"/>
    <n v="8.3750000000000005E-2"/>
    <m/>
    <m/>
    <m/>
    <m/>
    <m/>
    <n v="8.1000000000000003E-2"/>
    <m/>
    <n v="4498000"/>
    <m/>
    <n v="3950000"/>
    <m/>
    <n v="3950000"/>
    <m/>
    <n v="1.1387341772151898"/>
    <m/>
    <n v="2013"/>
    <x v="4"/>
    <x v="1"/>
  </r>
  <r>
    <d v="2013-11-06T00:00:00"/>
    <d v="2013-11-08T00:00:00"/>
    <m/>
    <s v="FR0071"/>
    <d v="2029-03-15T00:00:00"/>
    <n v="0.09"/>
    <m/>
    <m/>
    <m/>
    <m/>
    <m/>
    <n v="8.5300000000000001E-2"/>
    <m/>
    <n v="1613000"/>
    <m/>
    <n v="1050000"/>
    <m/>
    <n v="950000"/>
    <m/>
    <n v="1.6978947368421053"/>
    <m/>
    <n v="2013"/>
    <x v="4"/>
    <x v="1"/>
  </r>
  <r>
    <d v="2013-11-06T00:00:00"/>
    <d v="2013-11-08T00:00:00"/>
    <m/>
    <s v="FR0068"/>
    <d v="2034-03-15T00:00:00"/>
    <n v="8.3750000000000005E-2"/>
    <m/>
    <m/>
    <m/>
    <m/>
    <m/>
    <n v="8.6499999999999994E-2"/>
    <m/>
    <n v="2892800"/>
    <m/>
    <n v="1650000"/>
    <m/>
    <n v="1650000"/>
    <m/>
    <n v="1.7532121212121212"/>
    <m/>
    <n v="2013"/>
    <x v="4"/>
    <x v="1"/>
  </r>
  <r>
    <d v="2013-11-12T00:00:00"/>
    <d v="2013-11-14T00:00:00"/>
    <m/>
    <s v="PBS-004"/>
    <d v="2037-02-15T00:00:00"/>
    <n v="6.0999999999999999E-2"/>
    <m/>
    <m/>
    <m/>
    <m/>
    <m/>
    <s v="-"/>
    <n v="1500000"/>
    <n v="6000"/>
    <n v="366300"/>
    <s v="-"/>
    <n v="12000"/>
    <n v="0"/>
    <n v="0"/>
    <n v="0"/>
    <m/>
    <n v="2013"/>
    <x v="4"/>
    <x v="18"/>
  </r>
  <r>
    <d v="2013-11-12T00:00:00"/>
    <d v="2013-11-14T00:00:00"/>
    <m/>
    <s v="PBS-005"/>
    <d v="2043-04-15T00:00:00"/>
    <n v="6.7500000000000004E-2"/>
    <m/>
    <m/>
    <m/>
    <m/>
    <m/>
    <s v="-"/>
    <m/>
    <n v="281300"/>
    <m/>
    <n v="11000"/>
    <m/>
    <n v="0"/>
    <m/>
    <n v="0"/>
    <m/>
    <n v="2013"/>
    <x v="4"/>
    <x v="18"/>
  </r>
  <r>
    <d v="2013-11-12T00:00:00"/>
    <d v="2013-11-14T00:00:00"/>
    <m/>
    <s v="PBS-006"/>
    <d v="2020-09-15T00:00:00"/>
    <n v="8.2500000000000004E-2"/>
    <m/>
    <m/>
    <m/>
    <m/>
    <m/>
    <s v="-"/>
    <m/>
    <n v="79000"/>
    <m/>
    <n v="1000"/>
    <m/>
    <n v="0"/>
    <m/>
    <n v="0"/>
    <m/>
    <n v="2013"/>
    <x v="4"/>
    <x v="18"/>
  </r>
  <r>
    <d v="2013-11-19T00:00:00"/>
    <d v="2013-11-21T00:00:00"/>
    <m/>
    <s v="SPN12141107"/>
    <d v="2014-11-07T00:00:00"/>
    <n v="0"/>
    <m/>
    <m/>
    <m/>
    <m/>
    <m/>
    <n v="6.7000000000000004E-2"/>
    <n v="8000000"/>
    <n v="991000"/>
    <n v="22773300"/>
    <n v="991000"/>
    <n v="18191000"/>
    <n v="700000"/>
    <n v="12000000"/>
    <n v="1.4157142857142857"/>
    <m/>
    <n v="2013"/>
    <x v="4"/>
    <x v="17"/>
  </r>
  <r>
    <d v="2013-11-19T00:00:00"/>
    <d v="2013-11-21T00:00:00"/>
    <m/>
    <s v="FR0069"/>
    <d v="2019-04-15T00:00:00"/>
    <n v="7.8750000000000001E-2"/>
    <m/>
    <m/>
    <m/>
    <m/>
    <m/>
    <n v="8.0399999999999999E-2"/>
    <m/>
    <n v="1433000"/>
    <m/>
    <n v="1200000"/>
    <m/>
    <n v="1200000"/>
    <m/>
    <n v="1.1941666666666666"/>
    <m/>
    <n v="2013"/>
    <x v="4"/>
    <x v="1"/>
  </r>
  <r>
    <d v="2013-11-19T00:00:00"/>
    <d v="2013-11-21T00:00:00"/>
    <m/>
    <s v="FR0070"/>
    <d v="2024-03-15T00:00:00"/>
    <n v="8.3750000000000005E-2"/>
    <m/>
    <m/>
    <m/>
    <m/>
    <m/>
    <n v="8.4400000000000003E-2"/>
    <m/>
    <n v="8539000"/>
    <m/>
    <n v="7450000"/>
    <m/>
    <n v="4400000"/>
    <m/>
    <n v="1.9406818181818182"/>
    <m/>
    <n v="2013"/>
    <x v="4"/>
    <x v="1"/>
  </r>
  <r>
    <d v="2013-11-19T00:00:00"/>
    <d v="2013-11-21T00:00:00"/>
    <m/>
    <s v="FR0071"/>
    <d v="2029-03-15T00:00:00"/>
    <n v="0.09"/>
    <m/>
    <m/>
    <m/>
    <m/>
    <m/>
    <n v="9.01E-2"/>
    <m/>
    <n v="11063000"/>
    <m/>
    <n v="8550000"/>
    <m/>
    <n v="5700000"/>
    <m/>
    <n v="1.9408771929824562"/>
    <m/>
    <n v="2013"/>
    <x v="4"/>
    <x v="1"/>
  </r>
  <r>
    <d v="2013-11-19T00:00:00"/>
    <d v="2013-11-21T00:00:00"/>
    <m/>
    <s v="FR0067"/>
    <d v="2044-02-15T00:00:00"/>
    <n v="8.7499999999999994E-2"/>
    <m/>
    <m/>
    <m/>
    <m/>
    <m/>
    <n v="0"/>
    <m/>
    <n v="747300"/>
    <m/>
    <n v="0"/>
    <m/>
    <n v="0"/>
    <m/>
    <n v="0"/>
    <m/>
    <n v="2013"/>
    <x v="4"/>
    <x v="1"/>
  </r>
  <r>
    <d v="2013-11-25T00:00:00"/>
    <d v="2013-11-28T00:00:00"/>
    <m/>
    <s v="USDFR0001"/>
    <d v="2017-05-15T00:00:00"/>
    <n v="3.5000000000000003E-2"/>
    <m/>
    <m/>
    <m/>
    <m/>
    <m/>
    <m/>
    <n v="5274900"/>
    <n v="3439820.9"/>
    <n v="3439820.9"/>
    <n v="2344400"/>
    <n v="2344400"/>
    <n v="2266700"/>
    <n v="2227180"/>
    <m/>
    <m/>
    <n v="2013"/>
    <x v="4"/>
    <x v="25"/>
  </r>
  <r>
    <d v="2013-11-26T00:00:00"/>
    <d v="2013-11-28T00:00:00"/>
    <m/>
    <s v="SPN-S 27052014"/>
    <d v="2014-05-27T00:00:00"/>
    <n v="0"/>
    <m/>
    <m/>
    <m/>
    <m/>
    <m/>
    <n v="6.6250000000000003E-2"/>
    <n v="1000000"/>
    <n v="1305000"/>
    <n v="1915500"/>
    <n v="455000"/>
    <n v="712000"/>
    <n v="255000"/>
    <n v="500000"/>
    <n v="5.117647058823529"/>
    <m/>
    <n v="2013"/>
    <x v="4"/>
    <x v="15"/>
  </r>
  <r>
    <d v="2013-11-26T00:00:00"/>
    <d v="2013-11-28T00:00:00"/>
    <m/>
    <s v="PBS-004"/>
    <d v="2037-02-15T00:00:00"/>
    <n v="6.0999999999999999E-2"/>
    <m/>
    <m/>
    <m/>
    <m/>
    <m/>
    <s v="-"/>
    <m/>
    <n v="4000"/>
    <m/>
    <n v="0"/>
    <m/>
    <n v="0"/>
    <m/>
    <e v="#DIV/0!"/>
    <m/>
    <n v="2013"/>
    <x v="4"/>
    <x v="18"/>
  </r>
  <r>
    <d v="2013-11-26T00:00:00"/>
    <d v="2013-11-28T00:00:00"/>
    <m/>
    <s v="PBS-005"/>
    <d v="2043-04-15T00:00:00"/>
    <n v="6.7500000000000004E-2"/>
    <m/>
    <m/>
    <m/>
    <m/>
    <m/>
    <n v="9.5312499999999994E-2"/>
    <m/>
    <n v="427000"/>
    <m/>
    <n v="86000"/>
    <m/>
    <n v="85000"/>
    <m/>
    <n v="5.0235294117647058"/>
    <m/>
    <n v="2013"/>
    <x v="4"/>
    <x v="18"/>
  </r>
  <r>
    <d v="2013-11-26T00:00:00"/>
    <d v="2013-11-28T00:00:00"/>
    <m/>
    <s v="PBS-006"/>
    <d v="2020-09-15T00:00:00"/>
    <n v="8.2500000000000004E-2"/>
    <m/>
    <m/>
    <m/>
    <m/>
    <m/>
    <n v="9.5000000000000001E-2"/>
    <m/>
    <n v="179500"/>
    <m/>
    <n v="171000"/>
    <m/>
    <n v="160000"/>
    <m/>
    <n v="1.121875"/>
    <m/>
    <n v="2013"/>
    <x v="4"/>
    <x v="18"/>
  </r>
  <r>
    <d v="2013-12-03T00:00:00"/>
    <d v="2013-12-05T00:00:00"/>
    <m/>
    <s v="SPN03140304"/>
    <d v="2014-03-04T00:00:00"/>
    <n v="0"/>
    <m/>
    <m/>
    <m/>
    <m/>
    <m/>
    <n v="0"/>
    <n v="4000000"/>
    <n v="701000"/>
    <n v="10067500"/>
    <n v="0"/>
    <n v="5050000"/>
    <n v="0"/>
    <n v="4000000"/>
    <e v="#DIV/0!"/>
    <m/>
    <n v="2013"/>
    <x v="4"/>
    <x v="16"/>
  </r>
  <r>
    <d v="2013-12-03T00:00:00"/>
    <d v="2013-12-05T00:00:00"/>
    <m/>
    <s v="SPN12141204"/>
    <d v="2014-12-04T00:00:00"/>
    <n v="0"/>
    <m/>
    <m/>
    <m/>
    <m/>
    <m/>
    <n v="0"/>
    <m/>
    <n v="766000"/>
    <m/>
    <n v="0"/>
    <m/>
    <n v="0"/>
    <m/>
    <e v="#DIV/0!"/>
    <m/>
    <n v="2013"/>
    <x v="4"/>
    <x v="17"/>
  </r>
  <r>
    <d v="2013-12-03T00:00:00"/>
    <d v="2013-12-05T00:00:00"/>
    <m/>
    <s v="FR0069"/>
    <d v="2019-04-15T00:00:00"/>
    <n v="7.8750000000000001E-2"/>
    <m/>
    <m/>
    <m/>
    <m/>
    <m/>
    <n v="8.3000000000000004E-2"/>
    <m/>
    <n v="1068000"/>
    <m/>
    <n v="750000"/>
    <m/>
    <n v="650000"/>
    <m/>
    <n v="1.6430769230769231"/>
    <m/>
    <n v="2013"/>
    <x v="4"/>
    <x v="1"/>
  </r>
  <r>
    <d v="2013-12-03T00:00:00"/>
    <d v="2013-12-05T00:00:00"/>
    <m/>
    <s v="FR0070"/>
    <d v="2024-03-15T00:00:00"/>
    <n v="8.3750000000000005E-2"/>
    <m/>
    <m/>
    <m/>
    <m/>
    <m/>
    <n v="8.5900000000000004E-2"/>
    <m/>
    <n v="3182500"/>
    <m/>
    <n v="1350000"/>
    <m/>
    <n v="950000"/>
    <m/>
    <n v="3.35"/>
    <m/>
    <n v="2013"/>
    <x v="4"/>
    <x v="1"/>
  </r>
  <r>
    <d v="2013-12-03T00:00:00"/>
    <d v="2013-12-05T00:00:00"/>
    <m/>
    <s v="FR0068"/>
    <d v="2034-03-15T00:00:00"/>
    <n v="8.3750000000000005E-2"/>
    <m/>
    <m/>
    <m/>
    <m/>
    <m/>
    <n v="9.1499999999999998E-2"/>
    <m/>
    <n v="4350000"/>
    <m/>
    <n v="2950000"/>
    <m/>
    <n v="2400000"/>
    <m/>
    <n v="1.8125"/>
    <m/>
    <n v="2013"/>
    <x v="4"/>
    <x v="1"/>
  </r>
  <r>
    <d v="2013-12-30T00:00:00"/>
    <d v="2014-01-02T00:00:00"/>
    <m/>
    <s v="SPNNT20140303"/>
    <d v="2014-03-03T00:00:00"/>
    <n v="0"/>
    <m/>
    <m/>
    <m/>
    <m/>
    <n v="6.4000000000000001E-2"/>
    <s v="-"/>
    <m/>
    <n v="12400000"/>
    <m/>
    <n v="12400000"/>
    <m/>
    <n v="12400000"/>
    <m/>
    <n v="1"/>
    <m/>
    <n v="2013"/>
    <x v="5"/>
    <x v="2"/>
  </r>
  <r>
    <d v="2013-12-30T00:00:00"/>
    <d v="2014-01-03T00:00:00"/>
    <m/>
    <s v="SDHI 2020C"/>
    <d v="2020-01-03T00:00:00"/>
    <n v="8.3000000000000004E-2"/>
    <m/>
    <m/>
    <m/>
    <m/>
    <m/>
    <m/>
    <m/>
    <n v="3000000"/>
    <m/>
    <n v="3000000"/>
    <m/>
    <n v="3000000"/>
    <m/>
    <m/>
    <m/>
    <n v="2013"/>
    <x v="5"/>
    <x v="8"/>
  </r>
  <r>
    <d v="2014-01-07T00:00:00"/>
    <d v="2014-01-09T00:00:00"/>
    <m/>
    <s v="SPN03140408"/>
    <d v="2014-04-08T00:00:00"/>
    <n v="0"/>
    <m/>
    <m/>
    <m/>
    <m/>
    <n v="6.2065000000000002E-2"/>
    <n v="6.3500000000000001E-2"/>
    <n v="10000000"/>
    <n v="5351000"/>
    <n v="29610500"/>
    <n v="3900000"/>
    <n v="14500000"/>
    <n v="1000000"/>
    <n v="10000000"/>
    <n v="5.351"/>
    <m/>
    <n v="2014"/>
    <x v="5"/>
    <x v="16"/>
  </r>
  <r>
    <d v="2014-01-07T00:00:00"/>
    <d v="2014-01-09T00:00:00"/>
    <m/>
    <s v="SPN12150108"/>
    <d v="2015-01-08T00:00:00"/>
    <n v="0"/>
    <m/>
    <m/>
    <m/>
    <m/>
    <n v="7.3477500000000001E-2"/>
    <n v="7.4999999999999997E-2"/>
    <m/>
    <n v="3831000"/>
    <m/>
    <n v="2000000"/>
    <m/>
    <n v="2000000"/>
    <m/>
    <n v="1.9155"/>
    <m/>
    <n v="2014"/>
    <x v="5"/>
    <x v="17"/>
  </r>
  <r>
    <d v="2014-01-07T00:00:00"/>
    <d v="2014-01-09T00:00:00"/>
    <m/>
    <s v="FR0069"/>
    <d v="2019-04-15T00:00:00"/>
    <n v="7.8750000000000001E-2"/>
    <m/>
    <m/>
    <m/>
    <m/>
    <n v="8.6486099999999996E-2"/>
    <n v="8.6999999999999994E-2"/>
    <m/>
    <n v="1741500"/>
    <m/>
    <n v="750000"/>
    <m/>
    <n v="750000"/>
    <m/>
    <n v="2.3220000000000001"/>
    <m/>
    <n v="2014"/>
    <x v="5"/>
    <x v="1"/>
  </r>
  <r>
    <d v="2014-01-07T00:00:00"/>
    <d v="2014-01-09T00:00:00"/>
    <m/>
    <s v="FR0070"/>
    <d v="2024-03-15T00:00:00"/>
    <n v="8.3750000000000005E-2"/>
    <m/>
    <m/>
    <m/>
    <m/>
    <n v="9.1864299999999996E-2"/>
    <n v="9.1999999999999998E-2"/>
    <m/>
    <n v="11597000"/>
    <m/>
    <n v="5700000"/>
    <m/>
    <n v="4100000"/>
    <m/>
    <n v="2.8285365853658537"/>
    <m/>
    <n v="2014"/>
    <x v="5"/>
    <x v="1"/>
  </r>
  <r>
    <d v="2014-01-07T00:00:00"/>
    <d v="2014-01-09T00:00:00"/>
    <m/>
    <s v="FR0068"/>
    <d v="2034-03-15T00:00:00"/>
    <n v="8.3750000000000005E-2"/>
    <m/>
    <m/>
    <m/>
    <m/>
    <n v="9.5996700000000004E-2"/>
    <n v="9.6199999999999994E-2"/>
    <m/>
    <n v="7090000"/>
    <m/>
    <n v="2150000"/>
    <m/>
    <n v="2150000"/>
    <m/>
    <n v="3.2976744186046512"/>
    <m/>
    <n v="2014"/>
    <x v="5"/>
    <x v="1"/>
  </r>
  <r>
    <d v="2014-01-07T00:00:00"/>
    <d v="2014-01-15T00:00:00"/>
    <m/>
    <s v="RI0124"/>
    <d v="2024-01-15T00:00:00"/>
    <n v="5.8749999999999997E-2"/>
    <m/>
    <m/>
    <m/>
    <m/>
    <m/>
    <m/>
    <m/>
    <n v="24234000"/>
    <m/>
    <n v="24234000"/>
    <m/>
    <n v="24234000"/>
    <m/>
    <m/>
    <m/>
    <n v="2014"/>
    <x v="5"/>
    <x v="19"/>
  </r>
  <r>
    <d v="2014-01-07T00:00:00"/>
    <d v="2014-01-15T00:00:00"/>
    <m/>
    <s v="RI0144"/>
    <d v="2044-01-15T00:00:00"/>
    <n v="6.7500000000000004E-2"/>
    <m/>
    <m/>
    <m/>
    <m/>
    <m/>
    <m/>
    <m/>
    <n v="24234000"/>
    <m/>
    <n v="24234000"/>
    <m/>
    <n v="24234000"/>
    <m/>
    <m/>
    <m/>
    <n v="2014"/>
    <x v="5"/>
    <x v="19"/>
  </r>
  <r>
    <d v="2014-01-21T00:00:00"/>
    <d v="2014-01-23T00:00:00"/>
    <m/>
    <s v="SPN12150108"/>
    <d v="2015-01-08T00:00:00"/>
    <n v="0"/>
    <m/>
    <m/>
    <m/>
    <m/>
    <n v="7.0125999999999994E-2"/>
    <n v="7.0499999999999993E-2"/>
    <n v="10000000"/>
    <n v="10255000"/>
    <n v="30071000"/>
    <n v="7300000"/>
    <n v="21000000"/>
    <n v="2000000"/>
    <n v="15000000"/>
    <n v="5.1275000000000004"/>
    <m/>
    <n v="2014"/>
    <x v="5"/>
    <x v="17"/>
  </r>
  <r>
    <d v="2014-01-21T00:00:00"/>
    <d v="2014-01-23T00:00:00"/>
    <m/>
    <s v="FR0069"/>
    <d v="2019-04-15T00:00:00"/>
    <n v="7.8750000000000001E-2"/>
    <m/>
    <m/>
    <m/>
    <m/>
    <n v="7.8335799999999997E-2"/>
    <n v="7.9000000000000001E-2"/>
    <m/>
    <n v="2457000"/>
    <m/>
    <n v="1400000"/>
    <m/>
    <n v="1300000"/>
    <m/>
    <n v="1.89"/>
    <m/>
    <n v="2014"/>
    <x v="5"/>
    <x v="1"/>
  </r>
  <r>
    <d v="2014-01-21T00:00:00"/>
    <d v="2014-01-23T00:00:00"/>
    <m/>
    <s v="FR0070"/>
    <d v="2024-03-15T00:00:00"/>
    <n v="8.3750000000000005E-2"/>
    <m/>
    <m/>
    <m/>
    <m/>
    <n v="8.4399600000000005E-2"/>
    <n v="8.5000000000000006E-2"/>
    <m/>
    <n v="8343500"/>
    <m/>
    <n v="6750000"/>
    <m/>
    <n v="6750000"/>
    <m/>
    <n v="1.2360740740740741"/>
    <m/>
    <n v="2014"/>
    <x v="5"/>
    <x v="1"/>
  </r>
  <r>
    <d v="2014-01-21T00:00:00"/>
    <d v="2014-01-23T00:00:00"/>
    <m/>
    <s v="FR0071"/>
    <d v="2029-03-15T00:00:00"/>
    <n v="0.09"/>
    <m/>
    <m/>
    <m/>
    <m/>
    <n v="9.0044899999999997E-2"/>
    <n v="9.0499999999999997E-2"/>
    <m/>
    <n v="9015500"/>
    <m/>
    <n v="5550000"/>
    <m/>
    <n v="4950000"/>
    <m/>
    <n v="1.8213131313131312"/>
    <m/>
    <n v="2014"/>
    <x v="5"/>
    <x v="1"/>
  </r>
  <r>
    <d v="2014-01-28T00:00:00"/>
    <d v="2014-01-30T00:00:00"/>
    <m/>
    <s v="SPN-S 29072014"/>
    <d v="2014-07-29T00:00:00"/>
    <n v="0"/>
    <m/>
    <m/>
    <m/>
    <m/>
    <n v="6.6830399999999998E-2"/>
    <n v="6.8125000000000005E-2"/>
    <n v="1500000"/>
    <n v="4501000"/>
    <n v="5816000"/>
    <n v="4501000"/>
    <n v="5151000"/>
    <n v="1000000"/>
    <n v="1592000"/>
    <n v="4.5010000000000003"/>
    <m/>
    <n v="2014"/>
    <x v="5"/>
    <x v="15"/>
  </r>
  <r>
    <d v="2014-01-28T00:00:00"/>
    <d v="2014-01-30T00:00:00"/>
    <m/>
    <s v="PBS006"/>
    <d v="2020-09-15T00:00:00"/>
    <n v="8.2500000000000004E-2"/>
    <m/>
    <m/>
    <m/>
    <m/>
    <n v="8.7248799999999987E-2"/>
    <n v="8.7499999999999994E-2"/>
    <m/>
    <n v="108000"/>
    <m/>
    <n v="108000"/>
    <m/>
    <n v="107000"/>
    <m/>
    <n v="1.0093457943925233"/>
    <m/>
    <n v="2014"/>
    <x v="5"/>
    <x v="20"/>
  </r>
  <r>
    <d v="2014-01-28T00:00:00"/>
    <d v="2014-01-30T00:00:00"/>
    <m/>
    <s v="PBS003"/>
    <d v="2027-01-15T00:00:00"/>
    <n v="0.06"/>
    <m/>
    <m/>
    <m/>
    <m/>
    <m/>
    <m/>
    <m/>
    <n v="78000"/>
    <m/>
    <n v="37000"/>
    <m/>
    <n v="0"/>
    <m/>
    <e v="#DIV/0!"/>
    <m/>
    <n v="2014"/>
    <x v="5"/>
    <x v="20"/>
  </r>
  <r>
    <d v="2014-01-28T00:00:00"/>
    <d v="2014-01-30T00:00:00"/>
    <m/>
    <s v="PBS005"/>
    <d v="2043-04-15T00:00:00"/>
    <n v="6.7500000000000004E-2"/>
    <m/>
    <m/>
    <m/>
    <m/>
    <n v="9.8436700000000002E-2"/>
    <n v="9.9375000000000005E-2"/>
    <m/>
    <n v="1129000"/>
    <m/>
    <n v="505000"/>
    <m/>
    <n v="485000"/>
    <m/>
    <n v="2.3278350515463919"/>
    <m/>
    <n v="2014"/>
    <x v="5"/>
    <x v="20"/>
  </r>
  <r>
    <d v="2014-02-05T00:00:00"/>
    <d v="2014-02-07T00:00:00"/>
    <m/>
    <s v="SPN03140506"/>
    <d v="2014-05-06T00:00:00"/>
    <n v="0"/>
    <m/>
    <m/>
    <m/>
    <m/>
    <n v="5.9429999999999997E-2"/>
    <n v="6.1499999999999999E-2"/>
    <n v="10000000"/>
    <n v="4771000"/>
    <n v="28403000"/>
    <n v="2500000"/>
    <n v="25261000"/>
    <n v="1000000"/>
    <n v="15000000"/>
    <n v="4.7709999999999999"/>
    <m/>
    <n v="2014"/>
    <x v="5"/>
    <x v="16"/>
  </r>
  <r>
    <d v="2014-02-05T00:00:00"/>
    <d v="2014-02-07T00:00:00"/>
    <m/>
    <s v="SPN12150206"/>
    <d v="2015-02-06T00:00:00"/>
    <n v="0"/>
    <m/>
    <m/>
    <m/>
    <m/>
    <n v="6.9500000000000006E-2"/>
    <n v="7.0000000000000007E-2"/>
    <m/>
    <n v="4361000"/>
    <m/>
    <n v="4361000"/>
    <m/>
    <n v="2000000"/>
    <m/>
    <n v="2.1804999999999999"/>
    <m/>
    <n v="2014"/>
    <x v="5"/>
    <x v="17"/>
  </r>
  <r>
    <d v="2014-02-05T00:00:00"/>
    <d v="2014-02-07T00:00:00"/>
    <m/>
    <s v="FR0070"/>
    <d v="2024-03-15T00:00:00"/>
    <n v="8.3750000000000005E-2"/>
    <m/>
    <m/>
    <m/>
    <m/>
    <n v="9.0565599999999996E-2"/>
    <n v="9.0800000000000006E-2"/>
    <m/>
    <n v="10696000"/>
    <m/>
    <n v="10600000"/>
    <m/>
    <n v="4500000"/>
    <m/>
    <n v="2.3768888888888888"/>
    <m/>
    <n v="2014"/>
    <x v="5"/>
    <x v="1"/>
  </r>
  <r>
    <d v="2014-02-05T00:00:00"/>
    <d v="2014-02-07T00:00:00"/>
    <m/>
    <s v="FR0071"/>
    <d v="2029-03-15T00:00:00"/>
    <n v="0.09"/>
    <m/>
    <m/>
    <m/>
    <m/>
    <n v="9.5693299999999995E-2"/>
    <n v="9.6500000000000002E-2"/>
    <m/>
    <n v="5956000"/>
    <m/>
    <n v="5400000"/>
    <m/>
    <n v="5400000"/>
    <m/>
    <n v="1.1029629629629629"/>
    <m/>
    <n v="2014"/>
    <x v="5"/>
    <x v="1"/>
  </r>
  <r>
    <d v="2014-02-05T00:00:00"/>
    <d v="2014-02-07T00:00:00"/>
    <m/>
    <s v="FR0068"/>
    <d v="1934-03-15T00:00:00"/>
    <n v="8.3750000000000005E-2"/>
    <m/>
    <m/>
    <m/>
    <m/>
    <n v="9.6331799999999995E-2"/>
    <n v="9.69E-2"/>
    <m/>
    <n v="2619000"/>
    <m/>
    <n v="2400000"/>
    <m/>
    <n v="2100000"/>
    <m/>
    <n v="1.2471428571428571"/>
    <m/>
    <n v="2014"/>
    <x v="5"/>
    <x v="1"/>
  </r>
  <r>
    <d v="2014-02-11T00:00:00"/>
    <d v="2014-02-13T00:00:00"/>
    <m/>
    <s v="SPNS12082014"/>
    <d v="2014-08-12T00:00:00"/>
    <n v="0"/>
    <m/>
    <m/>
    <m/>
    <m/>
    <n v="6.4854899999999993E-2"/>
    <n v="6.5625000000000003E-2"/>
    <m/>
    <n v="4198000"/>
    <n v="5349500"/>
    <n v="3930000"/>
    <n v="4190000"/>
    <n v="1000000"/>
    <n v="1260000"/>
    <n v="4.1980000000000004"/>
    <m/>
    <n v="2014"/>
    <x v="5"/>
    <x v="21"/>
  </r>
  <r>
    <d v="2014-02-11T00:00:00"/>
    <d v="2014-02-13T00:00:00"/>
    <m/>
    <s v="PBS006"/>
    <d v="2020-09-15T00:00:00"/>
    <n v="8.2500000000000004E-2"/>
    <m/>
    <m/>
    <m/>
    <m/>
    <n v="0"/>
    <n v="0"/>
    <m/>
    <n v="314500"/>
    <m/>
    <n v="0"/>
    <m/>
    <n v="0"/>
    <m/>
    <e v="#DIV/0!"/>
    <m/>
    <n v="2014"/>
    <x v="5"/>
    <x v="20"/>
  </r>
  <r>
    <d v="2014-02-11T00:00:00"/>
    <d v="2014-02-13T00:00:00"/>
    <m/>
    <s v="PBS003"/>
    <d v="2027-01-15T00:00:00"/>
    <n v="0.06"/>
    <m/>
    <m/>
    <m/>
    <m/>
    <n v="0"/>
    <n v="0"/>
    <m/>
    <n v="261000"/>
    <m/>
    <n v="0"/>
    <m/>
    <n v="0"/>
    <m/>
    <e v="#DIV/0!"/>
    <m/>
    <n v="2014"/>
    <x v="5"/>
    <x v="20"/>
  </r>
  <r>
    <d v="2014-02-11T00:00:00"/>
    <d v="2014-02-13T00:00:00"/>
    <m/>
    <s v="PBS005"/>
    <d v="1943-04-15T00:00:00"/>
    <n v="6.7500000000000004E-2"/>
    <m/>
    <m/>
    <m/>
    <m/>
    <n v="9.9299499999999999E-2"/>
    <m/>
    <m/>
    <n v="576000"/>
    <m/>
    <n v="260000"/>
    <m/>
    <n v="260000"/>
    <m/>
    <n v="2.2153846153846155"/>
    <m/>
    <n v="2014"/>
    <x v="5"/>
    <x v="20"/>
  </r>
  <r>
    <d v="2014-02-10T00:00:00"/>
    <d v="2014-02-11T00:00:00"/>
    <m/>
    <s v="SDHI2019B"/>
    <d v="2019-02-11T00:00:00"/>
    <n v="8.0500000000000002E-2"/>
    <m/>
    <m/>
    <m/>
    <m/>
    <m/>
    <m/>
    <m/>
    <n v="2000000"/>
    <m/>
    <n v="2000000"/>
    <m/>
    <n v="2000000"/>
    <m/>
    <m/>
    <m/>
    <n v="2014"/>
    <x v="5"/>
    <x v="8"/>
  </r>
  <r>
    <d v="2014-02-10T00:00:00"/>
    <d v="2014-02-11T00:00:00"/>
    <m/>
    <s v="SDHI2022B"/>
    <d v="2022-02-11T00:00:00"/>
    <n v="8.7499999999999994E-2"/>
    <m/>
    <m/>
    <m/>
    <m/>
    <m/>
    <m/>
    <m/>
    <n v="2000000"/>
    <m/>
    <n v="2000000"/>
    <m/>
    <n v="2000000"/>
    <m/>
    <m/>
    <m/>
    <n v="2014"/>
    <x v="5"/>
    <x v="8"/>
  </r>
  <r>
    <d v="2014-02-10T00:00:00"/>
    <d v="2014-02-11T00:00:00"/>
    <m/>
    <s v="SDHI2024A"/>
    <d v="2024-02-11T00:00:00"/>
    <n v="9.0399999999999994E-2"/>
    <m/>
    <m/>
    <m/>
    <m/>
    <m/>
    <m/>
    <m/>
    <n v="2000000"/>
    <m/>
    <n v="2000000"/>
    <m/>
    <n v="2000000"/>
    <m/>
    <m/>
    <m/>
    <n v="2014"/>
    <x v="5"/>
    <x v="8"/>
  </r>
  <r>
    <d v="2014-02-18T00:00:00"/>
    <d v="2014-02-20T00:00:00"/>
    <m/>
    <s v="SPN12150206"/>
    <d v="2015-02-06T00:00:00"/>
    <n v="0"/>
    <m/>
    <m/>
    <m/>
    <m/>
    <n v="6.4425800000000005E-2"/>
    <n v="6.5000000000000002E-2"/>
    <n v="10000000"/>
    <n v="6346000"/>
    <n v="23330600"/>
    <n v="5000000"/>
    <n v="15250000"/>
    <n v="2000000"/>
    <n v="12250000"/>
    <n v="3.173"/>
    <m/>
    <n v="2014"/>
    <x v="5"/>
    <x v="17"/>
  </r>
  <r>
    <d v="2014-02-18T00:00:00"/>
    <d v="2014-02-20T00:00:00"/>
    <m/>
    <s v="FR0069"/>
    <d v="2019-04-15T00:00:00"/>
    <n v="7.8750000000000001E-2"/>
    <m/>
    <m/>
    <m/>
    <m/>
    <n v="7.8694399999999998E-2"/>
    <n v="7.9299999999999995E-2"/>
    <m/>
    <n v="3991000"/>
    <m/>
    <n v="3200000"/>
    <m/>
    <n v="3200000"/>
    <m/>
    <n v="1.2471874999999999"/>
    <m/>
    <n v="2014"/>
    <x v="5"/>
    <x v="1"/>
  </r>
  <r>
    <d v="2014-02-18T00:00:00"/>
    <d v="2014-02-20T00:00:00"/>
    <m/>
    <s v="FR0070"/>
    <d v="2024-03-15T00:00:00"/>
    <n v="8.3750000000000005E-2"/>
    <m/>
    <m/>
    <m/>
    <m/>
    <n v="8.5196400000000005E-2"/>
    <n v="8.5500000000000007E-2"/>
    <m/>
    <n v="7696000"/>
    <m/>
    <n v="3800000"/>
    <m/>
    <n v="3800000"/>
    <m/>
    <n v="2.0252631578947367"/>
    <m/>
    <n v="2014"/>
    <x v="5"/>
    <x v="1"/>
  </r>
  <r>
    <d v="2014-02-18T00:00:00"/>
    <d v="2014-02-20T00:00:00"/>
    <m/>
    <s v="FR0068"/>
    <d v="1934-03-15T00:00:00"/>
    <n v="8.3750000000000005E-2"/>
    <m/>
    <m/>
    <m/>
    <m/>
    <n v="9.1798000000000005E-2"/>
    <n v="9.1999999999999998E-2"/>
    <m/>
    <n v="5297600"/>
    <m/>
    <n v="3250000"/>
    <m/>
    <n v="3250000"/>
    <m/>
    <n v="1.6300307692307692"/>
    <m/>
    <n v="2014"/>
    <x v="5"/>
    <x v="1"/>
  </r>
  <r>
    <d v="2014-02-25T00:00:00"/>
    <d v="2014-02-27T00:00:00"/>
    <m/>
    <s v="SPNS12082014"/>
    <d v="2014-08-12T00:00:00"/>
    <n v="0"/>
    <m/>
    <m/>
    <m/>
    <m/>
    <n v="6.16786E-2"/>
    <n v="6.25E-2"/>
    <m/>
    <n v="4721000"/>
    <n v="5693700"/>
    <n v="2610000"/>
    <n v="2617000"/>
    <n v="1000000"/>
    <n v="1000000"/>
    <n v="4.7210000000000001"/>
    <m/>
    <n v="2014"/>
    <x v="5"/>
    <x v="21"/>
  </r>
  <r>
    <d v="2014-02-25T00:00:00"/>
    <d v="2014-02-27T00:00:00"/>
    <m/>
    <s v="PBS006"/>
    <d v="2020-09-15T00:00:00"/>
    <n v="8.2500000000000004E-2"/>
    <m/>
    <m/>
    <m/>
    <m/>
    <n v="0"/>
    <n v="0"/>
    <m/>
    <n v="153000"/>
    <m/>
    <n v="3000"/>
    <m/>
    <n v="0"/>
    <m/>
    <e v="#DIV/0!"/>
    <m/>
    <n v="2014"/>
    <x v="5"/>
    <x v="20"/>
  </r>
  <r>
    <d v="2014-02-25T00:00:00"/>
    <d v="2014-02-27T00:00:00"/>
    <m/>
    <s v="PBS003"/>
    <d v="2027-01-15T00:00:00"/>
    <n v="0.06"/>
    <m/>
    <m/>
    <m/>
    <m/>
    <n v="0"/>
    <n v="0"/>
    <m/>
    <n v="33000"/>
    <m/>
    <n v="4000"/>
    <m/>
    <n v="0"/>
    <m/>
    <e v="#DIV/0!"/>
    <m/>
    <n v="2014"/>
    <x v="5"/>
    <x v="20"/>
  </r>
  <r>
    <d v="2014-02-25T00:00:00"/>
    <d v="2014-02-27T00:00:00"/>
    <m/>
    <s v="PBS005"/>
    <d v="1943-04-15T00:00:00"/>
    <n v="6.7500000000000004E-2"/>
    <m/>
    <m/>
    <m/>
    <m/>
    <n v="0"/>
    <n v="0"/>
    <m/>
    <n v="786700"/>
    <m/>
    <n v="0"/>
    <m/>
    <n v="0"/>
    <m/>
    <e v="#DIV/0!"/>
    <m/>
    <n v="2014"/>
    <x v="5"/>
    <x v="20"/>
  </r>
  <r>
    <d v="2014-03-04T00:00:00"/>
    <d v="2014-03-06T00:00:00"/>
    <m/>
    <s v="SPN03140605"/>
    <d v="2014-06-05T00:00:00"/>
    <n v="0"/>
    <m/>
    <m/>
    <m/>
    <m/>
    <n v="5.6121999999999998E-2"/>
    <n v="5.7000000000000002E-2"/>
    <n v="10000000"/>
    <n v="5720000"/>
    <n v="39123600"/>
    <n v="1450000"/>
    <n v="34305600"/>
    <n v="1000000"/>
    <n v="15000000"/>
    <n v="5.72"/>
    <m/>
    <n v="2014"/>
    <x v="5"/>
    <x v="16"/>
  </r>
  <r>
    <d v="2014-03-04T00:00:00"/>
    <d v="2014-03-06T00:00:00"/>
    <m/>
    <s v="SPN12150305"/>
    <d v="2015-03-05T00:00:00"/>
    <n v="0"/>
    <m/>
    <m/>
    <m/>
    <m/>
    <n v="6.2666700000000006E-2"/>
    <n v="6.3E-2"/>
    <m/>
    <n v="5181000"/>
    <m/>
    <n v="5181000"/>
    <m/>
    <n v="2000000"/>
    <m/>
    <n v="2.5905"/>
    <m/>
    <n v="2014"/>
    <x v="5"/>
    <x v="17"/>
  </r>
  <r>
    <d v="2014-03-04T00:00:00"/>
    <d v="2014-03-06T00:00:00"/>
    <m/>
    <s v="FR0069"/>
    <d v="2019-04-15T00:00:00"/>
    <n v="7.8750000000000001E-2"/>
    <m/>
    <m/>
    <m/>
    <m/>
    <n v="7.8489600000000007E-2"/>
    <n v="7.9000000000000001E-2"/>
    <m/>
    <n v="2448000"/>
    <m/>
    <n v="1900000"/>
    <m/>
    <n v="1900000"/>
    <m/>
    <n v="1.2884210526315789"/>
    <m/>
    <n v="2014"/>
    <x v="5"/>
    <x v="1"/>
  </r>
  <r>
    <d v="2014-03-04T00:00:00"/>
    <d v="2014-03-06T00:00:00"/>
    <m/>
    <s v="FR0070"/>
    <d v="2024-03-15T00:00:00"/>
    <n v="8.3750000000000005E-2"/>
    <m/>
    <m/>
    <m/>
    <m/>
    <n v="8.0873200000000006E-2"/>
    <n v="8.14E-2"/>
    <m/>
    <n v="6586000"/>
    <m/>
    <n v="6586000"/>
    <m/>
    <n v="2900000"/>
    <m/>
    <n v="2.2710344827586209"/>
    <m/>
    <n v="2014"/>
    <x v="5"/>
    <x v="1"/>
  </r>
  <r>
    <d v="2014-03-04T00:00:00"/>
    <d v="2014-03-06T00:00:00"/>
    <m/>
    <s v="FR0071"/>
    <d v="2029-03-15T00:00:00"/>
    <n v="0.09"/>
    <m/>
    <m/>
    <m/>
    <m/>
    <n v="8.5998400000000003E-2"/>
    <n v="8.6400000000000005E-2"/>
    <m/>
    <n v="11459700"/>
    <m/>
    <n v="11459700"/>
    <m/>
    <n v="4000000"/>
    <m/>
    <n v="2.8649249999999999"/>
    <m/>
    <n v="2014"/>
    <x v="5"/>
    <x v="1"/>
  </r>
  <r>
    <d v="2014-03-04T00:00:00"/>
    <d v="2014-03-06T00:00:00"/>
    <m/>
    <s v="FR0067"/>
    <d v="1944-02-15T00:00:00"/>
    <n v="8.7499999999999994E-2"/>
    <m/>
    <m/>
    <m/>
    <m/>
    <n v="9.0447600000000003E-2"/>
    <n v="9.0700000000000003E-2"/>
    <m/>
    <n v="7728900"/>
    <m/>
    <n v="7728900"/>
    <m/>
    <n v="3200000"/>
    <m/>
    <n v="2.41528125"/>
    <m/>
    <n v="2014"/>
    <x v="5"/>
    <x v="1"/>
  </r>
  <r>
    <d v="2014-03-03T00:00:00"/>
    <d v="2014-03-05T00:00:00"/>
    <m/>
    <s v="SR006"/>
    <d v="2017-03-05T00:00:00"/>
    <n v="8.7499999999999994E-2"/>
    <m/>
    <m/>
    <m/>
    <m/>
    <m/>
    <m/>
    <n v="17500000"/>
    <n v="19354490"/>
    <m/>
    <n v="19323345"/>
    <m/>
    <n v="19323345"/>
    <m/>
    <n v="1.0016117809830545"/>
    <m/>
    <n v="2014"/>
    <x v="5"/>
    <x v="4"/>
  </r>
  <r>
    <d v="2014-03-10T00:00:00"/>
    <d v="2014-03-13T00:00:00"/>
    <m/>
    <s v="USDFR0001"/>
    <d v="2017-05-15T00:00:00"/>
    <n v="3.5000000000000003E-2"/>
    <m/>
    <m/>
    <m/>
    <m/>
    <m/>
    <m/>
    <m/>
    <n v="6825367.7999999998"/>
    <m/>
    <n v="6718330"/>
    <m/>
    <n v="3985450"/>
    <m/>
    <n v="1.7125714285714286"/>
    <m/>
    <n v="2014"/>
    <x v="5"/>
    <x v="25"/>
  </r>
  <r>
    <d v="2014-03-11T00:00:00"/>
    <d v="2014-03-13T00:00:00"/>
    <m/>
    <s v="SPN-S 12092014"/>
    <d v="2014-09-12T00:00:00"/>
    <n v="0"/>
    <m/>
    <m/>
    <m/>
    <m/>
    <n v="6.1227700000000003E-2"/>
    <n v="6.21875E-2"/>
    <m/>
    <n v="1531000"/>
    <n v="2760300"/>
    <n v="910000"/>
    <n v="1603000"/>
    <n v="700000"/>
    <n v="1273000"/>
    <n v="2.1871428571428573"/>
    <m/>
    <n v="2014"/>
    <x v="5"/>
    <x v="15"/>
  </r>
  <r>
    <d v="2014-03-11T00:00:00"/>
    <d v="2014-03-13T00:00:00"/>
    <m/>
    <s v="PBS-003"/>
    <d v="2027-01-15T00:00:00"/>
    <n v="0.06"/>
    <m/>
    <m/>
    <m/>
    <m/>
    <n v="8.7343799999999999E-2"/>
    <n v="8.7812500000000002E-2"/>
    <m/>
    <n v="28000"/>
    <m/>
    <n v="28000"/>
    <m/>
    <n v="28000"/>
    <m/>
    <n v="1"/>
    <m/>
    <n v="2014"/>
    <x v="5"/>
    <x v="18"/>
  </r>
  <r>
    <d v="2014-03-11T00:00:00"/>
    <d v="2014-03-13T00:00:00"/>
    <m/>
    <s v="PBS-005"/>
    <d v="2043-04-15T00:00:00"/>
    <n v="6.7500000000000004E-2"/>
    <m/>
    <m/>
    <m/>
    <m/>
    <n v="8.97979E-2"/>
    <n v="9.0624999999999997E-2"/>
    <m/>
    <n v="653300"/>
    <m/>
    <n v="645000"/>
    <m/>
    <n v="525000"/>
    <m/>
    <n v="1.2443809523809524"/>
    <m/>
    <n v="2014"/>
    <x v="5"/>
    <x v="18"/>
  </r>
  <r>
    <d v="2014-03-11T00:00:00"/>
    <d v="2014-03-13T00:00:00"/>
    <m/>
    <s v="PBS-006"/>
    <d v="2020-09-15T00:00:00"/>
    <n v="8.2500000000000004E-2"/>
    <m/>
    <m/>
    <m/>
    <m/>
    <n v="8.05313E-2"/>
    <n v="8.1875000000000003E-2"/>
    <m/>
    <n v="548000"/>
    <m/>
    <n v="20000"/>
    <m/>
    <n v="20000"/>
    <m/>
    <n v="27.4"/>
    <m/>
    <n v="2014"/>
    <x v="5"/>
    <x v="18"/>
  </r>
  <r>
    <d v="2014-03-18T00:00:00"/>
    <d v="2014-03-20T00:00:00"/>
    <m/>
    <s v="SPN12150108"/>
    <d v="2015-01-08T00:00:00"/>
    <n v="0"/>
    <m/>
    <m/>
    <m/>
    <m/>
    <n v="6.2175000000000001E-2"/>
    <n v="6.3500000000000001E-2"/>
    <n v="10000000"/>
    <n v="1150000"/>
    <n v="28378300"/>
    <n v="1150000"/>
    <n v="23638800"/>
    <n v="1000000"/>
    <n v="10000000"/>
    <n v="1.1499999999999999"/>
    <m/>
    <n v="2014"/>
    <x v="5"/>
    <x v="17"/>
  </r>
  <r>
    <d v="2014-03-18T00:00:00"/>
    <d v="2014-03-20T00:00:00"/>
    <m/>
    <s v="SPN12150305"/>
    <d v="2015-03-05T00:00:00"/>
    <n v="0"/>
    <m/>
    <m/>
    <m/>
    <m/>
    <n v="6.3607999999999998E-2"/>
    <n v="6.4000000000000001E-2"/>
    <m/>
    <n v="2086000"/>
    <m/>
    <n v="330000"/>
    <m/>
    <n v="250000"/>
    <m/>
    <n v="8.3439999999999994"/>
    <m/>
    <n v="2014"/>
    <x v="5"/>
    <x v="17"/>
  </r>
  <r>
    <d v="2014-03-18T00:00:00"/>
    <d v="2014-03-20T00:00:00"/>
    <m/>
    <s v="FR0069"/>
    <d v="2019-04-15T00:00:00"/>
    <n v="7.8750000000000001E-2"/>
    <m/>
    <m/>
    <m/>
    <m/>
    <n v="7.6564099999999996E-2"/>
    <n v="7.6999999999999999E-2"/>
    <m/>
    <n v="6992000"/>
    <m/>
    <n v="4300000"/>
    <m/>
    <n v="4100000"/>
    <m/>
    <n v="1.7053658536585365"/>
    <m/>
    <n v="2014"/>
    <x v="5"/>
    <x v="1"/>
  </r>
  <r>
    <d v="2014-03-18T00:00:00"/>
    <d v="2014-03-20T00:00:00"/>
    <m/>
    <s v="FR0071"/>
    <d v="2029-03-15T00:00:00"/>
    <n v="0.09"/>
    <m/>
    <m/>
    <m/>
    <m/>
    <n v="8.3052399999999998E-2"/>
    <n v="8.3099999999999993E-2"/>
    <m/>
    <n v="11708800"/>
    <m/>
    <n v="11708800"/>
    <m/>
    <n v="1050000"/>
    <m/>
    <n v="11.151238095238096"/>
    <m/>
    <n v="2014"/>
    <x v="5"/>
    <x v="1"/>
  </r>
  <r>
    <d v="2014-03-18T00:00:00"/>
    <d v="2014-03-20T00:00:00"/>
    <m/>
    <s v="FR0068"/>
    <d v="1934-03-15T00:00:00"/>
    <n v="8.3750000000000005E-2"/>
    <m/>
    <m/>
    <m/>
    <m/>
    <n v="8.4660700000000005E-2"/>
    <n v="8.5000000000000006E-2"/>
    <m/>
    <n v="6441500"/>
    <m/>
    <n v="6150000"/>
    <m/>
    <n v="3600000"/>
    <m/>
    <n v="1.7893055555555555"/>
    <m/>
    <n v="2014"/>
    <x v="5"/>
    <x v="1"/>
  </r>
  <r>
    <d v="2014-03-21T00:00:00"/>
    <d v="2014-03-25T00:00:00"/>
    <m/>
    <s v="SDHI 2029A"/>
    <d v="2029-03-25T00:00:00"/>
    <n v="8.43E-2"/>
    <m/>
    <m/>
    <m/>
    <m/>
    <m/>
    <m/>
    <m/>
    <n v="1000000"/>
    <m/>
    <n v="1000000"/>
    <m/>
    <n v="1000000"/>
    <m/>
    <m/>
    <m/>
    <n v="2014"/>
    <x v="5"/>
    <x v="8"/>
  </r>
  <r>
    <d v="2014-03-25T00:00:00"/>
    <d v="2014-03-27T00:00:00"/>
    <m/>
    <s v="SPN-S 12092014"/>
    <d v="2014-09-12T00:00:00"/>
    <n v="0"/>
    <m/>
    <m/>
    <m/>
    <m/>
    <m/>
    <m/>
    <m/>
    <n v="1826000"/>
    <n v="3362000"/>
    <n v="50000"/>
    <n v="511000"/>
    <n v="0"/>
    <n v="461000"/>
    <e v="#DIV/0!"/>
    <m/>
    <n v="2014"/>
    <x v="5"/>
    <x v="15"/>
  </r>
  <r>
    <d v="2014-03-25T00:00:00"/>
    <d v="2014-03-27T00:00:00"/>
    <m/>
    <s v="PBS-003"/>
    <d v="2027-01-15T00:00:00"/>
    <n v="0.06"/>
    <m/>
    <m/>
    <m/>
    <m/>
    <n v="8.7597700000000001E-2"/>
    <n v="8.8124999999999995E-2"/>
    <m/>
    <n v="17000"/>
    <m/>
    <n v="16000"/>
    <m/>
    <n v="16000"/>
    <m/>
    <n v="1.0625"/>
    <m/>
    <n v="2014"/>
    <x v="5"/>
    <x v="18"/>
  </r>
  <r>
    <d v="2014-03-25T00:00:00"/>
    <d v="2014-03-27T00:00:00"/>
    <m/>
    <s v="PBS-005"/>
    <d v="2043-04-15T00:00:00"/>
    <n v="6.7500000000000004E-2"/>
    <m/>
    <m/>
    <m/>
    <m/>
    <n v="9.0461600000000003E-2"/>
    <n v="9.1562500000000005E-2"/>
    <m/>
    <n v="533000"/>
    <m/>
    <n v="445000"/>
    <m/>
    <n v="445000"/>
    <m/>
    <n v="1.1977528089887641"/>
    <m/>
    <n v="2014"/>
    <x v="5"/>
    <x v="18"/>
  </r>
  <r>
    <d v="2014-03-25T00:00:00"/>
    <d v="2014-03-27T00:00:00"/>
    <m/>
    <s v="PBS-006"/>
    <d v="2020-09-15T00:00:00"/>
    <n v="8.2500000000000004E-2"/>
    <m/>
    <m/>
    <m/>
    <m/>
    <m/>
    <m/>
    <m/>
    <n v="986000"/>
    <m/>
    <n v="0"/>
    <m/>
    <n v="0"/>
    <m/>
    <e v="#DIV/0!"/>
    <m/>
    <n v="2014"/>
    <x v="5"/>
    <x v="18"/>
  </r>
  <r>
    <d v="2014-04-02T00:00:00"/>
    <d v="2014-04-04T00:00:00"/>
    <m/>
    <s v="SPN03140703"/>
    <d v="2014-07-03T00:00:00"/>
    <n v="0"/>
    <m/>
    <m/>
    <m/>
    <m/>
    <n v="5.4782900000000002E-2"/>
    <n v="5.5E-2"/>
    <n v="8000000"/>
    <n v="4264900"/>
    <n v="26179300"/>
    <n v="1350000"/>
    <n v="11300000"/>
    <n v="1000000"/>
    <n v="9900000"/>
    <n v="4.2648999999999999"/>
    <m/>
    <n v="2014"/>
    <x v="5"/>
    <x v="16"/>
  </r>
  <r>
    <d v="2014-04-02T00:00:00"/>
    <d v="2014-04-04T00:00:00"/>
    <m/>
    <s v="SPN12150403"/>
    <d v="2015-04-03T00:00:00"/>
    <n v="0"/>
    <m/>
    <m/>
    <m/>
    <m/>
    <n v="6.2480000000000001E-2"/>
    <n v="6.3899999999999998E-2"/>
    <m/>
    <n v="2579000"/>
    <m/>
    <n v="500000"/>
    <m/>
    <n v="500000"/>
    <m/>
    <n v="5.1580000000000004"/>
    <m/>
    <n v="2014"/>
    <x v="5"/>
    <x v="17"/>
  </r>
  <r>
    <d v="2014-04-02T00:00:00"/>
    <d v="2014-04-04T00:00:00"/>
    <m/>
    <s v="FR0069"/>
    <d v="2019-04-15T00:00:00"/>
    <n v="7.8750000000000001E-2"/>
    <m/>
    <m/>
    <m/>
    <m/>
    <n v="7.5999200000000003E-2"/>
    <n v="7.6399999999999996E-2"/>
    <m/>
    <n v="6977000"/>
    <m/>
    <n v="3000000"/>
    <m/>
    <n v="3000000"/>
    <m/>
    <n v="2.3256666666666668"/>
    <m/>
    <n v="2014"/>
    <x v="5"/>
    <x v="1"/>
  </r>
  <r>
    <d v="2014-04-02T00:00:00"/>
    <d v="2014-04-04T00:00:00"/>
    <m/>
    <s v="FR0070"/>
    <d v="2024-03-15T00:00:00"/>
    <n v="8.3750000000000005E-2"/>
    <m/>
    <m/>
    <m/>
    <m/>
    <n v="7.7985100000000002E-2"/>
    <n v="7.8200000000000006E-2"/>
    <m/>
    <n v="5206300"/>
    <m/>
    <n v="1750000"/>
    <m/>
    <n v="1700000"/>
    <m/>
    <n v="3.0625294117647059"/>
    <m/>
    <n v="2014"/>
    <x v="5"/>
    <x v="1"/>
  </r>
  <r>
    <d v="2014-04-02T00:00:00"/>
    <d v="2014-04-04T00:00:00"/>
    <m/>
    <s v="FR0068"/>
    <d v="2034-03-15T00:00:00"/>
    <n v="8.3750000000000005E-2"/>
    <m/>
    <m/>
    <m/>
    <m/>
    <n v="8.3822900000000006E-2"/>
    <n v="8.3900000000000002E-2"/>
    <m/>
    <n v="7152100"/>
    <m/>
    <n v="4700000"/>
    <m/>
    <n v="3700000"/>
    <m/>
    <n v="1.9330000000000001"/>
    <m/>
    <n v="2014"/>
    <x v="5"/>
    <x v="1"/>
  </r>
  <r>
    <d v="2014-04-08T00:00:00"/>
    <d v="2014-04-10T00:00:00"/>
    <m/>
    <s v="SPN-S 09102014"/>
    <d v="2014-10-09T00:00:00"/>
    <n v="0"/>
    <m/>
    <m/>
    <m/>
    <m/>
    <n v="6.1406200000000001E-2"/>
    <n v="6.25E-2"/>
    <n v="1500000"/>
    <n v="2206000"/>
    <n v="3576000"/>
    <n v="1010000"/>
    <n v="2179000"/>
    <n v="500000"/>
    <n v="1560000"/>
    <n v="4.4119999999999999"/>
    <m/>
    <n v="2014"/>
    <x v="5"/>
    <x v="15"/>
  </r>
  <r>
    <d v="2014-04-08T00:00:00"/>
    <d v="2014-04-10T00:00:00"/>
    <m/>
    <s v="PBS-006"/>
    <d v="2020-09-15T00:00:00"/>
    <n v="8.2500000000000004E-2"/>
    <m/>
    <m/>
    <m/>
    <m/>
    <n v="8.0197000000000004E-2"/>
    <n v="8.1250000000000003E-2"/>
    <m/>
    <n v="661000"/>
    <m/>
    <n v="460000"/>
    <m/>
    <n v="460000"/>
    <m/>
    <n v="1.4369565217391305"/>
    <m/>
    <n v="2014"/>
    <x v="5"/>
    <x v="18"/>
  </r>
  <r>
    <d v="2014-04-08T00:00:00"/>
    <d v="2014-04-10T00:00:00"/>
    <m/>
    <s v="PBS-003"/>
    <d v="2027-01-15T00:00:00"/>
    <n v="0.06"/>
    <m/>
    <m/>
    <m/>
    <m/>
    <n v="8.4573899999999994E-2"/>
    <n v="8.5000000000000006E-2"/>
    <m/>
    <n v="271000"/>
    <m/>
    <n v="271000"/>
    <m/>
    <n v="220000"/>
    <m/>
    <n v="1.2318181818181819"/>
    <m/>
    <n v="2014"/>
    <x v="5"/>
    <x v="18"/>
  </r>
  <r>
    <d v="2014-04-08T00:00:00"/>
    <d v="2014-04-10T00:00:00"/>
    <m/>
    <s v="PBS-005"/>
    <d v="1943-04-15T00:00:00"/>
    <n v="6.1499999999999999E-2"/>
    <m/>
    <m/>
    <m/>
    <m/>
    <n v="8.8806300000000005E-2"/>
    <n v="0.09"/>
    <m/>
    <n v="438000"/>
    <m/>
    <n v="438000"/>
    <m/>
    <n v="380000"/>
    <m/>
    <n v="1.1526315789473685"/>
    <m/>
    <n v="2014"/>
    <x v="5"/>
    <x v="18"/>
  </r>
  <r>
    <d v="2014-04-15T00:00:00"/>
    <d v="2014-04-17T00:00:00"/>
    <m/>
    <s v="SPN12150206"/>
    <d v="2015-02-06T00:00:00"/>
    <n v="0"/>
    <m/>
    <m/>
    <m/>
    <m/>
    <n v="6.1493300000000001E-2"/>
    <n v="6.3100000000000003E-2"/>
    <n v="8000000"/>
    <n v="1295000"/>
    <n v="15149400"/>
    <n v="450000"/>
    <n v="8400000"/>
    <n v="450000"/>
    <n v="8000000"/>
    <n v="2.8777777777777778"/>
    <m/>
    <n v="2014"/>
    <x v="5"/>
    <x v="17"/>
  </r>
  <r>
    <d v="2014-04-15T00:00:00"/>
    <d v="2014-04-17T00:00:00"/>
    <m/>
    <s v="SPN12150403"/>
    <d v="2015-04-03T00:00:00"/>
    <n v="0"/>
    <m/>
    <m/>
    <m/>
    <m/>
    <n v="6.3450900000000005E-2"/>
    <n v="6.54E-2"/>
    <m/>
    <n v="1791000"/>
    <m/>
    <n v="550000"/>
    <m/>
    <n v="550000"/>
    <m/>
    <n v="3.2563636363636363"/>
    <m/>
    <n v="2014"/>
    <x v="5"/>
    <x v="17"/>
  </r>
  <r>
    <d v="2014-04-15T00:00:00"/>
    <d v="2014-04-17T00:00:00"/>
    <m/>
    <s v="FR0070"/>
    <d v="2024-03-15T00:00:00"/>
    <n v="8.3750000000000005E-2"/>
    <m/>
    <m/>
    <m/>
    <m/>
    <n v="7.8396999999999994E-2"/>
    <n v="7.8899999999999998E-2"/>
    <m/>
    <n v="5322500"/>
    <m/>
    <n v="3400000"/>
    <m/>
    <n v="3400000"/>
    <m/>
    <n v="1.5654411764705882"/>
    <m/>
    <n v="2014"/>
    <x v="5"/>
    <x v="1"/>
  </r>
  <r>
    <d v="2014-04-15T00:00:00"/>
    <d v="2014-04-17T00:00:00"/>
    <m/>
    <s v="FR0071"/>
    <d v="2029-03-15T00:00:00"/>
    <n v="0.09"/>
    <m/>
    <m/>
    <m/>
    <m/>
    <n v="8.2171300000000003E-2"/>
    <n v="8.2400000000000001E-2"/>
    <m/>
    <n v="1928500"/>
    <m/>
    <n v="1900000"/>
    <m/>
    <n v="1500000"/>
    <m/>
    <n v="1.2856666666666667"/>
    <m/>
    <n v="2014"/>
    <x v="5"/>
    <x v="1"/>
  </r>
  <r>
    <d v="2014-04-15T00:00:00"/>
    <d v="2014-04-17T00:00:00"/>
    <m/>
    <s v="FR0068"/>
    <d v="1934-03-15T00:00:00"/>
    <n v="8.3750000000000005E-2"/>
    <m/>
    <m/>
    <m/>
    <m/>
    <n v="8.3998699999999996E-2"/>
    <n v="8.4099999999999994E-2"/>
    <m/>
    <n v="4812400"/>
    <m/>
    <n v="2100000"/>
    <m/>
    <n v="2100000"/>
    <m/>
    <n v="2.2916190476190477"/>
    <m/>
    <n v="2014"/>
    <x v="5"/>
    <x v="1"/>
  </r>
  <r>
    <d v="2014-04-22T00:00:00"/>
    <d v="2014-04-24T00:00:00"/>
    <m/>
    <s v="SPNS09102014"/>
    <d v="2014-10-09T00:00:00"/>
    <n v="0"/>
    <m/>
    <m/>
    <m/>
    <m/>
    <n v="6.2991500000000006E-2"/>
    <n v="6.3750000000000001E-2"/>
    <n v="1500000"/>
    <n v="2166000"/>
    <n v="2973000"/>
    <n v="430000"/>
    <n v="1021000"/>
    <n v="430000"/>
    <n v="980000"/>
    <n v="5.0372093023255813"/>
    <m/>
    <n v="2014"/>
    <x v="5"/>
    <x v="21"/>
  </r>
  <r>
    <d v="2014-04-22T00:00:00"/>
    <d v="2014-04-24T00:00:00"/>
    <m/>
    <s v="PBS-006"/>
    <d v="2020-09-15T00:00:00"/>
    <n v="8.2500000000000004E-2"/>
    <m/>
    <m/>
    <m/>
    <m/>
    <s v="-"/>
    <s v="-"/>
    <m/>
    <n v="216000"/>
    <m/>
    <n v="0"/>
    <m/>
    <n v="0"/>
    <m/>
    <e v="#DIV/0!"/>
    <m/>
    <n v="2014"/>
    <x v="5"/>
    <x v="18"/>
  </r>
  <r>
    <d v="2014-04-22T00:00:00"/>
    <d v="2014-04-24T00:00:00"/>
    <m/>
    <s v="PBS-003"/>
    <d v="2027-01-15T00:00:00"/>
    <n v="0.06"/>
    <m/>
    <m/>
    <m/>
    <m/>
    <n v="8.4796899999999995E-2"/>
    <n v="8.5000000000000006E-2"/>
    <m/>
    <n v="201000"/>
    <m/>
    <n v="201000"/>
    <m/>
    <n v="200000"/>
    <m/>
    <n v="1.0049999999999999"/>
    <m/>
    <n v="2014"/>
    <x v="5"/>
    <x v="18"/>
  </r>
  <r>
    <d v="2014-04-22T00:00:00"/>
    <d v="2014-04-24T00:00:00"/>
    <m/>
    <s v="PBS-005"/>
    <d v="1943-04-15T00:00:00"/>
    <n v="6.1499999999999999E-2"/>
    <m/>
    <m/>
    <m/>
    <m/>
    <n v="8.9047299999999996E-2"/>
    <n v="0.09"/>
    <m/>
    <n v="390000"/>
    <m/>
    <n v="390000"/>
    <m/>
    <n v="350000"/>
    <m/>
    <n v="1.1142857142857143"/>
    <m/>
    <n v="2014"/>
    <x v="5"/>
    <x v="18"/>
  </r>
  <r>
    <d v="2014-04-29T00:00:00"/>
    <d v="2014-05-02T00:00:00"/>
    <m/>
    <s v="SPN12140731"/>
    <d v="2014-07-31T00:00:00"/>
    <n v="0"/>
    <m/>
    <m/>
    <m/>
    <m/>
    <n v="5.5990900000000003E-2"/>
    <n v="5.7000000000000002E-2"/>
    <n v="8000000"/>
    <n v="3295000"/>
    <n v="16900000"/>
    <n v="550000"/>
    <n v="8250000"/>
    <n v="550000"/>
    <n v="8000000"/>
    <n v="5.9909090909090912"/>
    <m/>
    <n v="2014"/>
    <x v="5"/>
    <x v="17"/>
  </r>
  <r>
    <d v="2014-04-29T00:00:00"/>
    <d v="2014-05-02T00:00:00"/>
    <m/>
    <s v="SPN12150501"/>
    <d v="2015-05-01T00:00:00"/>
    <n v="0"/>
    <m/>
    <m/>
    <m/>
    <m/>
    <n v="6.5199999999999994E-2"/>
    <n v="6.6000000000000003E-2"/>
    <m/>
    <n v="2101000"/>
    <m/>
    <n v="500000"/>
    <m/>
    <n v="500000"/>
    <m/>
    <n v="4.202"/>
    <m/>
    <n v="2014"/>
    <x v="5"/>
    <x v="17"/>
  </r>
  <r>
    <d v="2014-04-29T00:00:00"/>
    <d v="2014-05-02T00:00:00"/>
    <m/>
    <s v="FR0069"/>
    <d v="2019-04-15T00:00:00"/>
    <n v="7.8750000000000001E-2"/>
    <m/>
    <m/>
    <m/>
    <m/>
    <n v="7.60903E-2"/>
    <n v="7.6300000000000007E-2"/>
    <m/>
    <n v="3927500"/>
    <m/>
    <n v="1600000"/>
    <m/>
    <n v="1550000"/>
    <m/>
    <n v="2.5338709677419353"/>
    <m/>
    <n v="2014"/>
    <x v="5"/>
    <x v="1"/>
  </r>
  <r>
    <d v="2014-04-29T00:00:00"/>
    <d v="2014-05-02T00:00:00"/>
    <m/>
    <s v="FR0071"/>
    <d v="2029-03-15T00:00:00"/>
    <n v="0.09"/>
    <m/>
    <m/>
    <m/>
    <m/>
    <n v="8.3589499999999997E-2"/>
    <n v="8.43E-2"/>
    <m/>
    <n v="3245000"/>
    <m/>
    <n v="2850000"/>
    <m/>
    <n v="2850000"/>
    <m/>
    <n v="1.1385964912280702"/>
    <m/>
    <n v="2014"/>
    <x v="5"/>
    <x v="1"/>
  </r>
  <r>
    <d v="2014-04-29T00:00:00"/>
    <d v="2014-05-02T00:00:00"/>
    <m/>
    <s v="FR0068"/>
    <d v="1934-03-15T00:00:00"/>
    <n v="8.3750000000000005E-2"/>
    <m/>
    <m/>
    <m/>
    <m/>
    <n v="8.5289100000000007E-2"/>
    <n v="8.5599999999999996E-2"/>
    <m/>
    <n v="2072000"/>
    <m/>
    <n v="1500000"/>
    <m/>
    <n v="1500000"/>
    <m/>
    <n v="1.3813333333333333"/>
    <m/>
    <n v="2014"/>
    <x v="5"/>
    <x v="1"/>
  </r>
  <r>
    <d v="2014-04-29T00:00:00"/>
    <d v="2014-05-02T00:00:00"/>
    <m/>
    <s v="FR0067"/>
    <d v="1944-02-15T00:00:00"/>
    <n v="8.7499999999999994E-2"/>
    <m/>
    <m/>
    <m/>
    <m/>
    <n v="8.7633699999999995E-2"/>
    <n v="0.09"/>
    <m/>
    <n v="2259500"/>
    <m/>
    <n v="1250000"/>
    <m/>
    <n v="1050000"/>
    <m/>
    <n v="2.151904761904762"/>
    <m/>
    <n v="2014"/>
    <x v="5"/>
    <x v="1"/>
  </r>
  <r>
    <d v="2014-05-06T00:00:00"/>
    <d v="2014-05-08T00:00:00"/>
    <m/>
    <s v="SPN-S 07112014"/>
    <d v="2014-11-07T00:00:00"/>
    <n v="0"/>
    <m/>
    <m/>
    <m/>
    <m/>
    <n v="6.0251100000000002E-2"/>
    <n v="6.3125000000000001E-2"/>
    <m/>
    <n v="1996000"/>
    <n v="2834000"/>
    <n v="1724000"/>
    <n v="2383000"/>
    <n v="280000"/>
    <n v="935000"/>
    <n v="7.128571428571429"/>
    <m/>
    <n v="2014"/>
    <x v="5"/>
    <x v="15"/>
  </r>
  <r>
    <d v="2014-05-06T00:00:00"/>
    <d v="2014-05-08T00:00:00"/>
    <m/>
    <s v="PBS-003"/>
    <d v="2027-01-15T00:00:00"/>
    <n v="0.06"/>
    <m/>
    <m/>
    <m/>
    <m/>
    <n v="8.62266E-2"/>
    <n v="8.6582500000000007E-2"/>
    <m/>
    <n v="204000"/>
    <m/>
    <n v="204000"/>
    <m/>
    <n v="200000"/>
    <m/>
    <n v="1.02"/>
    <m/>
    <n v="2014"/>
    <x v="5"/>
    <x v="18"/>
  </r>
  <r>
    <d v="2014-05-06T00:00:00"/>
    <d v="2014-05-08T00:00:00"/>
    <m/>
    <s v="PBS-005"/>
    <d v="2043-04-15T00:00:00"/>
    <n v="6.7500000000000004E-2"/>
    <m/>
    <m/>
    <m/>
    <m/>
    <n v="8.9898900000000004E-2"/>
    <n v="9.0312500000000004E-2"/>
    <m/>
    <n v="508000"/>
    <m/>
    <n v="455000"/>
    <m/>
    <n v="455000"/>
    <m/>
    <n v="1.1164835164835165"/>
    <m/>
    <n v="2014"/>
    <x v="5"/>
    <x v="18"/>
  </r>
  <r>
    <d v="2014-05-06T00:00:00"/>
    <d v="2014-05-08T00:00:00"/>
    <m/>
    <s v="PBS-006"/>
    <d v="2020-09-15T00:00:00"/>
    <n v="8.2500000000000004E-2"/>
    <m/>
    <m/>
    <m/>
    <m/>
    <m/>
    <m/>
    <m/>
    <n v="126000"/>
    <m/>
    <n v="0"/>
    <m/>
    <n v="0"/>
    <m/>
    <e v="#DIV/0!"/>
    <m/>
    <n v="2014"/>
    <x v="5"/>
    <x v="18"/>
  </r>
  <r>
    <d v="2014-05-12T00:00:00"/>
    <d v="2014-05-14T00:00:00"/>
    <m/>
    <s v="SPN12150206"/>
    <d v="2015-02-06T00:00:00"/>
    <n v="0"/>
    <m/>
    <m/>
    <m/>
    <m/>
    <n v="6.2741400000000003E-2"/>
    <n v="6.4299999999999996E-2"/>
    <n v="8000000"/>
    <n v="1591000"/>
    <n v="14180800"/>
    <n v="1100000"/>
    <n v="13193800"/>
    <n v="1000000"/>
    <n v="10000000"/>
    <n v="1.591"/>
    <m/>
    <n v="2014"/>
    <x v="5"/>
    <x v="17"/>
  </r>
  <r>
    <d v="2014-05-12T00:00:00"/>
    <d v="2014-05-14T00:00:00"/>
    <m/>
    <s v="SPN12150501"/>
    <d v="2015-05-01T00:00:00"/>
    <n v="0"/>
    <m/>
    <m/>
    <m/>
    <m/>
    <n v="6.4394999999999994E-2"/>
    <n v="6.54E-2"/>
    <m/>
    <n v="1896000"/>
    <m/>
    <n v="1400000"/>
    <m/>
    <n v="1000000"/>
    <m/>
    <n v="1.8959999999999999"/>
    <m/>
    <n v="2014"/>
    <x v="5"/>
    <x v="17"/>
  </r>
  <r>
    <d v="2014-05-12T00:00:00"/>
    <d v="2014-05-14T00:00:00"/>
    <m/>
    <s v="FR0070"/>
    <d v="2024-03-15T00:00:00"/>
    <n v="8.3750000000000005E-2"/>
    <m/>
    <m/>
    <m/>
    <m/>
    <n v="8.0099199999999995E-2"/>
    <n v="8.0500000000000002E-2"/>
    <m/>
    <n v="3836000"/>
    <m/>
    <n v="3836000"/>
    <m/>
    <n v="2850000"/>
    <m/>
    <n v="1.3459649122807018"/>
    <m/>
    <n v="2014"/>
    <x v="5"/>
    <x v="1"/>
  </r>
  <r>
    <d v="2014-05-12T00:00:00"/>
    <d v="2014-05-14T00:00:00"/>
    <m/>
    <s v="FR0071"/>
    <d v="2029-03-15T00:00:00"/>
    <n v="0.09"/>
    <m/>
    <m/>
    <m/>
    <m/>
    <n v="8.4653500000000007E-2"/>
    <n v="8.4900000000000003E-2"/>
    <m/>
    <n v="5370500"/>
    <m/>
    <n v="5370500"/>
    <m/>
    <n v="3950000"/>
    <m/>
    <n v="1.3596202531645569"/>
    <m/>
    <n v="2014"/>
    <x v="5"/>
    <x v="1"/>
  </r>
  <r>
    <d v="2014-05-12T00:00:00"/>
    <d v="2014-05-14T00:00:00"/>
    <m/>
    <s v="FR0068"/>
    <d v="2034-03-15T00:00:00"/>
    <n v="8.3750000000000005E-2"/>
    <m/>
    <m/>
    <m/>
    <m/>
    <n v="8.5728100000000002E-2"/>
    <n v="8.5900000000000004E-2"/>
    <m/>
    <n v="1487300"/>
    <m/>
    <n v="1487300"/>
    <m/>
    <n v="1200000"/>
    <m/>
    <n v="1.2394166666666666"/>
    <m/>
    <n v="2014"/>
    <x v="5"/>
    <x v="1"/>
  </r>
  <r>
    <d v="2014-05-20T00:00:00"/>
    <d v="2014-05-22T00:00:00"/>
    <m/>
    <s v="SPN-S 07112014"/>
    <d v="2014-11-07T00:00:00"/>
    <n v="0"/>
    <m/>
    <m/>
    <m/>
    <m/>
    <s v="-"/>
    <s v="-"/>
    <n v="1500000"/>
    <n v="2232000"/>
    <n v="3058000"/>
    <n v="65000"/>
    <n v="735000"/>
    <n v="0"/>
    <n v="670000"/>
    <e v="#DIV/0!"/>
    <m/>
    <n v="2014"/>
    <x v="5"/>
    <x v="15"/>
  </r>
  <r>
    <d v="2014-05-20T00:00:00"/>
    <d v="2014-05-22T00:00:00"/>
    <m/>
    <s v="PBS-003"/>
    <d v="2027-01-15T00:00:00"/>
    <n v="0.06"/>
    <m/>
    <m/>
    <m/>
    <m/>
    <n v="8.6299329999999994E-2"/>
    <n v="8.6562500000000001E-2"/>
    <m/>
    <n v="201000"/>
    <m/>
    <n v="190000"/>
    <m/>
    <n v="190000"/>
    <m/>
    <n v="1.0578947368421052"/>
    <m/>
    <n v="2014"/>
    <x v="5"/>
    <x v="18"/>
  </r>
  <r>
    <d v="2014-05-20T00:00:00"/>
    <d v="2014-05-22T00:00:00"/>
    <m/>
    <s v="PBS-005"/>
    <d v="2043-04-15T00:00:00"/>
    <n v="6.7500000000000004E-2"/>
    <m/>
    <m/>
    <m/>
    <m/>
    <n v="9.0088500000000002E-2"/>
    <n v="9.0937500000000004E-2"/>
    <m/>
    <n v="518000"/>
    <m/>
    <n v="480000"/>
    <m/>
    <n v="480000"/>
    <m/>
    <n v="1.0791666666666666"/>
    <m/>
    <n v="2014"/>
    <x v="5"/>
    <x v="18"/>
  </r>
  <r>
    <d v="2014-05-20T00:00:00"/>
    <d v="2014-05-22T00:00:00"/>
    <m/>
    <s v="PBS-006"/>
    <d v="2020-09-15T00:00:00"/>
    <n v="8.2500000000000004E-2"/>
    <m/>
    <m/>
    <m/>
    <m/>
    <s v="-"/>
    <s v="-"/>
    <m/>
    <n v="107000"/>
    <m/>
    <n v="0"/>
    <m/>
    <n v="0"/>
    <m/>
    <e v="#DIV/0!"/>
    <m/>
    <n v="2014"/>
    <x v="5"/>
    <x v="18"/>
  </r>
  <r>
    <d v="2014-05-26T00:00:00"/>
    <d v="2014-05-30T00:00:00"/>
    <m/>
    <s v="SPN12150305"/>
    <d v="2015-03-05T00:00:00"/>
    <n v="0"/>
    <m/>
    <m/>
    <m/>
    <m/>
    <n v="6.3488900000000001E-2"/>
    <n v="6.4000000000000001E-2"/>
    <n v="8000000"/>
    <n v="3776000"/>
    <n v="15109000"/>
    <n v="1350000"/>
    <n v="8260000"/>
    <n v="1350000"/>
    <n v="8100000"/>
    <n v="2.797037037037037"/>
    <m/>
    <n v="2014"/>
    <x v="5"/>
    <x v="17"/>
  </r>
  <r>
    <d v="2014-05-26T00:00:00"/>
    <d v="2014-05-30T00:00:00"/>
    <m/>
    <s v="SPN12150501"/>
    <d v="2015-05-01T00:00:00"/>
    <n v="0"/>
    <m/>
    <m/>
    <m/>
    <m/>
    <m/>
    <m/>
    <m/>
    <n v="2143000"/>
    <m/>
    <n v="60000"/>
    <m/>
    <n v="0"/>
    <m/>
    <e v="#DIV/0!"/>
    <m/>
    <n v="2014"/>
    <x v="5"/>
    <x v="17"/>
  </r>
  <r>
    <d v="2014-05-26T00:00:00"/>
    <d v="2014-05-30T00:00:00"/>
    <m/>
    <s v="FR0069"/>
    <d v="2019-04-15T00:00:00"/>
    <n v="7.8750000000000001E-2"/>
    <m/>
    <m/>
    <m/>
    <m/>
    <n v="7.6660800000000001E-2"/>
    <n v="7.7200000000000005E-2"/>
    <m/>
    <n v="2486000"/>
    <m/>
    <n v="2100000"/>
    <m/>
    <n v="2000000"/>
    <m/>
    <n v="1.2430000000000001"/>
    <m/>
    <n v="2014"/>
    <x v="5"/>
    <x v="1"/>
  </r>
  <r>
    <d v="2014-05-26T00:00:00"/>
    <d v="2014-05-30T00:00:00"/>
    <m/>
    <s v="FR0071"/>
    <d v="2029-03-15T00:00:00"/>
    <n v="0.09"/>
    <m/>
    <m/>
    <m/>
    <m/>
    <n v="8.5298799999999994E-2"/>
    <n v="8.5699999999999998E-2"/>
    <m/>
    <n v="5348000"/>
    <m/>
    <n v="4000000"/>
    <m/>
    <n v="4000000"/>
    <m/>
    <n v="1.337"/>
    <m/>
    <n v="2014"/>
    <x v="5"/>
    <x v="1"/>
  </r>
  <r>
    <d v="2014-05-26T00:00:00"/>
    <d v="2014-05-30T00:00:00"/>
    <m/>
    <s v="FR0068"/>
    <d v="2034-03-15T00:00:00"/>
    <n v="8.3750000000000005E-2"/>
    <m/>
    <m/>
    <m/>
    <m/>
    <n v="8.6392899999999995E-2"/>
    <n v="8.6499999999999994E-2"/>
    <m/>
    <n v="1356000"/>
    <m/>
    <n v="750000"/>
    <m/>
    <n v="750000"/>
    <m/>
    <n v="1.8080000000000001"/>
    <m/>
    <n v="2014"/>
    <x v="5"/>
    <x v="1"/>
  </r>
  <r>
    <d v="2014-05-26T00:00:00"/>
    <d v="2014-05-30T00:00:00"/>
    <m/>
    <s v="SBR001"/>
    <d v="2016-05-20T00:00:00"/>
    <n v="8.7499999999999994E-2"/>
    <m/>
    <m/>
    <m/>
    <m/>
    <m/>
    <m/>
    <n v="2838000"/>
    <n v="2395385"/>
    <m/>
    <n v="2390885"/>
    <m/>
    <n v="2390885"/>
    <m/>
    <n v="1.001882148242178"/>
    <m/>
    <n v="2014"/>
    <x v="5"/>
    <x v="26"/>
  </r>
  <r>
    <d v="2014-06-03T00:00:00"/>
    <d v="2014-06-05T00:00:00"/>
    <m/>
    <s v="SPNS 04122014"/>
    <d v="2014-12-04T00:00:00"/>
    <n v="0"/>
    <m/>
    <m/>
    <m/>
    <m/>
    <n v="5.7500000000000002E-2"/>
    <n v="5.7500000000000002E-2"/>
    <m/>
    <n v="3366000"/>
    <n v="4220000"/>
    <n v="2800000"/>
    <n v="3413000"/>
    <n v="340000"/>
    <n v="890000"/>
    <n v="9.9"/>
    <m/>
    <n v="2014"/>
    <x v="5"/>
    <x v="21"/>
  </r>
  <r>
    <d v="2014-06-03T00:00:00"/>
    <d v="2014-06-05T00:00:00"/>
    <m/>
    <s v="PBS-005"/>
    <d v="1943-04-15T00:00:00"/>
    <n v="6.7500000000000004E-2"/>
    <m/>
    <m/>
    <m/>
    <m/>
    <n v="9.0990600000000005E-2"/>
    <n v="9.1502500000000001E-2"/>
    <m/>
    <n v="341000"/>
    <m/>
    <n v="100000"/>
    <m/>
    <n v="100000"/>
    <m/>
    <n v="3.41"/>
    <m/>
    <n v="2014"/>
    <x v="5"/>
    <x v="18"/>
  </r>
  <r>
    <d v="2014-06-03T00:00:00"/>
    <d v="2014-06-05T00:00:00"/>
    <m/>
    <s v="PBS-006"/>
    <d v="2020-09-15T00:00:00"/>
    <n v="8.2500000000000004E-2"/>
    <m/>
    <m/>
    <m/>
    <m/>
    <n v="8.1520800000000004E-2"/>
    <n v="8.2500000000000004E-2"/>
    <m/>
    <n v="513000"/>
    <m/>
    <n v="513000"/>
    <m/>
    <n v="450000"/>
    <m/>
    <n v="1.1399999999999999"/>
    <m/>
    <n v="2014"/>
    <x v="5"/>
    <x v="18"/>
  </r>
  <r>
    <d v="2014-06-10T00:00:00"/>
    <d v="2014-06-12T00:00:00"/>
    <m/>
    <s v="SPN12140911"/>
    <d v="2014-09-11T00:00:00"/>
    <n v="0"/>
    <m/>
    <m/>
    <m/>
    <m/>
    <n v="5.425E-2"/>
    <n v="5.5500000000000001E-2"/>
    <n v="8000000"/>
    <n v="5357100"/>
    <n v="21631100"/>
    <n v="5357100"/>
    <n v="19204100"/>
    <n v="1000000"/>
    <n v="12000000"/>
    <n v="5.3571"/>
    <m/>
    <n v="2014"/>
    <x v="5"/>
    <x v="17"/>
  </r>
  <r>
    <d v="2014-06-10T00:00:00"/>
    <d v="2014-06-12T00:00:00"/>
    <m/>
    <s v="SPN12150611"/>
    <d v="2015-06-11T00:00:00"/>
    <n v="0"/>
    <m/>
    <m/>
    <m/>
    <m/>
    <n v="6.4424999999999996E-2"/>
    <n v="6.59E-2"/>
    <m/>
    <n v="3121000"/>
    <m/>
    <n v="2850000"/>
    <m/>
    <n v="2000000"/>
    <m/>
    <n v="1.5605"/>
    <m/>
    <n v="2014"/>
    <x v="5"/>
    <x v="17"/>
  </r>
  <r>
    <d v="2014-06-10T00:00:00"/>
    <d v="2014-06-12T00:00:00"/>
    <m/>
    <s v="FR0069"/>
    <d v="2019-04-15T00:00:00"/>
    <n v="7.8750000000000001E-2"/>
    <m/>
    <m/>
    <m/>
    <m/>
    <n v="7.6870400000000005E-2"/>
    <n v="7.7200000000000005E-2"/>
    <m/>
    <n v="3897000"/>
    <m/>
    <n v="3897000"/>
    <m/>
    <n v="3100000"/>
    <m/>
    <n v="1.2570967741935484"/>
    <m/>
    <n v="2014"/>
    <x v="5"/>
    <x v="1"/>
  </r>
  <r>
    <d v="2014-06-10T00:00:00"/>
    <d v="2014-06-12T00:00:00"/>
    <m/>
    <s v="FR0070"/>
    <d v="2024-03-15T00:00:00"/>
    <n v="8.3750000000000005E-2"/>
    <m/>
    <m/>
    <m/>
    <m/>
    <n v="8.0266699999999996E-2"/>
    <n v="8.0600000000000005E-2"/>
    <m/>
    <n v="5875000"/>
    <m/>
    <n v="5000000"/>
    <m/>
    <n v="3800000"/>
    <m/>
    <n v="1.5460526315789473"/>
    <m/>
    <n v="2014"/>
    <x v="5"/>
    <x v="1"/>
  </r>
  <r>
    <d v="2014-06-10T00:00:00"/>
    <d v="2014-06-12T00:00:00"/>
    <m/>
    <s v="FR0068"/>
    <d v="1934-03-15T00:00:00"/>
    <n v="8.3750000000000005E-2"/>
    <m/>
    <m/>
    <m/>
    <m/>
    <n v="8.6699799999999994E-2"/>
    <n v="8.6800000000000002E-2"/>
    <m/>
    <n v="3381000"/>
    <m/>
    <n v="2100000"/>
    <m/>
    <n v="2100000"/>
    <m/>
    <n v="1.61"/>
    <m/>
    <n v="2014"/>
    <x v="5"/>
    <x v="1"/>
  </r>
  <r>
    <d v="2014-06-17T00:00:00"/>
    <d v="2014-06-19T00:00:00"/>
    <m/>
    <s v="SPNS 04122014"/>
    <d v="2014-12-04T00:00:00"/>
    <n v="0"/>
    <m/>
    <m/>
    <m/>
    <m/>
    <n v="5.9683300000000002E-2"/>
    <n v="0.06"/>
    <m/>
    <n v="1801000"/>
    <n v="2717000"/>
    <n v="540000"/>
    <n v="546000"/>
    <n v="185000"/>
    <n v="185000"/>
    <n v="9.7351351351351347"/>
    <m/>
    <n v="2014"/>
    <x v="5"/>
    <x v="21"/>
  </r>
  <r>
    <d v="2014-06-17T00:00:00"/>
    <d v="2014-06-19T00:00:00"/>
    <m/>
    <s v="PBS-005"/>
    <d v="1943-04-15T00:00:00"/>
    <n v="6.7500000000000004E-2"/>
    <m/>
    <m/>
    <m/>
    <m/>
    <m/>
    <m/>
    <m/>
    <n v="512000"/>
    <m/>
    <n v="6000"/>
    <m/>
    <n v="0"/>
    <m/>
    <e v="#DIV/0!"/>
    <m/>
    <n v="2014"/>
    <x v="5"/>
    <x v="18"/>
  </r>
  <r>
    <d v="2014-06-17T00:00:00"/>
    <d v="2014-06-19T00:00:00"/>
    <m/>
    <s v="PBS-006"/>
    <d v="2020-09-15T00:00:00"/>
    <n v="8.2500000000000004E-2"/>
    <m/>
    <m/>
    <m/>
    <m/>
    <m/>
    <m/>
    <m/>
    <n v="404000"/>
    <m/>
    <n v="0"/>
    <m/>
    <n v="0"/>
    <m/>
    <e v="#DIV/0!"/>
    <m/>
    <n v="2014"/>
    <x v="5"/>
    <x v="18"/>
  </r>
  <r>
    <d v="2014-06-24T00:00:00"/>
    <d v="2014-06-26T00:00:00"/>
    <m/>
    <s v="SPN12150403"/>
    <d v="2015-04-03T00:00:00"/>
    <n v="0"/>
    <m/>
    <m/>
    <m/>
    <m/>
    <n v="6.3500000000000001E-2"/>
    <n v="6.4000000000000001E-2"/>
    <n v="8000000"/>
    <n v="1670000"/>
    <n v="13809000"/>
    <n v="400000"/>
    <n v="8400000"/>
    <n v="400000"/>
    <n v="8350000"/>
    <n v="4.1749999999999998"/>
    <m/>
    <n v="2014"/>
    <x v="5"/>
    <x v="17"/>
  </r>
  <r>
    <d v="2014-06-24T00:00:00"/>
    <d v="2014-06-26T00:00:00"/>
    <m/>
    <s v="SPN12150611"/>
    <d v="2015-06-11T00:00:00"/>
    <n v="0"/>
    <m/>
    <m/>
    <m/>
    <m/>
    <s v="-"/>
    <s v="-"/>
    <m/>
    <n v="1100000"/>
    <m/>
    <n v="0"/>
    <m/>
    <n v="0"/>
    <m/>
    <e v="#DIV/0!"/>
    <m/>
    <n v="2014"/>
    <x v="5"/>
    <x v="17"/>
  </r>
  <r>
    <d v="2014-06-24T00:00:00"/>
    <d v="2014-06-26T00:00:00"/>
    <m/>
    <s v="FR0070"/>
    <d v="2024-03-15T00:00:00"/>
    <n v="8.3750000000000005E-2"/>
    <m/>
    <m/>
    <m/>
    <m/>
    <n v="8.1796400000000005E-2"/>
    <n v="8.2199999999999995E-2"/>
    <m/>
    <n v="6472000"/>
    <m/>
    <n v="4900000"/>
    <m/>
    <n v="4900000"/>
    <m/>
    <n v="1.3208163265306123"/>
    <m/>
    <n v="2014"/>
    <x v="5"/>
    <x v="1"/>
  </r>
  <r>
    <d v="2014-06-24T00:00:00"/>
    <d v="2014-06-26T00:00:00"/>
    <m/>
    <s v="FR0071"/>
    <d v="2029-03-15T00:00:00"/>
    <n v="0.09"/>
    <m/>
    <m/>
    <m/>
    <m/>
    <n v="8.5794300000000004E-2"/>
    <n v="8.6099999999999996E-2"/>
    <m/>
    <n v="3039500"/>
    <m/>
    <n v="2050000"/>
    <m/>
    <n v="2050000"/>
    <m/>
    <n v="1.4826829268292683"/>
    <m/>
    <n v="2014"/>
    <x v="5"/>
    <x v="1"/>
  </r>
  <r>
    <d v="2014-06-24T00:00:00"/>
    <d v="2014-06-26T00:00:00"/>
    <m/>
    <s v="FR0068"/>
    <d v="1934-03-15T00:00:00"/>
    <n v="8.3750000000000005E-2"/>
    <m/>
    <m/>
    <m/>
    <m/>
    <n v="8.7470800000000001E-2"/>
    <n v="8.7900000000000006E-2"/>
    <m/>
    <n v="1527500"/>
    <m/>
    <n v="1050000"/>
    <m/>
    <n v="1000000"/>
    <m/>
    <n v="1.5275000000000001"/>
    <m/>
    <n v="2014"/>
    <x v="5"/>
    <x v="1"/>
  </r>
  <r>
    <d v="2014-07-01T00:00:00"/>
    <d v="2014-07-03T00:00:00"/>
    <m/>
    <s v="SPNS 02012015"/>
    <d v="2015-01-02T00:00:00"/>
    <n v="0"/>
    <m/>
    <m/>
    <m/>
    <m/>
    <n v="6.1919599999999998E-2"/>
    <n v="6.25E-2"/>
    <m/>
    <n v="1561000"/>
    <n v="1963000"/>
    <n v="1285000"/>
    <n v="1656000"/>
    <n v="875000"/>
    <n v="1160000"/>
    <n v="1.784"/>
    <m/>
    <n v="2014"/>
    <x v="5"/>
    <x v="21"/>
  </r>
  <r>
    <d v="2014-07-01T00:00:00"/>
    <d v="2014-07-03T00:00:00"/>
    <m/>
    <s v="PBS-005"/>
    <d v="1943-04-15T00:00:00"/>
    <n v="6.7500000000000004E-2"/>
    <m/>
    <m/>
    <m/>
    <m/>
    <n v="9.2217099999999996E-2"/>
    <n v="9.2812500000000006E-2"/>
    <m/>
    <n v="371000"/>
    <m/>
    <n v="371000"/>
    <m/>
    <n v="285000"/>
    <m/>
    <n v="1.3017543859649123"/>
    <m/>
    <n v="2014"/>
    <x v="5"/>
    <x v="18"/>
  </r>
  <r>
    <d v="2014-07-01T00:00:00"/>
    <d v="2014-07-03T00:00:00"/>
    <m/>
    <s v="PBS-006"/>
    <d v="2020-09-15T00:00:00"/>
    <n v="8.2500000000000004E-2"/>
    <m/>
    <m/>
    <m/>
    <m/>
    <s v="-"/>
    <s v="-"/>
    <m/>
    <n v="31000"/>
    <m/>
    <s v="-"/>
    <m/>
    <s v="-"/>
    <m/>
    <m/>
    <m/>
    <n v="2014"/>
    <x v="5"/>
    <x v="18"/>
  </r>
  <r>
    <d v="2014-07-02T00:00:00"/>
    <d v="2014-07-08T00:00:00"/>
    <m/>
    <s v="RIEUR0721"/>
    <d v="2021-07-08T00:00:00"/>
    <n v="2.8750000000000001E-2"/>
    <m/>
    <m/>
    <m/>
    <m/>
    <m/>
    <m/>
    <n v="15758620"/>
    <n v="105582754"/>
    <m/>
    <n v="15758620"/>
    <m/>
    <n v="15758620"/>
    <m/>
    <m/>
    <m/>
    <n v="2014"/>
    <x v="5"/>
    <x v="27"/>
  </r>
  <r>
    <d v="2014-07-08T00:00:00"/>
    <d v="2014-07-11T00:00:00"/>
    <m/>
    <s v="SPN12141009"/>
    <d v="2014-10-09T00:00:00"/>
    <n v="0"/>
    <m/>
    <m/>
    <m/>
    <m/>
    <n v="5.6219999999999999E-2"/>
    <n v="5.7000000000000002E-2"/>
    <n v="10000000"/>
    <n v="2701000"/>
    <n v="22293400"/>
    <n v="2701000"/>
    <n v="19667000"/>
    <n v="1000000"/>
    <n v="15000000"/>
    <n v="2.7010000000000001"/>
    <m/>
    <n v="2014"/>
    <x v="5"/>
    <x v="17"/>
  </r>
  <r>
    <d v="2014-07-08T00:00:00"/>
    <d v="2014-07-11T00:00:00"/>
    <m/>
    <s v="SPN12150710"/>
    <d v="2015-07-10T00:00:00"/>
    <n v="0"/>
    <m/>
    <m/>
    <m/>
    <m/>
    <n v="6.7438999999999999E-2"/>
    <n v="6.8500000000000005E-2"/>
    <m/>
    <n v="2781000"/>
    <m/>
    <n v="2781000"/>
    <m/>
    <n v="2000000"/>
    <m/>
    <n v="1.3905000000000001"/>
    <m/>
    <n v="2014"/>
    <x v="5"/>
    <x v="17"/>
  </r>
  <r>
    <d v="2014-07-08T00:00:00"/>
    <d v="2014-07-11T00:00:00"/>
    <m/>
    <s v="FR0069"/>
    <d v="2019-04-15T00:00:00"/>
    <n v="7.8750000000000001E-2"/>
    <m/>
    <m/>
    <m/>
    <m/>
    <n v="7.8031900000000001E-2"/>
    <n v="7.9000000000000001E-2"/>
    <m/>
    <n v="2381000"/>
    <m/>
    <n v="2381000"/>
    <m/>
    <n v="2350000"/>
    <m/>
    <n v="1.0131914893617022"/>
    <m/>
    <n v="2014"/>
    <x v="5"/>
    <x v="1"/>
  </r>
  <r>
    <d v="2014-07-08T00:00:00"/>
    <d v="2014-07-11T00:00:00"/>
    <m/>
    <s v="FR0071"/>
    <d v="2029-03-15T00:00:00"/>
    <n v="0.09"/>
    <m/>
    <m/>
    <m/>
    <m/>
    <n v="8.5542699999999999E-2"/>
    <n v="8.5999999999999993E-2"/>
    <m/>
    <n v="7754000"/>
    <m/>
    <n v="7754000"/>
    <m/>
    <n v="5600000"/>
    <m/>
    <n v="1.3846428571428571"/>
    <m/>
    <n v="2014"/>
    <x v="5"/>
    <x v="1"/>
  </r>
  <r>
    <d v="2014-07-08T00:00:00"/>
    <d v="2014-07-11T00:00:00"/>
    <m/>
    <s v="FR0068"/>
    <d v="1934-03-15T00:00:00"/>
    <n v="8.3750000000000005E-2"/>
    <m/>
    <m/>
    <m/>
    <m/>
    <n v="8.7996099999999994E-2"/>
    <n v="8.8300000000000003E-2"/>
    <m/>
    <n v="6676400"/>
    <m/>
    <n v="4050000"/>
    <m/>
    <n v="4050000"/>
    <m/>
    <n v="1.6484938271604939"/>
    <m/>
    <n v="2014"/>
    <x v="5"/>
    <x v="1"/>
  </r>
  <r>
    <d v="2014-07-15T00:00:00"/>
    <d v="2014-07-17T00:00:00"/>
    <m/>
    <s v="SPNS 02012015"/>
    <d v="2015-01-02T00:00:00"/>
    <n v="0"/>
    <m/>
    <m/>
    <m/>
    <m/>
    <m/>
    <m/>
    <n v="1500000"/>
    <n v="1271000"/>
    <n v="1595000"/>
    <n v="0"/>
    <n v="265000"/>
    <n v="0"/>
    <n v="245000"/>
    <e v="#DIV/0!"/>
    <m/>
    <n v="2014"/>
    <x v="5"/>
    <x v="21"/>
  </r>
  <r>
    <d v="2014-07-15T00:00:00"/>
    <d v="2014-07-17T00:00:00"/>
    <m/>
    <s v="PBS-005"/>
    <d v="1943-04-15T00:00:00"/>
    <n v="6.7500000000000004E-2"/>
    <m/>
    <m/>
    <m/>
    <m/>
    <n v="9.2895800000000001E-2"/>
    <n v="9.3124999999999999E-2"/>
    <m/>
    <n v="179000"/>
    <m/>
    <n v="130000"/>
    <m/>
    <n v="130000"/>
    <m/>
    <n v="1.3769230769230769"/>
    <m/>
    <n v="2014"/>
    <x v="5"/>
    <x v="18"/>
  </r>
  <r>
    <d v="2014-07-15T00:00:00"/>
    <d v="2014-07-17T00:00:00"/>
    <m/>
    <s v="PBS-006"/>
    <d v="2020-09-15T00:00:00"/>
    <n v="8.2500000000000004E-2"/>
    <m/>
    <m/>
    <m/>
    <m/>
    <n v="8.2323099999999996E-2"/>
    <n v="8.2500000000000004E-2"/>
    <m/>
    <n v="145000"/>
    <m/>
    <n v="135000"/>
    <m/>
    <n v="115000"/>
    <m/>
    <n v="1.2608695652173914"/>
    <m/>
    <n v="2014"/>
    <x v="5"/>
    <x v="18"/>
  </r>
  <r>
    <d v="2014-07-22T00:00:00"/>
    <d v="2014-07-24T00:00:00"/>
    <m/>
    <s v="SPN12150501"/>
    <d v="2015-05-01T00:00:00"/>
    <n v="0"/>
    <m/>
    <m/>
    <m/>
    <m/>
    <n v="6.5885700000000005E-2"/>
    <n v="6.7199999999999996E-2"/>
    <n v="10000000"/>
    <n v="1770000"/>
    <n v="19715500"/>
    <n v="350000"/>
    <n v="13550000"/>
    <n v="350000"/>
    <n v="13500000"/>
    <n v="5.0571428571428569"/>
    <m/>
    <n v="2014"/>
    <x v="5"/>
    <x v="17"/>
  </r>
  <r>
    <d v="2014-07-22T00:00:00"/>
    <d v="2014-07-24T00:00:00"/>
    <m/>
    <s v="SPN12150710"/>
    <d v="2015-07-10T00:00:00"/>
    <n v="0"/>
    <m/>
    <m/>
    <m/>
    <m/>
    <n v="6.8000000000000005E-2"/>
    <n v="6.9900000000000004E-2"/>
    <m/>
    <n v="1540000"/>
    <m/>
    <n v="800000"/>
    <m/>
    <n v="800000"/>
    <m/>
    <n v="1.925"/>
    <m/>
    <n v="2014"/>
    <x v="5"/>
    <x v="17"/>
  </r>
  <r>
    <d v="2014-07-22T00:00:00"/>
    <d v="2014-07-24T00:00:00"/>
    <m/>
    <s v="FR0069"/>
    <d v="2019-04-15T00:00:00"/>
    <n v="7.8750000000000001E-2"/>
    <m/>
    <m/>
    <m/>
    <m/>
    <n v="7.8494300000000003E-2"/>
    <n v="7.8799999999999995E-2"/>
    <m/>
    <n v="2808000"/>
    <m/>
    <n v="1550000"/>
    <m/>
    <n v="1550000"/>
    <m/>
    <n v="1.8116129032258064"/>
    <m/>
    <n v="2014"/>
    <x v="5"/>
    <x v="1"/>
  </r>
  <r>
    <d v="2014-07-22T00:00:00"/>
    <d v="2014-07-24T00:00:00"/>
    <m/>
    <s v="FR0070"/>
    <d v="2024-03-15T00:00:00"/>
    <n v="8.3750000000000005E-2"/>
    <m/>
    <m/>
    <m/>
    <m/>
    <n v="8.0197599999999994E-2"/>
    <n v="8.0500000000000002E-2"/>
    <m/>
    <n v="6677000"/>
    <m/>
    <n v="5050000"/>
    <m/>
    <n v="5050000"/>
    <m/>
    <n v="1.3221782178217822"/>
    <m/>
    <n v="2014"/>
    <x v="5"/>
    <x v="1"/>
  </r>
  <r>
    <d v="2014-07-22T00:00:00"/>
    <d v="2014-07-24T00:00:00"/>
    <m/>
    <s v="FR0068"/>
    <d v="1934-03-15T00:00:00"/>
    <n v="8.3750000000000005E-2"/>
    <m/>
    <m/>
    <m/>
    <m/>
    <n v="8.6592100000000005E-2"/>
    <n v="8.6999999999999994E-2"/>
    <m/>
    <n v="6920500"/>
    <m/>
    <n v="5800000"/>
    <m/>
    <n v="5750000"/>
    <m/>
    <n v="1.2035652173913043"/>
    <m/>
    <n v="2014"/>
    <x v="5"/>
    <x v="1"/>
  </r>
  <r>
    <d v="2014-08-05T00:00:00"/>
    <d v="2014-08-07T00:00:00"/>
    <m/>
    <s v="SPN12141107"/>
    <d v="2014-11-07T00:00:00"/>
    <n v="0"/>
    <m/>
    <m/>
    <m/>
    <m/>
    <n v="5.7970000000000001E-2"/>
    <n v="6.1499999999999999E-2"/>
    <n v="10000000"/>
    <n v="1633000"/>
    <n v="17940000"/>
    <n v="1350000"/>
    <n v="12250000"/>
    <n v="1000000"/>
    <n v="11600000"/>
    <n v="1.633"/>
    <m/>
    <n v="2014"/>
    <x v="5"/>
    <x v="17"/>
  </r>
  <r>
    <d v="2014-08-05T00:00:00"/>
    <d v="2014-08-07T00:00:00"/>
    <m/>
    <s v="SPN12150806"/>
    <d v="2015-08-06T00:00:00"/>
    <n v="0"/>
    <m/>
    <m/>
    <m/>
    <m/>
    <n v="6.9570000000000007E-2"/>
    <n v="6.9800000000000001E-2"/>
    <m/>
    <n v="3701000"/>
    <m/>
    <n v="1150000"/>
    <m/>
    <n v="1000000"/>
    <m/>
    <n v="3.7010000000000001"/>
    <m/>
    <n v="2014"/>
    <x v="5"/>
    <x v="17"/>
  </r>
  <r>
    <d v="2014-08-05T00:00:00"/>
    <d v="2014-08-07T00:00:00"/>
    <m/>
    <s v="FR0069"/>
    <d v="2019-04-15T00:00:00"/>
    <n v="7.8750000000000001E-2"/>
    <m/>
    <m/>
    <m/>
    <m/>
    <n v="7.9488000000000003E-2"/>
    <n v="0.08"/>
    <m/>
    <n v="1590900"/>
    <m/>
    <n v="1400000"/>
    <m/>
    <n v="1400000"/>
    <m/>
    <n v="1.1363571428571428"/>
    <m/>
    <n v="2014"/>
    <x v="5"/>
    <x v="1"/>
  </r>
  <r>
    <d v="2014-08-05T00:00:00"/>
    <d v="2014-08-07T00:00:00"/>
    <m/>
    <s v="FR0070"/>
    <d v="2024-03-15T00:00:00"/>
    <n v="8.3750000000000005E-2"/>
    <m/>
    <m/>
    <m/>
    <m/>
    <n v="8.1870200000000004E-2"/>
    <n v="8.2000000000000003E-2"/>
    <m/>
    <n v="4100300"/>
    <m/>
    <n v="2200000"/>
    <m/>
    <n v="2050000"/>
    <m/>
    <n v="2.0001463414634144"/>
    <m/>
    <n v="2014"/>
    <x v="5"/>
    <x v="1"/>
  </r>
  <r>
    <d v="2014-08-05T00:00:00"/>
    <d v="2014-08-07T00:00:00"/>
    <m/>
    <s v="FR0068"/>
    <d v="1934-03-15T00:00:00"/>
    <n v="8.3750000000000005E-2"/>
    <m/>
    <m/>
    <m/>
    <m/>
    <n v="8.7899199999999997E-2"/>
    <n v="8.8300000000000003E-2"/>
    <m/>
    <n v="6914800"/>
    <m/>
    <n v="6150000"/>
    <m/>
    <n v="6150000"/>
    <m/>
    <n v="1.1243577235772357"/>
    <m/>
    <n v="2014"/>
    <x v="5"/>
    <x v="1"/>
  </r>
  <r>
    <d v="2014-08-08T00:00:00"/>
    <d v="2014-08-13T00:00:00"/>
    <m/>
    <s v="SDHI 2029B"/>
    <d v="2029-08-13T00:00:00"/>
    <n v="8.6199999999999999E-2"/>
    <m/>
    <m/>
    <m/>
    <m/>
    <m/>
    <m/>
    <m/>
    <n v="2855000"/>
    <m/>
    <n v="2855000"/>
    <m/>
    <n v="2855000"/>
    <m/>
    <n v="1"/>
    <m/>
    <n v="2014"/>
    <x v="5"/>
    <x v="8"/>
  </r>
  <r>
    <d v="2014-08-12T00:00:00"/>
    <d v="2014-08-14T00:00:00"/>
    <m/>
    <s v="SPNS 13022015"/>
    <d v="2015-02-13T00:00:00"/>
    <n v="0"/>
    <m/>
    <m/>
    <m/>
    <m/>
    <n v="6.8261199999999994E-2"/>
    <n v="6.9062499999999999E-2"/>
    <n v="1500000"/>
    <n v="1991000"/>
    <n v="3056000"/>
    <n v="800000"/>
    <n v="1035000"/>
    <n v="780000"/>
    <n v="1015000"/>
    <n v="2.5525641025641024"/>
    <m/>
    <n v="2014"/>
    <x v="5"/>
    <x v="21"/>
  </r>
  <r>
    <d v="2014-08-12T00:00:00"/>
    <d v="2014-08-14T00:00:00"/>
    <m/>
    <s v="PBS-005"/>
    <d v="1943-04-15T00:00:00"/>
    <n v="6.7500000000000004E-2"/>
    <m/>
    <m/>
    <m/>
    <m/>
    <n v="9.3198100000000006E-2"/>
    <n v="9.375E-2"/>
    <m/>
    <n v="353000"/>
    <m/>
    <n v="235000"/>
    <m/>
    <n v="235000"/>
    <m/>
    <n v="1.5021276595744681"/>
    <m/>
    <n v="2014"/>
    <x v="5"/>
    <x v="18"/>
  </r>
  <r>
    <d v="2014-08-12T00:00:00"/>
    <d v="2014-08-14T00:00:00"/>
    <m/>
    <s v="PBS-006"/>
    <d v="2020-09-15T00:00:00"/>
    <n v="8.2500000000000004E-2"/>
    <m/>
    <m/>
    <m/>
    <m/>
    <m/>
    <m/>
    <m/>
    <n v="712000"/>
    <m/>
    <n v="0"/>
    <m/>
    <n v="0"/>
    <m/>
    <e v="#DIV/0!"/>
    <m/>
    <n v="2014"/>
    <x v="5"/>
    <x v="18"/>
  </r>
  <r>
    <d v="2014-08-19T00:00:00"/>
    <d v="2014-08-21T00:00:00"/>
    <m/>
    <s v="SPN12150611"/>
    <d v="2015-06-11T00:00:00"/>
    <n v="0"/>
    <m/>
    <m/>
    <m/>
    <m/>
    <n v="6.7987500000000006E-2"/>
    <n v="6.8400000000000002E-2"/>
    <n v="10000000"/>
    <n v="2031000"/>
    <n v="21682000"/>
    <n v="800000"/>
    <n v="15700000"/>
    <n v="800000"/>
    <n v="15000000"/>
    <n v="2.5387499999999998"/>
    <m/>
    <n v="2014"/>
    <x v="5"/>
    <x v="17"/>
  </r>
  <r>
    <d v="2014-08-19T00:00:00"/>
    <d v="2014-08-21T00:00:00"/>
    <m/>
    <s v="SPN12150806"/>
    <d v="2015-08-06T00:00:00"/>
    <n v="0"/>
    <m/>
    <m/>
    <m/>
    <m/>
    <n v="6.9389999999999993E-2"/>
    <n v="6.9699999999999998E-2"/>
    <m/>
    <n v="3780000"/>
    <m/>
    <n v="2000000"/>
    <m/>
    <n v="2000000"/>
    <m/>
    <n v="1.89"/>
    <m/>
    <n v="2014"/>
    <x v="5"/>
    <x v="17"/>
  </r>
  <r>
    <d v="2014-08-19T00:00:00"/>
    <d v="2014-08-21T00:00:00"/>
    <m/>
    <s v="FR0070"/>
    <d v="2024-03-15T00:00:00"/>
    <n v="8.3750000000000005E-2"/>
    <m/>
    <m/>
    <m/>
    <m/>
    <n v="8.2998299999999997E-2"/>
    <n v="8.3500000000000005E-2"/>
    <m/>
    <n v="5621000"/>
    <m/>
    <n v="5150000"/>
    <m/>
    <n v="5150000"/>
    <m/>
    <n v="1.0914563106796116"/>
    <m/>
    <n v="2014"/>
    <x v="5"/>
    <x v="1"/>
  </r>
  <r>
    <d v="2014-08-19T00:00:00"/>
    <d v="2014-08-21T00:00:00"/>
    <m/>
    <s v="FR0071"/>
    <d v="2029-03-15T00:00:00"/>
    <n v="0.09"/>
    <m/>
    <m/>
    <m/>
    <m/>
    <n v="8.6995799999999998E-2"/>
    <n v="8.7300000000000003E-2"/>
    <m/>
    <n v="2671000"/>
    <m/>
    <n v="1850000"/>
    <m/>
    <n v="1850000"/>
    <m/>
    <n v="1.4437837837837837"/>
    <m/>
    <n v="2014"/>
    <x v="5"/>
    <x v="1"/>
  </r>
  <r>
    <d v="2014-08-19T00:00:00"/>
    <d v="2014-08-21T00:00:00"/>
    <m/>
    <s v="FR0068"/>
    <d v="1934-03-15T00:00:00"/>
    <n v="8.3750000000000005E-2"/>
    <m/>
    <m/>
    <m/>
    <m/>
    <n v="9.0155399999999997E-2"/>
    <n v="9.0399999999999994E-2"/>
    <m/>
    <n v="7579000"/>
    <m/>
    <n v="5900000"/>
    <m/>
    <n v="5200000"/>
    <m/>
    <n v="1.4575"/>
    <m/>
    <n v="2014"/>
    <x v="5"/>
    <x v="1"/>
  </r>
  <r>
    <d v="2014-08-26T00:00:00"/>
    <d v="2014-08-28T00:00:00"/>
    <m/>
    <s v="SPNS 13022015"/>
    <d v="2015-02-13T00:00:00"/>
    <n v="0"/>
    <m/>
    <m/>
    <m/>
    <m/>
    <n v="6.8808599999999998E-2"/>
    <n v="6.9062499999999999E-2"/>
    <n v="1500000"/>
    <n v="2921000"/>
    <n v="4109000"/>
    <n v="2921000"/>
    <n v="3791000"/>
    <n v="2000000"/>
    <n v="2870000"/>
    <n v="1.4604999999999999"/>
    <m/>
    <n v="2014"/>
    <x v="5"/>
    <x v="21"/>
  </r>
  <r>
    <d v="2014-08-26T00:00:00"/>
    <d v="2014-08-28T00:00:00"/>
    <m/>
    <s v="PBS-005"/>
    <d v="1943-04-15T00:00:00"/>
    <n v="6.7500000000000004E-2"/>
    <m/>
    <m/>
    <m/>
    <m/>
    <n v="9.3198199999999995E-2"/>
    <n v="9.3437500000000007E-2"/>
    <m/>
    <n v="726000"/>
    <m/>
    <n v="460000"/>
    <m/>
    <n v="460000"/>
    <m/>
    <n v="1.5782608695652174"/>
    <m/>
    <n v="2014"/>
    <x v="5"/>
    <x v="18"/>
  </r>
  <r>
    <d v="2014-08-26T00:00:00"/>
    <d v="2014-08-28T00:00:00"/>
    <m/>
    <s v="PBS-006"/>
    <d v="2020-09-15T00:00:00"/>
    <n v="8.2500000000000004E-2"/>
    <m/>
    <m/>
    <m/>
    <m/>
    <n v="8.2698199999999999E-2"/>
    <n v="8.3125000000000004E-2"/>
    <m/>
    <n v="462000"/>
    <m/>
    <n v="410000"/>
    <m/>
    <n v="410000"/>
    <m/>
    <n v="1.1268292682926828"/>
    <m/>
    <n v="2014"/>
    <x v="5"/>
    <x v="18"/>
  </r>
  <r>
    <d v="2014-09-02T00:00:00"/>
    <d v="2014-09-04T00:00:00"/>
    <m/>
    <s v="SPN03141203"/>
    <d v="2014-12-03T00:00:00"/>
    <n v="0"/>
    <m/>
    <m/>
    <m/>
    <m/>
    <n v="5.951E-2"/>
    <n v="5.9900000000000002E-2"/>
    <n v="10000000"/>
    <n v="2201000"/>
    <n v="31082600"/>
    <n v="1600000"/>
    <n v="16550000"/>
    <n v="1000000"/>
    <n v="15000000"/>
    <n v="2.2010000000000001"/>
    <m/>
    <n v="2014"/>
    <x v="5"/>
    <x v="16"/>
  </r>
  <r>
    <d v="2014-09-02T00:00:00"/>
    <d v="2014-09-04T00:00:00"/>
    <m/>
    <s v="SPN12150903"/>
    <d v="2015-09-03T00:00:00"/>
    <n v="0"/>
    <m/>
    <m/>
    <m/>
    <m/>
    <n v="6.9319099999999995E-2"/>
    <n v="6.9599999999999995E-2"/>
    <m/>
    <n v="3629000"/>
    <m/>
    <n v="2550000"/>
    <m/>
    <n v="2000000"/>
    <m/>
    <n v="1.8145"/>
    <m/>
    <n v="2014"/>
    <x v="5"/>
    <x v="17"/>
  </r>
  <r>
    <d v="2014-09-02T00:00:00"/>
    <d v="2014-09-04T00:00:00"/>
    <m/>
    <s v="FR0069"/>
    <d v="2019-04-15T00:00:00"/>
    <n v="7.8750000000000001E-2"/>
    <m/>
    <m/>
    <m/>
    <m/>
    <n v="7.9899999999999999E-2"/>
    <n v="8.0299999999999996E-2"/>
    <m/>
    <n v="7677600"/>
    <m/>
    <n v="4100000"/>
    <m/>
    <n v="4100000"/>
    <m/>
    <n v="1.8725853658536586"/>
    <m/>
    <n v="2014"/>
    <x v="5"/>
    <x v="1"/>
  </r>
  <r>
    <d v="2014-09-02T00:00:00"/>
    <d v="2014-09-04T00:00:00"/>
    <m/>
    <s v="FR0070"/>
    <d v="2024-03-15T00:00:00"/>
    <n v="8.3750000000000005E-2"/>
    <m/>
    <m/>
    <m/>
    <m/>
    <n v="8.2181199999999996E-2"/>
    <n v="8.2199999999999995E-2"/>
    <m/>
    <n v="6603000"/>
    <m/>
    <n v="2700000"/>
    <m/>
    <n v="2300000"/>
    <m/>
    <n v="2.8708695652173915"/>
    <m/>
    <n v="2014"/>
    <x v="5"/>
    <x v="1"/>
  </r>
  <r>
    <d v="2014-09-02T00:00:00"/>
    <d v="2014-09-04T00:00:00"/>
    <m/>
    <s v="FR0071"/>
    <d v="2029-03-15T00:00:00"/>
    <n v="0.09"/>
    <m/>
    <m/>
    <m/>
    <m/>
    <n v="8.5398100000000005E-2"/>
    <n v="8.5599999999999996E-2"/>
    <m/>
    <n v="7981200"/>
    <m/>
    <n v="3800000"/>
    <m/>
    <n v="3800000"/>
    <m/>
    <n v="2.1003157894736844"/>
    <m/>
    <n v="2014"/>
    <x v="5"/>
    <x v="1"/>
  </r>
  <r>
    <d v="2014-09-02T00:00:00"/>
    <d v="2014-09-04T00:00:00"/>
    <m/>
    <s v="FR0067"/>
    <d v="1944-02-15T00:00:00"/>
    <n v="8.7499999999999994E-2"/>
    <m/>
    <m/>
    <m/>
    <m/>
    <n v="9.0399499999999994E-2"/>
    <n v="9.06E-2"/>
    <m/>
    <n v="2990800"/>
    <m/>
    <n v="1800000"/>
    <m/>
    <n v="1800000"/>
    <m/>
    <n v="1.6615555555555555"/>
    <m/>
    <n v="2014"/>
    <x v="5"/>
    <x v="1"/>
  </r>
  <r>
    <d v="2014-09-09T00:00:00"/>
    <d v="2014-09-11T00:00:00"/>
    <m/>
    <s v="SPNS 10032015"/>
    <d v="2015-02-13T00:00:00"/>
    <n v="0"/>
    <m/>
    <m/>
    <m/>
    <m/>
    <n v="6.7999000000000004E-2"/>
    <n v="6.8125000000000005E-2"/>
    <n v="1500000"/>
    <n v="2916000"/>
    <n v="3999000"/>
    <n v="620000"/>
    <n v="1025000"/>
    <n v="620000"/>
    <n v="1025000"/>
    <n v="4.7032258064516128"/>
    <m/>
    <n v="2014"/>
    <x v="5"/>
    <x v="21"/>
  </r>
  <r>
    <d v="2014-09-09T00:00:00"/>
    <d v="2014-09-11T00:00:00"/>
    <m/>
    <s v="PBS-005"/>
    <d v="1943-04-15T00:00:00"/>
    <n v="6.7500000000000004E-2"/>
    <m/>
    <m/>
    <m/>
    <m/>
    <m/>
    <m/>
    <m/>
    <n v="531000"/>
    <m/>
    <n v="0"/>
    <m/>
    <n v="0"/>
    <m/>
    <e v="#DIV/0!"/>
    <m/>
    <n v="2014"/>
    <x v="5"/>
    <x v="18"/>
  </r>
  <r>
    <d v="2014-09-09T00:00:00"/>
    <d v="2014-09-11T00:00:00"/>
    <m/>
    <s v="PBS-006"/>
    <d v="2020-09-15T00:00:00"/>
    <n v="8.2500000000000004E-2"/>
    <m/>
    <m/>
    <m/>
    <m/>
    <n v="8.2500000000000004E-2"/>
    <n v="8.3125000000000004E-2"/>
    <m/>
    <n v="552000"/>
    <m/>
    <n v="405000"/>
    <m/>
    <n v="405000"/>
    <m/>
    <n v="1.3629629629629629"/>
    <m/>
    <n v="2014"/>
    <x v="5"/>
    <x v="18"/>
  </r>
  <r>
    <d v="2014-09-09T00:00:00"/>
    <d v="2014-09-11T00:00:00"/>
    <m/>
    <s v="SPNS 10032015"/>
    <d v="2015-02-13T00:00:00"/>
    <n v="0"/>
    <m/>
    <m/>
    <m/>
    <m/>
    <n v="6.7999000000000004E-2"/>
    <m/>
    <n v="3000000"/>
    <n v="3000000"/>
    <m/>
    <n v="3000000"/>
    <m/>
    <n v="3000000"/>
    <m/>
    <n v="1"/>
    <m/>
    <n v="2014"/>
    <x v="5"/>
    <x v="21"/>
  </r>
  <r>
    <d v="2014-09-10T00:00:00"/>
    <d v="2014-09-10T00:00:00"/>
    <m/>
    <s v="SNI24"/>
    <d v="2024-09-10T00:00:00"/>
    <n v="4.3499999999999997E-2"/>
    <m/>
    <m/>
    <m/>
    <m/>
    <m/>
    <m/>
    <m/>
    <n v="118310000"/>
    <m/>
    <n v="17746500"/>
    <m/>
    <n v="17746500"/>
    <m/>
    <n v="6.666666666666667"/>
    <m/>
    <n v="2014"/>
    <x v="5"/>
    <x v="23"/>
  </r>
  <r>
    <d v="2014-09-16T00:00:00"/>
    <d v="2014-09-18T00:00:00"/>
    <m/>
    <s v="SPN12150710"/>
    <d v="2015-06-11T00:00:00"/>
    <n v="0"/>
    <m/>
    <m/>
    <m/>
    <m/>
    <n v="6.6156000000000006E-2"/>
    <n v="6.6400000000000001E-2"/>
    <n v="10000000"/>
    <n v="4000000"/>
    <n v="24242600"/>
    <n v="2650000"/>
    <n v="15200000"/>
    <n v="2000000"/>
    <n v="10000000"/>
    <n v="2"/>
    <m/>
    <n v="2014"/>
    <x v="5"/>
    <x v="17"/>
  </r>
  <r>
    <d v="2014-09-16T00:00:00"/>
    <d v="2014-09-18T00:00:00"/>
    <m/>
    <s v="SPN12150903"/>
    <d v="2015-08-06T00:00:00"/>
    <n v="0"/>
    <m/>
    <m/>
    <m/>
    <m/>
    <m/>
    <m/>
    <m/>
    <n v="3180000"/>
    <m/>
    <m/>
    <m/>
    <m/>
    <m/>
    <e v="#DIV/0!"/>
    <m/>
    <n v="2014"/>
    <x v="5"/>
    <x v="17"/>
  </r>
  <r>
    <d v="2014-09-16T00:00:00"/>
    <d v="2014-09-18T00:00:00"/>
    <m/>
    <s v="FR0069"/>
    <d v="2019-04-15T00:00:00"/>
    <n v="7.8750000000000001E-2"/>
    <m/>
    <m/>
    <m/>
    <m/>
    <n v="8.0498E-2"/>
    <n v="8.0699999999999994E-2"/>
    <m/>
    <n v="5030000"/>
    <m/>
    <n v="3050000"/>
    <m/>
    <n v="3050000"/>
    <m/>
    <n v="1.6491803278688524"/>
    <m/>
    <n v="2014"/>
    <x v="5"/>
    <x v="1"/>
  </r>
  <r>
    <d v="2014-09-16T00:00:00"/>
    <d v="2014-09-18T00:00:00"/>
    <m/>
    <s v="FR0070"/>
    <d v="2024-03-15T00:00:00"/>
    <n v="8.3750000000000005E-2"/>
    <m/>
    <m/>
    <m/>
    <m/>
    <n v="8.3067699999999994E-2"/>
    <n v="8.3299999999999999E-2"/>
    <m/>
    <n v="7338600"/>
    <m/>
    <n v="7250000"/>
    <m/>
    <n v="2700000"/>
    <m/>
    <n v="2.718"/>
    <m/>
    <n v="2014"/>
    <x v="5"/>
    <x v="1"/>
  </r>
  <r>
    <d v="2014-09-16T00:00:00"/>
    <d v="2014-09-18T00:00:00"/>
    <m/>
    <s v="FR0068"/>
    <d v="1934-03-15T00:00:00"/>
    <n v="8.3750000000000005E-2"/>
    <m/>
    <m/>
    <m/>
    <m/>
    <n v="8.8698799999999994E-2"/>
    <n v="8.8900000000000007E-2"/>
    <m/>
    <n v="4694000"/>
    <m/>
    <n v="2250000"/>
    <m/>
    <n v="2250000"/>
    <m/>
    <n v="2.0862222222222222"/>
    <m/>
    <n v="2014"/>
    <x v="5"/>
    <x v="1"/>
  </r>
  <r>
    <d v="2014-09-23T00:00:00"/>
    <d v="2014-09-25T00:00:00"/>
    <m/>
    <s v="SPNS 10032015"/>
    <d v="2015-02-13T00:00:00"/>
    <n v="0"/>
    <m/>
    <m/>
    <m/>
    <m/>
    <n v="6.7416000000000004E-2"/>
    <n v="6.7500000000000004E-2"/>
    <n v="1500000"/>
    <n v="2570000"/>
    <n v="3659000"/>
    <n v="2570000"/>
    <n v="3288000"/>
    <n v="930000"/>
    <n v="1500000"/>
    <n v="2.763440860215054"/>
    <m/>
    <n v="2014"/>
    <x v="5"/>
    <x v="21"/>
  </r>
  <r>
    <d v="2014-09-23T00:00:00"/>
    <d v="2014-09-25T00:00:00"/>
    <m/>
    <s v="PBS-005"/>
    <d v="1943-04-15T00:00:00"/>
    <n v="6.7500000000000004E-2"/>
    <m/>
    <m/>
    <m/>
    <m/>
    <n v="9.2027100000000001E-2"/>
    <n v="9.2812500000000006E-2"/>
    <m/>
    <n v="703000"/>
    <m/>
    <n v="703000"/>
    <m/>
    <n v="570000"/>
    <m/>
    <n v="1.2333333333333334"/>
    <m/>
    <n v="2014"/>
    <x v="5"/>
    <x v="18"/>
  </r>
  <r>
    <d v="2014-09-23T00:00:00"/>
    <d v="2014-09-25T00:00:00"/>
    <m/>
    <s v="PBS-006"/>
    <d v="2020-09-15T00:00:00"/>
    <n v="8.2500000000000004E-2"/>
    <m/>
    <m/>
    <m/>
    <m/>
    <m/>
    <m/>
    <m/>
    <n v="386000"/>
    <m/>
    <n v="15000"/>
    <m/>
    <n v="0"/>
    <m/>
    <e v="#DIV/0!"/>
    <m/>
    <n v="2014"/>
    <x v="5"/>
    <x v="18"/>
  </r>
  <r>
    <d v="2014-09-29T00:00:00"/>
    <d v="2014-09-29T00:00:00"/>
    <m/>
    <s v="PBS-007"/>
    <d v="2040-09-15T00:00:00"/>
    <n v="0.09"/>
    <m/>
    <m/>
    <m/>
    <m/>
    <n v="9.0999999999999998E-2"/>
    <m/>
    <n v="1000000"/>
    <n v="1000000"/>
    <m/>
    <n v="1000000"/>
    <m/>
    <n v="1000000"/>
    <m/>
    <n v="1"/>
    <m/>
    <n v="2014"/>
    <x v="5"/>
    <x v="18"/>
  </r>
  <r>
    <d v="2014-09-30T00:00:00"/>
    <d v="2014-10-02T00:00:00"/>
    <m/>
    <s v="SPN03150103"/>
    <d v="2015-07-10T00:00:00"/>
    <n v="0"/>
    <m/>
    <m/>
    <m/>
    <m/>
    <n v="6.3397499999999996E-2"/>
    <n v="6.4000000000000001E-2"/>
    <n v="10000000"/>
    <n v="4080500"/>
    <n v="19866500"/>
    <n v="3700000"/>
    <n v="10450000"/>
    <n v="1000000"/>
    <n v="7750000"/>
    <n v="4.0804999999999998"/>
    <m/>
    <n v="2014"/>
    <x v="5"/>
    <x v="16"/>
  </r>
  <r>
    <d v="2014-09-30T00:00:00"/>
    <d v="2014-10-02T00:00:00"/>
    <m/>
    <s v="SPN12151001"/>
    <d v="2015-09-03T00:00:00"/>
    <n v="0"/>
    <m/>
    <m/>
    <m/>
    <m/>
    <n v="7.0551699999999995E-2"/>
    <n v="7.2900000000000006E-2"/>
    <m/>
    <n v="3300000"/>
    <m/>
    <n v="3000000"/>
    <m/>
    <n v="3000000"/>
    <m/>
    <n v="1.1000000000000001"/>
    <m/>
    <n v="2014"/>
    <x v="5"/>
    <x v="17"/>
  </r>
  <r>
    <d v="2014-09-30T00:00:00"/>
    <d v="2014-10-02T00:00:00"/>
    <m/>
    <s v="FR0069"/>
    <d v="2019-04-15T00:00:00"/>
    <n v="7.8750000000000001E-2"/>
    <m/>
    <m/>
    <m/>
    <m/>
    <m/>
    <m/>
    <m/>
    <n v="2423000"/>
    <m/>
    <n v="0"/>
    <m/>
    <n v="0"/>
    <m/>
    <e v="#DIV/0!"/>
    <m/>
    <n v="2014"/>
    <x v="5"/>
    <x v="1"/>
  </r>
  <r>
    <d v="2014-09-30T00:00:00"/>
    <d v="2014-10-02T00:00:00"/>
    <m/>
    <s v="FR0071"/>
    <d v="2029-03-15T00:00:00"/>
    <n v="0.09"/>
    <m/>
    <m/>
    <m/>
    <m/>
    <n v="8.9396699999999996E-2"/>
    <n v="8.9700000000000002E-2"/>
    <m/>
    <n v="5277000"/>
    <m/>
    <n v="2800000"/>
    <m/>
    <n v="2800000"/>
    <m/>
    <n v="1.8846428571428571"/>
    <m/>
    <n v="2014"/>
    <x v="5"/>
    <x v="1"/>
  </r>
  <r>
    <d v="2014-09-30T00:00:00"/>
    <d v="2014-10-02T00:00:00"/>
    <m/>
    <s v="FR0068"/>
    <d v="1934-03-15T00:00:00"/>
    <n v="8.3750000000000005E-2"/>
    <m/>
    <m/>
    <m/>
    <m/>
    <n v="9.0593999999999994E-2"/>
    <n v="9.0899999999999995E-2"/>
    <m/>
    <n v="4786000"/>
    <m/>
    <n v="950000"/>
    <m/>
    <n v="950000"/>
    <m/>
    <n v="5.0378947368421052"/>
    <m/>
    <n v="2014"/>
    <x v="5"/>
    <x v="1"/>
  </r>
  <r>
    <d v="2014-10-07T00:00:00"/>
    <d v="2014-10-09T00:00:00"/>
    <m/>
    <s v="SPNS 08042015"/>
    <d v="2015-04-08T00:00:00"/>
    <n v="0"/>
    <m/>
    <m/>
    <m/>
    <m/>
    <n v="6.8178199999999994E-2"/>
    <n v="6.8750000000000006E-2"/>
    <n v="1500000"/>
    <n v="3010000"/>
    <n v="3450000"/>
    <n v="3010000"/>
    <n v="3291000"/>
    <n v="1240000"/>
    <n v="1505000"/>
    <n v="2.4274193548387095"/>
    <m/>
    <n v="2014"/>
    <x v="5"/>
    <x v="21"/>
  </r>
  <r>
    <d v="2014-10-07T00:00:00"/>
    <d v="2014-10-09T00:00:00"/>
    <m/>
    <s v="PBS-005"/>
    <d v="1943-04-15T00:00:00"/>
    <n v="6.7500000000000004E-2"/>
    <m/>
    <m/>
    <m/>
    <m/>
    <m/>
    <m/>
    <m/>
    <n v="159000"/>
    <m/>
    <n v="15000"/>
    <m/>
    <n v="0"/>
    <m/>
    <e v="#DIV/0!"/>
    <m/>
    <n v="2014"/>
    <x v="5"/>
    <x v="18"/>
  </r>
  <r>
    <d v="2014-10-07T00:00:00"/>
    <d v="2014-10-09T00:00:00"/>
    <m/>
    <s v="PBS-006"/>
    <d v="2020-09-15T00:00:00"/>
    <n v="8.2500000000000004E-2"/>
    <m/>
    <m/>
    <m/>
    <m/>
    <n v="8.4769999999999998E-2"/>
    <n v="8.5000000000000006E-2"/>
    <m/>
    <n v="281000"/>
    <m/>
    <n v="266000"/>
    <m/>
    <n v="265000"/>
    <m/>
    <n v="1.060377358490566"/>
    <m/>
    <n v="2014"/>
    <x v="5"/>
    <x v="18"/>
  </r>
  <r>
    <d v="2014-10-14T00:00:00"/>
    <d v="2014-10-16T00:00:00"/>
    <m/>
    <s v="SPN12150806"/>
    <d v="2015-08-06T00:00:00"/>
    <n v="0"/>
    <m/>
    <m/>
    <m/>
    <m/>
    <n v="6.7627000000000007E-2"/>
    <n v="6.9000000000000006E-2"/>
    <n v="8000000"/>
    <n v="4090000"/>
    <n v="32850400"/>
    <n v="4090000"/>
    <n v="26433000"/>
    <n v="1000000"/>
    <n v="12000000"/>
    <n v="4.09"/>
    <m/>
    <n v="2014"/>
    <x v="5"/>
    <x v="17"/>
  </r>
  <r>
    <d v="2014-10-14T00:00:00"/>
    <d v="2014-10-16T00:00:00"/>
    <m/>
    <s v="SPN12151001"/>
    <d v="2015-10-01T00:00:00"/>
    <n v="0"/>
    <m/>
    <m/>
    <m/>
    <m/>
    <n v="7.0207500000000006E-2"/>
    <n v="7.1499999999999994E-2"/>
    <m/>
    <n v="6440000"/>
    <m/>
    <n v="3250000"/>
    <m/>
    <n v="2000000"/>
    <m/>
    <n v="3.22"/>
    <m/>
    <n v="2014"/>
    <x v="5"/>
    <x v="17"/>
  </r>
  <r>
    <d v="2014-10-14T00:00:00"/>
    <d v="2014-10-16T00:00:00"/>
    <m/>
    <s v="FR0069"/>
    <d v="2019-04-15T00:00:00"/>
    <n v="7.8750000000000001E-2"/>
    <m/>
    <m/>
    <m/>
    <m/>
    <n v="8.1442100000000003E-2"/>
    <n v="8.1799999999999998E-2"/>
    <m/>
    <n v="5236000"/>
    <m/>
    <n v="5236000"/>
    <m/>
    <n v="3350000"/>
    <m/>
    <n v="1.5629850746268656"/>
    <m/>
    <n v="2014"/>
    <x v="5"/>
    <x v="1"/>
  </r>
  <r>
    <d v="2014-10-14T00:00:00"/>
    <d v="2014-10-16T00:00:00"/>
    <m/>
    <s v="FR0070"/>
    <d v="2024-03-15T00:00:00"/>
    <n v="8.3750000000000005E-2"/>
    <m/>
    <m/>
    <m/>
    <m/>
    <n v="8.3170400000000005E-2"/>
    <n v="8.3299999999999999E-2"/>
    <m/>
    <n v="8404400"/>
    <m/>
    <n v="7100000"/>
    <m/>
    <n v="1300000"/>
    <m/>
    <n v="6.4649230769230766"/>
    <m/>
    <n v="2014"/>
    <x v="5"/>
    <x v="1"/>
  </r>
  <r>
    <d v="2014-10-14T00:00:00"/>
    <d v="2014-10-16T00:00:00"/>
    <m/>
    <s v="FR0071"/>
    <d v="2029-03-15T00:00:00"/>
    <n v="0.09"/>
    <m/>
    <m/>
    <m/>
    <m/>
    <n v="8.7433700000000003E-2"/>
    <n v="8.7599999999999997E-2"/>
    <m/>
    <n v="6923000"/>
    <m/>
    <n v="5000000"/>
    <m/>
    <n v="2900000"/>
    <m/>
    <n v="2.3872413793103449"/>
    <m/>
    <n v="2014"/>
    <x v="5"/>
    <x v="1"/>
  </r>
  <r>
    <d v="2014-10-14T00:00:00"/>
    <d v="2014-10-16T00:00:00"/>
    <m/>
    <s v="FR0067"/>
    <d v="1944-02-15T00:00:00"/>
    <n v="8.7499999999999994E-2"/>
    <m/>
    <m/>
    <m/>
    <m/>
    <n v="9.1292999999999999E-2"/>
    <n v="9.1999999999999998E-2"/>
    <m/>
    <n v="1757000"/>
    <m/>
    <n v="1757000"/>
    <m/>
    <n v="1450000"/>
    <m/>
    <n v="1.2117241379310344"/>
    <m/>
    <n v="2014"/>
    <x v="5"/>
    <x v="1"/>
  </r>
  <r>
    <d v="2014-10-20T00:00:00"/>
    <d v="2014-10-22T00:00:00"/>
    <m/>
    <s v="ORI011"/>
    <d v="2017-10-15T00:00:00"/>
    <n v="8.5000000000000006E-2"/>
    <m/>
    <m/>
    <m/>
    <m/>
    <m/>
    <m/>
    <n v="20000000"/>
    <n v="21336170"/>
    <m/>
    <n v="21215910"/>
    <m/>
    <n v="21215910"/>
    <m/>
    <n v="1.0056683875450074"/>
    <m/>
    <n v="2014"/>
    <x v="5"/>
    <x v="10"/>
  </r>
  <r>
    <d v="2014-10-21T00:00:00"/>
    <d v="2014-10-23T00:00:00"/>
    <m/>
    <s v="SPNS 08042015"/>
    <d v="2015-04-08T00:00:00"/>
    <n v="0"/>
    <m/>
    <m/>
    <m/>
    <m/>
    <n v="6.7363699999999999E-2"/>
    <n v="6.7500000000000004E-2"/>
    <n v="1500000"/>
    <n v="3255000"/>
    <n v="3562000"/>
    <n v="3255000"/>
    <n v="3492000"/>
    <n v="1290000"/>
    <n v="1490000"/>
    <n v="2.5232558139534884"/>
    <m/>
    <n v="2014"/>
    <x v="5"/>
    <x v="21"/>
  </r>
  <r>
    <d v="2014-10-21T00:00:00"/>
    <d v="2014-10-23T00:00:00"/>
    <m/>
    <s v="PBS-005"/>
    <d v="1943-04-15T00:00:00"/>
    <n v="6.7500000000000004E-2"/>
    <m/>
    <m/>
    <m/>
    <m/>
    <n v="9.0292800000000006E-2"/>
    <n v="9.0937500000000004E-2"/>
    <m/>
    <n v="127000"/>
    <m/>
    <n v="127000"/>
    <m/>
    <n v="95000"/>
    <m/>
    <n v="1.3368421052631578"/>
    <m/>
    <n v="2014"/>
    <x v="5"/>
    <x v="18"/>
  </r>
  <r>
    <d v="2014-10-21T00:00:00"/>
    <d v="2014-10-23T00:00:00"/>
    <m/>
    <s v="PBS-006"/>
    <d v="2020-09-15T00:00:00"/>
    <n v="8.2500000000000004E-2"/>
    <m/>
    <m/>
    <m/>
    <m/>
    <n v="8.3059499999999994E-2"/>
    <n v="8.3750000000000005E-2"/>
    <m/>
    <n v="180000"/>
    <m/>
    <n v="110000"/>
    <m/>
    <n v="105000"/>
    <m/>
    <n v="1.7142857142857142"/>
    <m/>
    <n v="2014"/>
    <x v="5"/>
    <x v="18"/>
  </r>
  <r>
    <d v="2014-11-04T00:00:00"/>
    <d v="2014-11-06T00:00:00"/>
    <m/>
    <s v="SPN12150206"/>
    <d v="2015-02-06T00:00:00"/>
    <n v="0"/>
    <m/>
    <m/>
    <m/>
    <m/>
    <n v="0.06"/>
    <n v="5.9655E-2"/>
    <n v="5000000"/>
    <n v="5901000"/>
    <n v="22657000"/>
    <n v="1600000"/>
    <n v="16696000"/>
    <n v="1000000"/>
    <n v="6920000"/>
    <n v="5.9009999999999998"/>
    <m/>
    <n v="2014"/>
    <x v="5"/>
    <x v="17"/>
  </r>
  <r>
    <d v="2014-11-04T00:00:00"/>
    <d v="2014-11-06T00:00:00"/>
    <m/>
    <s v="SPN12151105"/>
    <d v="2015-11-05T00:00:00"/>
    <n v="0"/>
    <m/>
    <m/>
    <m/>
    <m/>
    <n v="6.8500000000000005E-2"/>
    <n v="6.8229999999999999E-2"/>
    <m/>
    <n v="6260000"/>
    <m/>
    <n v="4600000"/>
    <m/>
    <n v="2000000"/>
    <m/>
    <n v="3.13"/>
    <m/>
    <n v="2014"/>
    <x v="5"/>
    <x v="17"/>
  </r>
  <r>
    <d v="2014-11-04T00:00:00"/>
    <d v="2014-11-06T00:00:00"/>
    <m/>
    <s v="FR0070"/>
    <d v="2024-03-15T00:00:00"/>
    <n v="8.3750000000000005E-2"/>
    <m/>
    <m/>
    <m/>
    <m/>
    <n v="7.9100000000000004E-2"/>
    <n v="7.8932500000000003E-2"/>
    <m/>
    <n v="10496000"/>
    <m/>
    <n v="10496000"/>
    <m/>
    <n v="3920000"/>
    <m/>
    <n v="2.6775510204081634"/>
    <m/>
    <n v="2014"/>
    <x v="5"/>
    <x v="1"/>
  </r>
  <r>
    <d v="2014-12-24T00:00:00"/>
    <d v="2015-01-02T00:00:00"/>
    <m/>
    <s v="FR0053"/>
    <d v="2021-07-15T00:00:00"/>
    <n v="8.2500000000000004E-2"/>
    <m/>
    <m/>
    <m/>
    <m/>
    <n v="0.08"/>
    <m/>
    <m/>
    <n v="1500000"/>
    <m/>
    <n v="1500000"/>
    <m/>
    <n v="1500000"/>
    <n v="3000000"/>
    <m/>
    <m/>
    <n v="2014"/>
    <x v="6"/>
    <x v="1"/>
  </r>
  <r>
    <d v="2014-12-24T00:00:00"/>
    <d v="2015-01-02T00:00:00"/>
    <m/>
    <s v="FR0061"/>
    <d v="2022-05-15T00:00:00"/>
    <n v="7.0000000000000007E-2"/>
    <m/>
    <m/>
    <m/>
    <m/>
    <n v="8.0199999999999994E-2"/>
    <m/>
    <m/>
    <n v="1500000"/>
    <m/>
    <n v="1500000"/>
    <m/>
    <n v="1500000"/>
    <m/>
    <m/>
    <m/>
    <n v="2014"/>
    <x v="6"/>
    <x v="1"/>
  </r>
  <r>
    <d v="2015-01-06T00:00:00"/>
    <d v="2015-01-08T00:00:00"/>
    <m/>
    <s v="SPN03150407"/>
    <d v="2015-04-07T00:00:00"/>
    <n v="0"/>
    <m/>
    <m/>
    <m/>
    <m/>
    <n v="5.9970000000000002E-2"/>
    <n v="0.06"/>
    <n v="12000000"/>
    <n v="6625000"/>
    <n v="22875500"/>
    <n v="6625000"/>
    <n v="19992000"/>
    <n v="1000000"/>
    <n v="12000000"/>
    <n v="6.625"/>
    <m/>
    <n v="2015"/>
    <x v="6"/>
    <x v="16"/>
  </r>
  <r>
    <d v="2015-01-06T00:00:00"/>
    <d v="2015-01-08T00:00:00"/>
    <m/>
    <s v="SPN12160107"/>
    <d v="2016-01-07T00:00:00"/>
    <n v="0"/>
    <m/>
    <m/>
    <m/>
    <m/>
    <n v="6.9184899999999994E-2"/>
    <n v="7.0099999999999996E-2"/>
    <m/>
    <n v="5517000"/>
    <m/>
    <n v="5517000"/>
    <m/>
    <n v="4000000"/>
    <m/>
    <n v="1.3792500000000001"/>
    <m/>
    <n v="2015"/>
    <x v="6"/>
    <x v="17"/>
  </r>
  <r>
    <d v="2015-01-06T00:00:00"/>
    <d v="2015-01-08T00:00:00"/>
    <m/>
    <s v="FR0070"/>
    <d v="2024-03-15T00:00:00"/>
    <n v="8.3750000000000005E-2"/>
    <m/>
    <m/>
    <m/>
    <m/>
    <n v="8.0307500000000004E-2"/>
    <n v="8.0600000000000005E-2"/>
    <m/>
    <n v="6698000"/>
    <m/>
    <n v="4300000"/>
    <m/>
    <n v="3450000"/>
    <m/>
    <n v="1.9414492753623189"/>
    <m/>
    <n v="2015"/>
    <x v="6"/>
    <x v="1"/>
  </r>
  <r>
    <d v="2015-01-06T00:00:00"/>
    <d v="2015-01-08T00:00:00"/>
    <m/>
    <s v="FR0068"/>
    <d v="2034-03-15T00:00:00"/>
    <n v="8.3750000000000005E-2"/>
    <m/>
    <m/>
    <m/>
    <m/>
    <n v="8.4395800000000007E-2"/>
    <n v="8.5099999999999995E-2"/>
    <m/>
    <n v="4035500"/>
    <m/>
    <n v="3550000"/>
    <m/>
    <n v="3550000"/>
    <m/>
    <n v="1.1367605633802818"/>
    <m/>
    <n v="2015"/>
    <x v="6"/>
    <x v="1"/>
  </r>
  <r>
    <d v="2015-01-08T00:00:00"/>
    <d v="2015-01-15T00:00:00"/>
    <m/>
    <s v="RI0125"/>
    <d v="2025-01-15T00:00:00"/>
    <n v="4.1250000000000002E-2"/>
    <m/>
    <m/>
    <m/>
    <m/>
    <m/>
    <m/>
    <n v="25186000"/>
    <n v="126510474.33499999"/>
    <m/>
    <n v="25186000"/>
    <m/>
    <n v="25186000"/>
    <m/>
    <n v="5.0230474999999997"/>
    <m/>
    <n v="2015"/>
    <x v="6"/>
    <x v="19"/>
  </r>
  <r>
    <d v="2015-01-08T00:00:00"/>
    <d v="2015-01-15T00:00:00"/>
    <m/>
    <s v="RI0145"/>
    <d v="2045-01-15T00:00:00"/>
    <n v="5.1249999999999997E-2"/>
    <m/>
    <m/>
    <m/>
    <m/>
    <m/>
    <m/>
    <n v="25186000"/>
    <n v="116193407.22500001"/>
    <m/>
    <n v="25186000"/>
    <m/>
    <n v="25186000"/>
    <m/>
    <n v="4.6134124999999999"/>
    <m/>
    <n v="2015"/>
    <x v="6"/>
    <x v="19"/>
  </r>
  <r>
    <d v="2015-01-13T00:00:00"/>
    <d v="2015-01-15T00:00:00"/>
    <m/>
    <s v="SPNS14072015"/>
    <d v="2015-07-14T00:00:00"/>
    <n v="0"/>
    <m/>
    <m/>
    <m/>
    <m/>
    <n v="6.3281199999999996E-2"/>
    <n v="6.4062499999999994E-2"/>
    <n v="2000000"/>
    <n v="5600000"/>
    <n v="13754500"/>
    <n v="3650000"/>
    <n v="10932000"/>
    <n v="500000"/>
    <n v="6870000"/>
    <n v="11.2"/>
    <m/>
    <n v="2015"/>
    <x v="6"/>
    <x v="21"/>
  </r>
  <r>
    <d v="2015-01-13T00:00:00"/>
    <d v="2015-01-15T00:00:00"/>
    <m/>
    <s v="PBS008"/>
    <d v="2016-06-15T00:00:00"/>
    <n v="7.0000000000000007E-2"/>
    <m/>
    <m/>
    <m/>
    <m/>
    <n v="7.4606400000000003E-2"/>
    <n v="7.5624999999999998E-2"/>
    <m/>
    <n v="5195000"/>
    <m/>
    <n v="5020000"/>
    <m/>
    <n v="4160000"/>
    <m/>
    <n v="1.2487980769230769"/>
    <m/>
    <n v="2015"/>
    <x v="6"/>
    <x v="20"/>
  </r>
  <r>
    <d v="2015-01-13T00:00:00"/>
    <d v="2015-01-15T00:00:00"/>
    <m/>
    <s v="PBS006"/>
    <d v="2020-09-15T00:00:00"/>
    <n v="8.2500000000000004E-2"/>
    <m/>
    <m/>
    <m/>
    <m/>
    <n v="7.8988199999999995E-2"/>
    <n v="0.08"/>
    <m/>
    <n v="1747500"/>
    <m/>
    <n v="1050000"/>
    <m/>
    <n v="1050000"/>
    <m/>
    <n v="1.6642857142857144"/>
    <m/>
    <n v="2015"/>
    <x v="6"/>
    <x v="20"/>
  </r>
  <r>
    <d v="2015-01-13T00:00:00"/>
    <d v="2015-01-15T00:00:00"/>
    <m/>
    <s v="PBS007"/>
    <d v="2040-09-15T00:00:00"/>
    <n v="0.09"/>
    <m/>
    <m/>
    <m/>
    <m/>
    <n v="8.6219599999999993E-2"/>
    <n v="8.7187500000000001E-2"/>
    <m/>
    <n v="1212000"/>
    <m/>
    <n v="1212000"/>
    <m/>
    <n v="1160000"/>
    <m/>
    <n v="1.0448275862068965"/>
    <m/>
    <n v="2015"/>
    <x v="6"/>
    <x v="20"/>
  </r>
  <r>
    <d v="2015-01-20T00:00:00"/>
    <d v="2015-01-22T00:00:00"/>
    <m/>
    <s v="SPN12160107"/>
    <d v="2016-01-07T00:00:00"/>
    <n v="0"/>
    <m/>
    <m/>
    <m/>
    <m/>
    <n v="6.4424200000000001E-2"/>
    <n v="6.4600000000000005E-2"/>
    <n v="12000000"/>
    <n v="17502000"/>
    <n v="54785200"/>
    <n v="17502000"/>
    <n v="54785200"/>
    <n v="3000000"/>
    <n v="17300000"/>
    <n v="5.8339999999999996"/>
    <m/>
    <n v="2015"/>
    <x v="6"/>
    <x v="17"/>
  </r>
  <r>
    <d v="2015-01-20T00:00:00"/>
    <d v="2015-01-22T00:00:00"/>
    <m/>
    <s v="FR0070"/>
    <d v="2024-03-15T00:00:00"/>
    <n v="8.3750000000000005E-2"/>
    <m/>
    <m/>
    <m/>
    <m/>
    <n v="7.4771799999999999E-2"/>
    <n v="7.5200000000000003E-2"/>
    <m/>
    <n v="16799000"/>
    <m/>
    <n v="16799000"/>
    <m/>
    <n v="6850000"/>
    <m/>
    <n v="2.4524087591240877"/>
    <m/>
    <n v="2015"/>
    <x v="6"/>
    <x v="1"/>
  </r>
  <r>
    <d v="2015-01-20T00:00:00"/>
    <d v="2015-01-22T00:00:00"/>
    <m/>
    <s v="FR0068"/>
    <d v="2034-03-15T00:00:00"/>
    <n v="8.3750000000000005E-2"/>
    <m/>
    <m/>
    <m/>
    <m/>
    <n v="7.9276399999999997E-2"/>
    <n v="7.9699999999999993E-2"/>
    <m/>
    <n v="20484200"/>
    <m/>
    <n v="20484200"/>
    <m/>
    <n v="7450000"/>
    <m/>
    <n v="2.7495570469798656"/>
    <m/>
    <n v="2015"/>
    <x v="6"/>
    <x v="1"/>
  </r>
  <r>
    <d v="2015-01-27T00:00:00"/>
    <d v="2015-01-29T00:00:00"/>
    <m/>
    <s v="SPNS14072015"/>
    <d v="2015-07-14T00:00:00"/>
    <n v="0"/>
    <m/>
    <m/>
    <m/>
    <m/>
    <n v="6.0742200000000003E-2"/>
    <n v="6.1249999999999999E-2"/>
    <n v="2000000"/>
    <n v="5150000"/>
    <n v="19062000"/>
    <n v="4100000"/>
    <n v="5810000"/>
    <n v="500000"/>
    <n v="2195000"/>
    <n v="10.3"/>
    <m/>
    <n v="2015"/>
    <x v="6"/>
    <x v="21"/>
  </r>
  <r>
    <d v="2015-01-27T00:00:00"/>
    <d v="2015-01-29T00:00:00"/>
    <m/>
    <s v="PBS008"/>
    <d v="2016-06-15T00:00:00"/>
    <n v="7.0000000000000007E-2"/>
    <m/>
    <m/>
    <m/>
    <m/>
    <n v="7.1199100000000001E-2"/>
    <n v="7.1562500000000001E-2"/>
    <m/>
    <n v="9510000"/>
    <m/>
    <n v="1105000"/>
    <m/>
    <n v="1105000"/>
    <m/>
    <n v="8.6063348416289589"/>
    <m/>
    <n v="2015"/>
    <x v="6"/>
    <x v="20"/>
  </r>
  <r>
    <d v="2015-01-27T00:00:00"/>
    <d v="2015-01-29T00:00:00"/>
    <m/>
    <s v="PBS006"/>
    <d v="2020-09-15T00:00:00"/>
    <n v="8.2500000000000004E-2"/>
    <m/>
    <m/>
    <m/>
    <m/>
    <m/>
    <m/>
    <m/>
    <n v="3315000"/>
    <m/>
    <m/>
    <m/>
    <m/>
    <m/>
    <n v="0"/>
    <m/>
    <n v="2015"/>
    <x v="6"/>
    <x v="20"/>
  </r>
  <r>
    <d v="2015-01-27T00:00:00"/>
    <d v="2015-01-29T00:00:00"/>
    <m/>
    <s v="PBS007"/>
    <d v="2040-09-15T00:00:00"/>
    <n v="0.09"/>
    <m/>
    <m/>
    <m/>
    <m/>
    <n v="8.1561400000000006E-2"/>
    <n v="8.1875000000000003E-2"/>
    <m/>
    <n v="1087000"/>
    <m/>
    <n v="605000"/>
    <m/>
    <n v="590000"/>
    <m/>
    <n v="1.8423728813559321"/>
    <m/>
    <n v="2015"/>
    <x v="6"/>
    <x v="20"/>
  </r>
  <r>
    <d v="2015-02-03T00:00:00"/>
    <d v="2015-02-05T00:00:00"/>
    <m/>
    <s v="SPN03150504"/>
    <d v="2015-05-04T00:00:00"/>
    <n v="0"/>
    <m/>
    <m/>
    <m/>
    <m/>
    <n v="5.6419999999999998E-2"/>
    <n v="5.7500000000000002E-2"/>
    <n v="12000000"/>
    <n v="6815000"/>
    <n v="40234000"/>
    <n v="4100000"/>
    <n v="34859600"/>
    <n v="1000000"/>
    <n v="16000000"/>
    <n v="6.8150000000000004"/>
    <m/>
    <n v="2015"/>
    <x v="6"/>
    <x v="16"/>
  </r>
  <r>
    <d v="2015-02-03T00:00:00"/>
    <d v="2015-02-05T00:00:00"/>
    <m/>
    <s v="SPN12160204"/>
    <d v="2016-02-04T00:00:00"/>
    <n v="0"/>
    <m/>
    <m/>
    <m/>
    <m/>
    <n v="6.2053799999999999E-2"/>
    <n v="6.2399999999999997E-2"/>
    <m/>
    <n v="7240000"/>
    <m/>
    <n v="4700000"/>
    <m/>
    <n v="2000000"/>
    <m/>
    <n v="3.62"/>
    <m/>
    <n v="2015"/>
    <x v="6"/>
    <x v="17"/>
  </r>
  <r>
    <d v="2015-02-03T00:00:00"/>
    <d v="2015-02-05T00:00:00"/>
    <m/>
    <s v="FR0069"/>
    <d v="2019-04-15T00:00:00"/>
    <n v="7.8750000000000001E-2"/>
    <m/>
    <m/>
    <m/>
    <m/>
    <n v="6.7093100000000003E-2"/>
    <n v="6.7599999999999993E-2"/>
    <m/>
    <n v="8969400"/>
    <m/>
    <n v="8850000"/>
    <m/>
    <n v="7300000"/>
    <m/>
    <n v="1.2286849315068493"/>
    <m/>
    <n v="2015"/>
    <x v="6"/>
    <x v="1"/>
  </r>
  <r>
    <d v="2015-02-03T00:00:00"/>
    <d v="2015-02-05T00:00:00"/>
    <m/>
    <s v="FR0071"/>
    <d v="2029-03-15T00:00:00"/>
    <n v="0.09"/>
    <m/>
    <m/>
    <m/>
    <m/>
    <n v="6.9617600000000002E-2"/>
    <n v="7.0000000000000007E-2"/>
    <m/>
    <n v="17209600"/>
    <m/>
    <n v="17209600"/>
    <m/>
    <n v="5700000"/>
    <m/>
    <n v="3.0192280701754388"/>
    <m/>
    <n v="2015"/>
    <x v="6"/>
    <x v="1"/>
  </r>
  <r>
    <d v="2015-02-10T00:00:00"/>
    <d v="2015-02-12T00:00:00"/>
    <m/>
    <s v="SPNS11082015"/>
    <d v="2015-08-11T00:00:00"/>
    <n v="0"/>
    <m/>
    <m/>
    <m/>
    <m/>
    <n v="5.8437500000000003E-2"/>
    <n v="5.8437500000000003E-2"/>
    <n v="2000000"/>
    <n v="4007000"/>
    <n v="11619000"/>
    <n v="3280000"/>
    <n v="6265000"/>
    <n v="500000"/>
    <n v="2315000"/>
    <n v="8.0139999999999993"/>
    <m/>
    <n v="2015"/>
    <x v="6"/>
    <x v="21"/>
  </r>
  <r>
    <d v="2015-02-10T00:00:00"/>
    <d v="2015-02-12T00:00:00"/>
    <m/>
    <s v="PBS008"/>
    <d v="2016-06-15T00:00:00"/>
    <n v="7.0000000000000007E-2"/>
    <m/>
    <m/>
    <m/>
    <m/>
    <n v="6.8852899999999995E-2"/>
    <n v="6.9687499999999999E-2"/>
    <m/>
    <n v="4508000"/>
    <m/>
    <n v="1610000"/>
    <m/>
    <n v="850000"/>
    <m/>
    <n v="5.303529411764706"/>
    <m/>
    <n v="2015"/>
    <x v="6"/>
    <x v="20"/>
  </r>
  <r>
    <d v="2015-02-10T00:00:00"/>
    <d v="2015-02-12T00:00:00"/>
    <m/>
    <s v="PBS006"/>
    <d v="2020-09-15T00:00:00"/>
    <n v="8.2500000000000004E-2"/>
    <m/>
    <m/>
    <m/>
    <m/>
    <n v="7.2633699999999995E-2"/>
    <n v="7.3437500000000003E-2"/>
    <m/>
    <n v="1375000"/>
    <m/>
    <n v="1375000"/>
    <m/>
    <n v="965000"/>
    <m/>
    <n v="1.4248704663212435"/>
    <m/>
    <n v="2015"/>
    <x v="6"/>
    <x v="20"/>
  </r>
  <r>
    <d v="2015-02-10T00:00:00"/>
    <d v="2015-02-12T00:00:00"/>
    <m/>
    <s v="PBS007"/>
    <d v="2040-09-15T00:00:00"/>
    <n v="0.09"/>
    <m/>
    <m/>
    <m/>
    <m/>
    <m/>
    <m/>
    <m/>
    <n v="1729000"/>
    <m/>
    <m/>
    <m/>
    <m/>
    <m/>
    <n v="0"/>
    <m/>
    <n v="2015"/>
    <x v="6"/>
    <x v="20"/>
  </r>
  <r>
    <d v="2015-02-16T00:00:00"/>
    <d v="2015-02-18T00:00:00"/>
    <m/>
    <s v="SPN12160204"/>
    <d v="2016-02-04T00:00:00"/>
    <n v="0"/>
    <m/>
    <m/>
    <m/>
    <m/>
    <n v="6.2420000000000003E-2"/>
    <n v="6.2899999999999998E-2"/>
    <n v="12000000"/>
    <n v="9010000"/>
    <n v="36090300"/>
    <n v="7450000"/>
    <n v="30200000"/>
    <n v="2000000"/>
    <n v="12000000"/>
    <n v="4.5049999999999999"/>
    <m/>
    <n v="2015"/>
    <x v="6"/>
    <x v="17"/>
  </r>
  <r>
    <d v="2015-02-16T00:00:00"/>
    <d v="2015-02-18T00:00:00"/>
    <m/>
    <s v="FR0070"/>
    <d v="2024-03-15T00:00:00"/>
    <n v="8.3750000000000005E-2"/>
    <m/>
    <m/>
    <m/>
    <m/>
    <n v="7.2665800000000003E-2"/>
    <n v="7.2900000000000006E-2"/>
    <m/>
    <n v="17127800"/>
    <m/>
    <n v="16300000"/>
    <m/>
    <n v="6100000"/>
    <m/>
    <n v="2.8078360655737704"/>
    <m/>
    <n v="2015"/>
    <x v="6"/>
    <x v="1"/>
  </r>
  <r>
    <d v="2015-02-16T00:00:00"/>
    <d v="2015-02-18T00:00:00"/>
    <m/>
    <s v="FR0068"/>
    <d v="2034-03-15T00:00:00"/>
    <n v="8.3750000000000005E-2"/>
    <m/>
    <m/>
    <m/>
    <m/>
    <n v="7.6979800000000001E-2"/>
    <n v="7.7200000000000005E-2"/>
    <m/>
    <n v="9952500"/>
    <m/>
    <n v="6450000"/>
    <m/>
    <n v="3900000"/>
    <m/>
    <n v="2.5519230769230767"/>
    <m/>
    <n v="2015"/>
    <x v="6"/>
    <x v="1"/>
  </r>
  <r>
    <d v="2015-02-24T00:00:00"/>
    <d v="2015-02-26T00:00:00"/>
    <m/>
    <s v="SPNS11082015"/>
    <d v="2015-08-11T00:00:00"/>
    <n v="0"/>
    <m/>
    <m/>
    <m/>
    <m/>
    <n v="5.85742E-2"/>
    <n v="5.8749999999999997E-2"/>
    <n v="2000000"/>
    <n v="3311000"/>
    <n v="9663000"/>
    <n v="2820000"/>
    <n v="7315000"/>
    <n v="500000"/>
    <n v="2570000"/>
    <n v="6.6219999999999999"/>
    <m/>
    <n v="2015"/>
    <x v="6"/>
    <x v="21"/>
  </r>
  <r>
    <d v="2015-02-24T00:00:00"/>
    <d v="2015-02-26T00:00:00"/>
    <m/>
    <s v="PBS008"/>
    <d v="2016-06-15T00:00:00"/>
    <n v="7.0000000000000007E-2"/>
    <m/>
    <m/>
    <m/>
    <m/>
    <n v="6.8593799999999996E-2"/>
    <n v="6.8750000000000006E-2"/>
    <m/>
    <n v="2960000"/>
    <m/>
    <n v="1720000"/>
    <m/>
    <n v="600000"/>
    <m/>
    <n v="4.9333333333333336"/>
    <m/>
    <n v="2015"/>
    <x v="6"/>
    <x v="20"/>
  </r>
  <r>
    <d v="2015-02-24T00:00:00"/>
    <d v="2015-02-26T00:00:00"/>
    <m/>
    <s v="PBS006"/>
    <d v="2020-09-15T00:00:00"/>
    <n v="8.2500000000000004E-2"/>
    <m/>
    <m/>
    <m/>
    <m/>
    <n v="7.1951500000000002E-2"/>
    <n v="7.2499999999999995E-2"/>
    <m/>
    <n v="1575000"/>
    <m/>
    <n v="1575000"/>
    <m/>
    <n v="940000"/>
    <m/>
    <n v="1.675531914893617"/>
    <m/>
    <n v="2015"/>
    <x v="6"/>
    <x v="20"/>
  </r>
  <r>
    <d v="2015-02-24T00:00:00"/>
    <d v="2015-02-26T00:00:00"/>
    <m/>
    <s v="PBS007"/>
    <d v="2040-09-15T00:00:00"/>
    <n v="0.09"/>
    <m/>
    <m/>
    <m/>
    <m/>
    <n v="7.9383300000000004E-2"/>
    <n v="7.9687499999999994E-2"/>
    <m/>
    <n v="1817000"/>
    <m/>
    <n v="1200000"/>
    <m/>
    <n v="530000"/>
    <m/>
    <n v="3.4283018867924526"/>
    <m/>
    <n v="2015"/>
    <x v="6"/>
    <x v="20"/>
  </r>
  <r>
    <d v="2015-03-03T00:00:00"/>
    <d v="2015-03-05T00:00:00"/>
    <m/>
    <s v="SPN03150604"/>
    <d v="2015-06-04T00:00:00"/>
    <n v="0"/>
    <m/>
    <m/>
    <m/>
    <m/>
    <n v="5.3150000000000003E-2"/>
    <n v="5.4899999999999997E-2"/>
    <n v="10000000"/>
    <n v="5673000"/>
    <n v="22842500"/>
    <n v="5673000"/>
    <n v="20208000"/>
    <n v="1000000"/>
    <n v="10000000"/>
    <n v="5.673"/>
    <m/>
    <n v="2015"/>
    <x v="6"/>
    <x v="16"/>
  </r>
  <r>
    <d v="2015-03-03T00:00:00"/>
    <d v="2015-03-05T00:00:00"/>
    <m/>
    <s v="SPN12160304"/>
    <d v="2016-03-04T00:00:00"/>
    <n v="0"/>
    <m/>
    <m/>
    <m/>
    <m/>
    <n v="5.8900000000000001E-2"/>
    <n v="5.9499999999999997E-2"/>
    <m/>
    <n v="6135000"/>
    <m/>
    <n v="6135000"/>
    <m/>
    <n v="2000000"/>
    <m/>
    <n v="3.0674999999999999"/>
    <m/>
    <n v="2015"/>
    <x v="6"/>
    <x v="17"/>
  </r>
  <r>
    <d v="2015-03-03T00:00:00"/>
    <d v="2015-03-05T00:00:00"/>
    <m/>
    <s v="FR0070"/>
    <d v="2024-03-15T00:00:00"/>
    <n v="8.3750000000000005E-2"/>
    <m/>
    <m/>
    <m/>
    <m/>
    <n v="6.9327E-2"/>
    <n v="6.9500000000000006E-2"/>
    <m/>
    <n v="7015000"/>
    <m/>
    <n v="5300000"/>
    <m/>
    <n v="3900000"/>
    <m/>
    <n v="1.7987179487179488"/>
    <m/>
    <n v="2015"/>
    <x v="6"/>
    <x v="1"/>
  </r>
  <r>
    <d v="2015-03-03T00:00:00"/>
    <d v="2015-03-05T00:00:00"/>
    <m/>
    <s v="FR0068"/>
    <d v="2034-03-15T00:00:00"/>
    <n v="8.3750000000000005E-2"/>
    <m/>
    <m/>
    <m/>
    <m/>
    <n v="7.3394100000000004E-2"/>
    <n v="7.3800000000000004E-2"/>
    <m/>
    <n v="4019500"/>
    <m/>
    <n v="3100000"/>
    <m/>
    <n v="3100000"/>
    <m/>
    <n v="1.2966129032258065"/>
    <m/>
    <n v="2015"/>
    <x v="6"/>
    <x v="1"/>
  </r>
  <r>
    <d v="2015-03-09T00:00:00"/>
    <d v="2015-03-11T00:00:00"/>
    <m/>
    <s v="SR-007"/>
    <d v="2018-03-11T00:00:00"/>
    <n v="8.2500000000000004E-2"/>
    <m/>
    <m/>
    <m/>
    <m/>
    <m/>
    <m/>
    <n v="20000000"/>
    <n v="22438930"/>
    <m/>
    <n v="21965035"/>
    <m/>
    <n v="21965035"/>
    <n v="21965035"/>
    <n v="1.0215749713123607"/>
    <m/>
    <n v="2015"/>
    <x v="6"/>
    <x v="13"/>
  </r>
  <r>
    <d v="2015-03-10T00:00:00"/>
    <d v="2015-03-12T00:00:00"/>
    <m/>
    <s v="SPNS11092015"/>
    <d v="2015-09-11T00:00:00"/>
    <n v="0"/>
    <m/>
    <m/>
    <m/>
    <m/>
    <n v="5.7014099999999998E-2"/>
    <n v="5.7500000000000002E-2"/>
    <n v="2000000"/>
    <n v="3131000"/>
    <n v="7632000"/>
    <n v="3131000"/>
    <n v="4771000"/>
    <n v="500000"/>
    <n v="2140000"/>
    <n v="6.2619999999999996"/>
    <m/>
    <n v="2015"/>
    <x v="6"/>
    <x v="21"/>
  </r>
  <r>
    <d v="2015-03-10T00:00:00"/>
    <d v="2015-03-12T00:00:00"/>
    <m/>
    <s v="PBS008"/>
    <d v="2016-06-15T00:00:00"/>
    <n v="7.0000000000000007E-2"/>
    <m/>
    <m/>
    <m/>
    <m/>
    <n v="6.9898399999999999E-2"/>
    <n v="7.0624999999999993E-2"/>
    <m/>
    <n v="1997000"/>
    <m/>
    <n v="1390000"/>
    <m/>
    <n v="1390000"/>
    <m/>
    <n v="1.4366906474820145"/>
    <m/>
    <n v="2015"/>
    <x v="6"/>
    <x v="20"/>
  </r>
  <r>
    <d v="2015-03-10T00:00:00"/>
    <d v="2015-03-12T00:00:00"/>
    <m/>
    <s v="PBS006"/>
    <d v="2020-09-15T00:00:00"/>
    <n v="8.2500000000000004E-2"/>
    <m/>
    <m/>
    <m/>
    <m/>
    <m/>
    <m/>
    <m/>
    <n v="647000"/>
    <m/>
    <m/>
    <m/>
    <m/>
    <m/>
    <m/>
    <m/>
    <n v="2015"/>
    <x v="6"/>
    <x v="20"/>
  </r>
  <r>
    <d v="2015-03-10T00:00:00"/>
    <d v="2015-03-12T00:00:00"/>
    <m/>
    <s v="PBS007"/>
    <d v="2040-09-15T00:00:00"/>
    <n v="0.09"/>
    <m/>
    <m/>
    <m/>
    <m/>
    <n v="8.1593799999999994E-2"/>
    <n v="8.1875000000000003E-2"/>
    <m/>
    <n v="1857000"/>
    <m/>
    <n v="250000"/>
    <m/>
    <n v="250000"/>
    <m/>
    <n v="7.4279999999999999"/>
    <m/>
    <n v="2015"/>
    <x v="6"/>
    <x v="20"/>
  </r>
  <r>
    <d v="2015-03-17T00:00:00"/>
    <d v="2015-03-19T00:00:00"/>
    <m/>
    <s v="SPN12160304"/>
    <d v="2016-03-04T00:00:00"/>
    <n v="0"/>
    <m/>
    <m/>
    <m/>
    <m/>
    <n v="5.9204300000000001E-2"/>
    <n v="5.9799999999999999E-2"/>
    <n v="10000000"/>
    <n v="4635000"/>
    <n v="17277800"/>
    <n v="4635000"/>
    <n v="8385000"/>
    <n v="3000000"/>
    <n v="6750000"/>
    <n v="1.5449999999999999"/>
    <m/>
    <n v="2015"/>
    <x v="6"/>
    <x v="17"/>
  </r>
  <r>
    <d v="2015-03-17T00:00:00"/>
    <d v="2015-03-19T00:00:00"/>
    <m/>
    <s v="FR0069"/>
    <d v="2019-04-15T00:00:00"/>
    <n v="7.8750000000000001E-2"/>
    <m/>
    <m/>
    <m/>
    <m/>
    <n v="7.2793800000000006E-2"/>
    <n v="7.2999999999999995E-2"/>
    <m/>
    <n v="6601300"/>
    <m/>
    <n v="1150000"/>
    <m/>
    <n v="1150000"/>
    <m/>
    <n v="5.7402608695652173"/>
    <m/>
    <n v="2015"/>
    <x v="6"/>
    <x v="1"/>
  </r>
  <r>
    <d v="2015-03-17T00:00:00"/>
    <d v="2015-03-19T00:00:00"/>
    <m/>
    <s v="FR0071"/>
    <d v="2029-03-15T00:00:00"/>
    <n v="0.09"/>
    <m/>
    <m/>
    <m/>
    <m/>
    <n v="7.62988E-2"/>
    <n v="7.6499999999999999E-2"/>
    <m/>
    <n v="4167000"/>
    <m/>
    <n v="1700000"/>
    <m/>
    <n v="1700000"/>
    <m/>
    <n v="2.4511764705882353"/>
    <m/>
    <n v="2015"/>
    <x v="6"/>
    <x v="1"/>
  </r>
  <r>
    <d v="2015-03-17T00:00:00"/>
    <d v="2015-03-19T00:00:00"/>
    <m/>
    <s v="FR0067"/>
    <d v="2044-02-15T00:00:00"/>
    <n v="0.09"/>
    <m/>
    <m/>
    <m/>
    <m/>
    <n v="8.0297800000000003E-2"/>
    <n v="8.0500000000000002E-2"/>
    <m/>
    <n v="1874500"/>
    <m/>
    <n v="900000"/>
    <m/>
    <n v="900000"/>
    <m/>
    <n v="2.0827777777777778"/>
    <m/>
    <n v="2015"/>
    <x v="6"/>
    <x v="1"/>
  </r>
  <r>
    <d v="2015-03-24T00:00:00"/>
    <d v="2015-03-26T00:00:00"/>
    <m/>
    <s v="SPNS11092015"/>
    <d v="2015-09-11T00:00:00"/>
    <n v="0"/>
    <m/>
    <m/>
    <m/>
    <m/>
    <n v="5.8789099999999997E-2"/>
    <n v="5.9687499999999998E-2"/>
    <n v="2000000"/>
    <n v="1382000"/>
    <n v="3250000"/>
    <n v="750000"/>
    <n v="2278000"/>
    <n v="500000"/>
    <n v="1975000"/>
    <n v="2.7639999999999998"/>
    <m/>
    <n v="2015"/>
    <x v="6"/>
    <x v="21"/>
  </r>
  <r>
    <d v="2015-03-24T00:00:00"/>
    <d v="2015-03-26T00:00:00"/>
    <m/>
    <s v="PBS008"/>
    <d v="2016-06-15T00:00:00"/>
    <n v="7.0000000000000007E-2"/>
    <m/>
    <m/>
    <m/>
    <m/>
    <n v="6.9894100000000001E-2"/>
    <n v="7.0624999999999993E-2"/>
    <m/>
    <n v="945000"/>
    <m/>
    <n v="605000"/>
    <m/>
    <n v="605000"/>
    <m/>
    <n v="1.5619834710743801"/>
    <m/>
    <n v="2015"/>
    <x v="6"/>
    <x v="20"/>
  </r>
  <r>
    <d v="2015-03-24T00:00:00"/>
    <d v="2015-03-26T00:00:00"/>
    <m/>
    <s v="PBS006"/>
    <d v="2020-09-15T00:00:00"/>
    <n v="8.2500000000000004E-2"/>
    <m/>
    <m/>
    <m/>
    <m/>
    <n v="7.2863200000000003E-2"/>
    <n v="7.3437500000000003E-2"/>
    <m/>
    <n v="459000"/>
    <m/>
    <n v="459000"/>
    <m/>
    <n v="425000"/>
    <m/>
    <n v="1.08"/>
    <m/>
    <n v="2015"/>
    <x v="6"/>
    <x v="20"/>
  </r>
  <r>
    <d v="2015-03-24T00:00:00"/>
    <d v="2015-03-26T00:00:00"/>
    <m/>
    <s v="PBS007"/>
    <d v="2040-09-15T00:00:00"/>
    <n v="0.09"/>
    <m/>
    <m/>
    <m/>
    <m/>
    <n v="8.12142E-2"/>
    <n v="8.1875000000000003E-2"/>
    <m/>
    <n v="464000"/>
    <m/>
    <n v="464000"/>
    <m/>
    <n v="445000"/>
    <m/>
    <n v="1.0426966292134832"/>
    <m/>
    <n v="2015"/>
    <x v="6"/>
    <x v="20"/>
  </r>
  <r>
    <d v="2015-03-24T00:00:00"/>
    <d v="2015-03-26T00:00:00"/>
    <m/>
    <s v="PBS006"/>
    <d v="2020-09-15T00:00:00"/>
    <n v="8.2500000000000004E-2"/>
    <m/>
    <m/>
    <m/>
    <m/>
    <n v="7.2863200000000003E-2"/>
    <m/>
    <m/>
    <n v="2700000"/>
    <m/>
    <n v="2700000"/>
    <m/>
    <n v="2700000"/>
    <n v="2700000"/>
    <n v="1"/>
    <m/>
    <n v="2015"/>
    <x v="6"/>
    <x v="20"/>
  </r>
  <r>
    <d v="2015-03-31T00:00:00"/>
    <d v="2015-04-02T00:00:00"/>
    <m/>
    <s v="SPN03150701"/>
    <d v="2015-07-01T00:00:00"/>
    <n v="0"/>
    <m/>
    <m/>
    <m/>
    <m/>
    <n v="5.4020499999999999E-2"/>
    <n v="5.4800000000000001E-2"/>
    <n v="10000000"/>
    <n v="3516000"/>
    <n v="15188200"/>
    <n v="3516000"/>
    <n v="14139100"/>
    <n v="1000000"/>
    <n v="10000000"/>
    <n v="3.516"/>
    <m/>
    <n v="2015"/>
    <x v="6"/>
    <x v="16"/>
  </r>
  <r>
    <d v="2015-03-31T00:00:00"/>
    <d v="2015-04-02T00:00:00"/>
    <m/>
    <s v="SPN12160401"/>
    <d v="2016-02-01T00:00:00"/>
    <n v="0"/>
    <m/>
    <m/>
    <m/>
    <m/>
    <n v="6.1129999999999997E-2"/>
    <n v="6.2E-2"/>
    <m/>
    <n v="2901000"/>
    <m/>
    <n v="2901000"/>
    <m/>
    <n v="2000000"/>
    <m/>
    <n v="1.4504999999999999"/>
    <m/>
    <n v="2015"/>
    <x v="6"/>
    <x v="17"/>
  </r>
  <r>
    <d v="2015-03-31T00:00:00"/>
    <d v="2015-04-02T00:00:00"/>
    <m/>
    <s v="FR0070"/>
    <d v="2024-03-15T00:00:00"/>
    <n v="8.3750000000000005E-2"/>
    <m/>
    <m/>
    <m/>
    <m/>
    <n v="7.4387700000000001E-2"/>
    <n v="7.4899999999999994E-2"/>
    <m/>
    <n v="4999100"/>
    <m/>
    <n v="3950000"/>
    <m/>
    <n v="3900000"/>
    <m/>
    <n v="1.2818205128205129"/>
    <m/>
    <n v="2015"/>
    <x v="6"/>
    <x v="1"/>
  </r>
  <r>
    <d v="2015-03-31T00:00:00"/>
    <d v="2015-04-02T00:00:00"/>
    <m/>
    <s v="FR0068"/>
    <d v="2034-03-15T00:00:00"/>
    <n v="8.3750000000000005E-2"/>
    <m/>
    <m/>
    <m/>
    <m/>
    <n v="7.7784400000000004E-2"/>
    <n v="7.8100000000000003E-2"/>
    <m/>
    <n v="3772100"/>
    <m/>
    <n v="3772100"/>
    <m/>
    <n v="3100000"/>
    <m/>
    <n v="1.2168064516129031"/>
    <m/>
    <n v="2015"/>
    <x v="6"/>
    <x v="1"/>
  </r>
  <r>
    <d v="2015-04-07T00:00:00"/>
    <d v="2015-04-09T00:00:00"/>
    <m/>
    <s v="SPNS08102015"/>
    <d v="2015-10-08T00:00:00"/>
    <n v="0"/>
    <m/>
    <m/>
    <m/>
    <m/>
    <n v="5.8710999999999999E-2"/>
    <n v="6.5000000000000002E-2"/>
    <n v="2000000"/>
    <n v="2700000"/>
    <n v="5397000"/>
    <n v="2700000"/>
    <n v="4915000"/>
    <n v="500000"/>
    <n v="2635000"/>
    <n v="5.4"/>
    <m/>
    <n v="2015"/>
    <x v="6"/>
    <x v="21"/>
  </r>
  <r>
    <d v="2015-04-07T00:00:00"/>
    <d v="2015-04-09T00:00:00"/>
    <m/>
    <s v="PBS008"/>
    <d v="2016-06-15T00:00:00"/>
    <n v="7.0000000000000007E-2"/>
    <m/>
    <m/>
    <m/>
    <m/>
    <n v="7.0699999999999999E-2"/>
    <n v="7.2187500000000002E-2"/>
    <m/>
    <n v="1315000"/>
    <m/>
    <n v="1000000"/>
    <m/>
    <n v="1000000"/>
    <m/>
    <n v="1.3149999999999999"/>
    <m/>
    <n v="2015"/>
    <x v="6"/>
    <x v="20"/>
  </r>
  <r>
    <d v="2015-04-07T00:00:00"/>
    <d v="2015-04-09T00:00:00"/>
    <m/>
    <s v="PBS006"/>
    <d v="2020-09-15T00:00:00"/>
    <n v="8.2500000000000004E-2"/>
    <m/>
    <m/>
    <m/>
    <m/>
    <n v="7.4143500000000001E-2"/>
    <n v="7.8125E-2"/>
    <m/>
    <n v="287000"/>
    <m/>
    <n v="165000"/>
    <m/>
    <n v="135000"/>
    <m/>
    <n v="2.1259259259259258"/>
    <m/>
    <n v="2015"/>
    <x v="6"/>
    <x v="20"/>
  </r>
  <r>
    <d v="2015-04-07T00:00:00"/>
    <d v="2015-04-09T00:00:00"/>
    <m/>
    <s v="PBS007"/>
    <d v="2040-09-15T00:00:00"/>
    <n v="0.09"/>
    <m/>
    <m/>
    <m/>
    <m/>
    <n v="8.2117499999999996E-2"/>
    <n v="0.09"/>
    <m/>
    <n v="1095000"/>
    <m/>
    <n v="1050000"/>
    <m/>
    <n v="1000000"/>
    <m/>
    <n v="1.095"/>
    <m/>
    <n v="2015"/>
    <x v="6"/>
    <x v="20"/>
  </r>
  <r>
    <d v="2015-04-14T00:00:00"/>
    <d v="2015-04-16T00:00:00"/>
    <m/>
    <s v="SPN12160107"/>
    <d v="2016-01-07T00:00:00"/>
    <n v="0"/>
    <m/>
    <m/>
    <m/>
    <m/>
    <n v="5.9920000000000001E-2"/>
    <n v="6.0900000000000003E-2"/>
    <n v="10000000"/>
    <n v="1950000"/>
    <n v="10014000"/>
    <n v="1950000"/>
    <n v="8960000"/>
    <n v="1750000"/>
    <n v="8660000"/>
    <n v="1.1142857142857143"/>
    <m/>
    <n v="2015"/>
    <x v="6"/>
    <x v="17"/>
  </r>
  <r>
    <d v="2015-04-14T00:00:00"/>
    <d v="2015-04-16T00:00:00"/>
    <m/>
    <s v="FR0069"/>
    <d v="2019-04-15T00:00:00"/>
    <n v="7.8750000000000001E-2"/>
    <m/>
    <m/>
    <m/>
    <m/>
    <n v="7.2447499999999998E-2"/>
    <n v="7.2900000000000006E-2"/>
    <m/>
    <n v="3422000"/>
    <m/>
    <n v="3200000"/>
    <m/>
    <n v="3100000"/>
    <m/>
    <n v="1.1038709677419354"/>
    <m/>
    <n v="2015"/>
    <x v="6"/>
    <x v="1"/>
  </r>
  <r>
    <d v="2015-04-14T00:00:00"/>
    <d v="2015-04-16T00:00:00"/>
    <m/>
    <s v="FR0071"/>
    <d v="2029-03-15T00:00:00"/>
    <n v="0.09"/>
    <m/>
    <m/>
    <m/>
    <m/>
    <n v="7.5098300000000007E-2"/>
    <n v="7.5399999999999995E-2"/>
    <m/>
    <n v="4642000"/>
    <m/>
    <n v="3810000"/>
    <m/>
    <n v="3810000"/>
    <m/>
    <n v="1.2183727034120735"/>
    <m/>
    <n v="2015"/>
    <x v="6"/>
    <x v="1"/>
  </r>
  <r>
    <d v="2015-04-21T00:00:00"/>
    <d v="2015-04-23T00:00:00"/>
    <m/>
    <s v="SPNS08102015"/>
    <d v="2015-10-08T00:00:00"/>
    <n v="0"/>
    <m/>
    <m/>
    <m/>
    <m/>
    <n v="5.7500000000000002E-2"/>
    <n v="5.7500000000000002E-2"/>
    <n v="2000000"/>
    <n v="2395000"/>
    <n v="4729000"/>
    <n v="2245000"/>
    <n v="4026000"/>
    <n v="500000"/>
    <n v="2025000"/>
    <n v="4.79"/>
    <m/>
    <n v="2015"/>
    <x v="6"/>
    <x v="21"/>
  </r>
  <r>
    <d v="2015-04-21T00:00:00"/>
    <d v="2015-04-23T00:00:00"/>
    <m/>
    <s v="PBS008"/>
    <d v="2016-06-15T00:00:00"/>
    <n v="7.0000000000000007E-2"/>
    <m/>
    <m/>
    <m/>
    <m/>
    <n v="7.1803400000000003E-2"/>
    <n v="7.2499999999999995E-2"/>
    <m/>
    <n v="901000"/>
    <m/>
    <n v="901000"/>
    <m/>
    <n v="655000"/>
    <m/>
    <n v="1.3755725190839694"/>
    <m/>
    <n v="2015"/>
    <x v="6"/>
    <x v="20"/>
  </r>
  <r>
    <d v="2015-04-21T00:00:00"/>
    <d v="2015-04-23T00:00:00"/>
    <m/>
    <s v="PBS006"/>
    <d v="2020-09-15T00:00:00"/>
    <n v="8.2500000000000004E-2"/>
    <m/>
    <m/>
    <m/>
    <m/>
    <m/>
    <m/>
    <m/>
    <n v="158000"/>
    <m/>
    <n v="10000"/>
    <m/>
    <m/>
    <m/>
    <m/>
    <m/>
    <n v="2015"/>
    <x v="6"/>
    <x v="20"/>
  </r>
  <r>
    <d v="2015-04-21T00:00:00"/>
    <d v="2015-04-23T00:00:00"/>
    <m/>
    <s v="PBS007"/>
    <d v="2040-09-15T00:00:00"/>
    <n v="0.09"/>
    <m/>
    <m/>
    <m/>
    <m/>
    <n v="8.3097299999999999E-2"/>
    <n v="8.3750000000000005E-2"/>
    <m/>
    <n v="1275000"/>
    <m/>
    <n v="870000"/>
    <m/>
    <n v="870000"/>
    <m/>
    <n v="1.4655172413793103"/>
    <m/>
    <n v="2015"/>
    <x v="6"/>
    <x v="20"/>
  </r>
  <r>
    <d v="2015-04-28T00:00:00"/>
    <d v="2015-04-30T00:00:00"/>
    <m/>
    <s v="SPN12160204"/>
    <d v="2016-02-04T00:00:00"/>
    <n v="0"/>
    <m/>
    <m/>
    <m/>
    <m/>
    <n v="6.1764300000000001E-2"/>
    <n v="6.25E-2"/>
    <n v="10000000"/>
    <n v="1665000"/>
    <n v="7905500"/>
    <n v="1665000"/>
    <n v="5238500"/>
    <n v="1450000"/>
    <n v="4850000"/>
    <n v="1.1482758620689655"/>
    <m/>
    <n v="2015"/>
    <x v="6"/>
    <x v="17"/>
  </r>
  <r>
    <d v="2015-04-28T00:00:00"/>
    <d v="2015-04-30T00:00:00"/>
    <m/>
    <s v="FR0069"/>
    <d v="2019-04-15T00:00:00"/>
    <n v="7.8750000000000001E-2"/>
    <m/>
    <m/>
    <m/>
    <m/>
    <n v="7.6286199999999998E-2"/>
    <n v="7.6499999999999999E-2"/>
    <m/>
    <n v="1778000"/>
    <m/>
    <n v="650000"/>
    <m/>
    <n v="650000"/>
    <m/>
    <n v="2.7353846153846155"/>
    <m/>
    <n v="2015"/>
    <x v="6"/>
    <x v="1"/>
  </r>
  <r>
    <d v="2015-04-28T00:00:00"/>
    <d v="2015-04-30T00:00:00"/>
    <m/>
    <s v="FR0071"/>
    <d v="2029-03-15T00:00:00"/>
    <n v="0.09"/>
    <m/>
    <m/>
    <m/>
    <m/>
    <n v="7.9599799999999998E-2"/>
    <n v="7.9799999999999996E-2"/>
    <m/>
    <n v="3089000"/>
    <m/>
    <n v="1550000"/>
    <m/>
    <n v="1550000"/>
    <m/>
    <n v="1.9929032258064516"/>
    <m/>
    <n v="2015"/>
    <x v="6"/>
    <x v="1"/>
  </r>
  <r>
    <d v="2015-04-28T00:00:00"/>
    <d v="2015-04-30T00:00:00"/>
    <m/>
    <s v="FR0067"/>
    <d v="2044-02-15T00:00:00"/>
    <n v="8.7499999999999994E-2"/>
    <m/>
    <m/>
    <m/>
    <m/>
    <n v="8.2761799999999996E-2"/>
    <n v="8.3400000000000002E-2"/>
    <m/>
    <n v="1373500"/>
    <m/>
    <n v="1373500"/>
    <m/>
    <n v="1200000"/>
    <m/>
    <n v="1.1445833333333333"/>
    <m/>
    <n v="2015"/>
    <x v="6"/>
    <x v="1"/>
  </r>
  <r>
    <d v="2015-05-05T00:00:00"/>
    <d v="2015-05-07T00:00:00"/>
    <m/>
    <s v="SPNS06112015"/>
    <d v="2015-11-06T00:00:00"/>
    <n v="0"/>
    <m/>
    <m/>
    <m/>
    <m/>
    <n v="5.9140600000000002E-2"/>
    <n v="6.0624999999999998E-2"/>
    <n v="2000000"/>
    <n v="1650000"/>
    <n v="3602000"/>
    <n v="710000"/>
    <n v="2170000"/>
    <n v="500000"/>
    <n v="1960000"/>
    <n v="3.3"/>
    <m/>
    <n v="2015"/>
    <x v="6"/>
    <x v="21"/>
  </r>
  <r>
    <d v="2015-05-05T00:00:00"/>
    <d v="2015-05-07T00:00:00"/>
    <m/>
    <s v="PBS008"/>
    <d v="2016-06-15T00:00:00"/>
    <n v="7.0000000000000007E-2"/>
    <m/>
    <m/>
    <m/>
    <m/>
    <n v="7.3891399999999996E-2"/>
    <n v="7.4999999999999997E-2"/>
    <m/>
    <n v="1285000"/>
    <m/>
    <n v="1220000"/>
    <m/>
    <n v="1220000"/>
    <m/>
    <n v="1.0532786885245902"/>
    <m/>
    <n v="2015"/>
    <x v="6"/>
    <x v="20"/>
  </r>
  <r>
    <d v="2015-05-05T00:00:00"/>
    <d v="2015-05-07T00:00:00"/>
    <m/>
    <s v="PBS006"/>
    <d v="2020-09-15T00:00:00"/>
    <n v="8.2500000000000004E-2"/>
    <m/>
    <m/>
    <m/>
    <m/>
    <n v="7.8181799999999996E-2"/>
    <n v="7.8750000000000001E-2"/>
    <m/>
    <n v="135000"/>
    <m/>
    <n v="55000"/>
    <m/>
    <n v="55000"/>
    <m/>
    <n v="2.4545454545454546"/>
    <m/>
    <n v="2015"/>
    <x v="6"/>
    <x v="20"/>
  </r>
  <r>
    <d v="2015-05-05T00:00:00"/>
    <d v="2015-05-07T00:00:00"/>
    <m/>
    <s v="PBS007"/>
    <d v="2040-09-15T00:00:00"/>
    <n v="0.09"/>
    <m/>
    <m/>
    <m/>
    <m/>
    <n v="8.4493200000000004E-2"/>
    <n v="8.5000000000000006E-2"/>
    <m/>
    <n v="532000"/>
    <m/>
    <n v="185000"/>
    <m/>
    <n v="185000"/>
    <m/>
    <n v="2.8756756756756756"/>
    <m/>
    <n v="2015"/>
    <x v="6"/>
    <x v="20"/>
  </r>
  <r>
    <d v="2015-05-11T00:00:00"/>
    <d v="2015-05-13T00:00:00"/>
    <m/>
    <s v="SPN03150812"/>
    <d v="2015-08-12T00:00:00"/>
    <n v="0"/>
    <m/>
    <m/>
    <m/>
    <m/>
    <n v="5.7692E-2"/>
    <n v="5.8999999999999997E-2"/>
    <n v="8000000"/>
    <n v="1351000"/>
    <n v="13302800"/>
    <n v="1351000"/>
    <n v="13302800"/>
    <n v="1250000"/>
    <n v="11800000"/>
    <n v="1.0808"/>
    <m/>
    <n v="2015"/>
    <x v="6"/>
    <x v="16"/>
  </r>
  <r>
    <d v="2015-05-11T00:00:00"/>
    <d v="2015-05-13T00:00:00"/>
    <m/>
    <s v="SPN12160512"/>
    <d v="2016-05-12T00:00:00"/>
    <n v="0"/>
    <m/>
    <m/>
    <m/>
    <m/>
    <n v="6.5276699999999993E-2"/>
    <n v="6.7000000000000004E-2"/>
    <m/>
    <n v="1500000"/>
    <m/>
    <n v="1500000"/>
    <m/>
    <n v="600000"/>
    <m/>
    <n v="2.5"/>
    <m/>
    <n v="2015"/>
    <x v="6"/>
    <x v="17"/>
  </r>
  <r>
    <d v="2015-05-11T00:00:00"/>
    <d v="2015-05-13T00:00:00"/>
    <m/>
    <s v="FR0070"/>
    <d v="2024-03-15T00:00:00"/>
    <n v="8.3750000000000005E-2"/>
    <m/>
    <m/>
    <m/>
    <m/>
    <n v="8.1616900000000006E-2"/>
    <n v="8.2500000000000004E-2"/>
    <m/>
    <n v="7482300"/>
    <m/>
    <n v="7482300"/>
    <m/>
    <n v="7200000"/>
    <m/>
    <n v="1.0392083333333333"/>
    <m/>
    <n v="2015"/>
    <x v="6"/>
    <x v="1"/>
  </r>
  <r>
    <d v="2015-05-11T00:00:00"/>
    <d v="2015-05-13T00:00:00"/>
    <m/>
    <s v="FR0068"/>
    <d v="2034-03-15T00:00:00"/>
    <n v="8.3750000000000005E-2"/>
    <m/>
    <m/>
    <m/>
    <m/>
    <n v="8.4792500000000007E-2"/>
    <n v="8.5500000000000007E-2"/>
    <m/>
    <n v="2969500"/>
    <m/>
    <n v="2969500"/>
    <m/>
    <n v="2750000"/>
    <m/>
    <n v="1.0798181818181818"/>
    <m/>
    <n v="2015"/>
    <x v="6"/>
    <x v="1"/>
  </r>
  <r>
    <d v="2015-05-19T00:00:00"/>
    <d v="2015-05-21T00:00:00"/>
    <m/>
    <s v="SPNS06112015"/>
    <d v="2015-11-06T00:00:00"/>
    <n v="0"/>
    <m/>
    <m/>
    <m/>
    <m/>
    <n v="6.0378099999999997E-2"/>
    <n v="6.1249999999999999E-2"/>
    <n v="2000000"/>
    <n v="2175000"/>
    <n v="5083500"/>
    <n v="355000"/>
    <n v="3099500"/>
    <n v="280000"/>
    <n v="2510000"/>
    <n v="7.7678571428571432"/>
    <m/>
    <n v="2015"/>
    <x v="6"/>
    <x v="21"/>
  </r>
  <r>
    <d v="2015-05-19T00:00:00"/>
    <d v="2015-05-21T00:00:00"/>
    <m/>
    <s v="PBS008"/>
    <d v="2016-06-15T00:00:00"/>
    <n v="7.0000000000000007E-2"/>
    <m/>
    <m/>
    <m/>
    <m/>
    <n v="7.5951000000000005E-2"/>
    <n v="7.6562500000000006E-2"/>
    <m/>
    <n v="1615000"/>
    <m/>
    <n v="1575000"/>
    <m/>
    <n v="1110000"/>
    <m/>
    <n v="1.454954954954955"/>
    <m/>
    <n v="2015"/>
    <x v="6"/>
    <x v="20"/>
  </r>
  <r>
    <d v="2015-05-19T00:00:00"/>
    <d v="2015-05-21T00:00:00"/>
    <m/>
    <s v="PBS006"/>
    <d v="2020-09-15T00:00:00"/>
    <n v="8.2500000000000004E-2"/>
    <m/>
    <m/>
    <m/>
    <m/>
    <m/>
    <m/>
    <m/>
    <n v="129000"/>
    <m/>
    <n v="5000"/>
    <m/>
    <m/>
    <m/>
    <m/>
    <m/>
    <n v="2015"/>
    <x v="6"/>
    <x v="20"/>
  </r>
  <r>
    <d v="2015-05-19T00:00:00"/>
    <d v="2015-05-21T00:00:00"/>
    <m/>
    <s v="PBS007"/>
    <d v="2040-09-15T00:00:00"/>
    <n v="0.09"/>
    <m/>
    <m/>
    <m/>
    <m/>
    <n v="8.7074899999999997E-2"/>
    <n v="8.7499999999999994E-2"/>
    <m/>
    <n v="1164500"/>
    <m/>
    <n v="1164500"/>
    <m/>
    <n v="1120000"/>
    <m/>
    <n v="1.0397321428571429"/>
    <m/>
    <n v="2015"/>
    <x v="6"/>
    <x v="20"/>
  </r>
  <r>
    <d v="2015-05-26T00:00:00"/>
    <d v="2015-05-28T00:00:00"/>
    <m/>
    <s v="SPN12160304"/>
    <d v="2016-03-04T00:00:00"/>
    <n v="0"/>
    <m/>
    <m/>
    <m/>
    <m/>
    <n v="6.6005900000000006E-2"/>
    <n v="6.7500000000000004E-2"/>
    <n v="10000000"/>
    <n v="2351000"/>
    <n v="11593000"/>
    <n v="2351000"/>
    <n v="7801000"/>
    <n v="1850000"/>
    <n v="7200000"/>
    <n v="1.2708108108108107"/>
    <m/>
    <n v="2015"/>
    <x v="6"/>
    <x v="17"/>
  </r>
  <r>
    <d v="2015-05-26T00:00:00"/>
    <d v="2015-05-28T00:00:00"/>
    <m/>
    <s v="FR0070"/>
    <d v="2024-03-15T00:00:00"/>
    <n v="8.3750000000000005E-2"/>
    <m/>
    <m/>
    <m/>
    <m/>
    <n v="8.1994200000000003E-2"/>
    <n v="8.2199999999999995E-2"/>
    <m/>
    <n v="6974000"/>
    <m/>
    <n v="4150000"/>
    <m/>
    <n v="4100000"/>
    <m/>
    <n v="1.7009756097560975"/>
    <m/>
    <n v="2015"/>
    <x v="6"/>
    <x v="1"/>
  </r>
  <r>
    <d v="2015-05-26T00:00:00"/>
    <d v="2015-05-28T00:00:00"/>
    <m/>
    <s v="FR0068"/>
    <d v="2034-03-15T00:00:00"/>
    <n v="8.3750000000000005E-2"/>
    <m/>
    <m/>
    <m/>
    <m/>
    <n v="8.4075499999999997E-2"/>
    <n v="8.43E-2"/>
    <m/>
    <n v="2268000"/>
    <m/>
    <n v="1300000"/>
    <m/>
    <n v="1250000"/>
    <m/>
    <n v="1.8144"/>
    <m/>
    <n v="2015"/>
    <x v="6"/>
    <x v="1"/>
  </r>
  <r>
    <d v="2015-05-21T00:00:00"/>
    <d v="2015-05-28T00:00:00"/>
    <m/>
    <s v="SNI25"/>
    <d v="2025-05-28T00:00:00"/>
    <n v="4.3249999999999997E-2"/>
    <m/>
    <m/>
    <m/>
    <m/>
    <m/>
    <m/>
    <n v="26422000"/>
    <n v="89834800"/>
    <m/>
    <n v="26422000"/>
    <m/>
    <n v="26422000"/>
    <m/>
    <m/>
    <m/>
    <n v="2015"/>
    <x v="6"/>
    <x v="23"/>
  </r>
  <r>
    <d v="2015-06-03T00:00:00"/>
    <d v="2015-06-05T00:00:00"/>
    <m/>
    <s v="SPNS04122015"/>
    <d v="2015-12-04T00:00:00"/>
    <n v="0"/>
    <m/>
    <m/>
    <m/>
    <m/>
    <n v="6.0742200000000003E-2"/>
    <n v="6.25E-2"/>
    <n v="2000000"/>
    <n v="1626000"/>
    <n v="4838000"/>
    <n v="910000"/>
    <n v="2135000"/>
    <n v="500000"/>
    <n v="1690000"/>
    <n v="3.2519999999999998"/>
    <m/>
    <n v="2015"/>
    <x v="6"/>
    <x v="21"/>
  </r>
  <r>
    <d v="2015-06-03T00:00:00"/>
    <d v="2015-06-05T00:00:00"/>
    <m/>
    <s v="PBS008"/>
    <d v="2016-06-15T00:00:00"/>
    <n v="7.0000000000000007E-2"/>
    <m/>
    <m/>
    <m/>
    <m/>
    <n v="7.6984800000000006E-2"/>
    <n v="7.7499999999999999E-2"/>
    <m/>
    <n v="2360000"/>
    <m/>
    <n v="1130000"/>
    <m/>
    <n v="1110000"/>
    <m/>
    <n v="2.1261261261261262"/>
    <m/>
    <n v="2015"/>
    <x v="6"/>
    <x v="20"/>
  </r>
  <r>
    <d v="2015-06-03T00:00:00"/>
    <d v="2015-06-05T00:00:00"/>
    <m/>
    <s v="PBS006"/>
    <d v="2020-09-15T00:00:00"/>
    <n v="8.2500000000000004E-2"/>
    <m/>
    <m/>
    <m/>
    <m/>
    <n v="8.1851599999999997E-2"/>
    <n v="8.2187499999999997E-2"/>
    <m/>
    <n v="417000"/>
    <m/>
    <n v="85000"/>
    <m/>
    <n v="80000"/>
    <m/>
    <n v="5.2125000000000004"/>
    <m/>
    <n v="2015"/>
    <x v="6"/>
    <x v="20"/>
  </r>
  <r>
    <d v="2015-06-03T00:00:00"/>
    <d v="2015-06-05T00:00:00"/>
    <m/>
    <s v="PBS007"/>
    <d v="2040-09-15T00:00:00"/>
    <n v="0.09"/>
    <m/>
    <m/>
    <m/>
    <m/>
    <m/>
    <m/>
    <m/>
    <n v="435000"/>
    <m/>
    <n v="10000"/>
    <m/>
    <m/>
    <m/>
    <m/>
    <m/>
    <n v="2015"/>
    <x v="6"/>
    <x v="20"/>
  </r>
  <r>
    <d v="2015-06-09T00:00:00"/>
    <d v="2015-06-11T00:00:00"/>
    <m/>
    <s v="SPN03150910"/>
    <d v="2015-09-10T00:00:00"/>
    <n v="0"/>
    <m/>
    <m/>
    <m/>
    <m/>
    <n v="6.3182000000000002E-2"/>
    <n v="6.5500000000000003E-2"/>
    <n v="10000000"/>
    <n v="1721000"/>
    <n v="25280300"/>
    <n v="1200000"/>
    <n v="19970000"/>
    <n v="1000000"/>
    <n v="15000000"/>
    <n v="1.7210000000000001"/>
    <m/>
    <n v="2015"/>
    <x v="6"/>
    <x v="16"/>
  </r>
  <r>
    <d v="2015-06-09T00:00:00"/>
    <d v="2015-06-11T00:00:00"/>
    <m/>
    <s v="SPN12160610"/>
    <d v="2016-06-10T00:00:00"/>
    <n v="0"/>
    <m/>
    <m/>
    <m/>
    <m/>
    <n v="6.93E-2"/>
    <n v="7.0000000000000007E-2"/>
    <m/>
    <n v="1970000"/>
    <m/>
    <n v="1970000"/>
    <m/>
    <n v="900000"/>
    <m/>
    <n v="2.1888888888888891"/>
    <m/>
    <n v="2015"/>
    <x v="6"/>
    <x v="17"/>
  </r>
  <r>
    <d v="2015-06-09T00:00:00"/>
    <d v="2015-06-11T00:00:00"/>
    <m/>
    <s v="FR0053"/>
    <d v="2021-07-15T00:00:00"/>
    <n v="8.2500000000000004E-2"/>
    <m/>
    <m/>
    <m/>
    <m/>
    <n v="8.5908300000000007E-2"/>
    <n v="8.6800000000000002E-2"/>
    <m/>
    <n v="7799000"/>
    <m/>
    <n v="5850000"/>
    <m/>
    <n v="5450000"/>
    <m/>
    <n v="1.4310091743119266"/>
    <m/>
    <n v="2015"/>
    <x v="6"/>
    <x v="1"/>
  </r>
  <r>
    <d v="2015-06-09T00:00:00"/>
    <d v="2015-06-11T00:00:00"/>
    <m/>
    <s v="FR0071"/>
    <d v="2029-03-15T00:00:00"/>
    <n v="0.09"/>
    <m/>
    <m/>
    <m/>
    <m/>
    <n v="8.8777400000000006E-2"/>
    <n v="8.9599999999999999E-2"/>
    <m/>
    <n v="13790300"/>
    <m/>
    <n v="10950000"/>
    <m/>
    <n v="7650000"/>
    <m/>
    <n v="1.8026535947712419"/>
    <m/>
    <n v="2015"/>
    <x v="6"/>
    <x v="1"/>
  </r>
  <r>
    <d v="2015-06-16T00:00:00"/>
    <d v="2015-06-18T00:00:00"/>
    <m/>
    <s v="SPNS04122015"/>
    <d v="2015-12-04T00:00:00"/>
    <n v="0"/>
    <m/>
    <m/>
    <m/>
    <m/>
    <m/>
    <m/>
    <n v="2000000"/>
    <n v="1051000"/>
    <n v="4467000"/>
    <n v="60000"/>
    <n v="2896000"/>
    <m/>
    <n v="2690000"/>
    <m/>
    <m/>
    <n v="2015"/>
    <x v="6"/>
    <x v="21"/>
  </r>
  <r>
    <d v="2015-06-16T00:00:00"/>
    <d v="2015-06-18T00:00:00"/>
    <m/>
    <s v="PBS008"/>
    <d v="2016-06-15T00:00:00"/>
    <n v="7.0000000000000007E-2"/>
    <m/>
    <m/>
    <m/>
    <m/>
    <n v="7.8146599999999997E-2"/>
    <n v="7.9062499999999994E-2"/>
    <m/>
    <n v="2660000"/>
    <m/>
    <n v="2080000"/>
    <m/>
    <n v="2010000"/>
    <m/>
    <n v="1.3233830845771144"/>
    <m/>
    <n v="2015"/>
    <x v="6"/>
    <x v="20"/>
  </r>
  <r>
    <d v="2015-06-16T00:00:00"/>
    <d v="2015-06-18T00:00:00"/>
    <m/>
    <s v="PBS006"/>
    <d v="2020-09-15T00:00:00"/>
    <n v="8.2500000000000004E-2"/>
    <m/>
    <m/>
    <m/>
    <m/>
    <n v="8.6778999999999995E-2"/>
    <n v="8.7499999999999994E-2"/>
    <m/>
    <n v="371000"/>
    <m/>
    <n v="371000"/>
    <m/>
    <n v="305000"/>
    <m/>
    <n v="1.2163934426229508"/>
    <m/>
    <n v="2015"/>
    <x v="6"/>
    <x v="20"/>
  </r>
  <r>
    <d v="2015-06-16T00:00:00"/>
    <d v="2015-06-18T00:00:00"/>
    <m/>
    <s v="PBS007"/>
    <d v="2040-09-15T00:00:00"/>
    <n v="0.09"/>
    <m/>
    <m/>
    <m/>
    <m/>
    <n v="9.1899999999999996E-2"/>
    <n v="9.2499999999999999E-2"/>
    <m/>
    <n v="385000"/>
    <m/>
    <n v="385000"/>
    <m/>
    <n v="375000"/>
    <m/>
    <n v="1.0266666666666666"/>
    <m/>
    <n v="2015"/>
    <x v="6"/>
    <x v="20"/>
  </r>
  <r>
    <d v="2015-06-23T00:00:00"/>
    <d v="2015-06-25T00:00:00"/>
    <m/>
    <s v="SPN12160401"/>
    <d v="2016-04-01T00:00:00"/>
    <n v="0"/>
    <m/>
    <m/>
    <m/>
    <m/>
    <n v="6.6992099999999999E-2"/>
    <n v="6.7699999999999996E-2"/>
    <n v="12000000"/>
    <n v="2650000"/>
    <n v="40007500"/>
    <n v="1900000"/>
    <n v="38118500"/>
    <n v="1900000"/>
    <n v="18000000"/>
    <n v="1.3947368421052631"/>
    <m/>
    <n v="2015"/>
    <x v="6"/>
    <x v="17"/>
  </r>
  <r>
    <d v="2015-06-23T00:00:00"/>
    <d v="2015-06-25T00:00:00"/>
    <m/>
    <s v="FR0053"/>
    <d v="2021-07-15T00:00:00"/>
    <n v="8.2500000000000004E-2"/>
    <m/>
    <m/>
    <m/>
    <m/>
    <n v="8.2485299999999998E-2"/>
    <n v="8.3299999999999999E-2"/>
    <m/>
    <n v="8221000"/>
    <m/>
    <n v="8221000"/>
    <m/>
    <n v="7400000"/>
    <m/>
    <n v="1.1109459459459459"/>
    <m/>
    <n v="2015"/>
    <x v="6"/>
    <x v="1"/>
  </r>
  <r>
    <d v="2015-06-23T00:00:00"/>
    <d v="2015-06-25T00:00:00"/>
    <m/>
    <s v="FR0056"/>
    <d v="2026-09-15T00:00:00"/>
    <n v="8.3750000000000005E-2"/>
    <m/>
    <m/>
    <m/>
    <m/>
    <n v="8.3698999999999996E-2"/>
    <n v="8.3900000000000002E-2"/>
    <m/>
    <n v="16497500"/>
    <m/>
    <n v="16497500"/>
    <m/>
    <n v="4900000"/>
    <m/>
    <n v="3.3668367346938775"/>
    <m/>
    <n v="2015"/>
    <x v="6"/>
    <x v="1"/>
  </r>
  <r>
    <d v="2015-06-23T00:00:00"/>
    <d v="2015-06-25T00:00:00"/>
    <m/>
    <s v="FR0071"/>
    <d v="2029-03-15T00:00:00"/>
    <n v="0.09"/>
    <m/>
    <m/>
    <m/>
    <m/>
    <n v="8.4298899999999996E-2"/>
    <n v="8.4500000000000006E-2"/>
    <m/>
    <n v="9442500"/>
    <m/>
    <n v="9100000"/>
    <m/>
    <n v="2250000"/>
    <m/>
    <n v="4.1966666666666663"/>
    <m/>
    <n v="2015"/>
    <x v="6"/>
    <x v="1"/>
  </r>
  <r>
    <d v="2015-06-23T00:00:00"/>
    <d v="2015-06-25T00:00:00"/>
    <m/>
    <s v="FR0068"/>
    <d v="2034-03-15T00:00:00"/>
    <n v="8.3750000000000005E-2"/>
    <m/>
    <m/>
    <m/>
    <m/>
    <n v="8.5358500000000004E-2"/>
    <n v="8.5500000000000007E-2"/>
    <m/>
    <n v="3196500"/>
    <m/>
    <n v="2400000"/>
    <m/>
    <n v="1550000"/>
    <m/>
    <n v="2.0622580645161293"/>
    <m/>
    <n v="2015"/>
    <x v="6"/>
    <x v="1"/>
  </r>
  <r>
    <d v="2015-06-24T00:00:00"/>
    <d v="2015-06-29T00:00:00"/>
    <m/>
    <s v="SDHI 2020D"/>
    <d v="2020-06-29T00:00:00"/>
    <n v="8.2000000000000003E-2"/>
    <m/>
    <m/>
    <m/>
    <m/>
    <n v="8.2000000000000003E-2"/>
    <m/>
    <n v="1000000"/>
    <n v="1000000"/>
    <m/>
    <n v="1000000"/>
    <m/>
    <n v="1000000"/>
    <n v="1000000"/>
    <n v="1"/>
    <m/>
    <n v="2015"/>
    <x v="6"/>
    <x v="8"/>
  </r>
  <r>
    <d v="2015-06-29T00:00:00"/>
    <d v="2015-07-02T00:00:00"/>
    <m/>
    <s v="USDFR0001"/>
    <d v="2017-05-15T00:00:00"/>
    <n v="3.5000000000000003E-2"/>
    <m/>
    <m/>
    <m/>
    <m/>
    <m/>
    <m/>
    <n v="6668500"/>
    <n v="11625862.9"/>
    <n v="11625862.9"/>
    <n v="7535405"/>
    <n v="7535405"/>
    <n v="6668500"/>
    <n v="6668500"/>
    <n v="1.7434000000000001"/>
    <m/>
    <n v="2015"/>
    <x v="6"/>
    <x v="25"/>
  </r>
  <r>
    <d v="2015-06-30T00:00:00"/>
    <d v="2015-07-02T00:00:00"/>
    <m/>
    <s v="SPNS15012016"/>
    <d v="2016-01-15T00:00:00"/>
    <n v="0"/>
    <m/>
    <m/>
    <m/>
    <m/>
    <n v="6.7791900000000002E-2"/>
    <n v="6.8750000000000006E-2"/>
    <n v="2000000"/>
    <n v="1101000"/>
    <n v="3873000"/>
    <n v="530000"/>
    <n v="2190000"/>
    <n v="530000"/>
    <n v="2165000"/>
    <n v="2.0773584905660378"/>
    <m/>
    <n v="2015"/>
    <x v="6"/>
    <x v="21"/>
  </r>
  <r>
    <d v="2015-06-30T00:00:00"/>
    <d v="2015-07-02T00:00:00"/>
    <m/>
    <s v="PBS008"/>
    <d v="2016-06-15T00:00:00"/>
    <n v="7.0000000000000007E-2"/>
    <m/>
    <m/>
    <m/>
    <m/>
    <n v="7.7799699999999999E-2"/>
    <n v="7.8437499999999993E-2"/>
    <m/>
    <n v="2241000"/>
    <m/>
    <n v="1340000"/>
    <m/>
    <n v="1340000"/>
    <m/>
    <n v="1.6723880597014926"/>
    <m/>
    <n v="2015"/>
    <x v="6"/>
    <x v="20"/>
  </r>
  <r>
    <d v="2015-06-30T00:00:00"/>
    <d v="2015-07-02T00:00:00"/>
    <m/>
    <s v="PBS006"/>
    <d v="2020-09-15T00:00:00"/>
    <n v="8.2500000000000004E-2"/>
    <m/>
    <m/>
    <m/>
    <m/>
    <n v="8.5224599999999998E-2"/>
    <n v="8.6249999999999993E-2"/>
    <m/>
    <n v="382000"/>
    <m/>
    <n v="320000"/>
    <m/>
    <n v="295000"/>
    <m/>
    <n v="1.2949152542372881"/>
    <m/>
    <n v="2015"/>
    <x v="6"/>
    <x v="20"/>
  </r>
  <r>
    <d v="2015-06-30T00:00:00"/>
    <d v="2015-07-02T00:00:00"/>
    <m/>
    <s v="PBS007"/>
    <d v="2040-09-15T00:00:00"/>
    <n v="0.09"/>
    <m/>
    <m/>
    <m/>
    <m/>
    <m/>
    <m/>
    <m/>
    <n v="149000"/>
    <m/>
    <m/>
    <m/>
    <m/>
    <m/>
    <m/>
    <m/>
    <n v="2015"/>
    <x v="6"/>
    <x v="20"/>
  </r>
  <r>
    <d v="2015-07-03T00:00:00"/>
    <d v="2015-07-08T00:00:00"/>
    <m/>
    <s v="SDHI 2025A"/>
    <d v="2025-07-08T00:00:00"/>
    <n v="8.3000000000000004E-2"/>
    <m/>
    <m/>
    <m/>
    <m/>
    <n v="8.3000000000000004E-2"/>
    <m/>
    <n v="2000000"/>
    <n v="2000000"/>
    <m/>
    <n v="2000000"/>
    <m/>
    <n v="2000000"/>
    <n v="2000000"/>
    <n v="1"/>
    <m/>
    <n v="2015"/>
    <x v="6"/>
    <x v="8"/>
  </r>
  <r>
    <d v="2015-07-07T00:00:00"/>
    <d v="2015-07-09T00:00:00"/>
    <m/>
    <s v="SPN03151008"/>
    <d v="2015-10-08T00:00:00"/>
    <n v="0"/>
    <m/>
    <m/>
    <m/>
    <m/>
    <n v="6.2029000000000001E-2"/>
    <n v="6.3500000000000001E-2"/>
    <n v="10000000"/>
    <n v="2372000"/>
    <n v="26420500"/>
    <n v="1100000"/>
    <n v="24748500"/>
    <n v="1000000"/>
    <n v="15000000"/>
    <n v="2.3719999999999999"/>
    <m/>
    <n v="2015"/>
    <x v="6"/>
    <x v="16"/>
  </r>
  <r>
    <d v="2015-07-07T00:00:00"/>
    <d v="2015-07-09T00:00:00"/>
    <m/>
    <s v="SPN12160708"/>
    <d v="2016-07-08T00:00:00"/>
    <n v="0"/>
    <m/>
    <m/>
    <m/>
    <m/>
    <n v="6.8839999999999998E-2"/>
    <n v="6.9900000000000004E-2"/>
    <m/>
    <n v="2550000"/>
    <m/>
    <n v="2150000"/>
    <m/>
    <n v="2000000"/>
    <m/>
    <n v="1.2749999999999999"/>
    <m/>
    <n v="2015"/>
    <x v="6"/>
    <x v="17"/>
  </r>
  <r>
    <d v="2015-07-07T00:00:00"/>
    <d v="2015-07-09T00:00:00"/>
    <m/>
    <s v="FR0056"/>
    <d v="2026-09-15T00:00:00"/>
    <n v="8.3750000000000005E-2"/>
    <m/>
    <m/>
    <m/>
    <m/>
    <n v="8.1183000000000005E-2"/>
    <n v="8.14E-2"/>
    <m/>
    <n v="12465000"/>
    <m/>
    <n v="12465000"/>
    <m/>
    <n v="4100000"/>
    <m/>
    <n v="3.0402439024390242"/>
    <m/>
    <n v="2015"/>
    <x v="6"/>
    <x v="1"/>
  </r>
  <r>
    <d v="2015-07-07T00:00:00"/>
    <d v="2015-07-09T00:00:00"/>
    <m/>
    <s v="FR0072"/>
    <d v="2036-05-15T00:00:00"/>
    <n v="8.2500000000000004E-2"/>
    <m/>
    <m/>
    <m/>
    <m/>
    <n v="8.3741399999999994E-2"/>
    <n v="8.4500000000000006E-2"/>
    <m/>
    <n v="9033500"/>
    <m/>
    <n v="9033500"/>
    <m/>
    <n v="7900000"/>
    <m/>
    <n v="1.1434810126582278"/>
    <m/>
    <n v="2015"/>
    <x v="6"/>
    <x v="1"/>
  </r>
  <r>
    <d v="2015-07-23T00:00:00"/>
    <d v="2015-07-30T00:00:00"/>
    <m/>
    <s v="RIEUR0725"/>
    <d v="2025-07-30T00:00:00"/>
    <n v="3.3750000000000002E-2"/>
    <m/>
    <m/>
    <m/>
    <m/>
    <m/>
    <m/>
    <n v="14778450"/>
    <n v="35250445.647000007"/>
    <m/>
    <n v="18473062.5"/>
    <m/>
    <n v="18473062.5"/>
    <m/>
    <m/>
    <m/>
    <n v="2015"/>
    <x v="6"/>
    <x v="27"/>
  </r>
  <r>
    <d v="2015-07-28T00:00:00"/>
    <d v="2015-07-30T00:00:00"/>
    <m/>
    <s v="SPNS15012016"/>
    <d v="2016-01-15T00:00:00"/>
    <n v="0"/>
    <m/>
    <m/>
    <m/>
    <m/>
    <n v="6.7979399999999995E-2"/>
    <n v="6.8437499999999998E-2"/>
    <n v="2000000"/>
    <n v="1551000"/>
    <n v="6727000"/>
    <n v="1290000"/>
    <n v="3950000"/>
    <n v="810000"/>
    <n v="2930000"/>
    <n v="1.9148148148148147"/>
    <m/>
    <n v="2015"/>
    <x v="6"/>
    <x v="21"/>
  </r>
  <r>
    <d v="2015-07-28T00:00:00"/>
    <d v="2015-07-30T00:00:00"/>
    <m/>
    <s v="PBS008"/>
    <d v="2016-06-15T00:00:00"/>
    <n v="7.0000000000000007E-2"/>
    <m/>
    <m/>
    <m/>
    <m/>
    <n v="7.7499999999999999E-2"/>
    <n v="7.7499999999999999E-2"/>
    <m/>
    <n v="2121000"/>
    <m/>
    <n v="1330000"/>
    <m/>
    <n v="790000"/>
    <m/>
    <n v="2.6848101265822786"/>
    <m/>
    <n v="2015"/>
    <x v="6"/>
    <x v="20"/>
  </r>
  <r>
    <d v="2015-07-28T00:00:00"/>
    <d v="2015-07-30T00:00:00"/>
    <m/>
    <s v="PBS006"/>
    <d v="2020-09-15T00:00:00"/>
    <n v="8.2500000000000004E-2"/>
    <m/>
    <m/>
    <m/>
    <m/>
    <n v="8.5000000000000006E-2"/>
    <n v="8.5312499999999999E-2"/>
    <m/>
    <n v="535000"/>
    <m/>
    <n v="400000"/>
    <m/>
    <n v="400000"/>
    <m/>
    <n v="1.3374999999999999"/>
    <m/>
    <n v="2015"/>
    <x v="6"/>
    <x v="20"/>
  </r>
  <r>
    <d v="2015-07-28T00:00:00"/>
    <d v="2015-07-30T00:00:00"/>
    <m/>
    <s v="PBS007"/>
    <d v="2040-09-15T00:00:00"/>
    <n v="0.09"/>
    <m/>
    <m/>
    <m/>
    <m/>
    <m/>
    <m/>
    <m/>
    <n v="285000"/>
    <m/>
    <m/>
    <m/>
    <m/>
    <m/>
    <m/>
    <m/>
    <n v="2015"/>
    <x v="6"/>
    <x v="20"/>
  </r>
  <r>
    <d v="2015-07-28T00:00:00"/>
    <d v="2015-07-30T00:00:00"/>
    <m/>
    <s v="PBS009"/>
    <d v="2018-01-25T00:00:00"/>
    <n v="7.7499999999999999E-2"/>
    <m/>
    <m/>
    <m/>
    <m/>
    <n v="8.1798700000000002E-2"/>
    <n v="8.2187499999999997E-2"/>
    <m/>
    <n v="2235000"/>
    <m/>
    <n v="930000"/>
    <m/>
    <n v="930000"/>
    <m/>
    <n v="2.403225806451613"/>
    <m/>
    <n v="2015"/>
    <x v="6"/>
    <x v="20"/>
  </r>
  <r>
    <d v="2015-08-04T00:00:00"/>
    <d v="2015-08-06T00:00:00"/>
    <m/>
    <s v="SPN12151105"/>
    <d v="2015-11-05T00:00:00"/>
    <n v="0"/>
    <m/>
    <m/>
    <m/>
    <m/>
    <n v="6.2265000000000001E-2"/>
    <n v="6.3E-2"/>
    <n v="10000000"/>
    <n v="2650000"/>
    <n v="28062000"/>
    <n v="2150000"/>
    <n v="25392000"/>
    <n v="1000000"/>
    <n v="15000000"/>
    <n v="2.65"/>
    <m/>
    <n v="2015"/>
    <x v="6"/>
    <x v="17"/>
  </r>
  <r>
    <d v="2015-08-04T00:00:00"/>
    <d v="2015-08-06T00:00:00"/>
    <m/>
    <s v="SPN12160805"/>
    <d v="2016-08-05T00:00:00"/>
    <n v="0"/>
    <m/>
    <m/>
    <m/>
    <m/>
    <n v="6.9431300000000001E-2"/>
    <n v="7.0000000000000007E-2"/>
    <m/>
    <n v="2476000"/>
    <m/>
    <n v="2476000"/>
    <m/>
    <n v="1500000"/>
    <m/>
    <n v="1.6506666666666667"/>
    <m/>
    <n v="2015"/>
    <x v="6"/>
    <x v="17"/>
  </r>
  <r>
    <d v="2015-08-04T00:00:00"/>
    <d v="2015-08-06T00:00:00"/>
    <m/>
    <s v="FR0053"/>
    <d v="2021-07-15T00:00:00"/>
    <n v="8.2500000000000004E-2"/>
    <m/>
    <m/>
    <m/>
    <m/>
    <n v="8.3350499999999994E-2"/>
    <n v="8.3400000000000002E-2"/>
    <m/>
    <n v="16466000"/>
    <m/>
    <n v="16466000"/>
    <m/>
    <n v="8200000"/>
    <m/>
    <n v="2.0080487804878047"/>
    <m/>
    <n v="2015"/>
    <x v="6"/>
    <x v="1"/>
  </r>
  <r>
    <d v="2015-08-04T00:00:00"/>
    <d v="2015-08-06T00:00:00"/>
    <m/>
    <s v="FR0073"/>
    <d v="2031-05-15T00:00:00"/>
    <n v="8.7499999999999994E-2"/>
    <m/>
    <m/>
    <m/>
    <m/>
    <n v="8.8497900000000004E-2"/>
    <n v="8.8999999999999996E-2"/>
    <m/>
    <n v="6470000"/>
    <m/>
    <n v="4300000"/>
    <m/>
    <n v="4300000"/>
    <m/>
    <n v="1.5046511627906978"/>
    <m/>
    <n v="2015"/>
    <x v="6"/>
    <x v="1"/>
  </r>
  <r>
    <d v="2015-08-04T00:00:00"/>
    <d v="2015-08-13T00:00:00"/>
    <m/>
    <s v="RIJPY0818"/>
    <d v="2018-08-13T00:00:00"/>
    <n v="1.0800000000000001E-2"/>
    <m/>
    <m/>
    <m/>
    <m/>
    <m/>
    <m/>
    <m/>
    <n v="2487150"/>
    <m/>
    <n v="2487150"/>
    <m/>
    <n v="2487150"/>
    <m/>
    <m/>
    <m/>
    <n v="2015"/>
    <x v="6"/>
    <x v="9"/>
  </r>
  <r>
    <d v="2015-08-04T00:00:00"/>
    <d v="2015-08-13T00:00:00"/>
    <m/>
    <s v="RIJPY0820"/>
    <d v="2020-08-13T00:00:00"/>
    <n v="1.38E-2"/>
    <m/>
    <m/>
    <m/>
    <m/>
    <m/>
    <m/>
    <m/>
    <n v="2487150"/>
    <m/>
    <n v="2487150"/>
    <m/>
    <n v="2487150"/>
    <m/>
    <m/>
    <m/>
    <n v="2015"/>
    <x v="6"/>
    <x v="9"/>
  </r>
  <r>
    <d v="2015-08-04T00:00:00"/>
    <d v="2015-08-13T00:00:00"/>
    <m/>
    <s v="RIJPY0825"/>
    <d v="2025-08-13T00:00:00"/>
    <n v="9.1000000000000004E-3"/>
    <m/>
    <m/>
    <m/>
    <m/>
    <m/>
    <m/>
    <m/>
    <n v="6079700"/>
    <m/>
    <n v="6079700"/>
    <m/>
    <n v="6079700"/>
    <m/>
    <m/>
    <m/>
    <n v="2015"/>
    <x v="6"/>
    <x v="9"/>
  </r>
  <r>
    <d v="2015-08-11T00:00:00"/>
    <d v="2015-08-13T00:00:00"/>
    <m/>
    <s v="SPNS05022016"/>
    <d v="2016-02-05T00:00:00"/>
    <n v="0"/>
    <m/>
    <m/>
    <m/>
    <m/>
    <n v="6.6250000000000003E-2"/>
    <n v="6.7812499999999998E-2"/>
    <n v="2500000"/>
    <n v="3131000"/>
    <n v="11826000"/>
    <n v="3131000"/>
    <n v="11826000"/>
    <n v="400000"/>
    <n v="3590000"/>
    <n v="7.8274999999999997"/>
    <m/>
    <n v="2015"/>
    <x v="6"/>
    <x v="21"/>
  </r>
  <r>
    <d v="2015-08-11T00:00:00"/>
    <d v="2015-08-13T00:00:00"/>
    <m/>
    <s v="PBS008"/>
    <d v="2016-06-15T00:00:00"/>
    <n v="7.0000000000000007E-2"/>
    <m/>
    <m/>
    <m/>
    <m/>
    <n v="7.3749999999999996E-2"/>
    <n v="7.3749999999999996E-2"/>
    <m/>
    <n v="4185000"/>
    <m/>
    <n v="4185000"/>
    <m/>
    <n v="600000"/>
    <m/>
    <n v="6.9749999999999996"/>
    <m/>
    <n v="2015"/>
    <x v="6"/>
    <x v="20"/>
  </r>
  <r>
    <d v="2015-08-11T00:00:00"/>
    <d v="2015-08-13T00:00:00"/>
    <m/>
    <s v="PBS006"/>
    <d v="2020-09-15T00:00:00"/>
    <n v="8.2500000000000004E-2"/>
    <m/>
    <m/>
    <m/>
    <m/>
    <n v="8.5244600000000004E-2"/>
    <n v="8.5312499999999999E-2"/>
    <m/>
    <n v="1005000"/>
    <m/>
    <n v="1005000"/>
    <m/>
    <n v="920000"/>
    <m/>
    <n v="1.0923913043478262"/>
    <m/>
    <n v="2015"/>
    <x v="6"/>
    <x v="20"/>
  </r>
  <r>
    <d v="2015-08-11T00:00:00"/>
    <d v="2015-08-13T00:00:00"/>
    <m/>
    <s v="PBS007"/>
    <d v="2040-09-15T00:00:00"/>
    <n v="0.09"/>
    <m/>
    <m/>
    <m/>
    <m/>
    <m/>
    <m/>
    <m/>
    <n v="40000"/>
    <m/>
    <n v="40000"/>
    <m/>
    <m/>
    <m/>
    <m/>
    <m/>
    <n v="2015"/>
    <x v="6"/>
    <x v="20"/>
  </r>
  <r>
    <d v="2015-08-11T00:00:00"/>
    <d v="2015-08-13T00:00:00"/>
    <m/>
    <s v="PBS009"/>
    <d v="2018-01-25T00:00:00"/>
    <n v="7.7499999999999999E-2"/>
    <m/>
    <m/>
    <m/>
    <m/>
    <n v="8.1293799999999999E-2"/>
    <n v="8.1562499999999996E-2"/>
    <m/>
    <n v="3465000"/>
    <m/>
    <n v="3465000"/>
    <m/>
    <n v="1670000"/>
    <m/>
    <n v="2.0748502994011977"/>
    <m/>
    <n v="2015"/>
    <x v="6"/>
    <x v="20"/>
  </r>
  <r>
    <d v="2015-08-18T00:00:00"/>
    <d v="2015-08-20T00:00:00"/>
    <m/>
    <s v="SPN12160512"/>
    <d v="2015-11-05T00:00:00"/>
    <n v="0"/>
    <m/>
    <m/>
    <m/>
    <m/>
    <n v="6.6347000000000003E-2"/>
    <n v="6.7000000000000004E-2"/>
    <n v="8000000"/>
    <n v="4805000"/>
    <n v="20885000"/>
    <n v="4805000"/>
    <n v="19330000"/>
    <n v="2000000"/>
    <n v="12000000"/>
    <n v="2.4024999999999999"/>
    <m/>
    <n v="2015"/>
    <x v="6"/>
    <x v="17"/>
  </r>
  <r>
    <d v="2015-08-18T00:00:00"/>
    <d v="2015-08-20T00:00:00"/>
    <m/>
    <s v="FR0053"/>
    <d v="2021-07-15T00:00:00"/>
    <n v="8.2500000000000004E-2"/>
    <m/>
    <m/>
    <m/>
    <m/>
    <n v="8.4046200000000001E-2"/>
    <n v="8.5000000000000006E-2"/>
    <m/>
    <n v="7830000"/>
    <m/>
    <n v="7830000"/>
    <m/>
    <n v="5550000"/>
    <m/>
    <n v="1.4108108108108108"/>
    <m/>
    <n v="2015"/>
    <x v="6"/>
    <x v="1"/>
  </r>
  <r>
    <d v="2015-08-18T00:00:00"/>
    <d v="2015-08-20T00:00:00"/>
    <m/>
    <s v="FR0056"/>
    <d v="2026-09-15T00:00:00"/>
    <n v="8.3750000000000005E-2"/>
    <m/>
    <m/>
    <m/>
    <m/>
    <n v="8.5696800000000004E-2"/>
    <n v="8.6599999999999996E-2"/>
    <m/>
    <n v="6495000"/>
    <m/>
    <n v="6495000"/>
    <m/>
    <n v="4450000"/>
    <m/>
    <n v="1.4595505617977529"/>
    <m/>
    <n v="2015"/>
    <x v="6"/>
    <x v="1"/>
  </r>
  <r>
    <d v="2015-08-18T00:00:00"/>
    <d v="2015-08-20T00:00:00"/>
    <m/>
    <s v="FR0073"/>
    <d v="2031-05-15T00:00:00"/>
    <n v="8.7499999999999994E-2"/>
    <m/>
    <m/>
    <m/>
    <m/>
    <m/>
    <m/>
    <m/>
    <n v="1755000"/>
    <m/>
    <n v="200000"/>
    <m/>
    <n v="0"/>
    <m/>
    <m/>
    <m/>
    <n v="2015"/>
    <x v="6"/>
    <x v="1"/>
  </r>
  <r>
    <d v="2015-08-25T00:00:00"/>
    <d v="2015-08-27T00:00:00"/>
    <m/>
    <s v="SPNS05022016"/>
    <d v="2016-02-05T00:00:00"/>
    <n v="0"/>
    <m/>
    <m/>
    <m/>
    <m/>
    <n v="6.74902E-2"/>
    <n v="6.8125000000000005E-2"/>
    <n v="2500000"/>
    <n v="2126000"/>
    <n v="6308000"/>
    <n v="560000"/>
    <n v="2240000"/>
    <n v="560000"/>
    <n v="2500000"/>
    <n v="3.7964285714285713"/>
    <m/>
    <n v="2015"/>
    <x v="6"/>
    <x v="21"/>
  </r>
  <r>
    <d v="2015-08-25T00:00:00"/>
    <d v="2015-08-27T00:00:00"/>
    <m/>
    <s v="PBS008"/>
    <d v="2016-06-15T00:00:00"/>
    <n v="7.0000000000000007E-2"/>
    <m/>
    <m/>
    <m/>
    <m/>
    <n v="7.3464699999999994E-2"/>
    <n v="7.3749999999999996E-2"/>
    <m/>
    <n v="1605000"/>
    <m/>
    <n v="560000"/>
    <m/>
    <n v="460000"/>
    <m/>
    <n v="3.4891304347826089"/>
    <m/>
    <n v="2015"/>
    <x v="6"/>
    <x v="20"/>
  </r>
  <r>
    <d v="2015-08-25T00:00:00"/>
    <d v="2015-08-27T00:00:00"/>
    <m/>
    <s v="PBS009"/>
    <d v="2018-01-25T00:00:00"/>
    <n v="7.7499999999999999E-2"/>
    <m/>
    <m/>
    <m/>
    <m/>
    <n v="8.2311999999999996E-2"/>
    <n v="8.2812499999999997E-2"/>
    <m/>
    <n v="1945000"/>
    <m/>
    <n v="560000"/>
    <m/>
    <n v="950000"/>
    <m/>
    <n v="2.0473684210526315"/>
    <m/>
    <n v="2015"/>
    <x v="6"/>
    <x v="20"/>
  </r>
  <r>
    <d v="2015-08-25T00:00:00"/>
    <d v="2015-08-27T00:00:00"/>
    <m/>
    <s v="PBS006"/>
    <d v="2020-09-15T00:00:00"/>
    <n v="8.2500000000000004E-2"/>
    <m/>
    <m/>
    <m/>
    <m/>
    <n v="8.7635199999999996E-2"/>
    <n v="8.8437500000000002E-2"/>
    <m/>
    <n v="632000"/>
    <m/>
    <n v="560000"/>
    <m/>
    <n v="530000"/>
    <m/>
    <m/>
    <m/>
    <n v="2015"/>
    <x v="6"/>
    <x v="20"/>
  </r>
  <r>
    <d v="2015-09-01T00:00:00"/>
    <d v="2015-09-03T00:00:00"/>
    <m/>
    <s v="SPN03151202"/>
    <d v="2015-12-02T00:00:00"/>
    <n v="0"/>
    <m/>
    <m/>
    <m/>
    <m/>
    <n v="5.867E-2"/>
    <n v="6.2E-2"/>
    <n v="10000000"/>
    <n v="2950000"/>
    <n v="16381200"/>
    <n v="2950000"/>
    <n v="14195000"/>
    <n v="1000000"/>
    <n v="10000000"/>
    <n v="2.95"/>
    <m/>
    <n v="2015"/>
    <x v="6"/>
    <x v="16"/>
  </r>
  <r>
    <d v="2015-09-01T00:00:00"/>
    <d v="2015-09-03T00:00:00"/>
    <m/>
    <s v="SPN12160902"/>
    <d v="2016-09-02T00:00:00"/>
    <n v="0"/>
    <m/>
    <m/>
    <m/>
    <m/>
    <n v="6.7317500000000002E-2"/>
    <n v="6.9500000000000006E-2"/>
    <m/>
    <n v="3245000"/>
    <m/>
    <n v="3245000"/>
    <m/>
    <n v="1500000"/>
    <m/>
    <n v="2.1633333333333336"/>
    <m/>
    <n v="2015"/>
    <x v="6"/>
    <x v="17"/>
  </r>
  <r>
    <d v="2015-09-01T00:00:00"/>
    <d v="2015-09-03T00:00:00"/>
    <m/>
    <s v="FR0053"/>
    <d v="2021-07-15T00:00:00"/>
    <n v="8.2500000000000004E-2"/>
    <m/>
    <m/>
    <m/>
    <m/>
    <n v="8.5036E-2"/>
    <n v="8.5999999999999993E-2"/>
    <m/>
    <n v="4360000"/>
    <m/>
    <n v="3950000"/>
    <m/>
    <n v="3800000"/>
    <m/>
    <n v="1.1473684210526316"/>
    <m/>
    <n v="2015"/>
    <x v="6"/>
    <x v="1"/>
  </r>
  <r>
    <d v="2015-09-01T00:00:00"/>
    <d v="2015-09-03T00:00:00"/>
    <m/>
    <s v="FR0056"/>
    <d v="2026-09-15T00:00:00"/>
    <n v="8.3750000000000005E-2"/>
    <m/>
    <m/>
    <m/>
    <m/>
    <n v="8.7292800000000004E-2"/>
    <n v="8.7999999999999995E-2"/>
    <m/>
    <n v="3793000"/>
    <m/>
    <n v="2900000"/>
    <m/>
    <n v="2900000"/>
    <m/>
    <n v="1.3079310344827586"/>
    <m/>
    <n v="2015"/>
    <x v="6"/>
    <x v="1"/>
  </r>
  <r>
    <d v="2015-09-01T00:00:00"/>
    <d v="2015-09-03T00:00:00"/>
    <m/>
    <s v="FR0072"/>
    <d v="2036-05-15T00:00:00"/>
    <n v="8.2500000000000004E-2"/>
    <m/>
    <m/>
    <m/>
    <m/>
    <n v="9.0792999999999999E-2"/>
    <n v="9.11E-2"/>
    <m/>
    <n v="2033200"/>
    <m/>
    <n v="1150000"/>
    <m/>
    <n v="800000"/>
    <m/>
    <n v="2.5415000000000001"/>
    <m/>
    <n v="2015"/>
    <x v="6"/>
    <x v="1"/>
  </r>
  <r>
    <d v="2015-09-08T00:00:00"/>
    <d v="2015-09-10T00:00:00"/>
    <m/>
    <s v="SPNS09032016"/>
    <d v="2016-03-09T00:00:00"/>
    <n v="0"/>
    <m/>
    <m/>
    <m/>
    <m/>
    <n v="6.8135100000000004E-2"/>
    <n v="6.8750000000000006E-2"/>
    <n v="2500000"/>
    <n v="1660000"/>
    <n v="4845000"/>
    <n v="1660000"/>
    <n v="3510000"/>
    <n v="810000"/>
    <n v="2500000"/>
    <n v="2.0493827160493829"/>
    <m/>
    <n v="2015"/>
    <x v="6"/>
    <x v="21"/>
  </r>
  <r>
    <d v="2015-09-08T00:00:00"/>
    <d v="2015-09-10T00:00:00"/>
    <m/>
    <s v="PBS008"/>
    <d v="2016-06-15T00:00:00"/>
    <n v="7.0000000000000007E-2"/>
    <m/>
    <m/>
    <m/>
    <m/>
    <n v="7.5124999999999997E-2"/>
    <n v="7.5624999999999998E-2"/>
    <m/>
    <n v="680000"/>
    <m/>
    <n v="360000"/>
    <m/>
    <n v="200000"/>
    <m/>
    <n v="3.4"/>
    <m/>
    <n v="2015"/>
    <x v="6"/>
    <x v="20"/>
  </r>
  <r>
    <d v="2015-09-08T00:00:00"/>
    <d v="2015-09-10T00:00:00"/>
    <m/>
    <s v="PBS009"/>
    <d v="2018-01-25T00:00:00"/>
    <n v="7.7499999999999999E-2"/>
    <m/>
    <m/>
    <m/>
    <m/>
    <n v="8.3190600000000003E-2"/>
    <n v="8.4062499999999998E-2"/>
    <m/>
    <n v="1835000"/>
    <m/>
    <n v="960000"/>
    <m/>
    <n v="960000"/>
    <m/>
    <n v="1.9114583333333333"/>
    <m/>
    <n v="2015"/>
    <x v="6"/>
    <x v="20"/>
  </r>
  <r>
    <d v="2015-09-08T00:00:00"/>
    <d v="2015-09-10T00:00:00"/>
    <m/>
    <s v="PBS006"/>
    <d v="2020-09-15T00:00:00"/>
    <n v="8.2500000000000004E-2"/>
    <m/>
    <m/>
    <m/>
    <m/>
    <n v="8.9097899999999994E-2"/>
    <n v="0.09"/>
    <m/>
    <n v="670000"/>
    <m/>
    <n v="530000"/>
    <m/>
    <n v="530000"/>
    <m/>
    <n v="1.2641509433962264"/>
    <m/>
    <n v="2015"/>
    <x v="6"/>
    <x v="20"/>
  </r>
  <r>
    <d v="2015-09-15T00:00:00"/>
    <d v="2015-09-17T00:00:00"/>
    <m/>
    <s v="SPN12160610"/>
    <d v="2016-06-10T00:00:00"/>
    <n v="0"/>
    <m/>
    <m/>
    <m/>
    <m/>
    <n v="6.8565500000000001E-2"/>
    <n v="6.9800000000000001E-2"/>
    <n v="8000000"/>
    <n v="2210000"/>
    <n v="8444000"/>
    <n v="2210000"/>
    <n v="5960000"/>
    <n v="1450000"/>
    <n v="5200000"/>
    <n v="1.5241379310344827"/>
    <m/>
    <n v="2015"/>
    <x v="6"/>
    <x v="17"/>
  </r>
  <r>
    <d v="2015-09-15T00:00:00"/>
    <d v="2015-09-17T00:00:00"/>
    <m/>
    <s v="FR0053"/>
    <d v="2021-07-15T00:00:00"/>
    <n v="8.2500000000000004E-2"/>
    <m/>
    <m/>
    <m/>
    <m/>
    <n v="8.9878E-2"/>
    <n v="9.0399999999999994E-2"/>
    <m/>
    <n v="2644000"/>
    <m/>
    <n v="1000000"/>
    <m/>
    <n v="1000000"/>
    <m/>
    <n v="2.6440000000000001"/>
    <m/>
    <n v="2015"/>
    <x v="6"/>
    <x v="1"/>
  </r>
  <r>
    <d v="2015-09-15T00:00:00"/>
    <d v="2015-09-17T00:00:00"/>
    <m/>
    <s v="FR0073"/>
    <d v="2031-05-15T00:00:00"/>
    <n v="8.7499999999999994E-2"/>
    <m/>
    <m/>
    <m/>
    <m/>
    <n v="9.4764500000000002E-2"/>
    <n v="9.5299999999999996E-2"/>
    <m/>
    <n v="925000"/>
    <m/>
    <n v="750000"/>
    <m/>
    <n v="750000"/>
    <m/>
    <n v="1.2333333333333334"/>
    <m/>
    <n v="2015"/>
    <x v="6"/>
    <x v="1"/>
  </r>
  <r>
    <d v="2015-09-15T00:00:00"/>
    <d v="2015-09-17T00:00:00"/>
    <m/>
    <s v="FR0067"/>
    <d v="2044-02-15T00:00:00"/>
    <n v="8.7499999999999994E-2"/>
    <m/>
    <m/>
    <m/>
    <m/>
    <n v="9.6494800000000006E-2"/>
    <n v="9.6799999999999997E-2"/>
    <m/>
    <n v="2665000"/>
    <m/>
    <n v="2000000"/>
    <m/>
    <n v="2000000"/>
    <m/>
    <n v="1.3325"/>
    <m/>
    <n v="2015"/>
    <x v="6"/>
    <x v="1"/>
  </r>
  <r>
    <d v="2015-09-22T00:00:00"/>
    <d v="2015-09-25T00:00:00"/>
    <m/>
    <s v="SPNS09032016"/>
    <d v="2016-03-09T00:00:00"/>
    <n v="0"/>
    <m/>
    <m/>
    <m/>
    <m/>
    <n v="6.9390800000000002E-2"/>
    <n v="7.03125E-2"/>
    <n v="2500000"/>
    <n v="1151000"/>
    <n v="4671500"/>
    <n v="445000"/>
    <n v="3965500"/>
    <n v="445000"/>
    <n v="2500000"/>
    <n v="2.5865168539325842"/>
    <m/>
    <n v="2015"/>
    <x v="6"/>
    <x v="21"/>
  </r>
  <r>
    <d v="2015-09-22T00:00:00"/>
    <d v="2015-09-25T00:00:00"/>
    <m/>
    <s v="PBS008"/>
    <d v="2016-06-15T00:00:00"/>
    <n v="7.0000000000000007E-2"/>
    <m/>
    <m/>
    <m/>
    <m/>
    <n v="7.6058799999999996E-2"/>
    <n v="7.6249999999999998E-2"/>
    <m/>
    <n v="926000"/>
    <m/>
    <n v="926000"/>
    <m/>
    <n v="425000"/>
    <m/>
    <n v="2.1788235294117646"/>
    <m/>
    <n v="2015"/>
    <x v="6"/>
    <x v="20"/>
  </r>
  <r>
    <d v="2015-09-22T00:00:00"/>
    <d v="2015-09-25T00:00:00"/>
    <m/>
    <s v="PBS009"/>
    <d v="2018-01-25T00:00:00"/>
    <n v="7.7499999999999999E-2"/>
    <m/>
    <m/>
    <m/>
    <m/>
    <n v="8.4489800000000004E-2"/>
    <n v="8.5625000000000007E-2"/>
    <m/>
    <n v="1784500"/>
    <m/>
    <n v="1784500"/>
    <m/>
    <n v="1050000"/>
    <m/>
    <n v="1.6995238095238094"/>
    <m/>
    <n v="2015"/>
    <x v="6"/>
    <x v="20"/>
  </r>
  <r>
    <d v="2015-09-22T00:00:00"/>
    <d v="2015-09-25T00:00:00"/>
    <m/>
    <s v="PBS006"/>
    <d v="2020-09-15T00:00:00"/>
    <n v="8.2500000000000004E-2"/>
    <m/>
    <m/>
    <m/>
    <m/>
    <n v="9.0598100000000001E-2"/>
    <n v="9.1562500000000005E-2"/>
    <m/>
    <n v="810000"/>
    <m/>
    <n v="810000"/>
    <m/>
    <n v="580000"/>
    <m/>
    <n v="1.396551724137931"/>
    <m/>
    <n v="2015"/>
    <x v="6"/>
    <x v="20"/>
  </r>
  <r>
    <d v="2015-09-29T00:00:00"/>
    <d v="2015-10-01T00:00:00"/>
    <m/>
    <s v="SPN12160708"/>
    <d v="2016-07-08T00:00:00"/>
    <n v="0"/>
    <m/>
    <m/>
    <m/>
    <m/>
    <n v="7.9718200000000003E-2"/>
    <n v="8.2500000000000004E-2"/>
    <n v="8000000"/>
    <n v="1080000"/>
    <n v="8254000"/>
    <n v="550000"/>
    <n v="1945000"/>
    <n v="550000"/>
    <n v="1550000"/>
    <n v="1.9636363636363636"/>
    <m/>
    <n v="2015"/>
    <x v="6"/>
    <x v="17"/>
  </r>
  <r>
    <d v="2015-09-29T00:00:00"/>
    <d v="2015-10-01T00:00:00"/>
    <m/>
    <s v="FR0053"/>
    <d v="2021-07-15T00:00:00"/>
    <n v="8.2500000000000004E-2"/>
    <m/>
    <m/>
    <m/>
    <m/>
    <m/>
    <m/>
    <m/>
    <n v="2990000"/>
    <m/>
    <n v="45000"/>
    <m/>
    <n v="0"/>
    <m/>
    <m/>
    <m/>
    <n v="2015"/>
    <x v="6"/>
    <x v="1"/>
  </r>
  <r>
    <d v="2015-09-29T00:00:00"/>
    <d v="2015-10-01T00:00:00"/>
    <m/>
    <s v="FR0056"/>
    <d v="2026-09-15T00:00:00"/>
    <n v="8.3750000000000005E-2"/>
    <m/>
    <m/>
    <m/>
    <m/>
    <m/>
    <m/>
    <m/>
    <n v="2671000"/>
    <m/>
    <n v="0"/>
    <m/>
    <n v="0"/>
    <m/>
    <m/>
    <m/>
    <n v="2015"/>
    <x v="6"/>
    <x v="1"/>
  </r>
  <r>
    <d v="2015-09-29T00:00:00"/>
    <d v="2015-10-01T00:00:00"/>
    <m/>
    <s v="FR0073"/>
    <d v="2031-05-15T00:00:00"/>
    <n v="8.7499999999999994E-2"/>
    <m/>
    <m/>
    <m/>
    <m/>
    <n v="9.8074999999999996E-2"/>
    <n v="9.8699999999999996E-2"/>
    <m/>
    <n v="1513000"/>
    <m/>
    <n v="1350000"/>
    <m/>
    <n v="1000000"/>
    <m/>
    <n v="1.5129999999999999"/>
    <m/>
    <n v="2015"/>
    <x v="6"/>
    <x v="1"/>
  </r>
  <r>
    <d v="2015-10-05T00:00:00"/>
    <d v="2015-10-08T00:00:00"/>
    <m/>
    <s v="SPNNT20160401"/>
    <d v="2016-04-01T00:00:00"/>
    <n v="0"/>
    <m/>
    <m/>
    <m/>
    <m/>
    <n v="7.7499999999999999E-2"/>
    <m/>
    <m/>
    <n v="1357918"/>
    <m/>
    <n v="1357918"/>
    <m/>
    <n v="1357918"/>
    <n v="1357918"/>
    <n v="1"/>
    <m/>
    <n v="2015"/>
    <x v="6"/>
    <x v="2"/>
  </r>
  <r>
    <d v="2015-10-06T00:00:00"/>
    <d v="2015-10-08T00:00:00"/>
    <m/>
    <s v="SPNS07042016"/>
    <d v="2016-04-07T00:00:00"/>
    <n v="0"/>
    <m/>
    <m/>
    <m/>
    <m/>
    <n v="7.0418800000000004E-2"/>
    <n v="7.2187500000000002E-2"/>
    <n v="2000000"/>
    <n v="2185000"/>
    <n v="4400000"/>
    <m/>
    <n v="2075000"/>
    <n v="900000"/>
    <n v="1750000"/>
    <n v="2.4277777777777776"/>
    <m/>
    <n v="2015"/>
    <x v="6"/>
    <x v="21"/>
  </r>
  <r>
    <d v="2015-10-06T00:00:00"/>
    <d v="2015-10-08T00:00:00"/>
    <m/>
    <s v="PBS009"/>
    <d v="2018-01-25T00:00:00"/>
    <n v="7.7499999999999999E-2"/>
    <m/>
    <m/>
    <m/>
    <m/>
    <n v="8.63009E-2"/>
    <n v="8.7499999999999994E-2"/>
    <m/>
    <n v="920000"/>
    <m/>
    <n v="780000"/>
    <m/>
    <n v="430000"/>
    <m/>
    <n v="2.13953488372093"/>
    <m/>
    <n v="2015"/>
    <x v="6"/>
    <x v="20"/>
  </r>
  <r>
    <d v="2015-10-06T00:00:00"/>
    <d v="2015-10-08T00:00:00"/>
    <m/>
    <s v="PBS006"/>
    <d v="2020-09-15T00:00:00"/>
    <n v="8.2500000000000004E-2"/>
    <m/>
    <m/>
    <m/>
    <m/>
    <n v="8.6793200000000001E-2"/>
    <n v="8.7499999999999994E-2"/>
    <m/>
    <n v="1295000"/>
    <m/>
    <n v="1295000"/>
    <m/>
    <n v="420000"/>
    <m/>
    <n v="3.0833333333333335"/>
    <m/>
    <n v="2015"/>
    <x v="6"/>
    <x v="20"/>
  </r>
  <r>
    <d v="2015-10-13T00:00:00"/>
    <d v="2015-10-16T00:00:00"/>
    <m/>
    <s v="SPN03160115"/>
    <d v="2016-01-15T00:00:00"/>
    <n v="0"/>
    <m/>
    <m/>
    <m/>
    <m/>
    <n v="6.2323099999999999E-2"/>
    <n v="6.5000000000000002E-2"/>
    <n v="8000000"/>
    <n v="1001000"/>
    <n v="11195800"/>
    <n v="1001000"/>
    <n v="9651000"/>
    <n v="650000"/>
    <n v="9000000"/>
    <n v="1.54"/>
    <m/>
    <n v="2015"/>
    <x v="6"/>
    <x v="16"/>
  </r>
  <r>
    <d v="2015-10-13T00:00:00"/>
    <d v="2015-10-16T00:00:00"/>
    <m/>
    <s v="SPN12161015"/>
    <d v="2016-10-15T00:00:00"/>
    <n v="0"/>
    <m/>
    <m/>
    <m/>
    <m/>
    <n v="7.3807700000000004E-2"/>
    <n v="7.6499999999999999E-2"/>
    <m/>
    <n v="1580000"/>
    <m/>
    <n v="1300000"/>
    <m/>
    <n v="1300000"/>
    <m/>
    <n v="1.2153846153846153"/>
    <m/>
    <n v="2015"/>
    <x v="6"/>
    <x v="17"/>
  </r>
  <r>
    <d v="2015-10-13T00:00:00"/>
    <d v="2015-10-16T00:00:00"/>
    <m/>
    <s v="FR0053"/>
    <d v="2021-07-15T00:00:00"/>
    <n v="8.2500000000000004E-2"/>
    <m/>
    <m/>
    <m/>
    <m/>
    <n v="8.4832699999999997E-2"/>
    <n v="8.5800000000000001E-2"/>
    <m/>
    <n v="1816000"/>
    <m/>
    <n v="1500000"/>
    <m/>
    <n v="1450000"/>
    <m/>
    <n v="1.2524137931034482"/>
    <m/>
    <n v="2015"/>
    <x v="6"/>
    <x v="1"/>
  </r>
  <r>
    <d v="2015-10-13T00:00:00"/>
    <d v="2015-10-16T00:00:00"/>
    <m/>
    <s v="FR0056"/>
    <d v="2026-09-15T00:00:00"/>
    <n v="8.3750000000000005E-2"/>
    <m/>
    <m/>
    <m/>
    <m/>
    <n v="8.5472699999999999E-2"/>
    <n v="8.6400000000000005E-2"/>
    <m/>
    <n v="4624500"/>
    <m/>
    <n v="3900000"/>
    <m/>
    <n v="3800000"/>
    <m/>
    <n v="1.2169736842105263"/>
    <m/>
    <n v="2015"/>
    <x v="6"/>
    <x v="1"/>
  </r>
  <r>
    <d v="2015-10-13T00:00:00"/>
    <d v="2015-10-16T00:00:00"/>
    <m/>
    <s v="FR0072"/>
    <d v="2036-05-15T00:00:00"/>
    <n v="8.2500000000000004E-2"/>
    <m/>
    <m/>
    <m/>
    <m/>
    <n v="8.8655800000000007E-2"/>
    <n v="8.9499999999999996E-2"/>
    <m/>
    <n v="2174300"/>
    <m/>
    <n v="1950000"/>
    <m/>
    <n v="1800000"/>
    <m/>
    <n v="1.2079444444444445"/>
    <m/>
    <n v="2015"/>
    <x v="6"/>
    <x v="1"/>
  </r>
  <r>
    <d v="2015-10-19T00:00:00"/>
    <d v="2015-10-21T00:00:00"/>
    <m/>
    <s v="ORI012"/>
    <d v="2018-10-15T00:00:00"/>
    <n v="0.09"/>
    <m/>
    <m/>
    <m/>
    <m/>
    <m/>
    <m/>
    <n v="20000000"/>
    <n v="27707470"/>
    <m/>
    <n v="27438755"/>
    <m/>
    <n v="27438755"/>
    <n v="27438755"/>
    <n v="1.0097932650369887"/>
    <m/>
    <n v="2015"/>
    <x v="6"/>
    <x v="10"/>
  </r>
  <r>
    <d v="2015-10-21T00:00:00"/>
    <d v="2015-10-26T00:00:00"/>
    <m/>
    <s v="PBS010"/>
    <d v="2019-01-25T00:00:00"/>
    <n v="8.6249999999999993E-2"/>
    <m/>
    <m/>
    <m/>
    <m/>
    <n v="8.6999999999999994E-2"/>
    <m/>
    <m/>
    <n v="1000000"/>
    <m/>
    <n v="1000000"/>
    <m/>
    <n v="1000000"/>
    <n v="1000000"/>
    <n v="1"/>
    <m/>
    <n v="2015"/>
    <x v="6"/>
    <x v="20"/>
  </r>
  <r>
    <d v="2015-10-20T00:00:00"/>
    <d v="2015-10-22T00:00:00"/>
    <m/>
    <s v="SPNS07042016"/>
    <d v="2016-04-07T00:00:00"/>
    <n v="0"/>
    <m/>
    <m/>
    <m/>
    <m/>
    <n v="7.2550799999999999E-2"/>
    <n v="7.3749999999999996E-2"/>
    <n v="2000000"/>
    <n v="1470000"/>
    <n v="2990600"/>
    <n v="1010000"/>
    <n v="1880000"/>
    <n v="1000000"/>
    <n v="1730000"/>
    <n v="1.47"/>
    <m/>
    <n v="2015"/>
    <x v="6"/>
    <x v="21"/>
  </r>
  <r>
    <d v="2015-10-20T00:00:00"/>
    <d v="2015-10-22T00:00:00"/>
    <m/>
    <s v="PBS009"/>
    <d v="2018-01-25T00:00:00"/>
    <n v="7.7499999999999999E-2"/>
    <m/>
    <m/>
    <m/>
    <m/>
    <n v="8.6286299999999996E-2"/>
    <n v="8.6874999999999994E-2"/>
    <m/>
    <n v="653500"/>
    <m/>
    <n v="125000"/>
    <m/>
    <n v="125000"/>
    <m/>
    <n v="5.2279999999999998"/>
    <m/>
    <n v="2015"/>
    <x v="6"/>
    <x v="20"/>
  </r>
  <r>
    <d v="2015-10-20T00:00:00"/>
    <d v="2015-10-22T00:00:00"/>
    <m/>
    <s v="PBS006"/>
    <d v="2020-09-15T00:00:00"/>
    <n v="8.2500000000000004E-2"/>
    <m/>
    <m/>
    <m/>
    <m/>
    <n v="8.6463399999999996E-2"/>
    <n v="8.7499999999999994E-2"/>
    <m/>
    <n v="867100"/>
    <m/>
    <n v="745000"/>
    <m/>
    <n v="605000"/>
    <m/>
    <n v="1.4332231404958677"/>
    <m/>
    <n v="2015"/>
    <x v="6"/>
    <x v="20"/>
  </r>
  <r>
    <d v="2015-10-27T00:00:00"/>
    <d v="2015-10-29T00:00:00"/>
    <m/>
    <s v="SPN12160708"/>
    <d v="2016-07-08T00:00:00"/>
    <n v="0"/>
    <m/>
    <m/>
    <m/>
    <m/>
    <n v="7.0588899999999996E-2"/>
    <n v="7.1900000000000006E-2"/>
    <n v="7000000"/>
    <n v="1790000"/>
    <n v="12656500"/>
    <n v="1790000"/>
    <n v="11803500"/>
    <n v="900000"/>
    <n v="10000000"/>
    <n v="1.9888888888888889"/>
    <m/>
    <n v="2015"/>
    <x v="6"/>
    <x v="17"/>
  </r>
  <r>
    <d v="2015-10-27T00:00:00"/>
    <d v="2015-10-29T00:00:00"/>
    <m/>
    <s v="FR0053"/>
    <d v="2021-07-15T00:00:00"/>
    <n v="8.2500000000000004E-2"/>
    <m/>
    <m/>
    <m/>
    <m/>
    <n v="8.5862599999999997E-2"/>
    <n v="8.6400000000000005E-2"/>
    <m/>
    <n v="1985000"/>
    <m/>
    <n v="1750000"/>
    <m/>
    <n v="1200000"/>
    <m/>
    <n v="1.6541666666666666"/>
    <m/>
    <n v="2015"/>
    <x v="6"/>
    <x v="1"/>
  </r>
  <r>
    <d v="2015-10-27T00:00:00"/>
    <d v="2015-10-29T00:00:00"/>
    <m/>
    <s v="FR0056"/>
    <d v="2026-09-15T00:00:00"/>
    <n v="8.3750000000000005E-2"/>
    <m/>
    <m/>
    <m/>
    <m/>
    <n v="8.6344099999999993E-2"/>
    <n v="8.7300000000000003E-2"/>
    <m/>
    <n v="4492000"/>
    <m/>
    <n v="4250000"/>
    <m/>
    <n v="4100000"/>
    <m/>
    <n v="1.0956097560975611"/>
    <m/>
    <n v="2015"/>
    <x v="6"/>
    <x v="1"/>
  </r>
  <r>
    <d v="2015-10-27T00:00:00"/>
    <d v="2015-10-29T00:00:00"/>
    <m/>
    <s v="FR0073"/>
    <d v="2031-05-15T00:00:00"/>
    <n v="8.7499999999999994E-2"/>
    <m/>
    <m/>
    <m/>
    <m/>
    <n v="8.9369000000000004E-2"/>
    <n v="9.0300000000000005E-2"/>
    <m/>
    <n v="3113500"/>
    <m/>
    <n v="3113500"/>
    <m/>
    <n v="2900000"/>
    <m/>
    <n v="1.0736206896551723"/>
    <m/>
    <n v="2015"/>
    <x v="6"/>
    <x v="1"/>
  </r>
  <r>
    <d v="2015-10-27T00:00:00"/>
    <d v="2015-10-29T00:00:00"/>
    <m/>
    <s v="FR0067"/>
    <d v="2044-02-15T00:00:00"/>
    <n v="8.7499999999999994E-2"/>
    <m/>
    <m/>
    <m/>
    <m/>
    <n v="9.1993000000000005E-2"/>
    <n v="9.2399999999999996E-2"/>
    <m/>
    <n v="1276000"/>
    <m/>
    <n v="900000"/>
    <m/>
    <n v="900000"/>
    <m/>
    <n v="1.4177777777777778"/>
    <m/>
    <n v="2015"/>
    <x v="6"/>
    <x v="1"/>
  </r>
  <r>
    <d v="2015-10-28T00:00:00"/>
    <d v="2015-11-03T00:00:00"/>
    <m/>
    <s v="FR0063"/>
    <d v="2023-05-15T00:00:00"/>
    <n v="5.6250000000000001E-2"/>
    <m/>
    <m/>
    <m/>
    <m/>
    <n v="8.5999999999999993E-2"/>
    <m/>
    <m/>
    <n v="900000"/>
    <n v="900000"/>
    <n v="900000"/>
    <m/>
    <n v="900000"/>
    <n v="900000"/>
    <n v="1"/>
    <m/>
    <n v="2015"/>
    <x v="6"/>
    <x v="1"/>
  </r>
  <r>
    <d v="2015-10-30T00:00:00"/>
    <d v="2015-11-04T00:00:00"/>
    <m/>
    <s v="SDHI2023A"/>
    <d v="2023-11-04T00:00:00"/>
    <n v="8.8200000000000001E-2"/>
    <m/>
    <m/>
    <m/>
    <m/>
    <n v="8.8200000000000001E-2"/>
    <m/>
    <m/>
    <n v="1500000"/>
    <m/>
    <n v="1500000"/>
    <m/>
    <n v="1500000"/>
    <n v="1500000"/>
    <n v="1"/>
    <m/>
    <n v="2015"/>
    <x v="6"/>
    <x v="8"/>
  </r>
  <r>
    <d v="2015-11-03T00:00:00"/>
    <d v="2015-11-05T00:00:00"/>
    <m/>
    <s v="SPNS04052016"/>
    <d v="2016-05-04T00:00:00"/>
    <n v="0"/>
    <m/>
    <m/>
    <m/>
    <m/>
    <n v="7.2237499999999996E-2"/>
    <n v="7.3749999999999996E-2"/>
    <n v="2000000"/>
    <n v="2100000"/>
    <n v="3330000"/>
    <n v="1805000"/>
    <n v="2445000"/>
    <n v="1250000"/>
    <n v="1880000"/>
    <n v="1.68"/>
    <m/>
    <n v="2015"/>
    <x v="6"/>
    <x v="21"/>
  </r>
  <r>
    <d v="2015-11-03T00:00:00"/>
    <d v="2015-11-05T00:00:00"/>
    <m/>
    <s v="PBS009"/>
    <d v="2018-01-25T00:00:00"/>
    <n v="7.7499999999999999E-2"/>
    <m/>
    <m/>
    <m/>
    <m/>
    <n v="8.7669300000000006E-2"/>
    <n v="8.8437500000000002E-2"/>
    <m/>
    <n v="610000"/>
    <m/>
    <n v="490000"/>
    <m/>
    <n v="480000"/>
    <m/>
    <n v="1.2708333333333333"/>
    <m/>
    <n v="2015"/>
    <x v="6"/>
    <x v="20"/>
  </r>
  <r>
    <d v="2015-11-03T00:00:00"/>
    <d v="2015-11-05T00:00:00"/>
    <m/>
    <s v="PBS006"/>
    <d v="2020-09-15T00:00:00"/>
    <n v="8.2500000000000004E-2"/>
    <m/>
    <m/>
    <m/>
    <m/>
    <n v="8.8291700000000001E-2"/>
    <n v="8.8749999999999996E-2"/>
    <m/>
    <n v="410000"/>
    <m/>
    <n v="150000"/>
    <m/>
    <n v="150000"/>
    <m/>
    <n v="2.7333333333333334"/>
    <m/>
    <n v="2015"/>
    <x v="6"/>
    <x v="20"/>
  </r>
  <r>
    <d v="2015-11-03T00:00:00"/>
    <d v="2015-11-05T00:00:00"/>
    <m/>
    <s v="PBS011"/>
    <d v="2023-08-15T00:00:00"/>
    <m/>
    <m/>
    <m/>
    <m/>
    <m/>
    <m/>
    <m/>
    <m/>
    <n v="210000"/>
    <m/>
    <n v="35000"/>
    <m/>
    <n v="0"/>
    <m/>
    <m/>
    <m/>
    <n v="2015"/>
    <x v="6"/>
    <x v="20"/>
  </r>
  <r>
    <d v="2015-11-10T00:00:00"/>
    <d v="2015-11-12T00:00:00"/>
    <m/>
    <s v="SPN03160211"/>
    <d v="2016-02-11T00:00:00"/>
    <n v="0"/>
    <m/>
    <m/>
    <m/>
    <m/>
    <n v="6.3421900000000003E-2"/>
    <n v="6.4899999999999999E-2"/>
    <n v="6000000"/>
    <n v="1221000"/>
    <n v="13677000"/>
    <n v="1221000"/>
    <n v="13279000"/>
    <n v="800000"/>
    <n v="9000000"/>
    <n v="1.5262500000000001"/>
    <m/>
    <n v="2015"/>
    <x v="6"/>
    <x v="16"/>
  </r>
  <r>
    <d v="2015-11-10T00:00:00"/>
    <d v="2015-11-12T00:00:00"/>
    <m/>
    <s v="SPN12161111"/>
    <d v="2016-11-11T00:00:00"/>
    <n v="0"/>
    <m/>
    <m/>
    <m/>
    <m/>
    <n v="7.2236800000000004E-2"/>
    <n v="7.3999999999999996E-2"/>
    <m/>
    <n v="1750000"/>
    <m/>
    <n v="1750000"/>
    <m/>
    <n v="950000"/>
    <m/>
    <n v="1.8421052631578947"/>
    <m/>
    <n v="2015"/>
    <x v="6"/>
    <x v="17"/>
  </r>
  <r>
    <d v="2015-11-10T00:00:00"/>
    <d v="2015-11-12T00:00:00"/>
    <m/>
    <s v="FR0056"/>
    <d v="2026-09-15T00:00:00"/>
    <n v="8.3750000000000005E-2"/>
    <m/>
    <m/>
    <m/>
    <m/>
    <n v="8.65374E-2"/>
    <n v="8.7499999999999994E-2"/>
    <m/>
    <n v="8108000"/>
    <m/>
    <n v="8108000"/>
    <m/>
    <n v="5100000"/>
    <m/>
    <n v="1.5898039215686275"/>
    <m/>
    <n v="2015"/>
    <x v="6"/>
    <x v="1"/>
  </r>
  <r>
    <d v="2015-11-10T00:00:00"/>
    <d v="2015-11-12T00:00:00"/>
    <m/>
    <s v="FR0072"/>
    <d v="2036-05-15T00:00:00"/>
    <n v="8.2500000000000004E-2"/>
    <m/>
    <m/>
    <m/>
    <m/>
    <n v="9.0671399999999999E-2"/>
    <n v="9.1300000000000006E-2"/>
    <m/>
    <n v="2598000"/>
    <m/>
    <n v="2200000"/>
    <m/>
    <n v="2150000"/>
    <m/>
    <n v="1.2083720930232558"/>
    <m/>
    <n v="2015"/>
    <x v="6"/>
    <x v="1"/>
  </r>
  <r>
    <d v="2015-11-17T00:00:00"/>
    <d v="2015-11-19T00:00:00"/>
    <m/>
    <s v="SPNS04052016"/>
    <d v="2016-05-04T00:00:00"/>
    <n v="0"/>
    <m/>
    <m/>
    <m/>
    <m/>
    <n v="7.3569399999999993E-2"/>
    <n v="7.4999999999999997E-2"/>
    <n v="2000000"/>
    <n v="2411000"/>
    <n v="3960700"/>
    <n v="2411000"/>
    <n v="3291000"/>
    <n v="2310000"/>
    <n v="3170000"/>
    <n v="1.0437229437229438"/>
    <m/>
    <n v="2015"/>
    <x v="6"/>
    <x v="21"/>
  </r>
  <r>
    <d v="2015-11-17T00:00:00"/>
    <d v="2015-11-19T00:00:00"/>
    <m/>
    <s v="PBS009"/>
    <d v="2018-01-25T00:00:00"/>
    <n v="7.7499999999999999E-2"/>
    <m/>
    <m/>
    <m/>
    <m/>
    <n v="8.7598200000000001E-2"/>
    <n v="8.7812500000000002E-2"/>
    <m/>
    <n v="532000"/>
    <m/>
    <n v="210000"/>
    <m/>
    <n v="210000"/>
    <m/>
    <n v="2.5333333333333332"/>
    <m/>
    <n v="2015"/>
    <x v="6"/>
    <x v="20"/>
  </r>
  <r>
    <d v="2015-11-17T00:00:00"/>
    <d v="2015-11-19T00:00:00"/>
    <m/>
    <s v="PBS006"/>
    <d v="2020-09-15T00:00:00"/>
    <n v="8.2500000000000004E-2"/>
    <m/>
    <m/>
    <m/>
    <m/>
    <n v="8.8243100000000005E-2"/>
    <n v="8.9062500000000003E-2"/>
    <m/>
    <n v="741700"/>
    <m/>
    <n v="670000"/>
    <m/>
    <n v="650000"/>
    <m/>
    <n v="1.1410769230769231"/>
    <m/>
    <n v="2015"/>
    <x v="6"/>
    <x v="20"/>
  </r>
  <r>
    <d v="2015-11-17T00:00:00"/>
    <d v="2015-11-19T00:00:00"/>
    <m/>
    <s v="PBS011"/>
    <d v="2023-08-15T00:00:00"/>
    <m/>
    <m/>
    <m/>
    <m/>
    <m/>
    <m/>
    <m/>
    <m/>
    <n v="276000"/>
    <m/>
    <n v="0"/>
    <m/>
    <n v="0"/>
    <m/>
    <m/>
    <m/>
    <n v="2015"/>
    <x v="6"/>
    <x v="20"/>
  </r>
  <r>
    <d v="2015-11-19T00:00:00"/>
    <d v="2015-11-24T00:00:00"/>
    <m/>
    <s v="SPNNT20160223"/>
    <d v="2016-02-23T00:00:00"/>
    <n v="0"/>
    <m/>
    <m/>
    <m/>
    <m/>
    <n v="6.7500000000000004E-2"/>
    <m/>
    <m/>
    <n v="10168286"/>
    <m/>
    <n v="10168286"/>
    <m/>
    <n v="10168286"/>
    <n v="10168286"/>
    <n v="1"/>
    <m/>
    <n v="2015"/>
    <x v="6"/>
    <x v="2"/>
  </r>
  <r>
    <d v="2015-11-19T00:00:00"/>
    <d v="2015-11-24T00:00:00"/>
    <m/>
    <s v="SPNSNT23022016"/>
    <d v="2016-02-23T00:00:00"/>
    <n v="0"/>
    <m/>
    <m/>
    <m/>
    <m/>
    <n v="6.7500000000000004E-2"/>
    <m/>
    <m/>
    <n v="5084143"/>
    <m/>
    <n v="5084143"/>
    <m/>
    <n v="5084143"/>
    <n v="5084143"/>
    <n v="1"/>
    <m/>
    <n v="2015"/>
    <x v="6"/>
    <x v="21"/>
  </r>
  <r>
    <d v="2015-11-23T00:00:00"/>
    <d v="2015-11-26T00:00:00"/>
    <m/>
    <s v="SPNNT20160902"/>
    <d v="2016-09-02T00:00:00"/>
    <n v="0"/>
    <m/>
    <m/>
    <m/>
    <m/>
    <n v="7.4999999999999997E-2"/>
    <m/>
    <m/>
    <n v="657915"/>
    <m/>
    <n v="657915"/>
    <m/>
    <n v="657915"/>
    <n v="657915"/>
    <n v="1"/>
    <m/>
    <n v="2015"/>
    <x v="6"/>
    <x v="2"/>
  </r>
  <r>
    <d v="2015-11-24T00:00:00"/>
    <d v="2015-11-26T00:00:00"/>
    <m/>
    <s v="SPN12160805"/>
    <d v="2016-08-05T00:00:00"/>
    <n v="0"/>
    <m/>
    <m/>
    <m/>
    <m/>
    <n v="7.1135000000000004E-2"/>
    <n v="7.1599999999999997E-2"/>
    <n v="6000000"/>
    <n v="1525000"/>
    <n v="17858400"/>
    <n v="1525000"/>
    <n v="13698500"/>
    <n v="1000000"/>
    <n v="9000000"/>
    <n v="1.5249999999999999"/>
    <m/>
    <n v="2015"/>
    <x v="6"/>
    <x v="17"/>
  </r>
  <r>
    <d v="2015-11-24T00:00:00"/>
    <d v="2015-11-26T00:00:00"/>
    <m/>
    <s v="FR0053"/>
    <d v="2021-07-15T00:00:00"/>
    <n v="8.2500000000000004E-2"/>
    <m/>
    <m/>
    <m/>
    <m/>
    <n v="8.5298299999999994E-2"/>
    <n v="8.5400000000000004E-2"/>
    <m/>
    <n v="4523900"/>
    <m/>
    <n v="1350000"/>
    <m/>
    <n v="1350000"/>
    <m/>
    <n v="3.3510370370370373"/>
    <m/>
    <n v="2015"/>
    <x v="6"/>
    <x v="1"/>
  </r>
  <r>
    <d v="2015-11-24T00:00:00"/>
    <d v="2015-11-26T00:00:00"/>
    <m/>
    <s v="FR0056"/>
    <d v="2026-09-15T00:00:00"/>
    <n v="8.3750000000000005E-2"/>
    <m/>
    <m/>
    <m/>
    <m/>
    <n v="8.6049899999999999E-2"/>
    <n v="8.6800000000000002E-2"/>
    <m/>
    <n v="8923500"/>
    <m/>
    <n v="8923500"/>
    <m/>
    <n v="4750000"/>
    <m/>
    <n v="1.8786315789473684"/>
    <m/>
    <n v="2015"/>
    <x v="6"/>
    <x v="1"/>
  </r>
  <r>
    <d v="2015-11-24T00:00:00"/>
    <d v="2015-11-26T00:00:00"/>
    <m/>
    <s v="FR0073"/>
    <d v="2031-05-15T00:00:00"/>
    <n v="8.7499999999999994E-2"/>
    <m/>
    <m/>
    <m/>
    <m/>
    <n v="8.8698100000000002E-2"/>
    <n v="8.8999999999999996E-2"/>
    <m/>
    <n v="2886000"/>
    <m/>
    <n v="1900000"/>
    <m/>
    <n v="1900000"/>
    <m/>
    <n v="1.5189473684210526"/>
    <m/>
    <n v="2015"/>
    <x v="6"/>
    <x v="1"/>
  </r>
  <r>
    <d v="2015-12-01T00:00:00"/>
    <d v="2015-12-03T00:00:00"/>
    <m/>
    <s v="SPN12160304"/>
    <d v="2016-03-04T00:00:00"/>
    <n v="0"/>
    <m/>
    <m/>
    <m/>
    <m/>
    <n v="6.2826499999999993E-2"/>
    <n v="6.3899999999999998E-2"/>
    <n v="6000000"/>
    <n v="2361000"/>
    <n v="18893000"/>
    <n v="2100000"/>
    <n v="12950000"/>
    <n v="1000000"/>
    <n v="9000000"/>
    <n v="2.3610000000000002"/>
    <m/>
    <n v="2015"/>
    <x v="6"/>
    <x v="17"/>
  </r>
  <r>
    <d v="2015-12-01T00:00:00"/>
    <d v="2015-12-03T00:00:00"/>
    <m/>
    <s v="SPN12161202"/>
    <d v="2016-12-02T00:00:00"/>
    <n v="0"/>
    <m/>
    <m/>
    <m/>
    <m/>
    <n v="7.2877800000000006E-2"/>
    <n v="7.3499999999999996E-2"/>
    <m/>
    <n v="1001000"/>
    <m/>
    <n v="900000"/>
    <m/>
    <n v="900000"/>
    <m/>
    <n v="1.1122222222222222"/>
    <m/>
    <n v="2015"/>
    <x v="6"/>
    <x v="17"/>
  </r>
  <r>
    <d v="2015-12-01T00:00:00"/>
    <d v="2015-12-03T00:00:00"/>
    <m/>
    <s v="FR0053"/>
    <d v="2021-07-15T00:00:00"/>
    <n v="8.2500000000000004E-2"/>
    <m/>
    <m/>
    <m/>
    <m/>
    <n v="8.4273100000000004E-2"/>
    <n v="8.4900000000000003E-2"/>
    <m/>
    <n v="3427000"/>
    <m/>
    <n v="2800000"/>
    <m/>
    <n v="2700000"/>
    <m/>
    <n v="1.2692592592592593"/>
    <m/>
    <n v="2015"/>
    <x v="6"/>
    <x v="1"/>
  </r>
  <r>
    <d v="2015-12-01T00:00:00"/>
    <d v="2015-12-03T00:00:00"/>
    <m/>
    <s v="FR0056"/>
    <d v="2026-09-15T00:00:00"/>
    <n v="8.3750000000000005E-2"/>
    <m/>
    <m/>
    <m/>
    <m/>
    <n v="8.5216500000000001E-2"/>
    <n v="8.5500000000000007E-2"/>
    <m/>
    <n v="7867000"/>
    <m/>
    <n v="6600000"/>
    <m/>
    <n v="3850000"/>
    <m/>
    <n v="2.0433766233766235"/>
    <m/>
    <n v="2015"/>
    <x v="6"/>
    <x v="1"/>
  </r>
  <r>
    <d v="2015-12-01T00:00:00"/>
    <d v="2015-12-03T00:00:00"/>
    <m/>
    <s v="FR0073"/>
    <d v="2031-05-15T00:00:00"/>
    <n v="8.7499999999999994E-2"/>
    <m/>
    <m/>
    <m/>
    <m/>
    <n v="8.7096599999999996E-2"/>
    <n v="8.72E-2"/>
    <m/>
    <n v="4237000"/>
    <m/>
    <n v="550000"/>
    <m/>
    <n v="550000"/>
    <m/>
    <n v="7.7036363636363641"/>
    <m/>
    <n v="2015"/>
    <x v="6"/>
    <x v="1"/>
  </r>
  <r>
    <d v="2015-12-04T00:00:00"/>
    <d v="2015-12-10T00:00:00"/>
    <m/>
    <s v="PBS009"/>
    <d v="2018-01-25T00:00:00"/>
    <n v="7.7499999999999999E-2"/>
    <m/>
    <m/>
    <m/>
    <m/>
    <n v="8.5000000000000006E-2"/>
    <m/>
    <m/>
    <n v="1000000"/>
    <m/>
    <n v="1000000"/>
    <m/>
    <n v="1000000"/>
    <n v="1000000"/>
    <n v="1"/>
    <m/>
    <n v="2015"/>
    <x v="6"/>
    <x v="20"/>
  </r>
  <r>
    <d v="2015-12-18T00:00:00"/>
    <d v="2015-12-23T00:00:00"/>
    <m/>
    <s v="FR0070"/>
    <d v="2024-03-15T00:00:00"/>
    <n v="8.3750000000000005E-2"/>
    <m/>
    <m/>
    <m/>
    <m/>
    <n v="8.7099999999999997E-2"/>
    <m/>
    <m/>
    <n v="7000000"/>
    <m/>
    <n v="7000000"/>
    <m/>
    <n v="7000000"/>
    <n v="14000000"/>
    <n v="1"/>
    <m/>
    <n v="2015"/>
    <x v="6"/>
    <x v="1"/>
  </r>
  <r>
    <d v="2015-12-18T00:00:00"/>
    <d v="2015-12-29T00:00:00"/>
    <m/>
    <s v="FR0046"/>
    <d v="2016-09-02T00:00:00"/>
    <m/>
    <m/>
    <m/>
    <m/>
    <m/>
    <n v="8.6800000000000002E-2"/>
    <m/>
    <m/>
    <n v="7000000"/>
    <m/>
    <n v="7000000"/>
    <m/>
    <n v="7000000"/>
    <m/>
    <n v="1"/>
    <m/>
    <n v="2015"/>
    <x v="6"/>
    <x v="1"/>
  </r>
  <r>
    <d v="2015-12-28T00:00:00"/>
    <d v="2015-12-30T00:00:00"/>
    <m/>
    <s v="SPNNT20160129"/>
    <d v="2016-01-29T00:00:00"/>
    <n v="0"/>
    <m/>
    <m/>
    <m/>
    <m/>
    <n v="7.0999999999999994E-2"/>
    <m/>
    <m/>
    <n v="1500000"/>
    <m/>
    <n v="1500000"/>
    <m/>
    <n v="1500000"/>
    <n v="10500000"/>
    <n v="1"/>
    <m/>
    <n v="2015"/>
    <x v="6"/>
    <x v="2"/>
  </r>
  <r>
    <d v="2015-12-28T00:00:00"/>
    <d v="2015-12-30T00:00:00"/>
    <m/>
    <s v="SPNNT20160229"/>
    <d v="2016-02-26T00:00:00"/>
    <n v="0"/>
    <m/>
    <m/>
    <m/>
    <m/>
    <n v="7.1499999999999994E-2"/>
    <m/>
    <m/>
    <n v="2500000"/>
    <m/>
    <n v="2500000"/>
    <m/>
    <n v="2500000"/>
    <m/>
    <n v="1"/>
    <m/>
    <n v="2015"/>
    <x v="6"/>
    <x v="2"/>
  </r>
  <r>
    <d v="2015-12-28T00:00:00"/>
    <d v="2015-12-30T00:00:00"/>
    <m/>
    <s v="SPNNT20160229"/>
    <d v="2016-02-26T00:00:00"/>
    <n v="0"/>
    <m/>
    <m/>
    <m/>
    <m/>
    <n v="7.1499999999999994E-2"/>
    <m/>
    <m/>
    <n v="3000000"/>
    <m/>
    <n v="3000000"/>
    <m/>
    <n v="3250000"/>
    <m/>
    <n v="0.92307692307692313"/>
    <m/>
    <n v="2015"/>
    <x v="6"/>
    <x v="2"/>
  </r>
  <r>
    <d v="2015-12-28T00:00:00"/>
    <d v="2015-12-30T00:00:00"/>
    <m/>
    <s v="SPNNT20160229"/>
    <d v="2016-02-26T00:00:00"/>
    <n v="0"/>
    <m/>
    <m/>
    <m/>
    <m/>
    <n v="7.1499999999999994E-2"/>
    <m/>
    <m/>
    <n v="3250000"/>
    <m/>
    <n v="3250000"/>
    <m/>
    <n v="3250000"/>
    <m/>
    <n v="1"/>
    <m/>
    <n v="2015"/>
    <x v="6"/>
    <x v="2"/>
  </r>
  <r>
    <d v="2015-12-28T00:00:00"/>
    <d v="2015-12-30T00:00:00"/>
    <m/>
    <s v="FR0038"/>
    <d v="2018-08-15T00:00:00"/>
    <n v="9.7500000000000003E-2"/>
    <m/>
    <m/>
    <m/>
    <m/>
    <n v="8.6699999999999999E-2"/>
    <m/>
    <m/>
    <n v="860000"/>
    <m/>
    <n v="860000"/>
    <m/>
    <n v="860000"/>
    <n v="1720000"/>
    <n v="1"/>
    <m/>
    <n v="2015"/>
    <x v="6"/>
    <x v="1"/>
  </r>
  <r>
    <d v="2015-12-28T00:00:00"/>
    <d v="2015-12-30T00:00:00"/>
    <m/>
    <s v="PBS006"/>
    <d v="2020-09-15T00:00:00"/>
    <n v="9.2899999999999996E-2"/>
    <m/>
    <m/>
    <m/>
    <m/>
    <n v="8.9899999999999994E-2"/>
    <m/>
    <m/>
    <n v="553000"/>
    <m/>
    <n v="553000"/>
    <m/>
    <n v="860000"/>
    <m/>
    <n v="0.64302325581395348"/>
    <m/>
    <n v="2015"/>
    <x v="6"/>
    <x v="20"/>
  </r>
  <r>
    <d v="2015-12-02T00:00:00"/>
    <d v="2015-12-08T00:00:00"/>
    <s v="(prefunding for 2016)"/>
    <s v="RI0126"/>
    <d v="2026-01-08T00:00:00"/>
    <n v="4.7500000000000001E-2"/>
    <m/>
    <m/>
    <m/>
    <m/>
    <m/>
    <m/>
    <n v="48643000"/>
    <n v="76439000"/>
    <m/>
    <n v="31270500"/>
    <m/>
    <n v="31270500"/>
    <m/>
    <n v="2.4444444444444446"/>
    <m/>
    <n v="2015"/>
    <x v="6"/>
    <x v="19"/>
  </r>
  <r>
    <d v="2015-12-02T00:00:00"/>
    <d v="2015-12-08T00:00:00"/>
    <s v="(prefunding for 2016)"/>
    <s v="RI0146"/>
    <d v="2046-01-08T00:00:00"/>
    <n v="5.9499999999999997E-2"/>
    <m/>
    <m/>
    <m/>
    <m/>
    <m/>
    <m/>
    <m/>
    <n v="36134800"/>
    <m/>
    <n v="17372500"/>
    <m/>
    <n v="17372500"/>
    <m/>
    <n v="2.08"/>
    <m/>
    <n v="2015"/>
    <x v="6"/>
    <x v="19"/>
  </r>
  <r>
    <d v="2015-12-10T00:00:00"/>
    <d v="2015-12-10T00:00:00"/>
    <s v="(prefunding for 2016)"/>
    <s v="PBS009"/>
    <d v="2018-01-25T00:00:00"/>
    <n v="7.7499999999999999E-2"/>
    <m/>
    <m/>
    <m/>
    <m/>
    <n v="8.5000000000000006E-2"/>
    <m/>
    <m/>
    <n v="1000000"/>
    <m/>
    <n v="1000000"/>
    <m/>
    <n v="1000000"/>
    <m/>
    <n v="1"/>
    <m/>
    <n v="2015"/>
    <x v="6"/>
    <x v="20"/>
  </r>
  <r>
    <d v="2015-12-18T00:00:00"/>
    <d v="2015-12-23T00:00:00"/>
    <s v="(prefunding for 2016)"/>
    <s v="FR0070"/>
    <d v="2024-03-15T00:00:00"/>
    <n v="8.3750000000000005E-2"/>
    <m/>
    <m/>
    <m/>
    <m/>
    <n v="8.7099999999999997E-2"/>
    <m/>
    <m/>
    <n v="7000000"/>
    <m/>
    <n v="7000000"/>
    <m/>
    <n v="7000000"/>
    <m/>
    <n v="1"/>
    <m/>
    <n v="2015"/>
    <x v="6"/>
    <x v="1"/>
  </r>
  <r>
    <d v="2015-12-29T00:00:00"/>
    <d v="2015-12-29T00:00:00"/>
    <s v="(prefunding for 2016)"/>
    <s v="FR0046"/>
    <d v="2016-09-02T00:00:00"/>
    <m/>
    <m/>
    <m/>
    <m/>
    <m/>
    <n v="8.6800000000000002E-2"/>
    <m/>
    <m/>
    <n v="7000000"/>
    <m/>
    <n v="7000000"/>
    <m/>
    <n v="7000000"/>
    <m/>
    <n v="1"/>
    <m/>
    <n v="2015"/>
    <x v="6"/>
    <x v="1"/>
  </r>
  <r>
    <d v="2016-01-05T00:00:00"/>
    <d v="2016-01-07T00:00:00"/>
    <m/>
    <s v="SPN12160401"/>
    <d v="2016-04-01T00:00:00"/>
    <n v="0"/>
    <n v="6.3500000000000001E-2"/>
    <n v="6.7815200000000006E-2"/>
    <n v="7.7499999999999999E-2"/>
    <n v="6.3500000000000001E-2"/>
    <n v="6.5629999999999994E-2"/>
    <n v="6.7500000000000004E-2"/>
    <n v="12000000"/>
    <n v="1951000"/>
    <n v="26204000"/>
    <n v="1951000"/>
    <n v="14026000"/>
    <n v="1000000"/>
    <n v="12000000"/>
    <n v="1.9510000000000001"/>
    <n v="6.8000000000000005E-2"/>
    <n v="2016"/>
    <x v="7"/>
    <x v="17"/>
  </r>
  <r>
    <d v="2016-01-05T00:00:00"/>
    <d v="2016-01-07T00:00:00"/>
    <m/>
    <s v="SPN12170106"/>
    <d v="2017-01-06T00:00:00"/>
    <n v="0"/>
    <n v="7.2499999999999995E-2"/>
    <n v="7.6968800000000004E-2"/>
    <n v="8.0500000000000002E-2"/>
    <n v="7.2499999999999995E-2"/>
    <n v="7.5166300000000005E-2"/>
    <n v="7.6999999999999999E-2"/>
    <m/>
    <n v="2825000"/>
    <m/>
    <n v="2825000"/>
    <m/>
    <n v="1750000"/>
    <m/>
    <n v="1.6142857142857143"/>
    <n v="0.08"/>
    <n v="2016"/>
    <x v="7"/>
    <x v="17"/>
  </r>
  <r>
    <d v="2016-01-05T00:00:00"/>
    <d v="2016-01-07T00:00:00"/>
    <m/>
    <s v="FR0053"/>
    <d v="2021-07-15T00:00:00"/>
    <n v="8.2500000000000004E-2"/>
    <n v="8.6999999999999994E-2"/>
    <n v="8.8687000000000002E-2"/>
    <n v="9.0999999999999998E-2"/>
    <n v="8.6999999999999994E-2"/>
    <n v="8.8196099999999999E-2"/>
    <n v="8.8800000000000004E-2"/>
    <m/>
    <n v="8418000"/>
    <m/>
    <n v="3300000"/>
    <m/>
    <n v="3300000"/>
    <m/>
    <n v="2.5509090909090908"/>
    <n v="8.8200000000000001E-2"/>
    <n v="2016"/>
    <x v="7"/>
    <x v="1"/>
  </r>
  <r>
    <d v="2016-01-05T00:00:00"/>
    <d v="2016-01-07T00:00:00"/>
    <m/>
    <s v="FR0056"/>
    <d v="2026-09-15T00:00:00"/>
    <n v="8.3750000000000005E-2"/>
    <n v="8.77E-2"/>
    <n v="8.8749999999999996E-2"/>
    <n v="9.1999999999999998E-2"/>
    <n v="8.77E-2"/>
    <n v="8.8299699999999995E-2"/>
    <n v="8.8599999999999998E-2"/>
    <m/>
    <n v="11247000"/>
    <m/>
    <n v="4650000"/>
    <m/>
    <n v="4650000"/>
    <m/>
    <n v="2.4187096774193551"/>
    <n v="8.8300000000000003E-2"/>
    <n v="2016"/>
    <x v="7"/>
    <x v="1"/>
  </r>
  <r>
    <d v="2016-01-05T00:00:00"/>
    <d v="2016-01-07T00:00:00"/>
    <m/>
    <s v="FR0072"/>
    <d v="2036-05-15T00:00:00"/>
    <n v="8.2500000000000004E-2"/>
    <n v="8.9499999999999996E-2"/>
    <n v="9.0512400000000007E-2"/>
    <n v="9.1800000000000007E-2"/>
    <n v="8.9499999999999996E-2"/>
    <n v="9.0293200000000004E-2"/>
    <n v="9.0499999999999997E-2"/>
    <m/>
    <n v="1763000"/>
    <m/>
    <n v="1300000"/>
    <m/>
    <n v="1300000"/>
    <m/>
    <n v="1.356153846153846"/>
    <n v="9.0300000000000005E-2"/>
    <n v="2016"/>
    <x v="7"/>
    <x v="1"/>
  </r>
  <r>
    <d v="2016-01-12T00:00:00"/>
    <d v="2016-01-14T00:00:00"/>
    <m/>
    <s v="SPNS13072016"/>
    <d v="2016-07-13T00:00:00"/>
    <n v="0"/>
    <n v="7.03125E-2"/>
    <n v="7.4266700000000005E-2"/>
    <n v="0.08"/>
    <n v="7.03125E-2"/>
    <n v="7.25605E-2"/>
    <n v="7.3749999999999996E-2"/>
    <n v="2000000"/>
    <n v="2901000"/>
    <n v="7938000"/>
    <n v="1030000"/>
    <n v="5471000"/>
    <n v="1000000"/>
    <n v="4000000"/>
    <n v="2.9009999999999998"/>
    <n v="7.2599999999999998E-2"/>
    <n v="2016"/>
    <x v="7"/>
    <x v="21"/>
  </r>
  <r>
    <d v="2016-01-12T00:00:00"/>
    <d v="2016-01-14T00:00:00"/>
    <m/>
    <s v="PBS006"/>
    <d v="2020-09-15T00:00:00"/>
    <n v="8.2500000000000004E-2"/>
    <n v="8.7499999999999994E-2"/>
    <n v="8.9810299999999996E-2"/>
    <n v="9.5000000000000001E-2"/>
    <n v="8.7499999999999994E-2"/>
    <n v="8.8534500000000002E-2"/>
    <n v="8.9687500000000003E-2"/>
    <m/>
    <n v="1311000"/>
    <m/>
    <n v="1280000"/>
    <m/>
    <n v="805000"/>
    <m/>
    <n v="1.6285714285714286"/>
    <n v="8.9700000000000002E-2"/>
    <n v="2016"/>
    <x v="7"/>
    <x v="20"/>
  </r>
  <r>
    <d v="2016-01-12T00:00:00"/>
    <d v="2016-01-14T00:00:00"/>
    <m/>
    <s v="PBS009"/>
    <d v="2018-01-25T00:00:00"/>
    <n v="7.7499999999999999E-2"/>
    <n v="8.4375000000000006E-2"/>
    <n v="8.7226700000000004E-2"/>
    <n v="0.09"/>
    <n v="8.4375000000000006E-2"/>
    <n v="8.6632399999999998E-2"/>
    <n v="8.7812500000000002E-2"/>
    <m/>
    <n v="2731000"/>
    <m/>
    <n v="2731000"/>
    <m/>
    <n v="1945000"/>
    <m/>
    <n v="1.4041131105398457"/>
    <n v="8.8800000000000004E-2"/>
    <n v="2016"/>
    <x v="7"/>
    <x v="20"/>
  </r>
  <r>
    <d v="2016-01-12T00:00:00"/>
    <d v="2016-01-14T00:00:00"/>
    <m/>
    <s v="PBS011"/>
    <d v="2023-08-15T00:00:00"/>
    <n v="8.7499999999999994E-2"/>
    <n v="9.0312500000000004E-2"/>
    <n v="9.0952699999999997E-2"/>
    <n v="9.2499999999999999E-2"/>
    <n v="9.0312500000000004E-2"/>
    <n v="9.0732099999999996E-2"/>
    <n v="9.1249999999999998E-2"/>
    <m/>
    <n v="360000"/>
    <m/>
    <n v="360000"/>
    <m/>
    <n v="250000"/>
    <m/>
    <n v="1.44"/>
    <n v="9.0999999999999998E-2"/>
    <n v="2016"/>
    <x v="7"/>
    <x v="20"/>
  </r>
  <r>
    <d v="2016-01-12T00:00:00"/>
    <d v="2016-01-14T00:00:00"/>
    <m/>
    <s v="PBS012"/>
    <d v="2030-11-15T00:00:00"/>
    <m/>
    <n v="9.0624999999999997E-2"/>
    <n v="9.2120499999999994E-2"/>
    <n v="9.375E-2"/>
    <m/>
    <m/>
    <m/>
    <m/>
    <n v="635000"/>
    <m/>
    <n v="70000"/>
    <m/>
    <m/>
    <m/>
    <m/>
    <n v="9.1300000000000006E-2"/>
    <n v="2016"/>
    <x v="7"/>
    <x v="20"/>
  </r>
  <r>
    <d v="2016-01-19T00:00:00"/>
    <d v="2016-01-21T00:00:00"/>
    <m/>
    <s v="SPN12170106"/>
    <d v="2017-04-01T00:00:00"/>
    <n v="0"/>
    <n v="7.0999999999999994E-2"/>
    <n v="7.4235599999999999E-2"/>
    <n v="7.8E-2"/>
    <n v="7.0999999999999994E-2"/>
    <n v="7.2311100000000003E-2"/>
    <n v="7.2999999999999995E-2"/>
    <n v="12000000"/>
    <n v="6685000"/>
    <n v="25005200"/>
    <n v="6685000"/>
    <n v="19285000"/>
    <n v="2250000"/>
    <n v="14000000"/>
    <n v="2.971111111111111"/>
    <n v="7.5700000000000003E-2"/>
    <n v="2016"/>
    <x v="7"/>
    <x v="17"/>
  </r>
  <r>
    <d v="2016-01-19T00:00:00"/>
    <d v="2016-01-21T00:00:00"/>
    <m/>
    <s v="FR0056"/>
    <d v="2026-09-15T00:00:00"/>
    <n v="8.3750000000000005E-2"/>
    <n v="8.5300000000000001E-2"/>
    <n v="8.6600200000000002E-2"/>
    <n v="8.9499999999999996E-2"/>
    <n v="8.5300000000000001E-2"/>
    <n v="8.6133100000000004E-2"/>
    <n v="8.6800000000000002E-2"/>
    <m/>
    <n v="13240300"/>
    <m/>
    <n v="9850000"/>
    <m/>
    <n v="9000000"/>
    <m/>
    <n v="1.4711444444444444"/>
    <n v="8.6199999999999999E-2"/>
    <n v="2016"/>
    <x v="7"/>
    <x v="1"/>
  </r>
  <r>
    <d v="2016-01-19T00:00:00"/>
    <d v="2016-01-21T00:00:00"/>
    <m/>
    <s v="FR0073"/>
    <d v="2031-05-15T00:00:00"/>
    <n v="8.7499999999999994E-2"/>
    <n v="8.7499999999999994E-2"/>
    <n v="8.8678499999999993E-2"/>
    <n v="8.9300000000000004E-2"/>
    <n v="8.7499999999999994E-2"/>
    <n v="8.8494600000000007E-2"/>
    <n v="8.8800000000000004E-2"/>
    <m/>
    <n v="3003000"/>
    <m/>
    <n v="1900000"/>
    <m/>
    <n v="1900000"/>
    <m/>
    <n v="1.5805263157894738"/>
    <n v="8.8499999999999995E-2"/>
    <n v="2016"/>
    <x v="7"/>
    <x v="1"/>
  </r>
  <r>
    <d v="2016-01-19T00:00:00"/>
    <d v="2016-01-21T00:00:00"/>
    <m/>
    <s v="FR0072"/>
    <d v="2036-05-15T00:00:00"/>
    <n v="8.2500000000000004E-2"/>
    <n v="8.7999999999999995E-2"/>
    <n v="9.0121999999999994E-2"/>
    <n v="9.8900000000000002E-2"/>
    <n v="8.7999999999999995E-2"/>
    <n v="8.8793700000000003E-2"/>
    <n v="8.9399999999999993E-2"/>
    <m/>
    <n v="2076900"/>
    <m/>
    <n v="850000"/>
    <m/>
    <n v="850000"/>
    <m/>
    <n v="2.4434117647058824"/>
    <n v="8.8800000000000004E-2"/>
    <n v="2016"/>
    <x v="7"/>
    <x v="1"/>
  </r>
  <r>
    <d v="2016-01-26T00:00:00"/>
    <d v="2016-01-28T00:00:00"/>
    <m/>
    <s v="SPNS13072016"/>
    <d v="2016-07-13T00:00:00"/>
    <n v="0"/>
    <n v="6.7500000000000004E-2"/>
    <n v="7.1230100000000005E-2"/>
    <n v="8.0312499999999995E-2"/>
    <n v="6.7500000000000004E-2"/>
    <n v="6.8359400000000001E-2"/>
    <n v="6.9687499999999999E-2"/>
    <n v="2000000"/>
    <n v="4295000"/>
    <n v="13648000"/>
    <n v="4010000"/>
    <n v="7065000"/>
    <n v="1000000"/>
    <n v="4055000"/>
    <n v="4.2949999999999999"/>
    <n v="7.0999999999999994E-2"/>
    <n v="2016"/>
    <x v="7"/>
    <x v="21"/>
  </r>
  <r>
    <d v="2016-01-26T00:00:00"/>
    <d v="2016-01-28T00:00:00"/>
    <m/>
    <s v="PBS006"/>
    <d v="2020-09-15T00:00:00"/>
    <n v="8.2500000000000004E-2"/>
    <n v="8.4062499999999998E-2"/>
    <n v="8.6638000000000007E-2"/>
    <n v="8.9062500000000003E-2"/>
    <n v="8.4062499999999998E-2"/>
    <n v="8.5399600000000006E-2"/>
    <n v="8.59375E-2"/>
    <m/>
    <n v="4235000"/>
    <m/>
    <n v="1210000"/>
    <m/>
    <n v="1210000"/>
    <m/>
    <n v="3.5"/>
    <n v="8.4500000000000006E-2"/>
    <n v="2016"/>
    <x v="7"/>
    <x v="20"/>
  </r>
  <r>
    <d v="2016-01-26T00:00:00"/>
    <d v="2016-01-28T00:00:00"/>
    <m/>
    <s v="PBS009"/>
    <d v="2018-01-25T00:00:00"/>
    <n v="7.7499999999999999E-2"/>
    <n v="8.4062499999999998E-2"/>
    <n v="8.5312100000000002E-2"/>
    <n v="9.4066300000000005E-2"/>
    <n v="8.4062499999999998E-2"/>
    <n v="8.4499000000000005E-2"/>
    <n v="8.5000000000000006E-2"/>
    <m/>
    <n v="2545000"/>
    <m/>
    <n v="1010000"/>
    <m/>
    <n v="1010000"/>
    <m/>
    <n v="2.5198019801980198"/>
    <n v="8.5400000000000004E-2"/>
    <n v="2016"/>
    <x v="7"/>
    <x v="20"/>
  </r>
  <r>
    <d v="2016-01-26T00:00:00"/>
    <d v="2016-01-28T00:00:00"/>
    <m/>
    <s v="PBS011"/>
    <d v="2023-08-15T00:00:00"/>
    <n v="8.7499999999999994E-2"/>
    <n v="8.6249999999999993E-2"/>
    <n v="8.9891100000000002E-2"/>
    <n v="9.6875000000000003E-2"/>
    <n v="8.6249999999999993E-2"/>
    <n v="8.8399000000000005E-2"/>
    <n v="8.9062500000000003E-2"/>
    <m/>
    <n v="2228000"/>
    <m/>
    <n v="615000"/>
    <m/>
    <n v="615000"/>
    <m/>
    <n v="3.6227642276422762"/>
    <n v="8.8400000000000006E-2"/>
    <n v="2016"/>
    <x v="7"/>
    <x v="20"/>
  </r>
  <r>
    <d v="2016-01-26T00:00:00"/>
    <d v="2016-01-28T00:00:00"/>
    <m/>
    <s v="PBS012"/>
    <d v="2030-11-15T00:00:00"/>
    <m/>
    <n v="8.8124999999999995E-2"/>
    <n v="9.1095999999999996E-2"/>
    <n v="9.2812500000000006E-2"/>
    <n v="8.8124999999999995E-2"/>
    <n v="9.03693E-2"/>
    <n v="9.1562500000000005E-2"/>
    <m/>
    <n v="345000"/>
    <m/>
    <n v="220000"/>
    <m/>
    <n v="220000"/>
    <m/>
    <n v="1.5681818181818181"/>
    <n v="9.0399999999999994E-2"/>
    <n v="2016"/>
    <x v="7"/>
    <x v="20"/>
  </r>
  <r>
    <d v="2016-02-02T00:00:00"/>
    <d v="2016-02-04T00:00:00"/>
    <m/>
    <s v="SPN03160503"/>
    <d v="2016-05-03T00:00:00"/>
    <n v="0"/>
    <n v="5.5E-2"/>
    <n v="5.7879699999999999E-2"/>
    <n v="6.25E-2"/>
    <n v="5.5E-2"/>
    <n v="5.5892499999999998E-2"/>
    <n v="5.6500000000000002E-2"/>
    <n v="12000000"/>
    <n v="3823000"/>
    <n v="34639500"/>
    <n v="3823000"/>
    <n v="25799500"/>
    <n v="1000000"/>
    <n v="15000000"/>
    <n v="3.823"/>
    <n v="0.06"/>
    <n v="2016"/>
    <x v="7"/>
    <x v="16"/>
  </r>
  <r>
    <d v="2016-02-02T00:00:00"/>
    <d v="2016-02-04T00:00:00"/>
    <m/>
    <s v="SPN12170203"/>
    <d v="2017-02-03T00:00:00"/>
    <n v="0"/>
    <n v="6.5000000000000002E-2"/>
    <n v="6.98487E-2"/>
    <n v="7.2999999999999995E-2"/>
    <n v="6.5000000000000002E-2"/>
    <n v="6.8159999999999998E-2"/>
    <n v="6.9000000000000006E-2"/>
    <m/>
    <n v="5176500"/>
    <m/>
    <n v="5176500"/>
    <m/>
    <n v="2000000"/>
    <m/>
    <n v="2.5882499999999999"/>
    <n v="7.0000000000000007E-2"/>
    <n v="2016"/>
    <x v="7"/>
    <x v="17"/>
  </r>
  <r>
    <d v="2016-02-02T00:00:00"/>
    <d v="2016-02-04T00:00:00"/>
    <m/>
    <s v="FR0053"/>
    <d v="2021-07-15T00:00:00"/>
    <n v="8.2500000000000004E-2"/>
    <n v="7.9299999999999995E-2"/>
    <n v="8.0665700000000007E-2"/>
    <n v="8.4000000000000005E-2"/>
    <n v="7.9299999999999995E-2"/>
    <n v="7.9728599999999997E-2"/>
    <n v="8.0100000000000005E-2"/>
    <m/>
    <n v="8927000"/>
    <m/>
    <n v="6050000"/>
    <m/>
    <n v="2950000"/>
    <m/>
    <n v="3.0261016949152544"/>
    <n v="8.0100000000000005E-2"/>
    <n v="2016"/>
    <x v="7"/>
    <x v="1"/>
  </r>
  <r>
    <d v="2016-02-02T00:00:00"/>
    <d v="2016-02-04T00:00:00"/>
    <m/>
    <s v="FR0056"/>
    <d v="2026-09-15T00:00:00"/>
    <n v="8.3750000000000005E-2"/>
    <n v="8.0199999999999994E-2"/>
    <n v="8.1406699999999999E-2"/>
    <n v="8.4000000000000005E-2"/>
    <n v="8.0199999999999994E-2"/>
    <n v="8.0775899999999998E-2"/>
    <n v="8.1100000000000005E-2"/>
    <m/>
    <n v="8899000"/>
    <m/>
    <n v="5000000"/>
    <m/>
    <n v="3300000"/>
    <m/>
    <n v="2.6966666666666668"/>
    <n v="8.1100000000000005E-2"/>
    <n v="2016"/>
    <x v="7"/>
    <x v="1"/>
  </r>
  <r>
    <d v="2016-02-02T00:00:00"/>
    <d v="2016-02-04T00:00:00"/>
    <m/>
    <s v="FR0073"/>
    <d v="2031-05-15T00:00:00"/>
    <n v="8.7499999999999994E-2"/>
    <n v="8.3699999999999997E-2"/>
    <n v="8.4686300000000006E-2"/>
    <n v="9.6600000000000005E-2"/>
    <n v="8.3699999999999997E-2"/>
    <n v="8.4198400000000007E-2"/>
    <n v="8.4699999999999998E-2"/>
    <m/>
    <n v="7814000"/>
    <m/>
    <n v="5750000"/>
    <m/>
    <n v="5750000"/>
    <m/>
    <n v="1.3589565217391304"/>
    <n v="8.4199999999999997E-2"/>
    <n v="2016"/>
    <x v="7"/>
    <x v="1"/>
  </r>
  <r>
    <d v="2016-02-03T00:00:00"/>
    <d v="2016-02-05T00:00:00"/>
    <m/>
    <s v="FR0069"/>
    <d v="2019-04-15T00:00:00"/>
    <n v="7.8750000000000001E-2"/>
    <m/>
    <m/>
    <m/>
    <m/>
    <n v="7.9000000000000001E-2"/>
    <m/>
    <m/>
    <n v="1700000"/>
    <m/>
    <n v="1700000"/>
    <m/>
    <n v="1700000"/>
    <m/>
    <n v="1"/>
    <m/>
    <n v="2016"/>
    <x v="7"/>
    <x v="1"/>
  </r>
  <r>
    <d v="2016-02-09T00:00:00"/>
    <d v="2016-02-11T00:00:00"/>
    <m/>
    <s v="SPNS10082016"/>
    <d v="2016-08-10T00:00:00"/>
    <n v="0"/>
    <n v="6.25E-2"/>
    <n v="6.6675700000000004E-2"/>
    <n v="7.7499999999999999E-2"/>
    <n v="6.25E-2"/>
    <n v="6.2656199999999995E-2"/>
    <n v="6.2812499999999993E-2"/>
    <n v="4000000"/>
    <n v="5291000"/>
    <n v="14826000"/>
    <n v="1970000"/>
    <n v="9653000"/>
    <n v="500000"/>
    <n v="5250000"/>
    <n v="10.582000000000001"/>
    <n v="6.4100000000000004E-2"/>
    <n v="2016"/>
    <x v="7"/>
    <x v="21"/>
  </r>
  <r>
    <d v="2016-02-09T00:00:00"/>
    <d v="2016-02-11T00:00:00"/>
    <m/>
    <s v="PBS006"/>
    <d v="2020-09-15T00:00:00"/>
    <n v="8.2500000000000004E-2"/>
    <n v="8.0625000000000002E-2"/>
    <n v="8.2844299999999996E-2"/>
    <n v="8.59375E-2"/>
    <n v="8.0625000000000002E-2"/>
    <n v="8.2173300000000005E-2"/>
    <n v="8.3125000000000004E-2"/>
    <m/>
    <n v="1970000"/>
    <m/>
    <n v="1970000"/>
    <m/>
    <n v="1330000"/>
    <m/>
    <n v="1.481203007518797"/>
    <n v="8.2900000000000001E-2"/>
    <n v="2016"/>
    <x v="7"/>
    <x v="20"/>
  </r>
  <r>
    <d v="2016-02-09T00:00:00"/>
    <d v="2016-02-11T00:00:00"/>
    <m/>
    <s v="PBS009"/>
    <d v="2018-01-25T00:00:00"/>
    <n v="7.7499999999999999E-2"/>
    <n v="0.08"/>
    <n v="8.2140400000000002E-2"/>
    <n v="8.8437500000000002E-2"/>
    <n v="0.08"/>
    <n v="8.1187899999999993E-2"/>
    <n v="8.2187499999999997E-2"/>
    <m/>
    <n v="5213000"/>
    <m/>
    <n v="5213000"/>
    <m/>
    <n v="2920000"/>
    <m/>
    <n v="1.7852739726027398"/>
    <n v="8.2199999999999995E-2"/>
    <n v="2016"/>
    <x v="7"/>
    <x v="20"/>
  </r>
  <r>
    <d v="2016-02-09T00:00:00"/>
    <d v="2016-02-11T00:00:00"/>
    <m/>
    <s v="PBS011"/>
    <d v="2023-08-15T00:00:00"/>
    <n v="8.7499999999999994E-2"/>
    <n v="8.4375000000000006E-2"/>
    <n v="8.5435200000000003E-2"/>
    <n v="8.7499999999999994E-2"/>
    <n v="8.4375000000000006E-2"/>
    <n v="8.4992100000000001E-2"/>
    <n v="8.5625000000000007E-2"/>
    <m/>
    <n v="1442000"/>
    <m/>
    <n v="340000"/>
    <m/>
    <n v="340000"/>
    <m/>
    <n v="4.2411764705882353"/>
    <n v="8.5000000000000006E-2"/>
    <n v="2016"/>
    <x v="7"/>
    <x v="20"/>
  </r>
  <r>
    <d v="2016-02-09T00:00:00"/>
    <d v="2016-02-11T00:00:00"/>
    <m/>
    <s v="PBS012"/>
    <d v="2030-11-15T00:00:00"/>
    <n v="8.8749999999999996E-2"/>
    <n v="8.6874999999999994E-2"/>
    <n v="8.8846999999999995E-2"/>
    <n v="9.0312500000000004E-2"/>
    <n v="8.6874999999999994E-2"/>
    <n v="8.7399599999999994E-2"/>
    <n v="8.8124999999999995E-2"/>
    <m/>
    <n v="910000"/>
    <m/>
    <n v="160000"/>
    <m/>
    <n v="160000"/>
    <m/>
    <n v="5.6875"/>
    <n v="8.7400000000000005E-2"/>
    <n v="2016"/>
    <x v="7"/>
    <x v="20"/>
  </r>
  <r>
    <d v="2016-02-16T00:00:00"/>
    <d v="2016-02-18T00:00:00"/>
    <m/>
    <s v="SPN12170203"/>
    <d v="2017-02-03T00:00:00"/>
    <n v="0"/>
    <n v="6.3E-2"/>
    <n v="6.6389000000000004E-2"/>
    <n v="7.0000000000000007E-2"/>
    <n v="6.5000000000000002E-2"/>
    <n v="6.3789999999999999E-2"/>
    <n v="6.4399999999999999E-2"/>
    <n v="12000000"/>
    <n v="5905000"/>
    <n v="24648500"/>
    <n v="5905000"/>
    <n v="20255000"/>
    <n v="2000000"/>
    <n v="16300000"/>
    <n v="2.9525000000000001"/>
    <n v="6.6500000000000004E-2"/>
    <n v="2016"/>
    <x v="7"/>
    <x v="17"/>
  </r>
  <r>
    <d v="2016-02-16T00:00:00"/>
    <d v="2016-02-18T00:00:00"/>
    <m/>
    <s v="FR0056"/>
    <d v="2026-09-15T00:00:00"/>
    <n v="8.3750000000000005E-2"/>
    <n v="7.8899999999999998E-2"/>
    <n v="7.9774999999999999E-2"/>
    <n v="8.2500000000000004E-2"/>
    <n v="8.0199999999999994E-2"/>
    <n v="7.9599500000000004E-2"/>
    <n v="7.9899999999999999E-2"/>
    <m/>
    <n v="7587000"/>
    <m/>
    <n v="5250000"/>
    <m/>
    <n v="5250000"/>
    <m/>
    <n v="1.4451428571428571"/>
    <n v="7.9600000000000004E-2"/>
    <n v="2016"/>
    <x v="7"/>
    <x v="1"/>
  </r>
  <r>
    <d v="2016-02-16T00:00:00"/>
    <d v="2016-02-18T00:00:00"/>
    <m/>
    <s v="FR0073"/>
    <d v="2031-05-15T00:00:00"/>
    <n v="8.7499999999999994E-2"/>
    <n v="8.2199999999999995E-2"/>
    <n v="8.3156800000000003E-2"/>
    <n v="8.7499999999999994E-2"/>
    <n v="8.3699999999999997E-2"/>
    <n v="8.2891699999999999E-2"/>
    <n v="8.3099999999999993E-2"/>
    <m/>
    <n v="4027500"/>
    <m/>
    <n v="2750000"/>
    <m/>
    <n v="2700000"/>
    <m/>
    <n v="1.4916666666666667"/>
    <n v="8.2900000000000001E-2"/>
    <n v="2016"/>
    <x v="7"/>
    <x v="1"/>
  </r>
  <r>
    <d v="2016-02-16T00:00:00"/>
    <d v="2016-02-18T00:00:00"/>
    <m/>
    <s v="FR0072"/>
    <d v="2036-05-15T00:00:00"/>
    <n v="8.2500000000000004E-2"/>
    <n v="8.2299999999999998E-2"/>
    <n v="8.3397200000000005E-2"/>
    <n v="8.5000000000000006E-2"/>
    <n v="8.2299999999999998E-2"/>
    <n v="8.3296700000000001E-2"/>
    <n v="8.3900000000000002E-2"/>
    <m/>
    <n v="7129000"/>
    <m/>
    <n v="6350000"/>
    <m/>
    <n v="6350000"/>
    <m/>
    <n v="1.1226771653543308"/>
    <n v="8.3299999999999999E-2"/>
    <n v="2016"/>
    <x v="7"/>
    <x v="1"/>
  </r>
  <r>
    <d v="2016-02-19T00:00:00"/>
    <d v="2016-02-19T00:00:00"/>
    <m/>
    <s v="PBS010"/>
    <d v="2019-01-25T00:00:00"/>
    <n v="8.6249999999999993E-2"/>
    <m/>
    <m/>
    <m/>
    <m/>
    <n v="8.0500000000000002E-2"/>
    <m/>
    <m/>
    <n v="1500000"/>
    <m/>
    <n v="1500000"/>
    <m/>
    <n v="1500000"/>
    <m/>
    <n v="1"/>
    <m/>
    <n v="2016"/>
    <x v="7"/>
    <x v="20"/>
  </r>
  <r>
    <d v="2016-02-23T00:00:00"/>
    <d v="2016-02-25T00:00:00"/>
    <m/>
    <s v="SPNS10082016"/>
    <d v="2016-08-10T00:00:00"/>
    <n v="0"/>
    <n v="5.7500000000000002E-2"/>
    <n v="6.0826900000000003E-2"/>
    <n v="6.7500000000000004E-2"/>
    <n v="5.7500000000000002E-2"/>
    <n v="5.8453100000000001E-2"/>
    <n v="5.9687499999999998E-2"/>
    <n v="4000000"/>
    <n v="3658000"/>
    <n v="9852000"/>
    <n v="3658000"/>
    <n v="8660000"/>
    <n v="1000000"/>
    <n v="5075000"/>
    <n v="3.6579999999999999"/>
    <n v="6.2899999999999998E-2"/>
    <n v="2016"/>
    <x v="7"/>
    <x v="21"/>
  </r>
  <r>
    <d v="2016-02-23T00:00:00"/>
    <d v="2016-02-25T00:00:00"/>
    <m/>
    <s v="PBS006"/>
    <d v="2020-09-15T00:00:00"/>
    <n v="8.2500000000000004E-2"/>
    <n v="8.1250000000000003E-2"/>
    <n v="8.3005999999999996E-2"/>
    <n v="8.5000000000000006E-2"/>
    <n v="8.1250000000000003E-2"/>
    <n v="8.2381099999999999E-2"/>
    <n v="8.3437499999999998E-2"/>
    <m/>
    <n v="591000"/>
    <m/>
    <n v="365000"/>
    <m/>
    <n v="360000"/>
    <m/>
    <n v="1.6416666666666666"/>
    <n v="8.2400000000000001E-2"/>
    <n v="2016"/>
    <x v="7"/>
    <x v="20"/>
  </r>
  <r>
    <d v="2016-02-23T00:00:00"/>
    <d v="2016-02-25T00:00:00"/>
    <m/>
    <s v="PBS009"/>
    <d v="2018-01-25T00:00:00"/>
    <n v="7.7499999999999999E-2"/>
    <n v="8.4062499999999998E-2"/>
    <n v="8.0199000000000006E-2"/>
    <n v="8.5000000000000006E-2"/>
    <n v="8.4062499999999998E-2"/>
    <n v="7.9769199999999998E-2"/>
    <n v="8.0625000000000002E-2"/>
    <m/>
    <n v="4422000"/>
    <m/>
    <n v="4422000"/>
    <m/>
    <n v="3520000"/>
    <m/>
    <n v="1.2562500000000001"/>
    <n v="8.0399999999999999E-2"/>
    <n v="2016"/>
    <x v="7"/>
    <x v="20"/>
  </r>
  <r>
    <d v="2016-02-23T00:00:00"/>
    <d v="2016-02-25T00:00:00"/>
    <m/>
    <s v="PBS011"/>
    <d v="2023-08-15T00:00:00"/>
    <n v="8.7499999999999994E-2"/>
    <n v="8.7499999999999994E-2"/>
    <n v="8.5599400000000006E-2"/>
    <n v="8.6249999999999993E-2"/>
    <n v="8.7499999999999994E-2"/>
    <m/>
    <m/>
    <m/>
    <n v="305000"/>
    <m/>
    <n v="20000"/>
    <m/>
    <m/>
    <m/>
    <m/>
    <n v="8.4400000000000003E-2"/>
    <n v="2016"/>
    <x v="7"/>
    <x v="20"/>
  </r>
  <r>
    <d v="2016-02-23T00:00:00"/>
    <d v="2016-02-25T00:00:00"/>
    <m/>
    <s v="PBS012"/>
    <d v="2030-11-15T00:00:00"/>
    <n v="8.8749999999999996E-2"/>
    <n v="8.6874999999999994E-2"/>
    <n v="8.8643100000000002E-2"/>
    <n v="9.0312500000000004E-2"/>
    <n v="8.6874999999999994E-2"/>
    <n v="8.77999E-2"/>
    <n v="8.8124999999999995E-2"/>
    <m/>
    <n v="876000"/>
    <m/>
    <n v="195000"/>
    <m/>
    <n v="195000"/>
    <m/>
    <n v="4.4923076923076923"/>
    <n v="8.7800000000000003E-2"/>
    <n v="2016"/>
    <x v="7"/>
    <x v="20"/>
  </r>
  <r>
    <d v="2016-03-01T00:00:00"/>
    <d v="2016-03-03T00:00:00"/>
    <m/>
    <s v="SPN03160602"/>
    <d v="2016-06-02T00:00:00"/>
    <n v="0"/>
    <n v="5.45E-2"/>
    <n v="5.6133500000000003E-2"/>
    <n v="6.3500000000000001E-2"/>
    <n v="5.5E-2"/>
    <n v="5.5463999999999999E-2"/>
    <n v="5.6500000000000002E-2"/>
    <n v="12000000"/>
    <n v="2325000"/>
    <n v="26577600"/>
    <n v="2325000"/>
    <n v="16793000"/>
    <n v="2000000"/>
    <n v="15600000"/>
    <n v="1.1625000000000001"/>
    <n v="5.7000000000000002E-2"/>
    <n v="2016"/>
    <x v="7"/>
    <x v="16"/>
  </r>
  <r>
    <d v="2016-03-01T00:00:00"/>
    <d v="2016-03-03T00:00:00"/>
    <m/>
    <s v="SPN12170302"/>
    <d v="2017-03-02T00:00:00"/>
    <n v="0"/>
    <n v="0.06"/>
    <n v="6.4829999999999999E-2"/>
    <n v="7.0000000000000007E-2"/>
    <n v="6.5000000000000002E-2"/>
    <n v="6.3180399999999998E-2"/>
    <n v="6.4500000000000002E-2"/>
    <m/>
    <n v="2818000"/>
    <m/>
    <n v="2818000"/>
    <m/>
    <n v="2000000"/>
    <m/>
    <n v="1.409"/>
    <n v="6.6699999999999995E-2"/>
    <n v="2016"/>
    <x v="7"/>
    <x v="17"/>
  </r>
  <r>
    <d v="2016-03-01T00:00:00"/>
    <d v="2016-03-03T00:00:00"/>
    <m/>
    <s v="FR0053"/>
    <d v="2021-07-15T00:00:00"/>
    <n v="8.2500000000000004E-2"/>
    <n v="7.8E-2"/>
    <n v="8.0255599999999996E-2"/>
    <n v="8.3799999999999999E-2"/>
    <n v="7.9299999999999995E-2"/>
    <n v="7.9493499999999995E-2"/>
    <n v="7.9699999999999993E-2"/>
    <m/>
    <n v="5430000"/>
    <m/>
    <n v="1650000"/>
    <m/>
    <n v="1650000"/>
    <m/>
    <n v="3.290909090909091"/>
    <n v="7.9500000000000001E-2"/>
    <n v="2016"/>
    <x v="7"/>
    <x v="1"/>
  </r>
  <r>
    <d v="2016-03-01T00:00:00"/>
    <d v="2016-03-03T00:00:00"/>
    <m/>
    <s v="FR0056"/>
    <d v="2026-09-15T00:00:00"/>
    <n v="8.3750000000000005E-2"/>
    <n v="8.2400000000000001E-2"/>
    <n v="8.3206799999999997E-2"/>
    <n v="8.5000000000000006E-2"/>
    <n v="8.0199999999999994E-2"/>
    <n v="8.2897999999999999E-2"/>
    <n v="8.3299999999999999E-2"/>
    <m/>
    <n v="11928000"/>
    <m/>
    <n v="8050000"/>
    <m/>
    <n v="8050000"/>
    <m/>
    <n v="1.4817391304347827"/>
    <n v="8.2900000000000001E-2"/>
    <n v="2016"/>
    <x v="7"/>
    <x v="1"/>
  </r>
  <r>
    <d v="2016-03-01T00:00:00"/>
    <d v="2016-03-03T00:00:00"/>
    <m/>
    <s v="FR0072"/>
    <d v="2036-05-15T00:00:00"/>
    <n v="8.2500000000000004E-2"/>
    <n v="8.5999999999999993E-2"/>
    <n v="8.6989499999999997E-2"/>
    <n v="8.9899999999999994E-2"/>
    <n v="8.5999999999999993E-2"/>
    <n v="8.6588700000000005E-2"/>
    <n v="8.6800000000000002E-2"/>
    <m/>
    <n v="4076600"/>
    <m/>
    <n v="1950000"/>
    <m/>
    <n v="1900000"/>
    <m/>
    <n v="2.145578947368421"/>
    <n v="8.6599999999999996E-2"/>
    <n v="2016"/>
    <x v="7"/>
    <x v="1"/>
  </r>
  <r>
    <d v="2016-03-08T00:00:00"/>
    <d v="2016-03-11T00:00:00"/>
    <m/>
    <s v="SPNS09092016"/>
    <d v="2016-09-09T00:00:00"/>
    <n v="0"/>
    <n v="5.7187500000000002E-2"/>
    <n v="5.88797E-2"/>
    <n v="6.5000000000000002E-2"/>
    <n v="5.7187500000000002E-2"/>
    <n v="5.7928599999999997E-2"/>
    <n v="5.8437500000000003E-2"/>
    <n v="4000000"/>
    <n v="2325000"/>
    <n v="11331500"/>
    <n v="2325000"/>
    <n v="8807500"/>
    <n v="1000000"/>
    <n v="6950000"/>
    <n v="2.3250000000000002"/>
    <n v="6.0999999999999999E-2"/>
    <n v="2016"/>
    <x v="7"/>
    <x v="21"/>
  </r>
  <r>
    <d v="2016-03-08T00:00:00"/>
    <d v="2016-03-11T00:00:00"/>
    <m/>
    <s v="PBS006"/>
    <d v="2020-09-15T00:00:00"/>
    <n v="8.2500000000000004E-2"/>
    <n v="7.9062499999999994E-2"/>
    <n v="8.0516599999999994E-2"/>
    <n v="8.5000000000000006E-2"/>
    <n v="7.9062499999999994E-2"/>
    <n v="8.0343999999999999E-2"/>
    <n v="8.1250000000000003E-2"/>
    <m/>
    <n v="1859500"/>
    <m/>
    <n v="1859500"/>
    <m/>
    <n v="1665000"/>
    <m/>
    <n v="1.1168168168168169"/>
    <n v="8.1600000000000006E-2"/>
    <n v="2016"/>
    <x v="7"/>
    <x v="20"/>
  </r>
  <r>
    <d v="2016-03-08T00:00:00"/>
    <d v="2016-03-11T00:00:00"/>
    <m/>
    <s v="PBS009"/>
    <d v="2018-01-25T00:00:00"/>
    <n v="7.7499999999999999E-2"/>
    <n v="7.5624999999999998E-2"/>
    <n v="7.9087199999999996E-2"/>
    <n v="8.7499999999999994E-2"/>
    <n v="7.5624999999999998E-2"/>
    <n v="7.8200000000000006E-2"/>
    <n v="7.8750000000000001E-2"/>
    <m/>
    <n v="4339000"/>
    <m/>
    <n v="1960000"/>
    <m/>
    <n v="1960000"/>
    <m/>
    <n v="2.2137755102040817"/>
    <n v="7.8200000000000006E-2"/>
    <n v="2016"/>
    <x v="7"/>
    <x v="20"/>
  </r>
  <r>
    <d v="2016-03-08T00:00:00"/>
    <d v="2016-03-11T00:00:00"/>
    <m/>
    <s v="PBS011"/>
    <d v="2023-08-15T00:00:00"/>
    <n v="8.7499999999999994E-2"/>
    <n v="8.2187499999999997E-2"/>
    <n v="8.3734100000000006E-2"/>
    <n v="8.6874999999999994E-2"/>
    <n v="8.2187499999999997E-2"/>
    <n v="8.3262100000000006E-2"/>
    <n v="8.4062499999999998E-2"/>
    <m/>
    <n v="1350000"/>
    <m/>
    <n v="1205000"/>
    <m/>
    <n v="1040000"/>
    <m/>
    <n v="1.2980769230769231"/>
    <n v="8.3500000000000005E-2"/>
    <n v="2016"/>
    <x v="7"/>
    <x v="20"/>
  </r>
  <r>
    <d v="2016-03-08T00:00:00"/>
    <d v="2016-03-11T00:00:00"/>
    <m/>
    <s v="PBS012"/>
    <d v="2030-11-15T00:00:00"/>
    <n v="8.8749999999999996E-2"/>
    <n v="8.4687499999999999E-2"/>
    <n v="8.5930800000000002E-2"/>
    <n v="8.8749999999999996E-2"/>
    <n v="8.4687499999999999E-2"/>
    <n v="8.5712899999999995E-2"/>
    <n v="8.6562500000000001E-2"/>
    <m/>
    <n v="1458000"/>
    <m/>
    <n v="1458000"/>
    <m/>
    <n v="1285000"/>
    <m/>
    <n v="1.1346303501945525"/>
    <n v="8.8200000000000001E-2"/>
    <n v="2016"/>
    <x v="7"/>
    <x v="20"/>
  </r>
  <r>
    <d v="2016-03-10T00:00:00"/>
    <d v="2016-03-10T00:00:00"/>
    <m/>
    <s v="SR-008"/>
    <d v="2019-03-10T00:00:00"/>
    <n v="8.3000000000000004E-2"/>
    <m/>
    <m/>
    <m/>
    <m/>
    <m/>
    <m/>
    <m/>
    <n v="31500000"/>
    <m/>
    <n v="31500000"/>
    <m/>
    <n v="31500000"/>
    <m/>
    <n v="1"/>
    <m/>
    <n v="2016"/>
    <x v="7"/>
    <x v="13"/>
  </r>
  <r>
    <d v="2016-03-08T00:00:00"/>
    <d v="2016-03-11T00:00:00"/>
    <m/>
    <s v="SPNNT20160610"/>
    <d v="2016-06-10T00:00:00"/>
    <n v="0"/>
    <m/>
    <m/>
    <m/>
    <m/>
    <n v="5.45E-2"/>
    <m/>
    <m/>
    <n v="1054132"/>
    <m/>
    <n v="1054132"/>
    <m/>
    <n v="1054132"/>
    <m/>
    <n v="1"/>
    <m/>
    <n v="2016"/>
    <x v="7"/>
    <x v="2"/>
  </r>
  <r>
    <d v="2016-03-11T00:00:00"/>
    <d v="2016-03-11T00:00:00"/>
    <m/>
    <s v="PBS010"/>
    <d v="2019-01-25T00:00:00"/>
    <n v="8.6249999999999993E-2"/>
    <m/>
    <m/>
    <m/>
    <m/>
    <n v="7.8799999999999995E-2"/>
    <m/>
    <m/>
    <n v="1000000"/>
    <m/>
    <n v="1000000"/>
    <m/>
    <n v="1000000"/>
    <m/>
    <n v="1"/>
    <m/>
    <n v="2016"/>
    <x v="7"/>
    <x v="20"/>
  </r>
  <r>
    <d v="2016-03-15T00:00:00"/>
    <d v="2016-03-17T00:00:00"/>
    <m/>
    <s v="SPN12170302"/>
    <d v="2017-03-02T00:00:00"/>
    <n v="0"/>
    <n v="6.0499999999999998E-2"/>
    <n v="6.3497700000000004E-2"/>
    <n v="6.7500000000000004E-2"/>
    <n v="5.5E-2"/>
    <n v="6.2623499999999999E-2"/>
    <n v="6.4000000000000001E-2"/>
    <n v="12000000"/>
    <n v="2140000"/>
    <n v="22075300"/>
    <n v="2000000"/>
    <n v="17200000"/>
    <n v="1500000"/>
    <n v="16200000"/>
    <n v="1.4266666666666667"/>
    <n v="6.3299999999999995E-2"/>
    <n v="2016"/>
    <x v="7"/>
    <x v="17"/>
  </r>
  <r>
    <d v="2016-03-15T00:00:00"/>
    <d v="2016-03-17T00:00:00"/>
    <m/>
    <s v="FR0053"/>
    <d v="2021-07-15T00:00:00"/>
    <n v="8.2500000000000004E-2"/>
    <n v="7.2700000000000001E-2"/>
    <n v="7.3968500000000006E-2"/>
    <n v="7.7499999999999999E-2"/>
    <n v="6.5000000000000002E-2"/>
    <n v="7.3398599999999994E-2"/>
    <n v="7.3999999999999996E-2"/>
    <m/>
    <n v="7135000"/>
    <m/>
    <n v="4900000"/>
    <m/>
    <n v="4900000"/>
    <m/>
    <n v="1.4561224489795919"/>
    <n v="7.3400000000000007E-2"/>
    <n v="2016"/>
    <x v="7"/>
    <x v="1"/>
  </r>
  <r>
    <d v="2016-03-15T00:00:00"/>
    <d v="2016-03-17T00:00:00"/>
    <m/>
    <s v="FR0073"/>
    <d v="2031-05-15T00:00:00"/>
    <n v="8.7499999999999994E-2"/>
    <n v="8.1699999999999995E-2"/>
    <n v="8.2474000000000006E-2"/>
    <n v="8.7499999999999994E-2"/>
    <n v="7.9299999999999995E-2"/>
    <n v="8.2141900000000004E-2"/>
    <n v="8.2400000000000001E-2"/>
    <m/>
    <n v="4788000"/>
    <m/>
    <n v="3200000"/>
    <m/>
    <n v="2750000"/>
    <m/>
    <n v="1.741090909090909"/>
    <n v="8.2199999999999995E-2"/>
    <n v="2016"/>
    <x v="7"/>
    <x v="1"/>
  </r>
  <r>
    <d v="2016-03-15T00:00:00"/>
    <d v="2016-03-17T00:00:00"/>
    <m/>
    <s v="FR0072"/>
    <d v="2036-05-15T00:00:00"/>
    <n v="8.2500000000000004E-2"/>
    <n v="8.2000000000000003E-2"/>
    <n v="8.26823E-2"/>
    <n v="8.5999999999999993E-2"/>
    <n v="8.0199999999999994E-2"/>
    <n v="8.2499500000000003E-2"/>
    <n v="8.3000000000000004E-2"/>
    <m/>
    <n v="5754500"/>
    <m/>
    <n v="4900000"/>
    <m/>
    <n v="4900000"/>
    <m/>
    <n v="1.1743877551020407"/>
    <n v="8.2500000000000004E-2"/>
    <n v="2016"/>
    <x v="7"/>
    <x v="1"/>
  </r>
  <r>
    <d v="2016-03-15T00:00:00"/>
    <d v="2016-03-17T00:00:00"/>
    <m/>
    <s v="FR0067"/>
    <d v="2044-02-15T00:00:00"/>
    <n v="8.7499999999999994E-2"/>
    <n v="8.5500000000000007E-2"/>
    <n v="8.64153E-2"/>
    <n v="8.7999999999999995E-2"/>
    <n v="8.5500000000000007E-2"/>
    <n v="8.6348099999999997E-2"/>
    <n v="8.6999999999999994E-2"/>
    <m/>
    <n v="2257800"/>
    <m/>
    <n v="2200000"/>
    <m/>
    <n v="2150000"/>
    <m/>
    <n v="1.050139534883721"/>
    <n v="8.6400000000000005E-2"/>
    <n v="2016"/>
    <x v="7"/>
    <x v="1"/>
  </r>
  <r>
    <d v="2016-03-21T00:00:00"/>
    <d v="2016-03-29T00:00:00"/>
    <m/>
    <s v="SNI21"/>
    <d v="2021-03-29T00:00:00"/>
    <n v="3.4000000000000002E-2"/>
    <m/>
    <m/>
    <m/>
    <m/>
    <m/>
    <m/>
    <n v="33407500"/>
    <n v="10022250"/>
    <m/>
    <n v="10022250"/>
    <m/>
    <n v="10022250"/>
    <m/>
    <n v="0"/>
    <m/>
    <n v="2016"/>
    <x v="7"/>
    <x v="23"/>
  </r>
  <r>
    <d v="2016-03-21T00:00:00"/>
    <d v="2016-03-29T00:00:00"/>
    <m/>
    <s v="SNI26"/>
    <d v="2026-03-29T00:00:00"/>
    <n v="4.5499999999999999E-2"/>
    <m/>
    <m/>
    <m/>
    <m/>
    <m/>
    <m/>
    <m/>
    <n v="23385250"/>
    <m/>
    <n v="23385250"/>
    <m/>
    <n v="23385250"/>
    <m/>
    <n v="0"/>
    <m/>
    <n v="2016"/>
    <x v="7"/>
    <x v="23"/>
  </r>
  <r>
    <d v="2016-03-22T00:00:00"/>
    <d v="2016-03-24T00:00:00"/>
    <m/>
    <s v="SPNS09092016"/>
    <d v="2016-09-09T00:00:00"/>
    <n v="0"/>
    <n v="5.6250000000000001E-2"/>
    <n v="5.8466299999999999E-2"/>
    <n v="6.3750000000000001E-2"/>
    <n v="5.6250000000000001E-2"/>
    <n v="5.7569200000000001E-2"/>
    <n v="5.8125000000000003E-2"/>
    <n v="4000000"/>
    <n v="2571000"/>
    <n v="10880500"/>
    <n v="2571000"/>
    <n v="5751000"/>
    <n v="1000000"/>
    <n v="4180000"/>
    <n v="2.5710000000000002"/>
    <n v="0.06"/>
    <n v="2016"/>
    <x v="7"/>
    <x v="21"/>
  </r>
  <r>
    <d v="2016-03-22T00:00:00"/>
    <d v="2016-03-24T00:00:00"/>
    <m/>
    <s v="PBS006"/>
    <d v="2020-09-15T00:00:00"/>
    <n v="8.2500000000000004E-2"/>
    <n v="7.7187500000000006E-2"/>
    <n v="7.9146499999999995E-2"/>
    <n v="8.0625000000000002E-2"/>
    <n v="7.7187500000000006E-2"/>
    <n v="7.8494599999999998E-2"/>
    <n v="7.9062499999999994E-2"/>
    <m/>
    <n v="663000"/>
    <m/>
    <n v="385000"/>
    <m/>
    <n v="385000"/>
    <m/>
    <n v="1.7220779220779221"/>
    <n v="7.85E-2"/>
    <n v="2016"/>
    <x v="7"/>
    <x v="20"/>
  </r>
  <r>
    <d v="2016-03-22T00:00:00"/>
    <d v="2016-03-24T00:00:00"/>
    <m/>
    <s v="PBS009"/>
    <d v="2018-01-25T00:00:00"/>
    <n v="7.7499999999999999E-2"/>
    <n v="7.5624999999999998E-2"/>
    <n v="7.6586699999999994E-2"/>
    <n v="0.08"/>
    <n v="7.5624999999999998E-2"/>
    <n v="7.5699600000000006E-2"/>
    <n v="7.5937500000000005E-2"/>
    <m/>
    <n v="2684000"/>
    <m/>
    <n v="1130000"/>
    <m/>
    <n v="1130000"/>
    <m/>
    <n v="2.3752212389380531"/>
    <n v="7.5700000000000003E-2"/>
    <n v="2016"/>
    <x v="7"/>
    <x v="20"/>
  </r>
  <r>
    <d v="2016-03-22T00:00:00"/>
    <d v="2016-03-24T00:00:00"/>
    <m/>
    <s v="PBS011"/>
    <d v="2023-08-15T00:00:00"/>
    <n v="8.7499999999999994E-2"/>
    <n v="8.1250000000000003E-2"/>
    <n v="8.2988300000000001E-2"/>
    <n v="8.7499999999999994E-2"/>
    <n v="8.1250000000000003E-2"/>
    <m/>
    <m/>
    <m/>
    <n v="3144000"/>
    <m/>
    <n v="0"/>
    <m/>
    <n v="0"/>
    <m/>
    <m/>
    <n v="0.08"/>
    <n v="2016"/>
    <x v="7"/>
    <x v="20"/>
  </r>
  <r>
    <d v="2016-03-22T00:00:00"/>
    <d v="2016-03-24T00:00:00"/>
    <m/>
    <s v="PBS012"/>
    <d v="2030-11-15T00:00:00"/>
    <n v="8.8749999999999996E-2"/>
    <n v="8.4375000000000006E-2"/>
    <n v="8.5759600000000005E-2"/>
    <n v="8.8749999999999996E-2"/>
    <n v="8.4375000000000006E-2"/>
    <n v="8.5599099999999997E-2"/>
    <n v="8.6249999999999993E-2"/>
    <m/>
    <n v="1818500"/>
    <m/>
    <n v="1665000"/>
    <m/>
    <n v="1665000"/>
    <m/>
    <n v="1.0921921921921922"/>
    <n v="8.5599999999999996E-2"/>
    <n v="2016"/>
    <x v="7"/>
    <x v="20"/>
  </r>
  <r>
    <d v="2016-03-29T00:00:00"/>
    <d v="2016-03-31T00:00:00"/>
    <m/>
    <s v="SPN12170302"/>
    <d v="2017-03-02T00:00:00"/>
    <n v="0"/>
    <n v="5.9499999999999997E-2"/>
    <n v="6.4164899999999997E-2"/>
    <n v="6.7500000000000004E-2"/>
    <n v="5.9499999999999997E-2"/>
    <n v="6.3921099999999995E-2"/>
    <n v="6.6699999999999995E-2"/>
    <n v="12000000"/>
    <n v="2030000"/>
    <n v="16046800"/>
    <n v="1900000"/>
    <n v="11000000"/>
    <n v="1900000"/>
    <n v="10000000"/>
    <n v="1.0684210526315789"/>
    <n v="6.4000000000000001E-2"/>
    <n v="2016"/>
    <x v="7"/>
    <x v="17"/>
  </r>
  <r>
    <d v="2016-03-29T00:00:00"/>
    <d v="2016-03-31T00:00:00"/>
    <m/>
    <s v="FR0056"/>
    <d v="2026-09-15T00:00:00"/>
    <n v="8.3750000000000005E-2"/>
    <n v="7.8E-2"/>
    <n v="7.8865000000000005E-2"/>
    <n v="8.0199999999999994E-2"/>
    <n v="7.8E-2"/>
    <n v="7.8697299999999998E-2"/>
    <n v="7.9000000000000001E-2"/>
    <m/>
    <n v="3637000"/>
    <m/>
    <n v="2700000"/>
    <m/>
    <n v="2700000"/>
    <m/>
    <n v="1.347037037037037"/>
    <n v="7.8700000000000006E-2"/>
    <n v="2016"/>
    <x v="7"/>
    <x v="1"/>
  </r>
  <r>
    <d v="2016-03-29T00:00:00"/>
    <d v="2016-03-31T00:00:00"/>
    <m/>
    <s v="FR0073"/>
    <d v="2031-05-15T00:00:00"/>
    <n v="8.7499999999999994E-2"/>
    <n v="8.2500000000000004E-2"/>
    <n v="8.3319699999999997E-2"/>
    <n v="8.5000000000000006E-2"/>
    <n v="8.2500000000000004E-2"/>
    <n v="8.3021499999999998E-2"/>
    <n v="8.3099999999999993E-2"/>
    <m/>
    <n v="5019000"/>
    <m/>
    <n v="3300000"/>
    <m/>
    <n v="2300000"/>
    <m/>
    <n v="2.1821739130434783"/>
    <n v="8.3099999999999993E-2"/>
    <n v="2016"/>
    <x v="7"/>
    <x v="1"/>
  </r>
  <r>
    <d v="2016-03-29T00:00:00"/>
    <d v="2016-03-31T00:00:00"/>
    <m/>
    <s v="FR0072"/>
    <d v="2036-05-15T00:00:00"/>
    <n v="8.2500000000000004E-2"/>
    <n v="8.2400000000000001E-2"/>
    <n v="8.3470699999999995E-2"/>
    <n v="8.5999999999999993E-2"/>
    <n v="8.2400000000000001E-2"/>
    <n v="8.3199400000000007E-2"/>
    <n v="8.3400000000000002E-2"/>
    <m/>
    <n v="5360800"/>
    <m/>
    <n v="3100000"/>
    <m/>
    <n v="3100000"/>
    <m/>
    <n v="1.7292903225806451"/>
    <n v="8.3199999999999996E-2"/>
    <n v="2016"/>
    <x v="7"/>
    <x v="1"/>
  </r>
  <r>
    <d v="2016-04-04T00:00:00"/>
    <d v="2016-04-08T00:00:00"/>
    <m/>
    <s v="SPNNTD20160701"/>
    <d v="2016-07-01T00:00:00"/>
    <n v="0"/>
    <m/>
    <m/>
    <m/>
    <m/>
    <n v="2.1937499999999999E-2"/>
    <m/>
    <m/>
    <n v="360814"/>
    <m/>
    <n v="360814"/>
    <m/>
    <n v="360814"/>
    <m/>
    <n v="1"/>
    <m/>
    <n v="2016"/>
    <x v="7"/>
    <x v="2"/>
  </r>
  <r>
    <d v="2016-04-05T00:00:00"/>
    <d v="2016-04-07T00:00:00"/>
    <m/>
    <s v="SPNS06102016"/>
    <d v="2016-10-06T00:00:00"/>
    <n v="0"/>
    <n v="5.5625000000000001E-2"/>
    <n v="5.7944700000000002E-2"/>
    <n v="6.25E-2"/>
    <n v="5.5625000000000001E-2"/>
    <n v="5.6250000000000001E-2"/>
    <n v="5.7187500000000002E-2"/>
    <n v="4000000"/>
    <n v="1716000"/>
    <n v="13251000"/>
    <n v="1716000"/>
    <n v="9997000"/>
    <n v="500000"/>
    <n v="5785000"/>
    <n v="3.4319999999999999"/>
    <n v="5.9400000000000001E-2"/>
    <n v="2016"/>
    <x v="7"/>
    <x v="21"/>
  </r>
  <r>
    <d v="2016-04-05T00:00:00"/>
    <d v="2016-04-07T00:00:00"/>
    <m/>
    <s v="PBS006"/>
    <d v="2020-09-15T00:00:00"/>
    <n v="8.2500000000000004E-2"/>
    <n v="7.7187500000000006E-2"/>
    <n v="7.8216099999999997E-2"/>
    <n v="7.9062499999999994E-2"/>
    <n v="7.7187500000000006E-2"/>
    <n v="7.7499600000000002E-2"/>
    <n v="7.7812500000000007E-2"/>
    <m/>
    <n v="2182000"/>
    <m/>
    <n v="750000"/>
    <m/>
    <n v="750000"/>
    <m/>
    <n v="2.9093333333333335"/>
    <n v="7.7499999999999999E-2"/>
    <n v="2016"/>
    <x v="7"/>
    <x v="20"/>
  </r>
  <r>
    <d v="2016-04-05T00:00:00"/>
    <d v="2016-04-07T00:00:00"/>
    <m/>
    <s v="PBS009"/>
    <d v="2018-01-25T00:00:00"/>
    <n v="7.7499999999999999E-2"/>
    <n v="7.4374999999999997E-2"/>
    <n v="7.5776200000000002E-2"/>
    <n v="8.0625000000000002E-2"/>
    <n v="7.4374999999999997E-2"/>
    <n v="7.5164900000000007E-2"/>
    <n v="7.5624999999999998E-2"/>
    <m/>
    <n v="4826000"/>
    <m/>
    <n v="4826000"/>
    <m/>
    <n v="2260000"/>
    <m/>
    <n v="2.1353982300884957"/>
    <n v="7.5999999999999998E-2"/>
    <n v="2016"/>
    <x v="7"/>
    <x v="20"/>
  </r>
  <r>
    <d v="2016-04-05T00:00:00"/>
    <d v="2016-04-07T00:00:00"/>
    <m/>
    <s v="PBS011"/>
    <d v="2023-08-15T00:00:00"/>
    <n v="8.7499999999999994E-2"/>
    <n v="0.08"/>
    <n v="8.0745899999999995E-2"/>
    <n v="8.3125000000000004E-2"/>
    <n v="0.08"/>
    <n v="0.08"/>
    <n v="0.08"/>
    <m/>
    <n v="2176000"/>
    <m/>
    <n v="610000"/>
    <m/>
    <n v="610000"/>
    <m/>
    <n v="3.5672131147540984"/>
    <n v="0.08"/>
    <n v="2016"/>
    <x v="7"/>
    <x v="20"/>
  </r>
  <r>
    <d v="2016-04-05T00:00:00"/>
    <d v="2016-04-07T00:00:00"/>
    <m/>
    <s v="PBS012"/>
    <d v="2030-11-15T00:00:00"/>
    <n v="8.8749999999999996E-2"/>
    <n v="8.2812499999999997E-2"/>
    <n v="8.3777699999999997E-2"/>
    <n v="8.7499999999999994E-2"/>
    <n v="8.2812499999999997E-2"/>
    <n v="8.3085400000000004E-2"/>
    <n v="8.4062499999999998E-2"/>
    <m/>
    <n v="2351000"/>
    <m/>
    <n v="2095000"/>
    <m/>
    <n v="1665000"/>
    <m/>
    <n v="1.4120120120120121"/>
    <n v="8.3500000000000005E-2"/>
    <n v="2016"/>
    <x v="7"/>
    <x v="20"/>
  </r>
  <r>
    <d v="2016-04-12T00:00:00"/>
    <d v="2016-04-14T00:00:00"/>
    <m/>
    <s v="SPN03160713"/>
    <d v="2016-07-13T00:00:00"/>
    <n v="0"/>
    <n v="5.3900000000000003E-2"/>
    <n v="5.6196299999999998E-2"/>
    <n v="6.2E-2"/>
    <n v="5.3900000000000003E-2"/>
    <n v="5.4760000000000003E-2"/>
    <n v="5.5500000000000001E-2"/>
    <n v="12000000"/>
    <n v="4755000"/>
    <n v="32030700"/>
    <n v="2550000"/>
    <n v="22690000"/>
    <n v="2000000"/>
    <n v="18000000"/>
    <n v="2.3774999999999999"/>
    <n v="5.5E-2"/>
    <n v="2016"/>
    <x v="7"/>
    <x v="16"/>
  </r>
  <r>
    <d v="2016-04-12T00:00:00"/>
    <d v="2016-04-14T00:00:00"/>
    <m/>
    <s v="SPN12170413"/>
    <d v="2017-04-13T00:00:00"/>
    <n v="0"/>
    <n v="6.3E-2"/>
    <n v="6.4496499999999998E-2"/>
    <n v="6.6900000000000001E-2"/>
    <n v="6.3E-2"/>
    <n v="6.3549999999999995E-2"/>
    <n v="6.4500000000000002E-2"/>
    <m/>
    <n v="3040000"/>
    <m/>
    <n v="3040000"/>
    <m/>
    <n v="2000000"/>
    <m/>
    <n v="1.52"/>
    <n v="6.5100000000000005E-2"/>
    <n v="2016"/>
    <x v="7"/>
    <x v="17"/>
  </r>
  <r>
    <d v="2016-04-12T00:00:00"/>
    <d v="2016-04-14T00:00:00"/>
    <m/>
    <s v="FR0053"/>
    <d v="2021-07-15T00:00:00"/>
    <n v="8.2500000000000004E-2"/>
    <n v="7.2800000000000004E-2"/>
    <n v="7.3586700000000005E-2"/>
    <n v="7.4800000000000005E-2"/>
    <n v="7.2800000000000004E-2"/>
    <n v="7.3298699999999994E-2"/>
    <n v="7.3499999999999996E-2"/>
    <m/>
    <n v="3055700"/>
    <m/>
    <n v="1300000"/>
    <m/>
    <n v="1300000"/>
    <m/>
    <n v="2.3505384615384615"/>
    <n v="7.3300000000000004E-2"/>
    <n v="2016"/>
    <x v="7"/>
    <x v="1"/>
  </r>
  <r>
    <d v="2016-04-12T00:00:00"/>
    <d v="2016-04-14T00:00:00"/>
    <m/>
    <s v="FR0056"/>
    <d v="2026-09-15T00:00:00"/>
    <n v="8.3750000000000005E-2"/>
    <n v="7.4899999999999994E-2"/>
    <n v="7.5493900000000003E-2"/>
    <n v="7.6399999999999996E-2"/>
    <n v="7.4899999999999994E-2"/>
    <n v="7.5231800000000001E-2"/>
    <n v="7.5399999999999995E-2"/>
    <m/>
    <n v="11096000"/>
    <m/>
    <n v="9750000"/>
    <m/>
    <n v="6650000"/>
    <m/>
    <n v="1.6685714285714286"/>
    <n v="7.5399999999999995E-2"/>
    <n v="2016"/>
    <x v="7"/>
    <x v="1"/>
  </r>
  <r>
    <d v="2016-04-12T00:00:00"/>
    <d v="2016-04-14T00:00:00"/>
    <m/>
    <s v="FR0073"/>
    <d v="2031-05-15T00:00:00"/>
    <n v="8.7499999999999994E-2"/>
    <n v="7.7200000000000005E-2"/>
    <n v="7.8260099999999999E-2"/>
    <n v="7.9699999999999993E-2"/>
    <n v="7.7200000000000005E-2"/>
    <n v="7.7998600000000001E-2"/>
    <n v="7.8200000000000006E-2"/>
    <m/>
    <n v="10084000"/>
    <m/>
    <n v="6050000"/>
    <m/>
    <n v="6050000"/>
    <m/>
    <n v="1.6667768595041321"/>
    <n v="7.8E-2"/>
    <n v="2016"/>
    <x v="7"/>
    <x v="1"/>
  </r>
  <r>
    <d v="2016-04-19T00:00:00"/>
    <d v="2016-04-21T00:00:00"/>
    <m/>
    <s v="SPNS06102016"/>
    <d v="2016-10-06T00:00:00"/>
    <n v="0"/>
    <n v="5.4375E-2"/>
    <m/>
    <n v="7.0000000000000007E-2"/>
    <n v="5.4375E-2"/>
    <n v="5.5493300000000002E-2"/>
    <m/>
    <n v="4000000"/>
    <n v="3105000"/>
    <n v="15313000"/>
    <m/>
    <n v="0"/>
    <n v="1000000"/>
    <n v="6185000"/>
    <n v="3.105"/>
    <m/>
    <n v="2016"/>
    <x v="7"/>
    <x v="21"/>
  </r>
  <r>
    <d v="2016-04-19T00:00:00"/>
    <d v="2016-04-21T00:00:00"/>
    <m/>
    <s v="PBS006"/>
    <d v="2020-09-15T00:00:00"/>
    <n v="8.2500000000000004E-2"/>
    <n v="7.4687500000000004E-2"/>
    <m/>
    <n v="7.8437499999999993E-2"/>
    <n v="7.4687500000000004E-2"/>
    <n v="7.5956200000000001E-2"/>
    <m/>
    <m/>
    <n v="2295000"/>
    <m/>
    <m/>
    <m/>
    <n v="1370000"/>
    <m/>
    <n v="1.6751824817518248"/>
    <m/>
    <n v="2016"/>
    <x v="7"/>
    <x v="20"/>
  </r>
  <r>
    <d v="2016-04-19T00:00:00"/>
    <d v="2016-04-21T00:00:00"/>
    <m/>
    <s v="PBS009"/>
    <d v="2018-01-25T00:00:00"/>
    <n v="7.7499999999999999E-2"/>
    <n v="7.3124999999999996E-2"/>
    <m/>
    <n v="7.6874999999999999E-2"/>
    <n v="7.3124999999999996E-2"/>
    <n v="7.4199600000000004E-2"/>
    <m/>
    <m/>
    <n v="4813000"/>
    <m/>
    <m/>
    <m/>
    <n v="1010000"/>
    <m/>
    <n v="4.7653465346534656"/>
    <m/>
    <n v="2016"/>
    <x v="7"/>
    <x v="20"/>
  </r>
  <r>
    <d v="2016-04-19T00:00:00"/>
    <d v="2016-04-21T00:00:00"/>
    <m/>
    <s v="PBS011"/>
    <d v="2023-08-15T00:00:00"/>
    <n v="8.7499999999999994E-2"/>
    <n v="7.6874999999999999E-2"/>
    <m/>
    <n v="8.0312499999999995E-2"/>
    <n v="7.6874999999999999E-2"/>
    <n v="7.72423E-2"/>
    <m/>
    <m/>
    <n v="1756000"/>
    <m/>
    <m/>
    <m/>
    <n v="1585000"/>
    <m/>
    <n v="1.1078864353312303"/>
    <m/>
    <n v="2016"/>
    <x v="7"/>
    <x v="20"/>
  </r>
  <r>
    <d v="2016-04-19T00:00:00"/>
    <d v="2016-04-21T00:00:00"/>
    <m/>
    <s v="PBS012"/>
    <d v="2030-11-15T00:00:00"/>
    <n v="8.8749999999999996E-2"/>
    <n v="7.9375000000000001E-2"/>
    <m/>
    <n v="8.5000000000000006E-2"/>
    <n v="7.9375000000000001E-2"/>
    <n v="7.9984299999999994E-2"/>
    <m/>
    <m/>
    <n v="3344000"/>
    <m/>
    <m/>
    <m/>
    <n v="1220000"/>
    <m/>
    <n v="2.7409836065573772"/>
    <m/>
    <n v="2016"/>
    <x v="7"/>
    <x v="20"/>
  </r>
  <r>
    <d v="2016-04-27T00:00:00"/>
    <d v="2016-04-27T00:00:00"/>
    <m/>
    <s v="SDHI 2019C"/>
    <d v="2019-04-27T00:00:00"/>
    <n v="7.1999999999999995E-2"/>
    <m/>
    <m/>
    <m/>
    <m/>
    <m/>
    <m/>
    <m/>
    <n v="1000000"/>
    <m/>
    <n v="1000000"/>
    <m/>
    <n v="1000000"/>
    <m/>
    <n v="1"/>
    <m/>
    <n v="2016"/>
    <x v="7"/>
    <x v="8"/>
  </r>
  <r>
    <d v="2016-04-26T00:00:00"/>
    <d v="2016-04-28T00:00:00"/>
    <m/>
    <s v="SPN12170106"/>
    <d v="2017-01-06T00:00:00"/>
    <n v="0"/>
    <n v="5.8000000000000003E-2"/>
    <n v="5.9984999999999997E-2"/>
    <n v="7.0000000000000007E-2"/>
    <n v="5.8000000000000003E-2"/>
    <n v="5.8999999999999997E-2"/>
    <n v="0.06"/>
    <n v="12000000"/>
    <n v="4746000"/>
    <n v="24411400"/>
    <n v="4746000"/>
    <n v="15246000"/>
    <n v="3000000"/>
    <n v="13400000"/>
    <n v="1.5820000000000001"/>
    <n v="6.0199999999999997E-2"/>
    <n v="2016"/>
    <x v="7"/>
    <x v="17"/>
  </r>
  <r>
    <d v="2016-04-26T00:00:00"/>
    <d v="2016-04-28T00:00:00"/>
    <m/>
    <s v="FR0053"/>
    <d v="2021-07-15T00:00:00"/>
    <n v="8.2500000000000004E-2"/>
    <n v="7.3499999999999996E-2"/>
    <n v="7.4129399999999998E-2"/>
    <n v="7.5499999999999998E-2"/>
    <n v="7.3499999999999996E-2"/>
    <n v="7.3888700000000002E-2"/>
    <n v="7.4200000000000002E-2"/>
    <m/>
    <n v="4041000"/>
    <m/>
    <n v="2900000"/>
    <m/>
    <n v="2850000"/>
    <m/>
    <n v="1.4178947368421053"/>
    <n v="7.3899999999999993E-2"/>
    <n v="2016"/>
    <x v="7"/>
    <x v="1"/>
  </r>
  <r>
    <d v="2016-04-26T00:00:00"/>
    <d v="2016-04-28T00:00:00"/>
    <m/>
    <s v="FR0056"/>
    <d v="2026-09-15T00:00:00"/>
    <n v="8.3750000000000005E-2"/>
    <n v="7.6399999999999996E-2"/>
    <n v="7.7032600000000007E-2"/>
    <n v="8.1000000000000003E-2"/>
    <n v="7.6399999999999996E-2"/>
    <n v="7.6699600000000007E-2"/>
    <n v="7.6899999999999996E-2"/>
    <m/>
    <n v="8950500"/>
    <m/>
    <n v="4700000"/>
    <m/>
    <n v="4700000"/>
    <m/>
    <n v="1.9043617021276595"/>
    <n v="7.6700000000000004E-2"/>
    <n v="2016"/>
    <x v="7"/>
    <x v="1"/>
  </r>
  <r>
    <d v="2016-04-26T00:00:00"/>
    <d v="2016-04-28T00:00:00"/>
    <m/>
    <s v="FR0072"/>
    <d v="2036-05-15T00:00:00"/>
    <n v="8.2500000000000004E-2"/>
    <n v="7.8600000000000003E-2"/>
    <n v="7.9296800000000001E-2"/>
    <n v="0.09"/>
    <n v="7.8600000000000003E-2"/>
    <n v="7.8698099999999993E-2"/>
    <n v="7.8799999999999995E-2"/>
    <m/>
    <n v="4525400"/>
    <m/>
    <n v="1150000"/>
    <m/>
    <n v="1150000"/>
    <m/>
    <n v="3.9351304347826086"/>
    <n v="7.8700000000000006E-2"/>
    <n v="2016"/>
    <x v="7"/>
    <x v="1"/>
  </r>
  <r>
    <d v="2016-04-26T00:00:00"/>
    <d v="2016-04-28T00:00:00"/>
    <m/>
    <s v="FR0067"/>
    <d v="2044-02-15T00:00:00"/>
    <n v="8.7499999999999994E-2"/>
    <n v="7.9500000000000001E-2"/>
    <n v="8.1745200000000004E-2"/>
    <n v="8.5000000000000006E-2"/>
    <n v="7.9500000000000001E-2"/>
    <n v="8.1245100000000001E-2"/>
    <n v="8.2000000000000003E-2"/>
    <m/>
    <n v="2148500"/>
    <m/>
    <n v="1750000"/>
    <m/>
    <n v="1700000"/>
    <m/>
    <n v="1.2638235294117648"/>
    <n v="8.1299999999999997E-2"/>
    <n v="2016"/>
    <x v="7"/>
    <x v="1"/>
  </r>
  <r>
    <d v="2016-05-03T00:00:00"/>
    <d v="2016-05-09T00:00:00"/>
    <m/>
    <s v="SPNS04112016"/>
    <d v="2016-11-04T00:00:00"/>
    <n v="0"/>
    <n v="5.6250000000000001E-2"/>
    <n v="5.7879100000000003E-2"/>
    <n v="6.8750000000000006E-2"/>
    <n v="5.6250000000000001E-2"/>
    <n v="5.6633599999999999E-2"/>
    <n v="5.7812500000000003E-2"/>
    <n v="4000000"/>
    <n v="1751000"/>
    <n v="13244100"/>
    <n v="1751000"/>
    <n v="10152100"/>
    <n v="710000"/>
    <n v="6325000"/>
    <n v="2.4661971830985916"/>
    <n v="5.91E-2"/>
    <n v="2016"/>
    <x v="7"/>
    <x v="21"/>
  </r>
  <r>
    <d v="2016-05-03T00:00:00"/>
    <d v="2016-05-09T00:00:00"/>
    <m/>
    <s v="PBS006"/>
    <d v="2020-09-15T00:00:00"/>
    <n v="8.2500000000000004E-2"/>
    <n v="7.4999999999999997E-2"/>
    <n v="7.6856800000000003E-2"/>
    <n v="7.8125E-2"/>
    <n v="7.4999999999999997E-2"/>
    <n v="7.6619599999999996E-2"/>
    <n v="7.6874999999999999E-2"/>
    <m/>
    <n v="1735000"/>
    <m/>
    <n v="1735000"/>
    <m/>
    <n v="1165000"/>
    <m/>
    <n v="1.4892703862660943"/>
    <n v="7.6899999999999996E-2"/>
    <n v="2016"/>
    <x v="7"/>
    <x v="20"/>
  </r>
  <r>
    <d v="2016-05-03T00:00:00"/>
    <d v="2016-05-09T00:00:00"/>
    <m/>
    <s v="PBS009"/>
    <d v="2018-01-25T00:00:00"/>
    <n v="7.7499999999999999E-2"/>
    <n v="7.4062500000000003E-2"/>
    <n v="7.4629299999999996E-2"/>
    <n v="7.7187500000000006E-2"/>
    <n v="7.4062500000000003E-2"/>
    <n v="7.4062500000000003E-2"/>
    <n v="7.4062500000000003E-2"/>
    <m/>
    <n v="5392000"/>
    <m/>
    <n v="2300000"/>
    <m/>
    <n v="1000000"/>
    <m/>
    <n v="5.3920000000000003"/>
    <n v="7.4099999999999999E-2"/>
    <n v="2016"/>
    <x v="7"/>
    <x v="20"/>
  </r>
  <r>
    <d v="2016-05-03T00:00:00"/>
    <d v="2016-05-09T00:00:00"/>
    <m/>
    <s v="PBS011"/>
    <d v="2023-08-15T00:00:00"/>
    <n v="8.7499999999999994E-2"/>
    <n v="7.8750000000000001E-2"/>
    <n v="7.9419100000000006E-2"/>
    <n v="8.1250000000000003E-2"/>
    <n v="7.8750000000000001E-2"/>
    <n v="7.9356999999999997E-2"/>
    <n v="0.08"/>
    <m/>
    <n v="1750000"/>
    <m/>
    <n v="1750000"/>
    <m/>
    <n v="1660000"/>
    <m/>
    <n v="1.0542168674698795"/>
    <n v="7.9699999999999993E-2"/>
    <n v="2016"/>
    <x v="7"/>
    <x v="20"/>
  </r>
  <r>
    <d v="2016-05-03T00:00:00"/>
    <d v="2016-05-09T00:00:00"/>
    <m/>
    <s v="PBS012"/>
    <d v="2030-11-15T00:00:00"/>
    <n v="8.8749999999999996E-2"/>
    <n v="8.1250000000000003E-2"/>
    <n v="8.1882700000000003E-2"/>
    <n v="8.6249999999999993E-2"/>
    <n v="8.1250000000000003E-2"/>
    <n v="8.1513699999999994E-2"/>
    <n v="8.1875000000000003E-2"/>
    <m/>
    <n v="2616100"/>
    <m/>
    <n v="2616100"/>
    <m/>
    <n v="1790000"/>
    <m/>
    <n v="1.4615083798882682"/>
    <n v="8.2199999999999995E-2"/>
    <n v="2016"/>
    <x v="7"/>
    <x v="20"/>
  </r>
  <r>
    <d v="2016-05-10T00:00:00"/>
    <d v="2016-05-12T00:00:00"/>
    <m/>
    <s v="SPN03160811"/>
    <d v="2016-08-11T00:00:00"/>
    <n v="0"/>
    <n v="5.4899999999999997E-2"/>
    <n v="5.8567899999999999E-2"/>
    <n v="6.2700000000000006E-2"/>
    <n v="5.4899999999999997E-2"/>
    <n v="5.6568E-2"/>
    <n v="5.74E-2"/>
    <n v="12000000"/>
    <n v="1775000"/>
    <n v="13431900"/>
    <n v="1200000"/>
    <n v="7851000"/>
    <n v="1000000"/>
    <n v="6150000"/>
    <n v="1.7749999999999999"/>
    <n v="5.7000000000000002E-2"/>
    <n v="2016"/>
    <x v="7"/>
    <x v="16"/>
  </r>
  <r>
    <d v="2016-05-10T00:00:00"/>
    <d v="2016-05-12T00:00:00"/>
    <m/>
    <s v="SPN12170511"/>
    <d v="2017-05-11T00:00:00"/>
    <n v="0"/>
    <n v="5.8000000000000003E-2"/>
    <n v="6.4622499999999999E-2"/>
    <n v="7.0000000000000007E-2"/>
    <n v="5.8000000000000003E-2"/>
    <n v="6.2314300000000003E-2"/>
    <n v="6.6000000000000003E-2"/>
    <m/>
    <n v="2551000"/>
    <m/>
    <n v="2551000"/>
    <m/>
    <n v="1600000"/>
    <m/>
    <n v="1.5943750000000001"/>
    <n v="6.5000000000000002E-2"/>
    <n v="2016"/>
    <x v="7"/>
    <x v="17"/>
  </r>
  <r>
    <d v="2016-05-10T00:00:00"/>
    <d v="2016-05-12T00:00:00"/>
    <m/>
    <s v="FR0053"/>
    <d v="2021-07-15T00:00:00"/>
    <n v="8.2500000000000004E-2"/>
    <n v="7.46E-2"/>
    <n v="7.5265899999999997E-2"/>
    <n v="7.6499999999999999E-2"/>
    <n v="7.46E-2"/>
    <n v="7.4982300000000002E-2"/>
    <n v="7.5200000000000003E-2"/>
    <m/>
    <n v="2931500"/>
    <m/>
    <n v="1400000"/>
    <m/>
    <n v="1350000"/>
    <m/>
    <n v="2.1714814814814813"/>
    <n v="7.4999999999999997E-2"/>
    <n v="2016"/>
    <x v="7"/>
    <x v="1"/>
  </r>
  <r>
    <d v="2016-05-10T00:00:00"/>
    <d v="2016-05-12T00:00:00"/>
    <m/>
    <s v="FR0073"/>
    <d v="2031-05-15T00:00:00"/>
    <n v="8.7499999999999994E-2"/>
    <n v="7.9500000000000001E-2"/>
    <n v="8.0267199999999997E-2"/>
    <n v="8.2000000000000003E-2"/>
    <n v="7.9500000000000001E-2"/>
    <n v="7.9929500000000001E-2"/>
    <n v="0.08"/>
    <m/>
    <n v="3114400"/>
    <m/>
    <n v="1650000"/>
    <m/>
    <n v="1200000"/>
    <m/>
    <n v="2.5953333333333335"/>
    <n v="0.08"/>
    <n v="2016"/>
    <x v="7"/>
    <x v="1"/>
  </r>
  <r>
    <d v="2016-05-10T00:00:00"/>
    <d v="2016-05-12T00:00:00"/>
    <m/>
    <s v="FR0072"/>
    <d v="2036-05-15T00:00:00"/>
    <n v="8.2500000000000004E-2"/>
    <n v="7.9299999999999995E-2"/>
    <n v="8.0474100000000007E-2"/>
    <n v="8.4000000000000005E-2"/>
    <n v="7.9299999999999995E-2"/>
    <n v="7.9964800000000003E-2"/>
    <n v="8.0199999999999994E-2"/>
    <m/>
    <n v="3060000"/>
    <m/>
    <n v="1050000"/>
    <m/>
    <n v="1000000"/>
    <m/>
    <n v="3.06"/>
    <n v="0.08"/>
    <n v="2016"/>
    <x v="7"/>
    <x v="1"/>
  </r>
  <r>
    <d v="2016-05-17T00:00:00"/>
    <d v="2016-05-19T00:00:00"/>
    <m/>
    <s v="SPNS04112016"/>
    <d v="2016-11-04T00:00:00"/>
    <n v="0"/>
    <n v="5.6250000000000001E-2"/>
    <n v="5.7778599999999999E-2"/>
    <n v="6.1249999999999999E-2"/>
    <n v="5.6250000000000001E-2"/>
    <n v="5.6952799999999998E-2"/>
    <n v="5.7812500000000003E-2"/>
    <n v="4000000"/>
    <n v="1600000"/>
    <n v="14511100"/>
    <n v="1600000"/>
    <n v="14511100"/>
    <n v="605000"/>
    <n v="6505000"/>
    <n v="2.6446280991735538"/>
    <n v="0.06"/>
    <n v="2016"/>
    <x v="7"/>
    <x v="21"/>
  </r>
  <r>
    <d v="2016-05-17T00:00:00"/>
    <d v="2016-05-19T00:00:00"/>
    <m/>
    <s v="PBS006"/>
    <d v="2020-09-15T00:00:00"/>
    <n v="8.2500000000000004E-2"/>
    <n v="7.5937500000000005E-2"/>
    <n v="7.6728299999999999E-2"/>
    <n v="7.8437499999999993E-2"/>
    <n v="7.5937500000000005E-2"/>
    <n v="7.6691499999999996E-2"/>
    <n v="7.7499999999999999E-2"/>
    <m/>
    <n v="1712500"/>
    <m/>
    <n v="1712500"/>
    <m/>
    <n v="1660000"/>
    <m/>
    <n v="1.0316265060240963"/>
    <n v="7.6999999999999999E-2"/>
    <n v="2016"/>
    <x v="7"/>
    <x v="20"/>
  </r>
  <r>
    <d v="2016-05-17T00:00:00"/>
    <d v="2016-05-19T00:00:00"/>
    <m/>
    <s v="PBS009"/>
    <d v="2018-01-25T00:00:00"/>
    <n v="7.7499999999999999E-2"/>
    <n v="7.3124999999999996E-2"/>
    <n v="7.3816000000000007E-2"/>
    <n v="0.08"/>
    <n v="7.3124999999999996E-2"/>
    <n v="7.3124999999999996E-2"/>
    <n v="7.3124999999999996E-2"/>
    <m/>
    <n v="8336000"/>
    <m/>
    <n v="8336000"/>
    <m/>
    <n v="1480000"/>
    <m/>
    <n v="5.6324324324324326"/>
    <n v="7.3999999999999996E-2"/>
    <n v="2016"/>
    <x v="7"/>
    <x v="20"/>
  </r>
  <r>
    <d v="2016-05-17T00:00:00"/>
    <d v="2016-05-19T00:00:00"/>
    <m/>
    <s v="PBS011"/>
    <d v="2023-08-15T00:00:00"/>
    <n v="8.7499999999999994E-2"/>
    <n v="7.8750000000000001E-2"/>
    <n v="8.0106200000000002E-2"/>
    <n v="8.1250000000000003E-2"/>
    <n v="7.8750000000000001E-2"/>
    <n v="8.0019400000000004E-2"/>
    <n v="8.0937499999999996E-2"/>
    <m/>
    <n v="950600"/>
    <m/>
    <n v="950600"/>
    <m/>
    <n v="885000"/>
    <m/>
    <n v="1.0741242937853108"/>
    <n v="0.08"/>
    <n v="2016"/>
    <x v="7"/>
    <x v="20"/>
  </r>
  <r>
    <d v="2016-05-17T00:00:00"/>
    <d v="2016-05-19T00:00:00"/>
    <m/>
    <s v="PBS012"/>
    <d v="2030-11-15T00:00:00"/>
    <n v="8.8749999999999996E-2"/>
    <n v="8.0625000000000002E-2"/>
    <n v="8.1989099999999995E-2"/>
    <n v="8.3125000000000004E-2"/>
    <n v="8.0625000000000002E-2"/>
    <n v="8.1965700000000002E-2"/>
    <n v="8.2812499999999997E-2"/>
    <m/>
    <n v="1912000"/>
    <m/>
    <n v="1912000"/>
    <m/>
    <n v="1875000"/>
    <m/>
    <n v="1.0197333333333334"/>
    <n v="8.2199999999999995E-2"/>
    <n v="2016"/>
    <x v="7"/>
    <x v="20"/>
  </r>
  <r>
    <d v="2016-05-18T00:00:00"/>
    <d v="2016-05-20T00:00:00"/>
    <m/>
    <s v="FR0062"/>
    <d v="2042-04-15T00:00:00"/>
    <n v="6.3750000000000001E-2"/>
    <m/>
    <m/>
    <m/>
    <m/>
    <n v="8.1500000000000003E-2"/>
    <m/>
    <m/>
    <n v="400000"/>
    <m/>
    <n v="400000"/>
    <m/>
    <n v="400000"/>
    <m/>
    <n v="1"/>
    <n v="8.1500000000000003E-2"/>
    <n v="2016"/>
    <x v="7"/>
    <x v="1"/>
  </r>
  <r>
    <d v="2016-05-23T00:00:00"/>
    <d v="2016-05-25T00:00:00"/>
    <m/>
    <s v="SBR002"/>
    <d v="2018-05-20T00:00:00"/>
    <n v="7.4999999999999997E-2"/>
    <m/>
    <m/>
    <m/>
    <m/>
    <n v="7.4999999999999997E-2"/>
    <m/>
    <n v="3000000"/>
    <n v="3929005"/>
    <m/>
    <n v="3919005"/>
    <m/>
    <n v="3919005"/>
    <m/>
    <n v="1.0025516680892217"/>
    <m/>
    <n v="2016"/>
    <x v="7"/>
    <x v="26"/>
  </r>
  <r>
    <d v="2016-05-24T00:00:00"/>
    <d v="2016-05-26T00:00:00"/>
    <m/>
    <s v="SPN12170203"/>
    <d v="2017-02-03T00:00:00"/>
    <n v="0"/>
    <n v="0.06"/>
    <n v="6.4377500000000004E-2"/>
    <n v="6.7000000000000004E-2"/>
    <n v="0.06"/>
    <n v="6.4377500000000004E-2"/>
    <n v="6.7000000000000004E-2"/>
    <n v="12000000"/>
    <n v="890000"/>
    <n v="14686100"/>
    <n v="890000"/>
    <n v="10440000"/>
    <n v="890000"/>
    <n v="9990000"/>
    <n v="1"/>
    <n v="6.5000000000000002E-2"/>
    <n v="2016"/>
    <x v="7"/>
    <x v="17"/>
  </r>
  <r>
    <d v="2016-05-24T00:00:00"/>
    <d v="2016-05-26T00:00:00"/>
    <m/>
    <s v="FR0056"/>
    <d v="2026-09-15T00:00:00"/>
    <n v="8.3750000000000005E-2"/>
    <n v="7.9000000000000001E-2"/>
    <n v="7.9988799999999999E-2"/>
    <n v="8.1500000000000003E-2"/>
    <n v="7.9000000000000001E-2"/>
    <n v="7.9769999999999994E-2"/>
    <n v="0.08"/>
    <m/>
    <n v="6332500"/>
    <m/>
    <n v="5050000"/>
    <m/>
    <n v="4700000"/>
    <m/>
    <n v="1.3473404255319148"/>
    <n v="7.9799999999999996E-2"/>
    <n v="2016"/>
    <x v="7"/>
    <x v="1"/>
  </r>
  <r>
    <d v="2016-05-24T00:00:00"/>
    <d v="2016-05-26T00:00:00"/>
    <m/>
    <s v="FR0073"/>
    <d v="2031-05-15T00:00:00"/>
    <n v="8.7499999999999994E-2"/>
    <n v="8.1199999999999994E-2"/>
    <n v="8.1886500000000001E-2"/>
    <n v="8.3500000000000005E-2"/>
    <n v="8.1199999999999994E-2"/>
    <n v="8.1496399999999997E-2"/>
    <n v="8.1600000000000006E-2"/>
    <m/>
    <n v="3980000"/>
    <m/>
    <n v="1350000"/>
    <m/>
    <n v="1350000"/>
    <m/>
    <n v="2.9481481481481482"/>
    <n v="8.1500000000000003E-2"/>
    <n v="2016"/>
    <x v="7"/>
    <x v="1"/>
  </r>
  <r>
    <d v="2016-05-24T00:00:00"/>
    <d v="2016-05-26T00:00:00"/>
    <m/>
    <s v="FR0072"/>
    <d v="2036-05-15T00:00:00"/>
    <n v="8.2500000000000004E-2"/>
    <n v="8.09E-2"/>
    <n v="8.1696400000000002E-2"/>
    <n v="8.3000000000000004E-2"/>
    <n v="8.09E-2"/>
    <n v="8.1569600000000006E-2"/>
    <n v="8.2000000000000003E-2"/>
    <m/>
    <n v="3483600"/>
    <m/>
    <n v="3150000"/>
    <m/>
    <n v="3050000"/>
    <m/>
    <n v="1.1421639344262295"/>
    <n v="8.1600000000000006E-2"/>
    <n v="2016"/>
    <x v="7"/>
    <x v="1"/>
  </r>
  <r>
    <d v="2016-05-31T00:00:00"/>
    <d v="2016-06-07T00:00:00"/>
    <m/>
    <s v="SPNS01122016"/>
    <d v="2016-12-01T00:00:00"/>
    <n v="0"/>
    <n v="5.6250000000000001E-2"/>
    <n v="5.8302699999999999E-2"/>
    <n v="6.5000000000000002E-2"/>
    <n v="5.6250000000000001E-2"/>
    <n v="5.7066100000000002E-2"/>
    <n v="5.8749999999999997E-2"/>
    <n v="4000000"/>
    <n v="1531000"/>
    <n v="9629200"/>
    <n v="1531000"/>
    <n v="8436000"/>
    <n v="570000"/>
    <n v="4930000"/>
    <n v="2.6859649122807019"/>
    <n v="6.0400000000000002E-2"/>
    <n v="2016"/>
    <x v="7"/>
    <x v="21"/>
  </r>
  <r>
    <d v="2016-05-31T00:00:00"/>
    <d v="2016-06-07T00:00:00"/>
    <m/>
    <s v="PBS006"/>
    <d v="2020-09-15T00:00:00"/>
    <n v="8.2500000000000004E-2"/>
    <n v="7.6562500000000006E-2"/>
    <n v="7.7726600000000007E-2"/>
    <n v="7.9687499999999994E-2"/>
    <n v="7.6562500000000006E-2"/>
    <n v="7.7555200000000005E-2"/>
    <n v="7.8437499999999993E-2"/>
    <m/>
    <n v="1248000"/>
    <m/>
    <n v="1150000"/>
    <m/>
    <n v="1110000"/>
    <m/>
    <n v="1.1243243243243244"/>
    <n v="7.7600000000000002E-2"/>
    <n v="2016"/>
    <x v="7"/>
    <x v="20"/>
  </r>
  <r>
    <d v="2016-05-31T00:00:00"/>
    <d v="2016-06-07T00:00:00"/>
    <m/>
    <s v="PBS009"/>
    <d v="2018-01-25T00:00:00"/>
    <n v="7.7499999999999999E-2"/>
    <n v="7.2187500000000002E-2"/>
    <n v="7.4203400000000003E-2"/>
    <n v="0.08"/>
    <n v="7.2187500000000002E-2"/>
    <n v="7.3669299999999993E-2"/>
    <n v="7.4062500000000003E-2"/>
    <m/>
    <n v="5255000"/>
    <m/>
    <n v="5255000"/>
    <m/>
    <n v="2750000"/>
    <m/>
    <n v="1.9109090909090909"/>
    <n v="7.4399999999999994E-2"/>
    <n v="2016"/>
    <x v="7"/>
    <x v="20"/>
  </r>
  <r>
    <d v="2016-05-31T00:00:00"/>
    <d v="2016-06-07T00:00:00"/>
    <m/>
    <s v="PBS011"/>
    <d v="2023-08-15T00:00:00"/>
    <n v="8.7499999999999994E-2"/>
    <n v="8.1250000000000003E-2"/>
    <n v="8.2126000000000005E-2"/>
    <n v="8.8437500000000002E-2"/>
    <n v="8.1250000000000003E-2"/>
    <m/>
    <m/>
    <m/>
    <n v="376200"/>
    <m/>
    <m/>
    <m/>
    <m/>
    <m/>
    <e v="#DIV/0!"/>
    <n v="7.9699999999999993E-2"/>
    <n v="2016"/>
    <x v="7"/>
    <x v="20"/>
  </r>
  <r>
    <d v="2016-05-31T00:00:00"/>
    <d v="2016-06-07T00:00:00"/>
    <m/>
    <s v="PBS012"/>
    <d v="2030-11-15T00:00:00"/>
    <n v="8.8749999999999996E-2"/>
    <n v="8.2812499999999997E-2"/>
    <n v="8.4240200000000001E-2"/>
    <n v="8.7499999999999994E-2"/>
    <n v="8.2812499999999997E-2"/>
    <n v="8.3793900000000004E-2"/>
    <n v="8.4375000000000006E-2"/>
    <m/>
    <n v="1219000"/>
    <m/>
    <n v="500000"/>
    <m/>
    <n v="500000"/>
    <m/>
    <n v="2.4380000000000002"/>
    <n v="8.3799999999999999E-2"/>
    <n v="2016"/>
    <x v="7"/>
    <x v="20"/>
  </r>
  <r>
    <d v="2016-06-07T00:00:00"/>
    <d v="2016-06-09T00:00:00"/>
    <m/>
    <s v="SPN03160908"/>
    <d v="2016-09-08T00:00:00"/>
    <n v="0"/>
    <n v="5.3900000000000003E-2"/>
    <n v="5.5840300000000002E-2"/>
    <n v="6.2E-2"/>
    <n v="5.3900000000000003E-2"/>
    <n v="5.5210000000000002E-2"/>
    <n v="5.67E-2"/>
    <n v="12000000"/>
    <n v="2811000"/>
    <n v="42328400"/>
    <n v="2811000"/>
    <n v="33426400"/>
    <n v="2000000"/>
    <n v="18000000"/>
    <n v="1.4055"/>
    <n v="5.8000000000000003E-2"/>
    <n v="2016"/>
    <x v="7"/>
    <x v="16"/>
  </r>
  <r>
    <d v="2016-06-07T00:00:00"/>
    <d v="2016-06-09T00:00:00"/>
    <m/>
    <s v="SPN12170608"/>
    <d v="2017-06-08T00:00:00"/>
    <n v="0"/>
    <n v="6.25E-2"/>
    <n v="6.49314E-2"/>
    <n v="7.1999999999999995E-2"/>
    <n v="6.25E-2"/>
    <n v="6.2846200000000005E-2"/>
    <n v="6.4000000000000001E-2"/>
    <m/>
    <n v="2291000"/>
    <m/>
    <n v="2291000"/>
    <m/>
    <n v="1250000"/>
    <m/>
    <n v="1.8328"/>
    <n v="6.6000000000000003E-2"/>
    <n v="2016"/>
    <x v="7"/>
    <x v="17"/>
  </r>
  <r>
    <d v="2016-06-07T00:00:00"/>
    <d v="2016-06-09T00:00:00"/>
    <m/>
    <s v="FR0053"/>
    <d v="2021-07-15T00:00:00"/>
    <n v="8.2500000000000004E-2"/>
    <n v="7.4499999999999997E-2"/>
    <n v="7.4962600000000004E-2"/>
    <n v="7.6700000000000004E-2"/>
    <n v="7.4499999999999997E-2"/>
    <n v="7.4583399999999994E-2"/>
    <n v="7.4800000000000005E-2"/>
    <m/>
    <n v="9775000"/>
    <m/>
    <n v="8200000"/>
    <m/>
    <n v="5150000"/>
    <m/>
    <n v="1.8980582524271845"/>
    <n v="7.4800000000000005E-2"/>
    <n v="2016"/>
    <x v="7"/>
    <x v="1"/>
  </r>
  <r>
    <d v="2016-06-07T00:00:00"/>
    <d v="2016-06-09T00:00:00"/>
    <m/>
    <s v="FR0056"/>
    <d v="2026-09-15T00:00:00"/>
    <n v="8.3750000000000005E-2"/>
    <n v="7.6999999999999999E-2"/>
    <n v="7.7615600000000007E-2"/>
    <n v="8.3699999999999997E-2"/>
    <n v="7.6999999999999999E-2"/>
    <n v="7.7240199999999995E-2"/>
    <n v="7.7299999999999994E-2"/>
    <m/>
    <n v="16277000"/>
    <m/>
    <n v="8950000"/>
    <m/>
    <n v="1900000"/>
    <m/>
    <n v="8.5668421052631576"/>
    <n v="7.7399999999999997E-2"/>
    <n v="2016"/>
    <x v="7"/>
    <x v="1"/>
  </r>
  <r>
    <d v="2016-06-07T00:00:00"/>
    <d v="2016-06-09T00:00:00"/>
    <m/>
    <s v="FR0073"/>
    <d v="2031-05-15T00:00:00"/>
    <n v="8.7499999999999994E-2"/>
    <n v="7.8700000000000006E-2"/>
    <n v="7.9350699999999996E-2"/>
    <n v="8.5300000000000001E-2"/>
    <n v="7.8700000000000006E-2"/>
    <n v="7.9148499999999997E-2"/>
    <n v="7.9399999999999998E-2"/>
    <m/>
    <n v="11174400"/>
    <m/>
    <n v="11174400"/>
    <m/>
    <n v="7700000"/>
    <m/>
    <n v="1.4512207792207792"/>
    <n v="7.9399999999999998E-2"/>
    <n v="2016"/>
    <x v="7"/>
    <x v="1"/>
  </r>
  <r>
    <d v="2016-06-07T00:00:00"/>
    <d v="2016-06-14T00:00:00"/>
    <m/>
    <s v="RIEUR0623"/>
    <d v="2023-06-14T00:00:00"/>
    <n v="2.6249999999999999E-2"/>
    <m/>
    <m/>
    <m/>
    <m/>
    <m/>
    <m/>
    <n v="44975610"/>
    <n v="63415610.100000001"/>
    <m/>
    <n v="22487805"/>
    <m/>
    <n v="22487805"/>
    <m/>
    <n v="2.8200000000000003"/>
    <m/>
    <n v="2016"/>
    <x v="7"/>
    <x v="27"/>
  </r>
  <r>
    <d v="2016-06-07T00:00:00"/>
    <d v="2016-06-14T00:00:00"/>
    <m/>
    <s v="RIEUR0628"/>
    <d v="2028-06-14T00:00:00"/>
    <n v="3.7499999999999999E-2"/>
    <m/>
    <m/>
    <m/>
    <m/>
    <m/>
    <m/>
    <m/>
    <n v="61916423.100000001"/>
    <m/>
    <n v="22487805"/>
    <m/>
    <n v="22487805"/>
    <m/>
    <n v="2.7533333333333334"/>
    <m/>
    <n v="2016"/>
    <x v="7"/>
    <x v="27"/>
  </r>
  <r>
    <d v="2016-06-14T00:00:00"/>
    <d v="2016-06-16T00:00:00"/>
    <m/>
    <s v="SPNS01122016"/>
    <d v="2016-12-01T00:00:00"/>
    <n v="0"/>
    <n v="5.8749999999999997E-2"/>
    <n v="6.16658E-2"/>
    <n v="0.09"/>
    <n v="5.8749999999999997E-2"/>
    <n v="5.97969E-2"/>
    <n v="6.0312499999999998E-2"/>
    <n v="4000000"/>
    <n v="1236000"/>
    <n v="7172200"/>
    <n v="400000"/>
    <n v="5515000"/>
    <n v="400000"/>
    <n v="5075000"/>
    <n v="3.09"/>
    <n v="5.9799999999999999E-2"/>
    <n v="2016"/>
    <x v="7"/>
    <x v="21"/>
  </r>
  <r>
    <d v="2016-06-14T00:00:00"/>
    <d v="2016-06-16T00:00:00"/>
    <m/>
    <s v="PBS006"/>
    <d v="2020-09-15T00:00:00"/>
    <n v="8.2500000000000004E-2"/>
    <n v="7.6562500000000006E-2"/>
    <n v="7.7633300000000002E-2"/>
    <n v="7.8437499999999993E-2"/>
    <n v="7.6562500000000006E-2"/>
    <n v="7.6997300000000005E-2"/>
    <n v="7.7499999999999999E-2"/>
    <m/>
    <n v="340000"/>
    <m/>
    <n v="115000"/>
    <m/>
    <n v="115000"/>
    <m/>
    <n v="2.9565217391304346"/>
    <n v="7.6999999999999999E-2"/>
    <n v="2016"/>
    <x v="7"/>
    <x v="20"/>
  </r>
  <r>
    <d v="2016-06-14T00:00:00"/>
    <d v="2016-06-16T00:00:00"/>
    <m/>
    <s v="PBS009"/>
    <d v="2018-01-25T00:00:00"/>
    <n v="7.7499999999999999E-2"/>
    <n v="7.1874999999999994E-2"/>
    <n v="7.3367199999999994E-2"/>
    <n v="7.6249999999999998E-2"/>
    <n v="7.1874999999999994E-2"/>
    <n v="7.3159799999999997E-2"/>
    <n v="7.4062500000000003E-2"/>
    <m/>
    <n v="3400000"/>
    <m/>
    <n v="3400000"/>
    <m/>
    <n v="2960000"/>
    <m/>
    <n v="1.1486486486486487"/>
    <n v="7.3800000000000004E-2"/>
    <n v="2016"/>
    <x v="7"/>
    <x v="20"/>
  </r>
  <r>
    <d v="2016-06-14T00:00:00"/>
    <d v="2016-06-16T00:00:00"/>
    <m/>
    <s v="PBS011"/>
    <d v="2023-08-15T00:00:00"/>
    <n v="8.7499999999999994E-2"/>
    <n v="7.8750000000000001E-2"/>
    <n v="7.9343800000000006E-2"/>
    <n v="0.08"/>
    <n v="7.8750000000000001E-2"/>
    <m/>
    <m/>
    <m/>
    <n v="376200"/>
    <m/>
    <m/>
    <m/>
    <m/>
    <m/>
    <e v="#DIV/0!"/>
    <n v="7.8200000000000006E-2"/>
    <n v="2016"/>
    <x v="7"/>
    <x v="20"/>
  </r>
  <r>
    <d v="2016-06-14T00:00:00"/>
    <d v="2016-06-16T00:00:00"/>
    <m/>
    <s v="PBS012"/>
    <d v="2030-11-15T00:00:00"/>
    <n v="8.8749999999999996E-2"/>
    <n v="8.1562499999999996E-2"/>
    <n v="8.2165100000000005E-2"/>
    <n v="8.4062499999999998E-2"/>
    <n v="8.1562499999999996E-2"/>
    <n v="8.2098699999999997E-2"/>
    <n v="8.2500000000000004E-2"/>
    <m/>
    <n v="1820000"/>
    <m/>
    <n v="1600000"/>
    <m/>
    <n v="1600000"/>
    <m/>
    <n v="1.1375"/>
    <n v="8.2100000000000006E-2"/>
    <n v="2016"/>
    <x v="7"/>
    <x v="20"/>
  </r>
  <r>
    <d v="2016-06-15T00:00:00"/>
    <d v="2016-06-21T00:00:00"/>
    <m/>
    <s v="RIJPY0619"/>
    <d v="2019-06-21T00:00:00"/>
    <n v="8.3000000000000001E-3"/>
    <m/>
    <m/>
    <m/>
    <m/>
    <m/>
    <m/>
    <n v="12761000"/>
    <n v="7911820"/>
    <m/>
    <n v="7911820"/>
    <m/>
    <n v="7911820"/>
    <m/>
    <m/>
    <m/>
    <n v="2016"/>
    <x v="7"/>
    <x v="9"/>
  </r>
  <r>
    <d v="2016-06-15T00:00:00"/>
    <d v="2016-06-21T00:00:00"/>
    <m/>
    <s v="RIJPY0621"/>
    <d v="2021-06-21T00:00:00"/>
    <n v="1.1599999999999999E-2"/>
    <m/>
    <m/>
    <m/>
    <m/>
    <m/>
    <m/>
    <m/>
    <n v="4849180"/>
    <m/>
    <n v="4849180"/>
    <m/>
    <n v="4849180"/>
    <m/>
    <m/>
    <m/>
    <n v="2016"/>
    <x v="7"/>
    <x v="9"/>
  </r>
  <r>
    <d v="2016-06-21T00:00:00"/>
    <d v="2016-06-23T00:00:00"/>
    <m/>
    <s v="SPN12170302"/>
    <d v="2017-03-02T00:00:00"/>
    <n v="0"/>
    <n v="5.9799999999999999E-2"/>
    <n v="6.1865200000000002E-2"/>
    <n v="6.5000000000000002E-2"/>
    <n v="5.9799999999999999E-2"/>
    <n v="6.0057899999999997E-2"/>
    <n v="6.0499999999999998E-2"/>
    <n v="12000000"/>
    <n v="1400000"/>
    <n v="17534100"/>
    <n v="1400000"/>
    <n v="13400000"/>
    <n v="950000"/>
    <n v="12900000"/>
    <n v="1.4736842105263157"/>
    <n v="6.25E-2"/>
    <n v="2016"/>
    <x v="7"/>
    <x v="17"/>
  </r>
  <r>
    <d v="2016-06-21T00:00:00"/>
    <d v="2016-06-23T00:00:00"/>
    <m/>
    <s v="FR0053"/>
    <d v="2021-07-15T00:00:00"/>
    <n v="8.2500000000000004E-2"/>
    <n v="7.4300000000000005E-2"/>
    <n v="7.4774199999999999E-2"/>
    <n v="7.5499999999999998E-2"/>
    <n v="7.4300000000000005E-2"/>
    <n v="7.4698100000000003E-2"/>
    <n v="7.51E-2"/>
    <m/>
    <n v="5435000"/>
    <m/>
    <n v="4600000"/>
    <m/>
    <n v="4600000"/>
    <m/>
    <n v="1.1815217391304347"/>
    <n v="7.4700000000000003E-2"/>
    <n v="2016"/>
    <x v="7"/>
    <x v="1"/>
  </r>
  <r>
    <d v="2016-06-21T00:00:00"/>
    <d v="2016-06-23T00:00:00"/>
    <m/>
    <s v="FR0073"/>
    <d v="2031-05-15T00:00:00"/>
    <n v="8.7499999999999994E-2"/>
    <n v="7.8600000000000003E-2"/>
    <n v="7.9163700000000004E-2"/>
    <n v="7.9899999999999999E-2"/>
    <n v="7.8600000000000003E-2"/>
    <n v="7.9095299999999993E-2"/>
    <n v="7.9399999999999998E-2"/>
    <m/>
    <n v="6059500"/>
    <m/>
    <n v="5400000"/>
    <m/>
    <n v="5350000"/>
    <m/>
    <n v="1.1326168224299065"/>
    <n v="7.9100000000000004E-2"/>
    <n v="2016"/>
    <x v="7"/>
    <x v="1"/>
  </r>
  <r>
    <d v="2016-06-21T00:00:00"/>
    <d v="2016-06-23T00:00:00"/>
    <m/>
    <s v="FR0072"/>
    <d v="2036-05-15T00:00:00"/>
    <n v="8.2500000000000004E-2"/>
    <n v="7.8600000000000003E-2"/>
    <n v="7.9479400000000006E-2"/>
    <n v="8.0500000000000002E-2"/>
    <n v="7.8600000000000003E-2"/>
    <n v="7.91964E-2"/>
    <n v="7.9399999999999998E-2"/>
    <m/>
    <n v="4639600"/>
    <m/>
    <n v="2000000"/>
    <m/>
    <n v="2000000"/>
    <m/>
    <n v="2.3197999999999999"/>
    <n v="7.9200000000000007E-2"/>
    <n v="2016"/>
    <x v="7"/>
    <x v="1"/>
  </r>
  <r>
    <d v="2016-06-20T00:00:00"/>
    <d v="2016-06-24T00:00:00"/>
    <m/>
    <s v="USDFR0002"/>
    <d v="2026-06-24T00:00:00"/>
    <n v="4.0500000000000001E-2"/>
    <m/>
    <m/>
    <m/>
    <m/>
    <m/>
    <m/>
    <n v="2659200"/>
    <n v="2659200"/>
    <m/>
    <n v="2659200"/>
    <m/>
    <n v="2659200"/>
    <m/>
    <m/>
    <m/>
    <n v="2016"/>
    <x v="7"/>
    <x v="25"/>
  </r>
  <r>
    <d v="2016-06-28T00:00:00"/>
    <d v="2016-06-30T00:00:00"/>
    <m/>
    <s v="SPNS29122016"/>
    <d v="2016-12-01T00:00:00"/>
    <n v="0"/>
    <n v="6.0624999999999998E-2"/>
    <n v="6.4669500000000005E-2"/>
    <n v="7.0000000000000007E-2"/>
    <n v="6.0624999999999998E-2"/>
    <m/>
    <m/>
    <n v="4000000"/>
    <n v="1191000"/>
    <n v="7802800"/>
    <n v="0"/>
    <n v="5116500"/>
    <n v="0"/>
    <n v="5011000"/>
    <m/>
    <n v="0.06"/>
    <n v="2016"/>
    <x v="7"/>
    <x v="21"/>
  </r>
  <r>
    <d v="2016-06-28T00:00:00"/>
    <d v="2016-06-30T00:00:00"/>
    <m/>
    <s v="PBS006"/>
    <d v="2020-09-15T00:00:00"/>
    <n v="8.2500000000000004E-2"/>
    <n v="7.6874999999999999E-2"/>
    <n v="7.7560299999999999E-2"/>
    <n v="7.8125E-2"/>
    <n v="7.6874999999999999E-2"/>
    <n v="7.7560299999999999E-2"/>
    <n v="7.8125E-2"/>
    <m/>
    <n v="1901000"/>
    <m/>
    <n v="1901000"/>
    <m/>
    <n v="1901000"/>
    <m/>
    <n v="1"/>
    <n v="7.7600000000000002E-2"/>
    <n v="2016"/>
    <x v="7"/>
    <x v="20"/>
  </r>
  <r>
    <d v="2016-06-28T00:00:00"/>
    <d v="2016-06-30T00:00:00"/>
    <m/>
    <s v="PBS009"/>
    <d v="2018-01-25T00:00:00"/>
    <n v="7.7499999999999999E-2"/>
    <n v="7.3124999999999996E-2"/>
    <n v="7.4143000000000001E-2"/>
    <n v="7.5624999999999998E-2"/>
    <n v="7.3124999999999996E-2"/>
    <n v="7.3598300000000005E-2"/>
    <n v="7.4062500000000003E-2"/>
    <m/>
    <n v="2445000"/>
    <m/>
    <n v="1040000"/>
    <m/>
    <n v="1040000"/>
    <m/>
    <n v="2.3509615384615383"/>
    <n v="7.3599999999999999E-2"/>
    <n v="2016"/>
    <x v="7"/>
    <x v="20"/>
  </r>
  <r>
    <d v="2016-06-28T00:00:00"/>
    <d v="2016-06-30T00:00:00"/>
    <m/>
    <s v="PBS011"/>
    <d v="2023-08-15T00:00:00"/>
    <n v="8.7499999999999994E-2"/>
    <n v="7.8437499999999993E-2"/>
    <n v="7.9722100000000004E-2"/>
    <n v="8.0312499999999995E-2"/>
    <n v="7.8437499999999993E-2"/>
    <m/>
    <m/>
    <m/>
    <n v="135300"/>
    <m/>
    <n v="45000"/>
    <m/>
    <n v="0"/>
    <m/>
    <m/>
    <n v="7.9100000000000004E-2"/>
    <n v="2016"/>
    <x v="7"/>
    <x v="20"/>
  </r>
  <r>
    <d v="2016-06-28T00:00:00"/>
    <d v="2016-06-30T00:00:00"/>
    <m/>
    <s v="PBS012"/>
    <d v="2030-11-15T00:00:00"/>
    <n v="8.8749999999999996E-2"/>
    <n v="8.1875000000000003E-2"/>
    <n v="8.3059400000000005E-2"/>
    <n v="0.1"/>
    <n v="8.1875000000000003E-2"/>
    <n v="8.2609000000000002E-2"/>
    <n v="8.3437499999999998E-2"/>
    <m/>
    <n v="2130500"/>
    <m/>
    <n v="2130500"/>
    <m/>
    <n v="2070000"/>
    <m/>
    <n v="1.0292270531400967"/>
    <n v="8.3199999999999996E-2"/>
    <n v="2016"/>
    <x v="7"/>
    <x v="20"/>
  </r>
  <r>
    <d v="2016-06-27T00:00:00"/>
    <d v="2016-07-01T00:00:00"/>
    <m/>
    <s v="SPNNTD20160930"/>
    <d v="2016-09-30T00:00:00"/>
    <n v="0"/>
    <m/>
    <m/>
    <m/>
    <m/>
    <n v="2.1125000000000001E-2"/>
    <m/>
    <m/>
    <n v="211767"/>
    <m/>
    <n v="211767"/>
    <m/>
    <n v="211767"/>
    <m/>
    <n v="1"/>
    <m/>
    <n v="2016"/>
    <x v="7"/>
    <x v="2"/>
  </r>
  <r>
    <d v="2016-07-13T00:00:00"/>
    <d v="2016-07-13T00:00:00"/>
    <m/>
    <s v="SPNSNT12102016"/>
    <d v="2016-10-12T00:00:00"/>
    <n v="0"/>
    <m/>
    <m/>
    <m/>
    <m/>
    <n v="5.62E-2"/>
    <m/>
    <m/>
    <n v="2535030"/>
    <m/>
    <n v="2535030"/>
    <m/>
    <n v="2535030"/>
    <m/>
    <n v="1"/>
    <m/>
    <n v="2016"/>
    <x v="7"/>
    <x v="21"/>
  </r>
  <r>
    <d v="2016-07-14T00:00:00"/>
    <d v="2016-07-18T00:00:00"/>
    <m/>
    <s v="FR0045"/>
    <d v="2037-05-15T00:00:00"/>
    <n v="9.7500000000000003E-2"/>
    <m/>
    <m/>
    <m/>
    <m/>
    <n v="7.5999999999999998E-2"/>
    <m/>
    <m/>
    <n v="3226304"/>
    <m/>
    <n v="3226304"/>
    <m/>
    <n v="3226304"/>
    <m/>
    <n v="1"/>
    <n v="7.5999999999999998E-2"/>
    <n v="2016"/>
    <x v="7"/>
    <x v="1"/>
  </r>
  <r>
    <d v="2016-07-14T00:00:00"/>
    <d v="2016-07-18T00:00:00"/>
    <m/>
    <s v="FR0071"/>
    <d v="2029-03-15T00:00:00"/>
    <n v="0.09"/>
    <m/>
    <m/>
    <m/>
    <m/>
    <n v="7.3599999999999999E-2"/>
    <m/>
    <m/>
    <n v="1288682"/>
    <m/>
    <n v="1288682"/>
    <m/>
    <n v="1288682"/>
    <m/>
    <n v="1"/>
    <n v="7.3599999999999999E-2"/>
    <n v="2016"/>
    <x v="7"/>
    <x v="1"/>
  </r>
  <r>
    <d v="2016-07-14T00:00:00"/>
    <d v="2016-07-18T00:00:00"/>
    <m/>
    <s v="FR0070"/>
    <d v="2024-03-15T00:00:00"/>
    <n v="8.3750000000000005E-2"/>
    <m/>
    <m/>
    <m/>
    <m/>
    <n v="7.1099999999999997E-2"/>
    <m/>
    <m/>
    <n v="907421"/>
    <m/>
    <n v="907421"/>
    <m/>
    <n v="907421"/>
    <m/>
    <n v="1"/>
    <n v="7.1099999999999997E-2"/>
    <n v="2016"/>
    <x v="7"/>
    <x v="1"/>
  </r>
  <r>
    <d v="2016-07-14T00:00:00"/>
    <d v="2016-07-18T00:00:00"/>
    <m/>
    <s v="FR0057"/>
    <d v="2041-05-15T00:00:00"/>
    <n v="9.5000000000000001E-2"/>
    <m/>
    <m/>
    <m/>
    <m/>
    <n v="7.6499999999999999E-2"/>
    <m/>
    <m/>
    <n v="3686573"/>
    <m/>
    <n v="3686573"/>
    <m/>
    <n v="3686573"/>
    <m/>
    <n v="1"/>
    <n v="7.6499999999999999E-2"/>
    <n v="2016"/>
    <x v="7"/>
    <x v="1"/>
  </r>
  <r>
    <d v="2016-07-14T00:00:00"/>
    <d v="2016-07-18T00:00:00"/>
    <m/>
    <s v="FR0067"/>
    <d v="2044-02-15T00:00:00"/>
    <n v="8.7499999999999994E-2"/>
    <m/>
    <m/>
    <m/>
    <m/>
    <n v="7.85E-2"/>
    <m/>
    <m/>
    <n v="1318284"/>
    <m/>
    <n v="1318284"/>
    <m/>
    <n v="1318284"/>
    <m/>
    <n v="1"/>
    <n v="7.85E-2"/>
    <n v="2016"/>
    <x v="7"/>
    <x v="1"/>
  </r>
  <r>
    <d v="2016-07-19T00:00:00"/>
    <d v="2016-07-21T00:00:00"/>
    <m/>
    <s v="SPN03161020"/>
    <d v="2016-10-20T00:00:00"/>
    <n v="0"/>
    <n v="5.1999999999999998E-2"/>
    <n v="5.4395300000000001E-2"/>
    <n v="5.7000000000000002E-2"/>
    <n v="5.1999999999999998E-2"/>
    <n v="5.3446500000000001E-2"/>
    <n v="5.4600000000000003E-2"/>
    <n v="12000000"/>
    <n v="4130000"/>
    <n v="46850500"/>
    <n v="3200000"/>
    <n v="40035000"/>
    <n v="2000000"/>
    <n v="18000000"/>
    <n v="2.0649999999999999"/>
    <n v="5.3999999999999999E-2"/>
    <n v="2016"/>
    <x v="7"/>
    <x v="16"/>
  </r>
  <r>
    <d v="2016-07-19T00:00:00"/>
    <d v="2016-07-21T00:00:00"/>
    <m/>
    <s v="SPN12170720"/>
    <d v="2017-07-20T00:00:00"/>
    <n v="0"/>
    <n v="6.0499999999999998E-2"/>
    <n v="6.2295200000000002E-2"/>
    <n v="6.5000000000000002E-2"/>
    <n v="6.0499999999999998E-2"/>
    <n v="6.1461500000000002E-2"/>
    <n v="6.2E-2"/>
    <m/>
    <n v="3385000"/>
    <m/>
    <n v="3385000"/>
    <m/>
    <n v="2000000"/>
    <m/>
    <n v="1.6924999999999999"/>
    <n v="6.3E-2"/>
    <n v="2016"/>
    <x v="7"/>
    <x v="17"/>
  </r>
  <r>
    <d v="2016-07-19T00:00:00"/>
    <d v="2016-07-21T00:00:00"/>
    <m/>
    <s v="FR0053"/>
    <d v="2021-07-15T00:00:00"/>
    <n v="8.2500000000000004E-2"/>
    <n v="6.83E-2"/>
    <n v="6.9581599999999993E-2"/>
    <n v="0.08"/>
    <n v="6.83E-2"/>
    <n v="6.8535399999999996E-2"/>
    <n v="6.88E-2"/>
    <m/>
    <n v="20474000"/>
    <m/>
    <n v="19800000"/>
    <m/>
    <n v="4050000"/>
    <m/>
    <n v="5.0553086419753086"/>
    <n v="6.9500000000000006E-2"/>
    <n v="2016"/>
    <x v="7"/>
    <x v="1"/>
  </r>
  <r>
    <d v="2016-07-19T00:00:00"/>
    <d v="2016-07-21T00:00:00"/>
    <m/>
    <s v="FR0056"/>
    <d v="2026-09-15T00:00:00"/>
    <n v="8.3750000000000005E-2"/>
    <n v="7.0300000000000001E-2"/>
    <n v="7.1225399999999994E-2"/>
    <n v="0.08"/>
    <n v="7.0300000000000001E-2"/>
    <n v="7.08588E-2"/>
    <n v="7.0999999999999994E-2"/>
    <m/>
    <n v="11975000"/>
    <m/>
    <n v="7950000"/>
    <m/>
    <n v="4250000"/>
    <m/>
    <n v="2.8176470588235296"/>
    <n v="7.0999999999999994E-2"/>
    <n v="2016"/>
    <x v="7"/>
    <x v="1"/>
  </r>
  <r>
    <d v="2016-07-19T00:00:00"/>
    <d v="2016-07-21T00:00:00"/>
    <m/>
    <s v="FR0072"/>
    <d v="2036-05-15T00:00:00"/>
    <n v="8.2500000000000004E-2"/>
    <n v="7.4399999999999994E-2"/>
    <n v="7.4917300000000006E-2"/>
    <n v="0.08"/>
    <n v="7.4399999999999994E-2"/>
    <n v="7.4799299999999999E-2"/>
    <n v="7.4999999999999997E-2"/>
    <m/>
    <n v="6886500"/>
    <m/>
    <n v="5700000"/>
    <m/>
    <n v="5700000"/>
    <m/>
    <n v="1.2081578947368421"/>
    <n v="7.4800000000000005E-2"/>
    <n v="2016"/>
    <x v="7"/>
    <x v="1"/>
  </r>
  <r>
    <d v="2016-07-26T00:00:00"/>
    <d v="2016-07-28T00:00:00"/>
    <m/>
    <s v="SPNS27012017"/>
    <d v="2017-01-27T00:00:00"/>
    <n v="0"/>
    <n v="5.8437500000000003E-2"/>
    <n v="6.4056299999999997E-2"/>
    <n v="7.0000000000000007E-2"/>
    <n v="5.8437500000000003E-2"/>
    <n v="6.1053099999999999E-2"/>
    <n v="6.25E-2"/>
    <n v="4000000"/>
    <n v="1152000"/>
    <n v="21359500"/>
    <m/>
    <n v="0"/>
    <n v="200000"/>
    <n v="5420000"/>
    <n v="5.76"/>
    <n v="6.13E-2"/>
    <n v="2016"/>
    <x v="7"/>
    <x v="21"/>
  </r>
  <r>
    <d v="2016-07-26T00:00:00"/>
    <d v="2016-07-28T00:00:00"/>
    <m/>
    <s v="PBS006"/>
    <d v="2020-09-15T00:00:00"/>
    <n v="8.2500000000000004E-2"/>
    <n v="7.0000000000000007E-2"/>
    <m/>
    <n v="7.4062500000000003E-2"/>
    <n v="7.0000000000000007E-2"/>
    <n v="7.0311899999999997E-2"/>
    <n v="7.0624999999999993E-2"/>
    <m/>
    <n v="8244500"/>
    <m/>
    <m/>
    <m/>
    <n v="3000000"/>
    <m/>
    <n v="2.7481666666666666"/>
    <n v="7.1900000000000006E-2"/>
    <n v="2016"/>
    <x v="7"/>
    <x v="20"/>
  </r>
  <r>
    <d v="2016-07-26T00:00:00"/>
    <d v="2016-07-28T00:00:00"/>
    <m/>
    <s v="PBS009"/>
    <d v="2018-01-25T00:00:00"/>
    <n v="7.7499999999999999E-2"/>
    <n v="6.6250000000000003E-2"/>
    <n v="6.7773E-2"/>
    <n v="7.5624999999999998E-2"/>
    <n v="6.6250000000000003E-2"/>
    <n v="6.6406099999999996E-2"/>
    <n v="6.6562499999999997E-2"/>
    <m/>
    <n v="6803500"/>
    <m/>
    <m/>
    <m/>
    <n v="2000000"/>
    <m/>
    <n v="3.4017499999999998"/>
    <n v="6.9400000000000003E-2"/>
    <n v="2016"/>
    <x v="7"/>
    <x v="20"/>
  </r>
  <r>
    <d v="2016-07-26T00:00:00"/>
    <d v="2016-07-28T00:00:00"/>
    <m/>
    <s v="PBS011"/>
    <d v="2023-08-15T00:00:00"/>
    <n v="8.7499999999999994E-2"/>
    <n v="7.4062500000000003E-2"/>
    <n v="7.52641E-2"/>
    <n v="8.2500000000000004E-2"/>
    <n v="7.4062500000000003E-2"/>
    <n v="7.4285699999999996E-2"/>
    <n v="7.4687500000000004E-2"/>
    <m/>
    <n v="1080000"/>
    <m/>
    <m/>
    <m/>
    <n v="220000"/>
    <m/>
    <n v="4.9090909090909092"/>
    <n v="7.4300000000000005E-2"/>
    <n v="2016"/>
    <x v="7"/>
    <x v="20"/>
  </r>
  <r>
    <d v="2016-07-26T00:00:00"/>
    <d v="2016-07-28T00:00:00"/>
    <m/>
    <s v="PBS012"/>
    <d v="2030-11-15T00:00:00"/>
    <n v="8.8749999999999996E-2"/>
    <n v="7.7187500000000006E-2"/>
    <n v="7.8296599999999994E-2"/>
    <n v="8.1562499999999996E-2"/>
    <n v="7.7187500000000006E-2"/>
    <m/>
    <m/>
    <m/>
    <n v="4079500"/>
    <m/>
    <m/>
    <m/>
    <m/>
    <m/>
    <m/>
    <n v="7.7200000000000005E-2"/>
    <n v="2016"/>
    <x v="7"/>
    <x v="20"/>
  </r>
  <r>
    <d v="2016-08-02T00:00:00"/>
    <d v="2016-08-04T00:00:00"/>
    <m/>
    <s v="SPN03161104"/>
    <d v="2016-10-20T00:00:00"/>
    <n v="0"/>
    <n v="5.2499999999999998E-2"/>
    <n v="5.3845999999999998E-2"/>
    <n v="6.25E-2"/>
    <n v="5.2499999999999998E-2"/>
    <n v="5.3472499999999999E-2"/>
    <n v="5.3999999999999999E-2"/>
    <n v="12000000"/>
    <n v="3451000"/>
    <n v="45883100"/>
    <n v="3451000"/>
    <n v="34101000"/>
    <n v="2000000"/>
    <n v="18000000"/>
    <n v="1.7255"/>
    <n v="5.3999999999999999E-2"/>
    <n v="2016"/>
    <x v="7"/>
    <x v="16"/>
  </r>
  <r>
    <d v="2016-08-02T00:00:00"/>
    <d v="2016-08-04T00:00:00"/>
    <m/>
    <s v="SPN12170804"/>
    <d v="2017-07-20T00:00:00"/>
    <n v="0"/>
    <n v="6.08E-2"/>
    <n v="6.1867900000000003E-2"/>
    <n v="6.7500000000000004E-2"/>
    <n v="6.08E-2"/>
    <n v="6.0995199999999999E-2"/>
    <n v="6.1499999999999999E-2"/>
    <m/>
    <n v="2857000"/>
    <m/>
    <n v="1250000"/>
    <m/>
    <n v="1250000"/>
    <m/>
    <n v="2.2856000000000001"/>
    <n v="6.0999999999999999E-2"/>
    <n v="2016"/>
    <x v="7"/>
    <x v="17"/>
  </r>
  <r>
    <d v="2016-08-02T00:00:00"/>
    <d v="2016-08-04T00:00:00"/>
    <m/>
    <s v="FR0053"/>
    <d v="2021-07-15T00:00:00"/>
    <n v="8.2500000000000004E-2"/>
    <n v="6.59E-2"/>
    <n v="6.6914100000000004E-2"/>
    <n v="7.0000000000000007E-2"/>
    <n v="6.59E-2"/>
    <n v="6.6408999999999996E-2"/>
    <n v="6.7000000000000004E-2"/>
    <m/>
    <n v="14879600"/>
    <m/>
    <n v="10600000"/>
    <m/>
    <n v="4850000"/>
    <m/>
    <n v="3.0679587628865979"/>
    <n v="6.6699999999999995E-2"/>
    <n v="2016"/>
    <x v="7"/>
    <x v="1"/>
  </r>
  <r>
    <d v="2016-08-02T00:00:00"/>
    <d v="2016-08-04T00:00:00"/>
    <m/>
    <s v="FR0056"/>
    <d v="2026-09-15T00:00:00"/>
    <n v="8.3750000000000005E-2"/>
    <n v="6.83E-2"/>
    <n v="6.8971699999999997E-2"/>
    <n v="7.4999999999999997E-2"/>
    <n v="6.83E-2"/>
    <n v="6.8582699999999996E-2"/>
    <n v="6.8699999999999997E-2"/>
    <m/>
    <n v="16721800"/>
    <m/>
    <n v="10850000"/>
    <m/>
    <n v="4300000"/>
    <m/>
    <n v="3.8887906976744184"/>
    <n v="6.88E-2"/>
    <n v="2016"/>
    <x v="7"/>
    <x v="1"/>
  </r>
  <r>
    <d v="2016-08-02T00:00:00"/>
    <d v="2016-08-04T00:00:00"/>
    <m/>
    <s v="FR0073"/>
    <d v="2031-05-15T00:00:00"/>
    <n v="8.7499999999999994E-2"/>
    <n v="7.1099999999999997E-2"/>
    <n v="7.2028599999999998E-2"/>
    <n v="8.2000000000000003E-2"/>
    <n v="7.1099999999999997E-2"/>
    <n v="7.1835700000000002E-2"/>
    <n v="7.1999999999999995E-2"/>
    <m/>
    <n v="7973700"/>
    <m/>
    <n v="7950000"/>
    <m/>
    <n v="5600000"/>
    <m/>
    <n v="1.423875"/>
    <n v="7.1999999999999995E-2"/>
    <n v="2016"/>
    <x v="7"/>
    <x v="1"/>
  </r>
  <r>
    <d v="2016-08-05T00:00:00"/>
    <d v="2016-08-09T00:00:00"/>
    <m/>
    <s v="PBS010"/>
    <d v="2019-01-25T00:00:00"/>
    <n v="8.6249999999999993E-2"/>
    <m/>
    <m/>
    <m/>
    <m/>
    <n v="6.7400000000000002E-2"/>
    <m/>
    <m/>
    <n v="300000"/>
    <m/>
    <n v="300000"/>
    <m/>
    <n v="300000"/>
    <m/>
    <n v="1"/>
    <n v="6.7400000000000002E-2"/>
    <n v="2016"/>
    <x v="7"/>
    <x v="20"/>
  </r>
  <r>
    <d v="2016-08-09T00:00:00"/>
    <d v="2016-08-11T00:00:00"/>
    <m/>
    <s v="SPNS27012017"/>
    <d v="2017-01-27T00:00:00"/>
    <n v="0"/>
    <n v="6.1378500000000003E-2"/>
    <n v="7.0000000000000007E-2"/>
    <n v="7.0000000000000007E-2"/>
    <n v="6.1249999999999999E-2"/>
    <n v="6.0437499999999998E-2"/>
    <n v="7.0000000000000007E-2"/>
    <n v="4000000"/>
    <n v="1900000"/>
    <n v="17549000"/>
    <n v="1080000"/>
    <n v="12342000"/>
    <n v="1000000"/>
    <n v="6080000"/>
    <n v="1.9"/>
    <n v="6.0499999999999998E-2"/>
    <n v="2016"/>
    <x v="7"/>
    <x v="21"/>
  </r>
  <r>
    <d v="2016-08-09T00:00:00"/>
    <d v="2016-08-11T00:00:00"/>
    <m/>
    <s v="PBS006"/>
    <d v="2020-09-15T00:00:00"/>
    <n v="8.2500000000000004E-2"/>
    <n v="6.8501300000000001E-2"/>
    <n v="7.1249999999999994E-2"/>
    <n v="7.4062500000000003E-2"/>
    <n v="6.7187499999999997E-2"/>
    <n v="6.6938999999999999E-2"/>
    <n v="7.4062500000000003E-2"/>
    <m/>
    <n v="5553000"/>
    <m/>
    <n v="2200000"/>
    <m/>
    <n v="1070000"/>
    <m/>
    <n v="5.1897196261682241"/>
    <n v="6.7299999999999999E-2"/>
    <n v="2016"/>
    <x v="7"/>
    <x v="20"/>
  </r>
  <r>
    <d v="2016-08-09T00:00:00"/>
    <d v="2016-08-11T00:00:00"/>
    <m/>
    <s v="PBS009"/>
    <d v="2018-01-25T00:00:00"/>
    <n v="7.7499999999999999E-2"/>
    <n v="6.5203200000000003E-2"/>
    <n v="6.8750000000000006E-2"/>
    <n v="7.5624999999999998E-2"/>
    <n v="6.4375000000000002E-2"/>
    <n v="6.4125000000000001E-2"/>
    <n v="7.5624999999999998E-2"/>
    <m/>
    <n v="4352000"/>
    <m/>
    <n v="4352000"/>
    <m/>
    <n v="500000"/>
    <m/>
    <n v="8.7040000000000006"/>
    <n v="6.6000000000000003E-2"/>
    <n v="2016"/>
    <x v="7"/>
    <x v="20"/>
  </r>
  <r>
    <d v="2016-08-09T00:00:00"/>
    <d v="2016-08-11T00:00:00"/>
    <m/>
    <s v="PBS011"/>
    <d v="2023-08-15T00:00:00"/>
    <n v="8.7499999999999994E-2"/>
    <n v="7.1960399999999994E-2"/>
    <n v="7.8125E-2"/>
    <n v="8.2500000000000004E-2"/>
    <n v="7.1562500000000001E-2"/>
    <n v="7.1296999999999999E-2"/>
    <n v="8.2500000000000004E-2"/>
    <m/>
    <n v="2193000"/>
    <m/>
    <n v="1880000"/>
    <m/>
    <n v="1190000"/>
    <m/>
    <n v="1.8428571428571427"/>
    <n v="7.1599999999999997E-2"/>
    <n v="2016"/>
    <x v="7"/>
    <x v="20"/>
  </r>
  <r>
    <d v="2016-08-09T00:00:00"/>
    <d v="2016-08-11T00:00:00"/>
    <m/>
    <s v="PBS012"/>
    <d v="2030-11-15T00:00:00"/>
    <n v="8.8749999999999996E-2"/>
    <n v="7.5296199999999994E-2"/>
    <n v="8.0312499999999995E-2"/>
    <n v="8.1562499999999996E-2"/>
    <n v="7.4999999999999997E-2"/>
    <n v="7.4926000000000006E-2"/>
    <n v="8.1562499999999996E-2"/>
    <m/>
    <n v="3551000"/>
    <m/>
    <n v="2830000"/>
    <m/>
    <n v="2320000"/>
    <m/>
    <m/>
    <n v="7.4999999999999997E-2"/>
    <n v="2016"/>
    <x v="7"/>
    <x v="20"/>
  </r>
  <r>
    <d v="2016-08-10T00:00:00"/>
    <d v="2016-08-12T00:00:00"/>
    <m/>
    <s v="FR0061"/>
    <d v="2022-05-15T00:00:00"/>
    <n v="7.0000000000000007E-2"/>
    <m/>
    <m/>
    <m/>
    <m/>
    <n v="6.7000000000000004E-2"/>
    <m/>
    <m/>
    <n v="825000"/>
    <m/>
    <n v="825000"/>
    <m/>
    <n v="825000"/>
    <m/>
    <n v="1"/>
    <n v="6.7000000000000004E-2"/>
    <n v="2016"/>
    <x v="7"/>
    <x v="1"/>
  </r>
  <r>
    <d v="2016-08-10T00:00:00"/>
    <d v="2016-08-12T00:00:00"/>
    <m/>
    <s v="FR0063"/>
    <d v="2023-05-15T00:00:00"/>
    <n v="5.6250000000000001E-2"/>
    <m/>
    <m/>
    <m/>
    <m/>
    <n v="6.7500000000000004E-2"/>
    <m/>
    <m/>
    <n v="1100000"/>
    <m/>
    <n v="1100000"/>
    <m/>
    <n v="1100000"/>
    <m/>
    <n v="1"/>
    <n v="6.7500000000000004E-2"/>
    <n v="2016"/>
    <x v="7"/>
    <x v="1"/>
  </r>
  <r>
    <d v="2016-08-10T00:00:00"/>
    <d v="2016-08-12T00:00:00"/>
    <m/>
    <s v="FR0046"/>
    <d v="2023-07-15T00:00:00"/>
    <n v="9.5000000000000001E-2"/>
    <m/>
    <m/>
    <m/>
    <m/>
    <n v="6.7599999999999993E-2"/>
    <m/>
    <m/>
    <n v="825000"/>
    <m/>
    <n v="825000"/>
    <m/>
    <n v="825000"/>
    <m/>
    <n v="1"/>
    <n v="6.7599999999999993E-2"/>
    <n v="2016"/>
    <x v="7"/>
    <x v="1"/>
  </r>
  <r>
    <d v="2016-08-10T00:00:00"/>
    <d v="2016-08-12T00:00:00"/>
    <m/>
    <s v="FR0062"/>
    <d v="2042-04-15T00:00:00"/>
    <n v="6.3750000000000001E-2"/>
    <m/>
    <m/>
    <m/>
    <m/>
    <n v="7.5200000000000003E-2"/>
    <m/>
    <m/>
    <n v="992000"/>
    <m/>
    <n v="992000"/>
    <m/>
    <n v="992000"/>
    <m/>
    <n v="1"/>
    <n v="7.5200000000000003E-2"/>
    <n v="2016"/>
    <x v="7"/>
    <x v="1"/>
  </r>
  <r>
    <d v="2016-08-16T00:00:00"/>
    <d v="2016-08-19T00:00:00"/>
    <m/>
    <s v="SPN12170511"/>
    <d v="2017-05-11T00:00:00"/>
    <n v="0"/>
    <n v="5.7500000000000002E-2"/>
    <n v="5.9473100000000001E-2"/>
    <n v="6.25E-2"/>
    <n v="5.7500000000000002E-2"/>
    <n v="5.8143399999999998E-2"/>
    <n v="5.8500000000000003E-2"/>
    <n v="12000000"/>
    <n v="9482400"/>
    <n v="36961200"/>
    <n v="3600000"/>
    <n v="21800000"/>
    <n v="2000000"/>
    <n v="18000000"/>
    <n v="4.7412000000000001"/>
    <n v="5.8500000000000003E-2"/>
    <n v="2016"/>
    <x v="7"/>
    <x v="17"/>
  </r>
  <r>
    <d v="2016-08-16T00:00:00"/>
    <d v="2016-08-19T00:00:00"/>
    <m/>
    <s v="FR0053"/>
    <d v="2021-07-15T00:00:00"/>
    <n v="8.2500000000000004E-2"/>
    <n v="6.5699999999999995E-2"/>
    <n v="6.6497200000000006E-2"/>
    <n v="6.7900000000000002E-2"/>
    <n v="6.5699999999999995E-2"/>
    <n v="6.6137299999999996E-2"/>
    <n v="6.6299999999999998E-2"/>
    <m/>
    <n v="12223800"/>
    <m/>
    <n v="5750000"/>
    <m/>
    <n v="3550000"/>
    <m/>
    <n v="3.443323943661972"/>
    <n v="6.6199999999999995E-2"/>
    <n v="2016"/>
    <x v="7"/>
    <x v="1"/>
  </r>
  <r>
    <d v="2016-08-16T00:00:00"/>
    <d v="2016-08-19T00:00:00"/>
    <m/>
    <s v="FR0073"/>
    <d v="2031-05-15T00:00:00"/>
    <n v="8.7499999999999994E-2"/>
    <n v="7.17E-2"/>
    <n v="7.2093000000000004E-2"/>
    <n v="7.2900000000000006E-2"/>
    <n v="7.17E-2"/>
    <n v="7.1999900000000006E-2"/>
    <n v="7.22E-2"/>
    <m/>
    <n v="9122200"/>
    <m/>
    <n v="6700000"/>
    <m/>
    <n v="6700000"/>
    <m/>
    <n v="1.3615223880597014"/>
    <n v="7.1999999999999995E-2"/>
    <n v="2016"/>
    <x v="7"/>
    <x v="1"/>
  </r>
  <r>
    <d v="2016-08-16T00:00:00"/>
    <d v="2016-08-19T00:00:00"/>
    <m/>
    <s v="FR0072"/>
    <d v="2036-05-15T00:00:00"/>
    <n v="8.2500000000000004E-2"/>
    <n v="7.2800000000000004E-2"/>
    <n v="7.3243600000000006E-2"/>
    <n v="7.3999999999999996E-2"/>
    <n v="7.2800000000000004E-2"/>
    <n v="7.3199799999999995E-2"/>
    <n v="7.3499999999999996E-2"/>
    <m/>
    <n v="6132800"/>
    <m/>
    <n v="5750000"/>
    <m/>
    <n v="5750000"/>
    <m/>
    <n v="1.0665739130434782"/>
    <n v="7.3200000000000001E-2"/>
    <n v="2016"/>
    <x v="7"/>
    <x v="1"/>
  </r>
  <r>
    <d v="2016-08-23T00:00:00"/>
    <d v="2016-08-25T00:00:00"/>
    <m/>
    <s v="SPNS24022017"/>
    <d v="2017-02-24T00:00:00"/>
    <n v="0"/>
    <n v="5.9374999999999997E-2"/>
    <n v="6.21629E-2"/>
    <n v="7.0000000000000007E-2"/>
    <n v="5.9374999999999997E-2"/>
    <n v="6.0328800000000002E-2"/>
    <n v="6.0937499999999999E-2"/>
    <n v="4000000"/>
    <n v="2978000"/>
    <n v="15266500"/>
    <n v="1120000"/>
    <n v="4490000"/>
    <n v="1000000"/>
    <n v="4370000"/>
    <n v="2.9780000000000002"/>
    <n v="6.0400000000000002E-2"/>
    <n v="2016"/>
    <x v="7"/>
    <x v="21"/>
  </r>
  <r>
    <d v="2016-08-23T00:00:00"/>
    <d v="2016-08-25T00:00:00"/>
    <m/>
    <s v="PBS006"/>
    <d v="2020-09-15T00:00:00"/>
    <n v="8.2500000000000004E-2"/>
    <n v="6.5625000000000003E-2"/>
    <n v="6.7902000000000004E-2"/>
    <n v="7.1562500000000001E-2"/>
    <n v="6.5625000000000003E-2"/>
    <n v="6.6599599999999995E-2"/>
    <n v="6.7187499999999997E-2"/>
    <m/>
    <n v="5849000"/>
    <m/>
    <n v="2430000"/>
    <m/>
    <n v="2430000"/>
    <m/>
    <n v="2.4069958847736626"/>
    <n v="6.6600000000000006E-2"/>
    <n v="2016"/>
    <x v="7"/>
    <x v="20"/>
  </r>
  <r>
    <d v="2016-08-23T00:00:00"/>
    <d v="2016-08-25T00:00:00"/>
    <m/>
    <s v="PBS009"/>
    <d v="2018-01-25T00:00:00"/>
    <n v="7.7499999999999999E-2"/>
    <n v="6.4062499999999994E-2"/>
    <n v="6.6133300000000006E-2"/>
    <n v="7.1249999999999994E-2"/>
    <n v="6.4062499999999994E-2"/>
    <n v="6.4995800000000006E-2"/>
    <n v="6.5625000000000003E-2"/>
    <m/>
    <n v="1626000"/>
    <m/>
    <n v="750000"/>
    <m/>
    <n v="750000"/>
    <m/>
    <n v="2.1680000000000001"/>
    <n v="6.5000000000000002E-2"/>
    <n v="2016"/>
    <x v="7"/>
    <x v="20"/>
  </r>
  <r>
    <d v="2016-08-23T00:00:00"/>
    <d v="2016-08-25T00:00:00"/>
    <m/>
    <s v="PBS011"/>
    <d v="2023-08-15T00:00:00"/>
    <n v="8.7499999999999994E-2"/>
    <n v="7.1249999999999994E-2"/>
    <n v="7.2918700000000003E-2"/>
    <n v="7.5624999999999998E-2"/>
    <m/>
    <m/>
    <m/>
    <m/>
    <n v="1895500"/>
    <m/>
    <m/>
    <m/>
    <m/>
    <m/>
    <m/>
    <n v="7.0400000000000004E-2"/>
    <n v="2016"/>
    <x v="7"/>
    <x v="20"/>
  </r>
  <r>
    <d v="2016-08-23T00:00:00"/>
    <d v="2016-08-25T00:00:00"/>
    <m/>
    <s v="PBS012"/>
    <d v="2030-11-15T00:00:00"/>
    <n v="8.8749999999999996E-2"/>
    <n v="7.4374999999999997E-2"/>
    <n v="7.6107300000000003E-2"/>
    <n v="7.8750000000000001E-2"/>
    <n v="7.4374999999999997E-2"/>
    <n v="7.4795100000000003E-2"/>
    <n v="7.5312500000000004E-2"/>
    <m/>
    <n v="2918000"/>
    <m/>
    <n v="190000"/>
    <m/>
    <n v="190000"/>
    <m/>
    <n v="15.357894736842105"/>
    <n v="7.4800000000000005E-2"/>
    <n v="2016"/>
    <x v="7"/>
    <x v="20"/>
  </r>
  <r>
    <d v="2016-08-30T00:00:00"/>
    <d v="2016-09-01T00:00:00"/>
    <m/>
    <s v="SPN12161202"/>
    <d v="2016-12-02T00:00:00"/>
    <n v="0"/>
    <n v="5.3999999999999999E-2"/>
    <n v="5.6675400000000001E-2"/>
    <n v="6.0999999999999999E-2"/>
    <n v="5.3999999999999999E-2"/>
    <n v="5.60306E-2"/>
    <n v="5.79E-2"/>
    <n v="12000000"/>
    <n v="2374400"/>
    <n v="22116300"/>
    <n v="2374400"/>
    <n v="13504400"/>
    <n v="2000000"/>
    <n v="13000000"/>
    <n v="1.1872"/>
    <n v="5.7000000000000002E-2"/>
    <n v="2016"/>
    <x v="7"/>
    <x v="17"/>
  </r>
  <r>
    <d v="2016-08-30T00:00:00"/>
    <d v="2016-09-01T00:00:00"/>
    <m/>
    <s v="SPN12170804"/>
    <d v="2017-08-04T00:00:00"/>
    <n v="0"/>
    <n v="6.0999999999999999E-2"/>
    <n v="6.3489400000000001E-2"/>
    <n v="6.7500000000000004E-2"/>
    <m/>
    <m/>
    <m/>
    <m/>
    <n v="993100"/>
    <m/>
    <n v="130000"/>
    <m/>
    <m/>
    <m/>
    <m/>
    <n v="6.1499999999999999E-2"/>
    <n v="2016"/>
    <x v="7"/>
    <x v="17"/>
  </r>
  <r>
    <d v="2016-08-30T00:00:00"/>
    <d v="2016-09-01T00:00:00"/>
    <m/>
    <s v="FR0056"/>
    <d v="2026-09-15T00:00:00"/>
    <n v="8.3750000000000005E-2"/>
    <n v="7.0800000000000002E-2"/>
    <n v="7.1618399999999999E-2"/>
    <n v="7.3200000000000001E-2"/>
    <n v="7.0800000000000002E-2"/>
    <n v="7.1398500000000004E-2"/>
    <n v="7.1599999999999997E-2"/>
    <m/>
    <n v="10754400"/>
    <m/>
    <n v="6800000"/>
    <m/>
    <n v="6800000"/>
    <m/>
    <n v="1.5815294117647059"/>
    <n v="7.1400000000000005E-2"/>
    <n v="2016"/>
    <x v="7"/>
    <x v="1"/>
  </r>
  <r>
    <d v="2016-08-30T00:00:00"/>
    <d v="2016-09-01T00:00:00"/>
    <m/>
    <s v="FR0073"/>
    <d v="2031-05-15T00:00:00"/>
    <n v="8.7499999999999994E-2"/>
    <n v="7.3599999999999999E-2"/>
    <n v="7.4160299999999998E-2"/>
    <n v="7.5399999999999995E-2"/>
    <n v="7.3599999999999999E-2"/>
    <n v="7.3998300000000003E-2"/>
    <n v="7.4300000000000005E-2"/>
    <m/>
    <n v="4059500"/>
    <m/>
    <n v="2850000"/>
    <m/>
    <n v="2850000"/>
    <m/>
    <n v="1.4243859649122808"/>
    <n v="7.3999999999999996E-2"/>
    <n v="2016"/>
    <x v="7"/>
    <x v="1"/>
  </r>
  <r>
    <d v="2016-08-30T00:00:00"/>
    <d v="2016-09-01T00:00:00"/>
    <m/>
    <s v="FR0072"/>
    <d v="2036-05-15T00:00:00"/>
    <n v="8.2500000000000004E-2"/>
    <n v="7.46E-2"/>
    <n v="7.5132900000000002E-2"/>
    <n v="7.7499999999999999E-2"/>
    <n v="7.46E-2"/>
    <n v="7.4799299999999999E-2"/>
    <n v="7.4999999999999997E-2"/>
    <m/>
    <n v="3934900"/>
    <m/>
    <n v="1350000"/>
    <m/>
    <n v="1350000"/>
    <m/>
    <n v="2.9147407407407409"/>
    <n v="7.4800000000000005E-2"/>
    <n v="2016"/>
    <x v="7"/>
    <x v="1"/>
  </r>
  <r>
    <d v="2016-09-05T00:00:00"/>
    <d v="2016-09-07T00:00:00"/>
    <m/>
    <s v="ST-001"/>
    <d v="2018-09-07T00:00:00"/>
    <n v="6.9000000000000006E-2"/>
    <m/>
    <m/>
    <m/>
    <m/>
    <n v="6.9000000000000006E-2"/>
    <m/>
    <n v="2000000"/>
    <n v="2585122"/>
    <m/>
    <n v="2585122"/>
    <m/>
    <n v="2585122"/>
    <m/>
    <n v="1"/>
    <n v="6.9000000000000006E-2"/>
    <n v="2016"/>
    <x v="7"/>
    <x v="28"/>
  </r>
  <r>
    <d v="2016-09-06T00:00:00"/>
    <d v="2016-09-08T00:00:00"/>
    <m/>
    <s v="SPNS24022017"/>
    <d v="2017-02-24T00:00:00"/>
    <n v="0"/>
    <n v="5.7500000000000002E-2"/>
    <n v="6.02158E-2"/>
    <n v="7.0000000000000007E-2"/>
    <n v="5.7500000000000002E-2"/>
    <n v="5.8629399999999998E-2"/>
    <n v="0.06"/>
    <n v="4000000"/>
    <n v="2238000"/>
    <n v="13446200"/>
    <n v="2230000"/>
    <n v="12156200"/>
    <n v="1000000"/>
    <n v="6000000"/>
    <n v="2.238"/>
    <n v="6.0199999999999997E-2"/>
    <n v="2016"/>
    <x v="7"/>
    <x v="21"/>
  </r>
  <r>
    <d v="2016-09-06T00:00:00"/>
    <d v="2016-09-08T00:00:00"/>
    <m/>
    <s v="PBS006"/>
    <d v="2020-09-15T00:00:00"/>
    <n v="8.2500000000000004E-2"/>
    <n v="6.5937499999999996E-2"/>
    <n v="6.70375E-2"/>
    <n v="6.9062499999999999E-2"/>
    <n v="6.5937499999999996E-2"/>
    <n v="6.6697500000000007E-2"/>
    <n v="6.7187499999999997E-2"/>
    <m/>
    <n v="3768500"/>
    <m/>
    <n v="2510000"/>
    <m/>
    <n v="2510000"/>
    <m/>
    <n v="1.5013944223107569"/>
    <n v="6.6699999999999995E-2"/>
    <n v="2016"/>
    <x v="7"/>
    <x v="20"/>
  </r>
  <r>
    <d v="2016-09-06T00:00:00"/>
    <d v="2016-09-08T00:00:00"/>
    <m/>
    <s v="PBS009"/>
    <d v="2018-01-25T00:00:00"/>
    <n v="7.7499999999999999E-2"/>
    <n v="6.3125000000000001E-2"/>
    <n v="6.4607300000000006E-2"/>
    <n v="6.7812499999999998E-2"/>
    <n v="6.3125000000000001E-2"/>
    <n v="6.3632499999999995E-2"/>
    <n v="6.4062499999999994E-2"/>
    <m/>
    <n v="5562000"/>
    <m/>
    <n v="5562000"/>
    <m/>
    <n v="660000"/>
    <m/>
    <n v="8.4272727272727277"/>
    <n v="6.4699999999999994E-2"/>
    <n v="2016"/>
    <x v="7"/>
    <x v="20"/>
  </r>
  <r>
    <d v="2016-09-06T00:00:00"/>
    <d v="2016-09-08T00:00:00"/>
    <m/>
    <s v="PBS011"/>
    <d v="2023-08-15T00:00:00"/>
    <n v="8.7499999999999994E-2"/>
    <n v="7.0000000000000007E-2"/>
    <n v="7.1240800000000007E-2"/>
    <n v="7.5624999999999998E-2"/>
    <n v="7.0000000000000007E-2"/>
    <n v="7.12029E-2"/>
    <n v="7.1874999999999994E-2"/>
    <m/>
    <n v="1184200"/>
    <m/>
    <n v="1184200"/>
    <m/>
    <n v="1160000"/>
    <m/>
    <n v="1.0208620689655172"/>
    <n v="7.2900000000000006E-2"/>
    <n v="2016"/>
    <x v="7"/>
    <x v="20"/>
  </r>
  <r>
    <d v="2016-09-06T00:00:00"/>
    <d v="2016-09-08T00:00:00"/>
    <m/>
    <s v="PBS012"/>
    <d v="2030-11-15T00:00:00"/>
    <n v="8.8749999999999996E-2"/>
    <n v="7.3749999999999996E-2"/>
    <n v="7.4878200000000006E-2"/>
    <n v="8.1562499999999996E-2"/>
    <n v="7.3749999999999996E-2"/>
    <n v="7.4791200000000002E-2"/>
    <n v="7.5624999999999998E-2"/>
    <m/>
    <n v="693500"/>
    <m/>
    <n v="670000"/>
    <m/>
    <n v="670000"/>
    <m/>
    <n v="1.0350746268656716"/>
    <n v="7.4800000000000005E-2"/>
    <n v="2016"/>
    <x v="7"/>
    <x v="20"/>
  </r>
  <r>
    <d v="2016-09-13T00:00:00"/>
    <d v="2016-09-15T00:00:00"/>
    <m/>
    <s v="SPN12170914"/>
    <d v="2017-09-14T00:00:00"/>
    <n v="0"/>
    <n v="6.0999999999999999E-2"/>
    <n v="6.2400900000000002E-2"/>
    <n v="6.7000000000000004E-2"/>
    <n v="6.0999999999999999E-2"/>
    <n v="6.1469999999999997E-2"/>
    <n v="6.1899999999999997E-2"/>
    <n v="12000000"/>
    <n v="2331000"/>
    <n v="16529600"/>
    <n v="1550000"/>
    <n v="12921300"/>
    <n v="1500000"/>
    <n v="12000000"/>
    <n v="1.554"/>
    <n v="6.1499999999999999E-2"/>
    <n v="2016"/>
    <x v="7"/>
    <x v="17"/>
  </r>
  <r>
    <d v="2016-09-13T00:00:00"/>
    <d v="2016-09-15T00:00:00"/>
    <m/>
    <s v="FR0061"/>
    <d v="2022-05-15T00:00:00"/>
    <n v="7.0000000000000007E-2"/>
    <n v="6.7000000000000004E-2"/>
    <n v="6.7957900000000002E-2"/>
    <n v="6.9199999999999998E-2"/>
    <n v="6.7000000000000004E-2"/>
    <n v="6.7846000000000004E-2"/>
    <n v="6.83E-2"/>
    <m/>
    <n v="3575000"/>
    <m/>
    <n v="3400000"/>
    <m/>
    <n v="3250000"/>
    <m/>
    <n v="1.1000000000000001"/>
    <n v="6.7900000000000002E-2"/>
    <n v="2016"/>
    <x v="7"/>
    <x v="1"/>
  </r>
  <r>
    <d v="2016-09-13T00:00:00"/>
    <d v="2016-09-15T00:00:00"/>
    <m/>
    <s v="FR0059"/>
    <d v="2027-05-15T00:00:00"/>
    <n v="7.0000000000000007E-2"/>
    <n v="6.9500000000000006E-2"/>
    <n v="7.0475300000000005E-2"/>
    <n v="7.3999999999999996E-2"/>
    <n v="6.9500000000000006E-2"/>
    <n v="7.0238099999999998E-2"/>
    <n v="7.0599999999999996E-2"/>
    <m/>
    <n v="5415000"/>
    <m/>
    <n v="4300000"/>
    <m/>
    <n v="3850000"/>
    <m/>
    <n v="1.4064935064935065"/>
    <n v="7.0300000000000001E-2"/>
    <n v="2016"/>
    <x v="7"/>
    <x v="1"/>
  </r>
  <r>
    <d v="2016-09-13T00:00:00"/>
    <d v="2016-09-15T00:00:00"/>
    <m/>
    <s v="FR0073"/>
    <d v="2031-05-15T00:00:00"/>
    <n v="8.7499999999999994E-2"/>
    <n v="7.2499999999999995E-2"/>
    <n v="7.3602600000000004E-2"/>
    <n v="7.4999999999999997E-2"/>
    <m/>
    <m/>
    <m/>
    <m/>
    <n v="1537300"/>
    <m/>
    <m/>
    <m/>
    <m/>
    <m/>
    <m/>
    <n v="7.2700000000000001E-2"/>
    <n v="2016"/>
    <x v="7"/>
    <x v="1"/>
  </r>
  <r>
    <d v="2016-09-13T00:00:00"/>
    <d v="2016-09-15T00:00:00"/>
    <m/>
    <s v="FR0067"/>
    <d v="2044-02-15T00:00:00"/>
    <n v="8.7499999999999994E-2"/>
    <n v="7.5499999999999998E-2"/>
    <n v="7.6098299999999994E-2"/>
    <n v="8.5000000000000006E-2"/>
    <n v="7.5499999999999998E-2"/>
    <n v="7.6007500000000006E-2"/>
    <n v="7.6600000000000001E-2"/>
    <m/>
    <n v="3671300"/>
    <m/>
    <n v="3671300"/>
    <m/>
    <n v="3400000"/>
    <m/>
    <n v="1.0797941176470589"/>
    <n v="7.6100000000000001E-2"/>
    <n v="2016"/>
    <x v="7"/>
    <x v="1"/>
  </r>
  <r>
    <d v="2016-09-20T00:00:00"/>
    <d v="2016-09-22T00:00:00"/>
    <m/>
    <s v="SPNS21032017"/>
    <d v="2017-03-21T00:00:00"/>
    <n v="0"/>
    <n v="5.8125000000000003E-2"/>
    <n v="6.0374299999999999E-2"/>
    <n v="7.0000000000000007E-2"/>
    <n v="5.8125000000000003E-2"/>
    <n v="5.8781300000000002E-2"/>
    <n v="5.9687499999999998E-2"/>
    <n v="4000000"/>
    <n v="2011000"/>
    <n v="9901000"/>
    <n v="1370000"/>
    <n v="7150000"/>
    <n v="1000000"/>
    <n v="4000000"/>
    <n v="2.0110000000000001"/>
    <n v="5.9200000000000003E-2"/>
    <n v="2016"/>
    <x v="7"/>
    <x v="21"/>
  </r>
  <r>
    <d v="2016-09-20T00:00:00"/>
    <d v="2016-09-22T00:00:00"/>
    <m/>
    <s v="PBS006"/>
    <d v="2020-09-15T00:00:00"/>
    <n v="8.2500000000000004E-2"/>
    <n v="6.6250000000000003E-2"/>
    <n v="6.8354100000000001E-2"/>
    <n v="6.9687499999999999E-2"/>
    <n v="6.6250000000000003E-2"/>
    <n v="6.8165900000000001E-2"/>
    <n v="6.9062499999999999E-2"/>
    <m/>
    <n v="1463000"/>
    <m/>
    <n v="940000"/>
    <m/>
    <n v="920000"/>
    <m/>
    <n v="1.5902173913043478"/>
    <n v="6.8199999999999997E-2"/>
    <n v="2016"/>
    <x v="7"/>
    <x v="20"/>
  </r>
  <r>
    <d v="2016-09-20T00:00:00"/>
    <d v="2016-09-22T00:00:00"/>
    <m/>
    <s v="PBS009"/>
    <d v="2018-01-25T00:00:00"/>
    <n v="7.7499999999999999E-2"/>
    <n v="6.3750000000000001E-2"/>
    <n v="6.4671900000000004E-2"/>
    <n v="6.8125000000000005E-2"/>
    <n v="6.3750000000000001E-2"/>
    <n v="6.3881300000000002E-2"/>
    <n v="6.4062499999999994E-2"/>
    <m/>
    <n v="4426000"/>
    <m/>
    <n v="3450000"/>
    <m/>
    <n v="690000"/>
    <m/>
    <n v="6.4144927536231888"/>
    <n v="6.4399999999999999E-2"/>
    <n v="2016"/>
    <x v="7"/>
    <x v="20"/>
  </r>
  <r>
    <d v="2016-09-20T00:00:00"/>
    <d v="2016-09-22T00:00:00"/>
    <m/>
    <s v="PBS011"/>
    <d v="2023-08-15T00:00:00"/>
    <n v="8.7499999999999994E-2"/>
    <n v="7.0000000000000007E-2"/>
    <n v="7.2278499999999996E-2"/>
    <n v="8.1562499999999996E-2"/>
    <n v="7.0000000000000007E-2"/>
    <n v="7.2195300000000004E-2"/>
    <n v="7.2812500000000002E-2"/>
    <m/>
    <n v="1059200"/>
    <m/>
    <n v="990000"/>
    <m/>
    <n v="990000"/>
    <m/>
    <n v="1.0698989898989899"/>
    <n v="7.22E-2"/>
    <n v="2016"/>
    <x v="7"/>
    <x v="20"/>
  </r>
  <r>
    <d v="2016-09-20T00:00:00"/>
    <d v="2016-09-22T00:00:00"/>
    <m/>
    <s v="PBS012"/>
    <d v="2030-11-15T00:00:00"/>
    <n v="8.8749999999999996E-2"/>
    <n v="7.4999999999999997E-2"/>
    <n v="7.5779299999999994E-2"/>
    <n v="7.7812500000000007E-2"/>
    <n v="7.4999999999999997E-2"/>
    <n v="7.5499200000000002E-2"/>
    <n v="7.5624999999999998E-2"/>
    <m/>
    <n v="941800"/>
    <m/>
    <n v="400000"/>
    <m/>
    <n v="400000"/>
    <m/>
    <n v="2.3544999999999998"/>
    <n v="7.5499999999999998E-2"/>
    <n v="2016"/>
    <x v="7"/>
    <x v="20"/>
  </r>
  <r>
    <d v="2016-09-20T00:00:00"/>
    <d v="2016-09-22T00:00:00"/>
    <m/>
    <s v="PBS010"/>
    <d v="2019-01-25T00:00:00"/>
    <n v="8.6249999999999993E-2"/>
    <m/>
    <m/>
    <m/>
    <m/>
    <n v="6.6600000000000006E-2"/>
    <m/>
    <m/>
    <n v="250000"/>
    <m/>
    <n v="250000"/>
    <m/>
    <n v="250000"/>
    <m/>
    <n v="1"/>
    <n v="6.7400000000000002E-2"/>
    <n v="2016"/>
    <x v="7"/>
    <x v="20"/>
  </r>
  <r>
    <d v="2016-09-27T00:00:00"/>
    <d v="2016-09-29T00:00:00"/>
    <m/>
    <s v="SPN12170608"/>
    <d v="2017-06-08T00:00:00"/>
    <n v="0"/>
    <n v="5.9499999999999997E-2"/>
    <n v="6.1256199999999997E-2"/>
    <n v="6.6000000000000003E-2"/>
    <n v="5.9499999999999997E-2"/>
    <n v="6.0092600000000003E-2"/>
    <n v="6.0999999999999999E-2"/>
    <n v="12000000"/>
    <n v="2225000"/>
    <n v="19730400"/>
    <n v="1350000"/>
    <n v="14650000"/>
    <n v="1350000"/>
    <n v="14000000"/>
    <n v="1.6481481481481481"/>
    <n v="6.0100000000000001E-2"/>
    <n v="2016"/>
    <x v="7"/>
    <x v="17"/>
  </r>
  <r>
    <d v="2016-09-27T00:00:00"/>
    <d v="2016-09-29T00:00:00"/>
    <m/>
    <s v="FR0061"/>
    <d v="2022-05-15T00:00:00"/>
    <n v="7.0000000000000007E-2"/>
    <n v="6.6799999999999998E-2"/>
    <n v="6.7392300000000002E-2"/>
    <n v="6.9000000000000006E-2"/>
    <n v="6.6799999999999998E-2"/>
    <n v="6.7297899999999994E-2"/>
    <n v="6.7799999999999999E-2"/>
    <m/>
    <n v="6501300"/>
    <m/>
    <n v="5900000"/>
    <m/>
    <n v="5900000"/>
    <m/>
    <n v="1.1019152542372881"/>
    <n v="6.7299999999999999E-2"/>
    <n v="2016"/>
    <x v="7"/>
    <x v="1"/>
  </r>
  <r>
    <d v="2016-09-27T00:00:00"/>
    <d v="2016-09-29T00:00:00"/>
    <m/>
    <s v="FR0059"/>
    <d v="2027-05-15T00:00:00"/>
    <n v="7.0000000000000007E-2"/>
    <n v="6.8500000000000005E-2"/>
    <n v="6.9365999999999997E-2"/>
    <n v="7.2700000000000001E-2"/>
    <n v="6.8500000000000005E-2"/>
    <n v="6.9039500000000004E-2"/>
    <n v="6.93E-2"/>
    <m/>
    <n v="6495900"/>
    <m/>
    <n v="3950000"/>
    <m/>
    <n v="3400000"/>
    <m/>
    <n v="1.9105588235294118"/>
    <n v="6.9099999999999995E-2"/>
    <n v="2016"/>
    <x v="7"/>
    <x v="1"/>
  </r>
  <r>
    <d v="2016-09-27T00:00:00"/>
    <d v="2016-09-29T00:00:00"/>
    <m/>
    <s v="FR0072"/>
    <d v="2036-05-15T00:00:00"/>
    <n v="8.2500000000000004E-2"/>
    <n v="7.2499999999999995E-2"/>
    <n v="7.37453E-2"/>
    <n v="0.08"/>
    <n v="7.2499999999999995E-2"/>
    <n v="7.3588000000000001E-2"/>
    <n v="7.3700000000000002E-2"/>
    <m/>
    <n v="4508200"/>
    <m/>
    <n v="3450000"/>
    <m/>
    <n v="3350000"/>
    <m/>
    <m/>
    <n v="7.3599999999999999E-2"/>
    <n v="2016"/>
    <x v="7"/>
    <x v="1"/>
  </r>
  <r>
    <d v="2016-10-04T00:00:00"/>
    <d v="2016-10-06T00:00:00"/>
    <m/>
    <s v="SPNS21032017"/>
    <d v="2017-03-21T00:00:00"/>
    <n v="0"/>
    <n v="5.8749999999999997E-2"/>
    <n v="6.0516399999999998E-2"/>
    <n v="6.8750000000000006E-2"/>
    <n v="5.8749999999999997E-2"/>
    <n v="5.9578100000000002E-2"/>
    <n v="6.0312499999999998E-2"/>
    <n v="3000000"/>
    <n v="1846000"/>
    <n v="5426200"/>
    <n v="1030000"/>
    <n v="3910000"/>
    <n v="1000000"/>
    <n v="3550000"/>
    <n v="1.8460000000000001"/>
    <n v="5.96E-2"/>
    <n v="2016"/>
    <x v="7"/>
    <x v="21"/>
  </r>
  <r>
    <d v="2016-10-04T00:00:00"/>
    <d v="2016-10-06T00:00:00"/>
    <m/>
    <s v="PBS013"/>
    <d v="2019-05-15T00:00:00"/>
    <n v="6.25E-2"/>
    <n v="6.5000000000000002E-2"/>
    <n v="6.7177700000000007E-2"/>
    <n v="7.0000000000000007E-2"/>
    <n v="6.5000000000000002E-2"/>
    <n v="6.6865999999999995E-2"/>
    <n v="6.7812499999999998E-2"/>
    <m/>
    <n v="2000000"/>
    <m/>
    <n v="2000000"/>
    <m/>
    <n v="1670000"/>
    <m/>
    <n v="1.1976047904191616"/>
    <n v="6.7799999999999999E-2"/>
    <n v="2016"/>
    <x v="7"/>
    <x v="20"/>
  </r>
  <r>
    <d v="2016-10-04T00:00:00"/>
    <d v="2016-10-06T00:00:00"/>
    <m/>
    <s v="PBS014"/>
    <d v="2021-05-15T00:00:00"/>
    <n v="6.5000000000000002E-2"/>
    <n v="6.8125000000000005E-2"/>
    <n v="6.9459000000000007E-2"/>
    <n v="7.1249999999999994E-2"/>
    <n v="6.8125000000000005E-2"/>
    <n v="6.8899100000000005E-2"/>
    <n v="6.9375000000000006E-2"/>
    <m/>
    <n v="560000"/>
    <m/>
    <n v="210000"/>
    <m/>
    <n v="210000"/>
    <m/>
    <n v="2.6666666666666665"/>
    <n v="6.8900000000000003E-2"/>
    <n v="2016"/>
    <x v="7"/>
    <x v="20"/>
  </r>
  <r>
    <d v="2016-10-04T00:00:00"/>
    <d v="2016-10-06T00:00:00"/>
    <m/>
    <s v="PBS012"/>
    <d v="2030-11-15T00:00:00"/>
    <n v="8.8749999999999996E-2"/>
    <n v="7.3749999999999996E-2"/>
    <n v="7.5546000000000002E-2"/>
    <n v="0.08"/>
    <n v="7.3749999999999996E-2"/>
    <n v="7.5198799999999996E-2"/>
    <n v="7.5624999999999998E-2"/>
    <m/>
    <n v="1020200"/>
    <m/>
    <n v="670000"/>
    <m/>
    <n v="670000"/>
    <m/>
    <n v="1.5226865671641792"/>
    <n v="7.5200000000000003E-2"/>
    <n v="2016"/>
    <x v="7"/>
    <x v="20"/>
  </r>
  <r>
    <d v="2016-10-11T00:00:00"/>
    <d v="2016-10-13T00:00:00"/>
    <m/>
    <s v="SPN03170112"/>
    <d v="2017-01-12T00:00:00"/>
    <n v="0"/>
    <n v="5.5500000000000001E-2"/>
    <n v="5.8274300000000001E-2"/>
    <n v="6.25E-2"/>
    <n v="5.5500000000000001E-2"/>
    <n v="5.6989999999999999E-2"/>
    <n v="5.8500000000000003E-2"/>
    <n v="12000000"/>
    <n v="1850000"/>
    <n v="12765800"/>
    <n v="1000000"/>
    <n v="6200000"/>
    <n v="1000000"/>
    <n v="6150000"/>
    <n v="1.85"/>
    <n v="5.7000000000000002E-2"/>
    <n v="2016"/>
    <x v="7"/>
    <x v="16"/>
  </r>
  <r>
    <d v="2016-10-11T00:00:00"/>
    <d v="2016-10-13T00:00:00"/>
    <m/>
    <s v="SPN12171012"/>
    <d v="2017-10-12T00:00:00"/>
    <n v="0"/>
    <n v="6.0499999999999998E-2"/>
    <n v="6.2740699999999996E-2"/>
    <n v="6.9800000000000001E-2"/>
    <n v="6.0499999999999998E-2"/>
    <n v="6.13929E-2"/>
    <n v="6.1499999999999999E-2"/>
    <m/>
    <n v="1685000"/>
    <m/>
    <n v="900000"/>
    <m/>
    <n v="900000"/>
    <m/>
    <n v="1.8722222222222222"/>
    <n v="6.1400000000000003E-2"/>
    <n v="2016"/>
    <x v="7"/>
    <x v="17"/>
  </r>
  <r>
    <d v="2016-10-11T00:00:00"/>
    <d v="2016-10-13T00:00:00"/>
    <m/>
    <s v="FR0061"/>
    <d v="2022-05-15T00:00:00"/>
    <n v="7.0000000000000007E-2"/>
    <n v="6.8900000000000003E-2"/>
    <n v="6.9850099999999998E-2"/>
    <n v="7.0999999999999994E-2"/>
    <n v="6.8900000000000003E-2"/>
    <n v="6.9491899999999995E-2"/>
    <n v="6.9699999999999998E-2"/>
    <m/>
    <n v="4032100"/>
    <m/>
    <n v="1400000"/>
    <m/>
    <n v="1400000"/>
    <m/>
    <n v="2.8800714285714286"/>
    <n v="6.9500000000000006E-2"/>
    <n v="2016"/>
    <x v="7"/>
    <x v="1"/>
  </r>
  <r>
    <d v="2016-10-11T00:00:00"/>
    <d v="2016-10-13T00:00:00"/>
    <m/>
    <s v="FR0073"/>
    <d v="2031-05-15T00:00:00"/>
    <n v="8.7499999999999994E-2"/>
    <n v="7.3599999999999999E-2"/>
    <n v="7.4157899999999999E-2"/>
    <n v="7.4800000000000005E-2"/>
    <n v="7.3599999999999999E-2"/>
    <n v="7.38959E-2"/>
    <n v="7.4099999999999999E-2"/>
    <m/>
    <n v="3578400"/>
    <m/>
    <n v="1800000"/>
    <m/>
    <n v="1800000"/>
    <m/>
    <n v="1.988"/>
    <n v="7.3899999999999993E-2"/>
    <n v="2016"/>
    <x v="7"/>
    <x v="1"/>
  </r>
  <r>
    <d v="2016-10-11T00:00:00"/>
    <d v="2016-10-13T00:00:00"/>
    <m/>
    <s v="FR0072"/>
    <d v="2036-05-15T00:00:00"/>
    <n v="8.2500000000000004E-2"/>
    <n v="7.4499999999999997E-2"/>
    <n v="7.5185000000000002E-2"/>
    <n v="7.6399999999999996E-2"/>
    <n v="7.4499999999999997E-2"/>
    <n v="7.4987100000000001E-2"/>
    <n v="7.51E-2"/>
    <m/>
    <n v="1620300"/>
    <m/>
    <n v="1100000"/>
    <m/>
    <n v="1050000"/>
    <m/>
    <n v="1.5431428571428571"/>
    <n v="7.4999999999999997E-2"/>
    <n v="2016"/>
    <x v="7"/>
    <x v="1"/>
  </r>
  <r>
    <d v="2016-10-18T00:00:00"/>
    <d v="2016-10-20T00:00:00"/>
    <m/>
    <s v="SPNS19042017"/>
    <d v="2017-04-19T00:00:00"/>
    <n v="0"/>
    <n v="5.9687499999999998E-2"/>
    <n v="6.1297299999999999E-2"/>
    <n v="0.12"/>
    <n v="5.9687499999999998E-2"/>
    <n v="6.0064399999999997E-2"/>
    <n v="6.0624999999999998E-2"/>
    <n v="3000000"/>
    <n v="2163000"/>
    <n v="4036500"/>
    <n v="1900000"/>
    <n v="3670000"/>
    <n v="1000000"/>
    <n v="2520000"/>
    <n v="2.1629999999999998"/>
    <n v="6.0699999999999997E-2"/>
    <n v="2016"/>
    <x v="7"/>
    <x v="21"/>
  </r>
  <r>
    <d v="2016-10-18T00:00:00"/>
    <d v="2016-10-20T00:00:00"/>
    <m/>
    <s v="PBS013"/>
    <d v="2019-05-15T00:00:00"/>
    <n v="6.25E-2"/>
    <n v="6.6875000000000004E-2"/>
    <n v="6.9361400000000004E-2"/>
    <n v="7.2499999999999995E-2"/>
    <n v="6.6875000000000004E-2"/>
    <n v="6.8168000000000006E-2"/>
    <n v="6.9062499999999999E-2"/>
    <m/>
    <n v="714000"/>
    <m/>
    <n v="640000"/>
    <m/>
    <n v="400000"/>
    <m/>
    <n v="1.7849999999999999"/>
    <n v="6.9099999999999995E-2"/>
    <n v="2016"/>
    <x v="7"/>
    <x v="20"/>
  </r>
  <r>
    <d v="2016-10-18T00:00:00"/>
    <d v="2016-10-20T00:00:00"/>
    <m/>
    <s v="PBS014"/>
    <d v="2021-05-15T00:00:00"/>
    <n v="6.5000000000000002E-2"/>
    <n v="7.0000000000000007E-2"/>
    <n v="7.1242299999999995E-2"/>
    <n v="7.2499999999999995E-2"/>
    <n v="7.0000000000000007E-2"/>
    <n v="7.11976E-2"/>
    <n v="7.1562500000000001E-2"/>
    <m/>
    <n v="327000"/>
    <m/>
    <n v="300000"/>
    <m/>
    <n v="300000"/>
    <m/>
    <n v="1.0900000000000001"/>
    <n v="7.1199999999999999E-2"/>
    <n v="2016"/>
    <x v="7"/>
    <x v="20"/>
  </r>
  <r>
    <d v="2016-10-18T00:00:00"/>
    <d v="2016-10-20T00:00:00"/>
    <m/>
    <s v="PBS012"/>
    <d v="2030-11-15T00:00:00"/>
    <n v="8.8749999999999996E-2"/>
    <n v="7.5312500000000004E-2"/>
    <n v="7.5812699999999997E-2"/>
    <n v="8.1562499999999996E-2"/>
    <n v="7.5312500000000004E-2"/>
    <n v="7.5772199999999998E-2"/>
    <n v="7.6562500000000006E-2"/>
    <m/>
    <n v="832500"/>
    <m/>
    <n v="830000"/>
    <m/>
    <n v="820000"/>
    <m/>
    <n v="1.0152439024390243"/>
    <n v="7.5800000000000006E-2"/>
    <n v="2016"/>
    <x v="7"/>
    <x v="20"/>
  </r>
  <r>
    <d v="2016-10-24T00:00:00"/>
    <d v="2016-10-26T00:00:00"/>
    <m/>
    <s v="ORI013"/>
    <d v="2019-10-15T00:00:00"/>
    <n v="6.6000000000000003E-2"/>
    <m/>
    <m/>
    <m/>
    <m/>
    <n v="6.6000000000000003E-2"/>
    <m/>
    <n v="20000000"/>
    <n v="19848720"/>
    <m/>
    <n v="19691455"/>
    <m/>
    <n v="19691455"/>
    <m/>
    <n v="1.0079864591011685"/>
    <n v="6.6000000000000003E-2"/>
    <n v="2016"/>
    <x v="7"/>
    <x v="10"/>
  </r>
  <r>
    <d v="2016-10-25T00:00:00"/>
    <d v="2016-10-27T00:00:00"/>
    <m/>
    <s v="SPN12170804"/>
    <d v="2017-08-04T00:00:00"/>
    <n v="0"/>
    <n v="5.8500000000000003E-2"/>
    <n v="6.0157000000000002E-2"/>
    <n v="6.3799999999999996E-2"/>
    <n v="5.8500000000000003E-2"/>
    <n v="5.9942099999999998E-2"/>
    <n v="6.0999999999999999E-2"/>
    <n v="10000000"/>
    <n v="2221000"/>
    <n v="15321300"/>
    <n v="1950000"/>
    <n v="11744500"/>
    <n v="1900000"/>
    <n v="11620000"/>
    <n v="1.1689473684210527"/>
    <n v="0.06"/>
    <n v="2016"/>
    <x v="7"/>
    <x v="17"/>
  </r>
  <r>
    <d v="2016-10-25T00:00:00"/>
    <d v="2016-10-27T00:00:00"/>
    <m/>
    <s v="FR0059"/>
    <d v="2027-05-15T00:00:00"/>
    <n v="7.0000000000000007E-2"/>
    <n v="6.9800000000000001E-2"/>
    <n v="7.0518999999999998E-2"/>
    <n v="0.1"/>
    <n v="6.9800000000000001E-2"/>
    <n v="7.0396799999999995E-2"/>
    <n v="7.0800000000000002E-2"/>
    <m/>
    <n v="8765500"/>
    <m/>
    <n v="7400000"/>
    <m/>
    <n v="7400000"/>
    <m/>
    <n v="1.1845270270270269"/>
    <n v="7.0400000000000004E-2"/>
    <n v="2016"/>
    <x v="7"/>
    <x v="1"/>
  </r>
  <r>
    <d v="2016-10-25T00:00:00"/>
    <d v="2016-10-27T00:00:00"/>
    <m/>
    <s v="FR0073"/>
    <d v="2031-05-15T00:00:00"/>
    <n v="8.7499999999999994E-2"/>
    <n v="7.3800000000000004E-2"/>
    <n v="7.4408799999999997E-2"/>
    <n v="7.5999999999999998E-2"/>
    <n v="7.3800000000000004E-2"/>
    <n v="7.4087899999999998E-2"/>
    <n v="7.4200000000000002E-2"/>
    <m/>
    <n v="1345000"/>
    <m/>
    <n v="400000"/>
    <m/>
    <n v="400000"/>
    <m/>
    <n v="3.3624999999999998"/>
    <n v="7.4099999999999999E-2"/>
    <n v="2016"/>
    <x v="7"/>
    <x v="1"/>
  </r>
  <r>
    <d v="2016-10-25T00:00:00"/>
    <d v="2016-10-27T00:00:00"/>
    <m/>
    <s v="FR0072"/>
    <d v="2036-05-15T00:00:00"/>
    <n v="8.2500000000000004E-2"/>
    <n v="7.5499999999999998E-2"/>
    <n v="7.62269E-2"/>
    <n v="7.7499999999999999E-2"/>
    <n v="7.5499999999999998E-2"/>
    <n v="7.5993699999999997E-2"/>
    <n v="7.6200000000000004E-2"/>
    <m/>
    <n v="2495300"/>
    <m/>
    <n v="1500000"/>
    <m/>
    <n v="1500000"/>
    <m/>
    <n v="1.6635333333333333"/>
    <n v="7.5999999999999998E-2"/>
    <n v="2016"/>
    <x v="7"/>
    <x v="1"/>
  </r>
  <r>
    <d v="2016-10-25T00:00:00"/>
    <d v="2016-10-27T00:00:00"/>
    <m/>
    <s v="FR0067"/>
    <d v="2044-02-15T00:00:00"/>
    <n v="8.7499999999999994E-2"/>
    <n v="7.6499999999999999E-2"/>
    <n v="7.7482200000000001E-2"/>
    <n v="8.2500000000000004E-2"/>
    <n v="7.6499999999999999E-2"/>
    <n v="7.7306100000000003E-2"/>
    <n v="7.7799999999999994E-2"/>
    <m/>
    <n v="494500"/>
    <m/>
    <n v="494500"/>
    <m/>
    <n v="420000"/>
    <m/>
    <n v="1.1773809523809524"/>
    <n v="7.7799999999999994E-2"/>
    <n v="2016"/>
    <x v="7"/>
    <x v="1"/>
  </r>
  <r>
    <d v="2016-11-01T00:00:00"/>
    <d v="2016-11-03T00:00:00"/>
    <m/>
    <s v="SPNS19042017"/>
    <d v="2017-04-19T00:00:00"/>
    <n v="0"/>
    <n v="5.7500000000000002E-2"/>
    <n v="6.0546999999999997E-2"/>
    <n v="6.7500000000000004E-2"/>
    <n v="5.7500000000000002E-2"/>
    <n v="5.9922900000000001E-2"/>
    <n v="0.06"/>
    <n v="3000000"/>
    <n v="2146000"/>
    <n v="4975000"/>
    <n v="2100000"/>
    <n v="4382000"/>
    <n v="1500000"/>
    <n v="3555000"/>
    <n v="1.4306666666666668"/>
    <n v="6.0299999999999999E-2"/>
    <n v="2016"/>
    <x v="7"/>
    <x v="21"/>
  </r>
  <r>
    <d v="2016-11-01T00:00:00"/>
    <d v="2016-11-03T00:00:00"/>
    <m/>
    <s v="PBS013"/>
    <d v="2019-05-15T00:00:00"/>
    <n v="6.25E-2"/>
    <n v="6.7812499999999998E-2"/>
    <n v="6.9554199999999997E-2"/>
    <n v="7.2187500000000002E-2"/>
    <n v="6.7812499999999998E-2"/>
    <n v="6.8815500000000002E-2"/>
    <n v="6.9687499999999999E-2"/>
    <m/>
    <n v="1357000"/>
    <m/>
    <n v="1100000"/>
    <m/>
    <n v="890000"/>
    <m/>
    <n v="1.5247191011235954"/>
    <n v="6.9099999999999995E-2"/>
    <n v="2016"/>
    <x v="7"/>
    <x v="20"/>
  </r>
  <r>
    <d v="2016-11-01T00:00:00"/>
    <d v="2016-11-03T00:00:00"/>
    <m/>
    <s v="PBS014"/>
    <d v="2021-05-15T00:00:00"/>
    <n v="6.5000000000000002E-2"/>
    <n v="7.0937500000000001E-2"/>
    <n v="7.2348599999999999E-2"/>
    <n v="7.3124999999999996E-2"/>
    <n v="7.0937500000000001E-2"/>
    <n v="7.1556499999999995E-2"/>
    <n v="7.2187500000000002E-2"/>
    <m/>
    <n v="460000"/>
    <m/>
    <n v="170000"/>
    <m/>
    <n v="165000"/>
    <m/>
    <n v="2.7878787878787881"/>
    <n v="7.1599999999999997E-2"/>
    <n v="2016"/>
    <x v="7"/>
    <x v="20"/>
  </r>
  <r>
    <d v="2016-11-01T00:00:00"/>
    <d v="2016-11-03T00:00:00"/>
    <m/>
    <s v="PBS012"/>
    <d v="2030-11-15T00:00:00"/>
    <n v="8.8749999999999996E-2"/>
    <n v="7.7812500000000007E-2"/>
    <n v="7.8809400000000002E-2"/>
    <n v="8.5000000000000006E-2"/>
    <n v="7.7812500000000007E-2"/>
    <n v="7.8785099999999997E-2"/>
    <n v="7.9687499999999994E-2"/>
    <m/>
    <n v="1012000"/>
    <m/>
    <n v="1012000"/>
    <m/>
    <n v="1000000"/>
    <m/>
    <n v="1.012"/>
    <n v="7.9100000000000004E-2"/>
    <n v="2016"/>
    <x v="7"/>
    <x v="20"/>
  </r>
  <r>
    <d v="2016-11-08T00:00:00"/>
    <d v="2016-11-10T00:00:00"/>
    <m/>
    <s v="SPN03170209"/>
    <d v="2017-02-09T00:00:00"/>
    <n v="0"/>
    <n v="5.7000000000000002E-2"/>
    <n v="5.8256500000000003E-2"/>
    <n v="0.06"/>
    <n v="5.7000000000000002E-2"/>
    <n v="5.7708000000000002E-2"/>
    <n v="5.8299999999999998E-2"/>
    <n v="10000000"/>
    <n v="4415000"/>
    <n v="22514500"/>
    <n v="3300000"/>
    <n v="14400000"/>
    <n v="2000000"/>
    <n v="12900000"/>
    <n v="2.2075"/>
    <n v="5.8000000000000003E-2"/>
    <n v="2016"/>
    <x v="7"/>
    <x v="16"/>
  </r>
  <r>
    <d v="2016-11-08T00:00:00"/>
    <d v="2016-11-10T00:00:00"/>
    <m/>
    <s v="SPN12171109"/>
    <d v="2017-11-09T00:00:00"/>
    <n v="0"/>
    <n v="6.0999999999999999E-2"/>
    <n v="6.2511300000000006E-2"/>
    <n v="6.5000000000000002E-2"/>
    <n v="6.0999999999999999E-2"/>
    <n v="6.1865299999999998E-2"/>
    <n v="6.2E-2"/>
    <m/>
    <n v="1840000"/>
    <m/>
    <n v="1400000"/>
    <m/>
    <n v="1250000"/>
    <m/>
    <n v="1.472"/>
    <n v="6.2E-2"/>
    <n v="2016"/>
    <x v="7"/>
    <x v="17"/>
  </r>
  <r>
    <d v="2016-11-08T00:00:00"/>
    <d v="2016-11-10T00:00:00"/>
    <m/>
    <s v="FR0061"/>
    <d v="2022-05-15T00:00:00"/>
    <n v="7.0000000000000007E-2"/>
    <n v="6.9500000000000006E-2"/>
    <n v="6.9971000000000005E-2"/>
    <n v="7.2499999999999995E-2"/>
    <n v="6.9500000000000006E-2"/>
    <n v="6.96991E-2"/>
    <n v="7.0000000000000007E-2"/>
    <m/>
    <n v="5678400"/>
    <m/>
    <n v="3850000"/>
    <m/>
    <n v="3850000"/>
    <m/>
    <n v="1.4749090909090909"/>
    <n v="6.9699999999999998E-2"/>
    <n v="2016"/>
    <x v="7"/>
    <x v="1"/>
  </r>
  <r>
    <d v="2016-11-08T00:00:00"/>
    <d v="2016-11-10T00:00:00"/>
    <m/>
    <s v="FR0059"/>
    <d v="2027-05-15T00:00:00"/>
    <n v="7.0000000000000007E-2"/>
    <n v="7.2999999999999995E-2"/>
    <n v="7.3703900000000003E-2"/>
    <n v="7.4999999999999997E-2"/>
    <n v="7.2999999999999995E-2"/>
    <n v="7.3397900000000002E-2"/>
    <n v="7.3599999999999999E-2"/>
    <m/>
    <n v="8050100"/>
    <m/>
    <n v="4050000"/>
    <m/>
    <n v="4050000"/>
    <m/>
    <n v="1.9876790123456791"/>
    <n v="7.3400000000000007E-2"/>
    <n v="2016"/>
    <x v="7"/>
    <x v="1"/>
  </r>
  <r>
    <d v="2016-11-08T00:00:00"/>
    <d v="2016-11-10T00:00:00"/>
    <m/>
    <s v="FR0074"/>
    <d v="2032-08-15T00:00:00"/>
    <n v="7.4999999999999997E-2"/>
    <n v="7.6999999999999999E-2"/>
    <n v="7.7845600000000001E-2"/>
    <n v="7.85E-2"/>
    <n v="7.6999999999999999E-2"/>
    <n v="7.7687099999999995E-2"/>
    <n v="7.7899999999999997E-2"/>
    <m/>
    <n v="2531000"/>
    <m/>
    <n v="1800000"/>
    <m/>
    <n v="1750000"/>
    <m/>
    <n v="1.4462857142857144"/>
    <n v="7.7700000000000005E-2"/>
    <n v="2016"/>
    <x v="7"/>
    <x v="1"/>
  </r>
  <r>
    <d v="2016-12-06T00:00:00"/>
    <d v="2016-12-08T00:00:00"/>
    <m/>
    <s v="SPN03170307"/>
    <d v="2017-03-07T00:00:00"/>
    <n v="0"/>
    <n v="5.7200000000000001E-2"/>
    <n v="5.9983000000000002E-2"/>
    <n v="6.7500000000000004E-2"/>
    <n v="5.7200000000000001E-2"/>
    <n v="5.8117500000000002E-2"/>
    <n v="5.91E-2"/>
    <n v="6200000"/>
    <n v="4466000"/>
    <n v="29287200"/>
    <n v="4466000"/>
    <n v="26296400"/>
    <n v="2000000"/>
    <n v="6200000"/>
    <n v="2.2330000000000001"/>
    <n v="6.0999999999999999E-2"/>
    <n v="2016"/>
    <x v="7"/>
    <x v="16"/>
  </r>
  <r>
    <d v="2016-12-06T00:00:00"/>
    <d v="2016-12-08T00:00:00"/>
    <m/>
    <s v="SPN12171207"/>
    <d v="2017-12-07T00:00:00"/>
    <n v="0"/>
    <n v="6.4500000000000002E-2"/>
    <n v="6.8720699999999996E-2"/>
    <n v="7.4999999999999997E-2"/>
    <n v="6.4500000000000002E-2"/>
    <n v="6.6250000000000003E-2"/>
    <n v="6.7000000000000004E-2"/>
    <m/>
    <n v="3861000"/>
    <m/>
    <n v="2600000"/>
    <m/>
    <n v="800000"/>
    <m/>
    <n v="4.8262499999999999"/>
    <n v="6.8000000000000005E-2"/>
    <n v="2016"/>
    <x v="7"/>
    <x v="17"/>
  </r>
  <r>
    <d v="2016-12-06T00:00:00"/>
    <d v="2016-12-08T00:00:00"/>
    <m/>
    <s v="FR0061"/>
    <d v="2022-05-15T00:00:00"/>
    <n v="7.0000000000000007E-2"/>
    <n v="7.5899999999999995E-2"/>
    <n v="7.7495499999999995E-2"/>
    <n v="0.08"/>
    <n v="7.5899999999999995E-2"/>
    <n v="7.6382599999999995E-2"/>
    <n v="7.6700000000000004E-2"/>
    <m/>
    <n v="8545000"/>
    <m/>
    <n v="8545000"/>
    <m/>
    <n v="1800000"/>
    <m/>
    <n v="4.7472222222222218"/>
    <n v="7.7600000000000002E-2"/>
    <n v="2016"/>
    <x v="7"/>
    <x v="1"/>
  </r>
  <r>
    <d v="2016-12-06T00:00:00"/>
    <d v="2016-12-08T00:00:00"/>
    <m/>
    <s v="FR0059"/>
    <d v="2027-05-15T00:00:00"/>
    <n v="7.0000000000000007E-2"/>
    <n v="7.8899999999999998E-2"/>
    <n v="7.9554899999999998E-2"/>
    <n v="8.1500000000000003E-2"/>
    <n v="7.8899999999999998E-2"/>
    <n v="7.89107E-2"/>
    <n v="7.9000000000000001E-2"/>
    <m/>
    <n v="10667400"/>
    <m/>
    <n v="10667400"/>
    <m/>
    <n v="1600000"/>
    <m/>
    <n v="6.6671250000000004"/>
    <n v="7.9699999999999993E-2"/>
    <n v="2016"/>
    <x v="7"/>
    <x v="1"/>
  </r>
  <r>
    <d v="2016-12-06T00:00:00"/>
    <d v="2016-12-08T00:00:00"/>
    <m/>
    <s v="FR0072"/>
    <d v="2036-05-15T00:00:00"/>
    <n v="8.2500000000000004E-2"/>
    <n v="8.1799999999999998E-2"/>
    <n v="8.2389699999999996E-2"/>
    <n v="8.5000000000000006E-2"/>
    <m/>
    <m/>
    <m/>
    <m/>
    <n v="1747800"/>
    <m/>
    <n v="18000"/>
    <m/>
    <m/>
    <m/>
    <m/>
    <n v="8.1799999999999998E-2"/>
    <n v="2016"/>
    <x v="7"/>
    <x v="1"/>
  </r>
  <r>
    <d v="2016-12-02T00:00:00"/>
    <d v="2016-12-08T00:00:00"/>
    <s v="Bookbuilding"/>
    <s v="RI0122"/>
    <d v="2022-01-08T00:00:00"/>
    <n v="3.6999999999999998E-2"/>
    <m/>
    <m/>
    <m/>
    <m/>
    <m/>
    <m/>
    <m/>
    <n v="71449800.525000006"/>
    <m/>
    <n v="10113750"/>
    <m/>
    <n v="10113750"/>
    <m/>
    <m/>
    <m/>
    <n v="2016"/>
    <x v="7"/>
    <x v="19"/>
  </r>
  <r>
    <d v="2016-12-02T00:00:00"/>
    <d v="2016-12-08T00:00:00"/>
    <s v="Bookbuilding"/>
    <s v="RI0127"/>
    <d v="2027-01-08T00:00:00"/>
    <n v="4.3499999999999997E-2"/>
    <m/>
    <m/>
    <m/>
    <m/>
    <m/>
    <m/>
    <m/>
    <n v="54736558.950000003"/>
    <m/>
    <n v="16856250"/>
    <m/>
    <n v="16856250"/>
    <m/>
    <m/>
    <m/>
    <n v="2016"/>
    <x v="7"/>
    <x v="19"/>
  </r>
  <r>
    <d v="2016-12-02T00:00:00"/>
    <d v="2016-12-08T00:00:00"/>
    <s v="Bookbuilding"/>
    <s v="RI0147"/>
    <d v="2047-01-08T00:00:00"/>
    <n v="5.2499999999999998E-2"/>
    <m/>
    <m/>
    <m/>
    <m/>
    <m/>
    <m/>
    <m/>
    <n v="55536354.300000004"/>
    <m/>
    <n v="20227500"/>
    <m/>
    <n v="20227500"/>
    <m/>
    <m/>
    <m/>
    <n v="2016"/>
    <x v="7"/>
    <x v="19"/>
  </r>
  <r>
    <d v="2017-01-03T00:00:00"/>
    <d v="2017-01-05T00:00:00"/>
    <s v="Lelang"/>
    <s v="SPN03170404"/>
    <d v="2017-04-04T00:00:00"/>
    <s v="Diskonto"/>
    <n v="5.74E-2"/>
    <n v="6.0974800000000003E-2"/>
    <n v="6.4000000000000001E-2"/>
    <n v="5.74E-2"/>
    <n v="5.9328699999999998E-2"/>
    <n v="0.06"/>
    <n v="15000000"/>
    <n v="14975000"/>
    <n v="36901000"/>
    <n v="10300000"/>
    <n v="19730000"/>
    <n v="6100000"/>
    <n v="15000000"/>
    <n v="2.4549180327868854"/>
    <n v="0.06"/>
    <n v="2017"/>
    <x v="8"/>
    <x v="16"/>
  </r>
  <r>
    <d v="2017-01-03T00:00:00"/>
    <d v="2017-01-05T00:00:00"/>
    <s v="Lelang"/>
    <s v="SPN12180104"/>
    <d v="2018-01-04T00:00:00"/>
    <s v="Diskonto"/>
    <n v="6.6400000000000001E-2"/>
    <n v="6.8280400000000005E-2"/>
    <n v="7.4999999999999997E-2"/>
    <n v="6.6400000000000001E-2"/>
    <n v="6.7867399999999994E-2"/>
    <n v="6.8500000000000005E-2"/>
    <m/>
    <n v="7255000"/>
    <m/>
    <n v="5400000"/>
    <m/>
    <n v="5300000"/>
    <m/>
    <n v="1.368867924528302"/>
    <n v="6.7900000000000002E-2"/>
    <n v="2017"/>
    <x v="8"/>
    <x v="17"/>
  </r>
  <r>
    <d v="2017-01-03T00:00:00"/>
    <d v="2017-01-05T00:00:00"/>
    <s v="Lelang"/>
    <s v="FR0061"/>
    <d v="2022-05-15T00:00:00"/>
    <n v="7.0000000000000007E-2"/>
    <n v="7.4999999999999997E-2"/>
    <n v="7.6322500000000001E-2"/>
    <n v="7.7499999999999999E-2"/>
    <m/>
    <m/>
    <m/>
    <m/>
    <n v="7593000"/>
    <m/>
    <n v="350000"/>
    <m/>
    <n v="0"/>
    <m/>
    <m/>
    <n v="7.5499999999999998E-2"/>
    <n v="2017"/>
    <x v="8"/>
    <x v="1"/>
  </r>
  <r>
    <d v="2017-01-03T00:00:00"/>
    <d v="2017-01-05T00:00:00"/>
    <s v="Lelang"/>
    <s v="FR0059"/>
    <d v="2027-05-15T00:00:00"/>
    <n v="7.0000000000000007E-2"/>
    <n v="7.6999999999999999E-2"/>
    <n v="7.8417399999999998E-2"/>
    <n v="0.08"/>
    <n v="7.6999999999999999E-2"/>
    <n v="7.7995400000000006E-2"/>
    <n v="7.8600000000000003E-2"/>
    <m/>
    <n v="5203000"/>
    <m/>
    <n v="3600000"/>
    <m/>
    <n v="3600000"/>
    <m/>
    <n v="1.4452777777777779"/>
    <n v="7.8E-2"/>
    <n v="2017"/>
    <x v="8"/>
    <x v="1"/>
  </r>
  <r>
    <d v="2017-01-03T00:00:00"/>
    <d v="2017-01-05T00:00:00"/>
    <s v="Lelang"/>
    <s v="FR0072"/>
    <d v="2036-05-15T00:00:00"/>
    <n v="8.2500000000000004E-2"/>
    <n v="8.1100000000000005E-2"/>
    <n v="8.2655599999999996E-2"/>
    <n v="8.4199999999999997E-2"/>
    <m/>
    <m/>
    <m/>
    <m/>
    <n v="1875000"/>
    <m/>
    <n v="80000"/>
    <m/>
    <n v="0"/>
    <m/>
    <m/>
    <n v="8.1799999999999998E-2"/>
    <n v="2017"/>
    <x v="8"/>
    <x v="1"/>
  </r>
  <r>
    <d v="2017-01-10T00:00:00"/>
    <d v="2017-01-12T00:00:00"/>
    <s v="Lelang"/>
    <s v="SPNS11072017"/>
    <d v="2017-07-11T00:00:00"/>
    <s v="Diskonto"/>
    <n v="5.8437500000000003E-2"/>
    <n v="6.1448999999999997E-2"/>
    <n v="7.0000000000000007E-2"/>
    <n v="5.8437500000000003E-2"/>
    <n v="5.8562500000000003E-2"/>
    <n v="5.8749999999999997E-2"/>
    <n v="6000000"/>
    <n v="17890000"/>
    <n v="24017300"/>
    <n v="17890000"/>
    <n v="23835700"/>
    <n v="2000000"/>
    <n v="6577857"/>
    <n v="8.9450000000000003"/>
    <n v="6.3399999999999998E-2"/>
    <n v="2017"/>
    <x v="8"/>
    <x v="21"/>
  </r>
  <r>
    <d v="2017-01-10T00:00:00"/>
    <d v="2017-01-12T00:00:00"/>
    <s v="Lelang"/>
    <s v="PBS013"/>
    <d v="2019-05-15T00:00:00"/>
    <n v="6.25E-2"/>
    <n v="7.0937500000000001E-2"/>
    <n v="7.2590699999999994E-2"/>
    <n v="7.6249999999999998E-2"/>
    <n v="7.0937500000000001E-2"/>
    <n v="7.1539099999999994E-2"/>
    <n v="7.2499999999999995E-2"/>
    <m/>
    <n v="3491700"/>
    <m/>
    <n v="3491700"/>
    <m/>
    <n v="2190000"/>
    <m/>
    <n v="1.5943835616438355"/>
    <n v="7.3499999999999996E-2"/>
    <n v="2017"/>
    <x v="8"/>
    <x v="20"/>
  </r>
  <r>
    <d v="2017-01-10T00:00:00"/>
    <d v="2017-01-12T00:00:00"/>
    <s v="Lelang"/>
    <s v="PBS014"/>
    <d v="2021-05-15T00:00:00"/>
    <n v="6.5000000000000002E-2"/>
    <n v="7.5624999999999998E-2"/>
    <n v="7.6260400000000006E-2"/>
    <n v="7.6874999999999999E-2"/>
    <n v="7.5624999999999998E-2"/>
    <n v="7.6260400000000006E-2"/>
    <n v="7.6874999999999999E-2"/>
    <m/>
    <n v="763000"/>
    <m/>
    <n v="763000"/>
    <m/>
    <n v="732857"/>
    <m/>
    <n v="1.0411308072379741"/>
    <n v="7.6600000000000001E-2"/>
    <n v="2017"/>
    <x v="8"/>
    <x v="20"/>
  </r>
  <r>
    <d v="2017-01-10T00:00:00"/>
    <d v="2017-01-12T00:00:00"/>
    <s v="Lelang"/>
    <s v="PBS011"/>
    <d v="2023-08-15T00:00:00"/>
    <n v="8.7499999999999994E-2"/>
    <n v="7.8125E-2"/>
    <n v="7.9984600000000003E-2"/>
    <n v="8.1562499999999996E-2"/>
    <n v="7.8125E-2"/>
    <n v="7.9695500000000002E-2"/>
    <n v="8.0625000000000002E-2"/>
    <m/>
    <n v="976600"/>
    <m/>
    <n v="795000"/>
    <m/>
    <n v="795000"/>
    <m/>
    <n v="1.2284276729559749"/>
    <n v="7.9699999999999993E-2"/>
    <n v="2017"/>
    <x v="8"/>
    <x v="20"/>
  </r>
  <r>
    <d v="2017-01-10T00:00:00"/>
    <d v="2017-01-12T00:00:00"/>
    <s v="Lelang"/>
    <s v="PBS012"/>
    <d v="2031-11-15T00:00:00"/>
    <n v="8.8749999999999996E-2"/>
    <n v="8.2500000000000004E-2"/>
    <n v="8.3674200000000004E-2"/>
    <n v="8.5000000000000006E-2"/>
    <n v="8.2500000000000004E-2"/>
    <n v="8.3630099999999999E-2"/>
    <n v="8.4375000000000006E-2"/>
    <m/>
    <n v="896000"/>
    <m/>
    <n v="896000"/>
    <m/>
    <n v="860000"/>
    <m/>
    <n v="1.0418604651162791"/>
    <n v="8.3799999999999999E-2"/>
    <n v="2017"/>
    <x v="8"/>
    <x v="20"/>
  </r>
  <r>
    <d v="2017-01-17T00:00:00"/>
    <d v="2017-01-19T00:00:00"/>
    <s v="Lelang"/>
    <s v="SPN03170408"/>
    <d v="2017-04-18T00:00:00"/>
    <s v="Diskonto"/>
    <n v="0.05"/>
    <n v="5.4311100000000001E-2"/>
    <n v="0.06"/>
    <n v="0.05"/>
    <n v="5.1141699999999998E-2"/>
    <n v="5.1999999999999998E-2"/>
    <n v="15000000"/>
    <n v="20380000"/>
    <n v="53694200"/>
    <n v="19050000"/>
    <n v="44400000"/>
    <n v="5000000"/>
    <n v="20350000"/>
    <n v="4.0759999999999996"/>
    <n v="5.3999999999999999E-2"/>
    <n v="2017"/>
    <x v="8"/>
    <x v="16"/>
  </r>
  <r>
    <d v="2017-01-17T00:00:00"/>
    <d v="2017-01-19T00:00:00"/>
    <s v="Lelang"/>
    <s v="SPN12180104"/>
    <d v="2018-01-04T00:00:00"/>
    <s v="Diskonto"/>
    <n v="5.8999999999999997E-2"/>
    <n v="6.3097E-2"/>
    <n v="6.9000000000000006E-2"/>
    <n v="5.8999999999999997E-2"/>
    <n v="5.9902499999999997E-2"/>
    <n v="6.0999999999999999E-2"/>
    <m/>
    <n v="17205000"/>
    <m/>
    <n v="15000000"/>
    <m/>
    <n v="5000000"/>
    <m/>
    <n v="3.4409999999999998"/>
    <n v="6.25E-2"/>
    <n v="2017"/>
    <x v="8"/>
    <x v="17"/>
  </r>
  <r>
    <d v="2017-01-17T00:00:00"/>
    <d v="2017-01-19T00:00:00"/>
    <s v="Lelang"/>
    <s v="FR0059"/>
    <d v="2027-05-15T00:00:00"/>
    <n v="7.0000000000000007E-2"/>
    <n v="7.4399999999999994E-2"/>
    <n v="7.5326699999999996E-2"/>
    <n v="7.8E-2"/>
    <n v="7.4399999999999994E-2"/>
    <n v="7.50995E-2"/>
    <n v="7.5300000000000006E-2"/>
    <m/>
    <n v="8566700"/>
    <m/>
    <n v="5600000"/>
    <m/>
    <n v="5600000"/>
    <m/>
    <n v="1.5297678571428572"/>
    <n v="7.51E-2"/>
    <n v="2017"/>
    <x v="8"/>
    <x v="1"/>
  </r>
  <r>
    <d v="2017-01-17T00:00:00"/>
    <d v="2017-01-19T00:00:00"/>
    <s v="Lelang"/>
    <s v="FR0074"/>
    <d v="2027-05-15T00:00:00"/>
    <n v="7.4999999999999997E-2"/>
    <n v="7.6799999999999993E-2"/>
    <n v="7.8294900000000001E-2"/>
    <n v="0.08"/>
    <n v="7.6799999999999993E-2"/>
    <n v="7.7993599999999996E-2"/>
    <n v="7.8399999999999997E-2"/>
    <m/>
    <n v="3666000"/>
    <m/>
    <n v="2600000"/>
    <m/>
    <n v="2600000"/>
    <m/>
    <n v="1.41"/>
    <n v="7.8E-2"/>
    <n v="2017"/>
    <x v="8"/>
    <x v="1"/>
  </r>
  <r>
    <d v="2017-01-17T00:00:00"/>
    <d v="2017-01-19T00:00:00"/>
    <s v="Lelang"/>
    <s v="FR0072"/>
    <d v="2036-05-15T00:00:00"/>
    <n v="8.2500000000000004E-2"/>
    <n v="7.9699999999999993E-2"/>
    <n v="8.0344299999999994E-2"/>
    <n v="8.5000000000000006E-2"/>
    <n v="7.9699999999999993E-2"/>
    <n v="8.0098500000000003E-2"/>
    <n v="8.0299999999999996E-2"/>
    <m/>
    <n v="3876500"/>
    <m/>
    <n v="2150000"/>
    <m/>
    <n v="2150000"/>
    <m/>
    <n v="1.8030232558139534"/>
    <n v="8.0100000000000005E-2"/>
    <n v="2017"/>
    <x v="8"/>
    <x v="1"/>
  </r>
  <r>
    <d v="2017-01-24T00:00:00"/>
    <d v="2017-01-26T00:00:00"/>
    <s v="Lelang"/>
    <s v="SPNS11072017"/>
    <d v="2017-07-11T00:00:00"/>
    <s v="Diskonto"/>
    <n v="5.1562499999999997E-2"/>
    <n v="5.6840700000000001E-2"/>
    <n v="6.5000000000000002E-2"/>
    <n v="5.1562499999999997E-2"/>
    <n v="5.32831E-2"/>
    <n v="5.46875E-2"/>
    <n v="6000000"/>
    <n v="14503000"/>
    <n v="23725500"/>
    <n v="14503000"/>
    <n v="20597000"/>
    <n v="2000000"/>
    <n v="6305000"/>
    <n v="7.2515000000000001"/>
    <n v="5.7200000000000001E-2"/>
    <n v="2017"/>
    <x v="8"/>
    <x v="21"/>
  </r>
  <r>
    <d v="2017-01-24T00:00:00"/>
    <d v="2017-01-26T00:00:00"/>
    <s v="Lelang"/>
    <s v="PBS013"/>
    <d v="2019-05-15T00:00:00"/>
    <n v="6.25E-2"/>
    <n v="6.8750000000000006E-2"/>
    <n v="7.1179699999999999E-2"/>
    <n v="7.6249999999999998E-2"/>
    <n v="6.8750000000000006E-2"/>
    <n v="7.0505700000000004E-2"/>
    <n v="7.0937500000000001E-2"/>
    <m/>
    <n v="6847000"/>
    <m/>
    <n v="4050000"/>
    <m/>
    <n v="3000000"/>
    <m/>
    <n v="2.2823333333333333"/>
    <n v="7.0699999999999999E-2"/>
    <n v="2017"/>
    <x v="8"/>
    <x v="20"/>
  </r>
  <r>
    <d v="2017-01-24T00:00:00"/>
    <d v="2017-01-26T00:00:00"/>
    <s v="Lelang"/>
    <s v="PBS014"/>
    <d v="2021-05-15T00:00:00"/>
    <n v="6.5000000000000002E-2"/>
    <n v="7.1562500000000001E-2"/>
    <n v="7.4950199999999995E-2"/>
    <n v="7.6249999999999998E-2"/>
    <n v="7.1562500000000001E-2"/>
    <n v="7.4496599999999996E-2"/>
    <n v="7.5312500000000004E-2"/>
    <m/>
    <n v="1229000"/>
    <m/>
    <n v="1229000"/>
    <m/>
    <n v="850000"/>
    <m/>
    <n v="1.4458823529411764"/>
    <n v="7.4999999999999997E-2"/>
    <n v="2017"/>
    <x v="8"/>
    <x v="20"/>
  </r>
  <r>
    <d v="2017-01-24T00:00:00"/>
    <d v="2017-01-26T00:00:00"/>
    <s v="Lelang"/>
    <s v="PBS011"/>
    <d v="2023-08-15T00:00:00"/>
    <n v="8.7499999999999994E-2"/>
    <n v="7.7812500000000007E-2"/>
    <n v="7.8734200000000004E-2"/>
    <n v="0.08"/>
    <n v="7.7812500000000007E-2"/>
    <n v="7.81834E-2"/>
    <n v="7.8750000000000001E-2"/>
    <m/>
    <n v="644000"/>
    <m/>
    <n v="470000"/>
    <m/>
    <n v="230000"/>
    <m/>
    <n v="2.8"/>
    <n v="7.8399999999999997E-2"/>
    <n v="2017"/>
    <x v="8"/>
    <x v="20"/>
  </r>
  <r>
    <d v="2017-01-24T00:00:00"/>
    <d v="2017-01-26T00:00:00"/>
    <s v="Lelang"/>
    <s v="PBS012"/>
    <d v="2031-11-15T00:00:00"/>
    <n v="8.8749999999999996E-2"/>
    <n v="8.1875000000000003E-2"/>
    <n v="8.3125400000000002E-2"/>
    <n v="8.4062499999999998E-2"/>
    <n v="8.1875000000000003E-2"/>
    <n v="8.24931E-2"/>
    <n v="8.2812499999999997E-2"/>
    <m/>
    <n v="502500"/>
    <m/>
    <n v="345000"/>
    <m/>
    <n v="225000"/>
    <m/>
    <n v="2.2333333333333334"/>
    <n v="8.2699999999999996E-2"/>
    <n v="2017"/>
    <x v="8"/>
    <x v="20"/>
  </r>
  <r>
    <d v="2017-01-31T00:00:00"/>
    <d v="2017-02-02T00:00:00"/>
    <s v="Lelang"/>
    <s v="SPN03170501"/>
    <d v="2017-05-01T00:00:00"/>
    <s v="Diskonto"/>
    <n v="4.8500000000000001E-2"/>
    <n v="5.2257999999999999E-2"/>
    <n v="5.6000000000000001E-2"/>
    <n v="4.8500000000000001E-2"/>
    <n v="5.02014E-2"/>
    <n v="5.0900000000000001E-2"/>
    <n v="15000000"/>
    <n v="19480000"/>
    <n v="49443200"/>
    <n v="18350000"/>
    <n v="38250000"/>
    <n v="5550000"/>
    <n v="22000000"/>
    <n v="3.50990990990991"/>
    <n v="5.1999999999999998E-2"/>
    <n v="2017"/>
    <x v="8"/>
    <x v="16"/>
  </r>
  <r>
    <d v="2017-01-31T00:00:00"/>
    <d v="2017-02-02T00:00:00"/>
    <s v="Lelang"/>
    <s v="SPN12180201"/>
    <d v="2018-02-01T00:00:00"/>
    <s v="Diskonto"/>
    <n v="5.5800000000000002E-2"/>
    <n v="6.0281700000000001E-2"/>
    <n v="6.7000000000000004E-2"/>
    <n v="5.5800000000000002E-2"/>
    <n v="5.9024300000000002E-2"/>
    <n v="0.06"/>
    <m/>
    <n v="15480000"/>
    <m/>
    <n v="12900000"/>
    <m/>
    <n v="9450000"/>
    <m/>
    <n v="1.638095238095238"/>
    <n v="5.9499999999999997E-2"/>
    <n v="2017"/>
    <x v="8"/>
    <x v="17"/>
  </r>
  <r>
    <d v="2017-01-31T00:00:00"/>
    <d v="2017-02-02T00:00:00"/>
    <s v="Lelang"/>
    <s v="FR0061"/>
    <d v="2022-05-15T00:00:00"/>
    <n v="7.0000000000000007E-2"/>
    <n v="7.1999999999999995E-2"/>
    <n v="7.3204000000000005E-2"/>
    <n v="7.4499999999999997E-2"/>
    <n v="7.1999999999999995E-2"/>
    <n v="7.2898699999999997E-2"/>
    <n v="7.3099999999999998E-2"/>
    <m/>
    <n v="5973500"/>
    <m/>
    <n v="2250000"/>
    <m/>
    <n v="2250000"/>
    <m/>
    <n v="2.6548888888888889"/>
    <n v="7.2900000000000006E-2"/>
    <n v="2017"/>
    <x v="8"/>
    <x v="1"/>
  </r>
  <r>
    <d v="2017-01-31T00:00:00"/>
    <d v="2017-02-02T00:00:00"/>
    <s v="Lelang"/>
    <s v="FR0059"/>
    <d v="2027-05-15T00:00:00"/>
    <n v="7.0000000000000007E-2"/>
    <n v="7.5499999999999998E-2"/>
    <n v="7.6662499999999995E-2"/>
    <n v="7.9000000000000001E-2"/>
    <n v="7.5499999999999998E-2"/>
    <n v="7.62988E-2"/>
    <n v="7.6600000000000001E-2"/>
    <m/>
    <n v="6827300"/>
    <m/>
    <n v="3800000"/>
    <m/>
    <n v="3800000"/>
    <m/>
    <n v="1.7966578947368421"/>
    <n v="7.6300000000000007E-2"/>
    <n v="2017"/>
    <x v="8"/>
    <x v="1"/>
  </r>
  <r>
    <d v="2017-01-31T00:00:00"/>
    <d v="2017-02-02T00:00:00"/>
    <s v="Lelang"/>
    <s v="FR0074"/>
    <d v="2027-05-15T00:00:00"/>
    <n v="7.4999999999999997E-2"/>
    <n v="7.9500000000000001E-2"/>
    <n v="8.0277100000000004E-2"/>
    <n v="8.2000000000000003E-2"/>
    <n v="7.9500000000000001E-2"/>
    <n v="7.9996399999999995E-2"/>
    <n v="8.0199999999999994E-2"/>
    <m/>
    <n v="1682400"/>
    <m/>
    <n v="950000"/>
    <m/>
    <n v="950000"/>
    <m/>
    <n v="1.7709473684210526"/>
    <n v="0.08"/>
    <n v="2017"/>
    <x v="8"/>
    <x v="1"/>
  </r>
  <r>
    <d v="2017-02-07T00:00:00"/>
    <d v="2017-02-09T00:00:00"/>
    <s v="Lelang"/>
    <s v="SPNS08082017"/>
    <d v="2017-08-08T00:00:00"/>
    <s v="Diskonto"/>
    <n v="5.1249999999999997E-2"/>
    <n v="5.5930300000000002E-2"/>
    <n v="0.06"/>
    <n v="5.1249999999999997E-2"/>
    <n v="5.3675E-2"/>
    <n v="5.4062499999999999E-2"/>
    <n v="6000000"/>
    <n v="8215000"/>
    <n v="19363600"/>
    <n v="8215000"/>
    <n v="18432600"/>
    <n v="2000000"/>
    <n v="7572600"/>
    <n v="4.1074999999999999"/>
    <n v="5.6300000000000003E-2"/>
    <n v="2017"/>
    <x v="8"/>
    <x v="21"/>
  </r>
  <r>
    <d v="2017-02-07T00:00:00"/>
    <d v="2017-02-09T00:00:00"/>
    <s v="Lelang"/>
    <s v="PBS013"/>
    <d v="2019-05-15T00:00:00"/>
    <n v="6.25E-2"/>
    <n v="6.9687499999999999E-2"/>
    <n v="7.1105199999999993E-2"/>
    <n v="7.4999999999999997E-2"/>
    <n v="6.9687499999999999E-2"/>
    <n v="7.0372199999999996E-2"/>
    <n v="7.0624999999999993E-2"/>
    <m/>
    <n v="7345000"/>
    <m/>
    <n v="7345000"/>
    <m/>
    <n v="2700000"/>
    <m/>
    <n v="2.7203703703703703"/>
    <n v="7.1900000000000006E-2"/>
    <n v="2017"/>
    <x v="8"/>
    <x v="20"/>
  </r>
  <r>
    <d v="2017-02-07T00:00:00"/>
    <d v="2017-02-09T00:00:00"/>
    <s v="Lelang"/>
    <s v="PBS014"/>
    <d v="2021-05-15T00:00:00"/>
    <n v="6.5000000000000002E-2"/>
    <n v="7.4374999999999997E-2"/>
    <n v="7.5441099999999997E-2"/>
    <n v="7.6562500000000006E-2"/>
    <n v="7.4374999999999997E-2"/>
    <n v="7.4999300000000005E-2"/>
    <n v="7.5312500000000004E-2"/>
    <m/>
    <n v="1290000"/>
    <m/>
    <n v="620000"/>
    <m/>
    <n v="620000"/>
    <m/>
    <n v="2.0806451612903225"/>
    <n v="7.4999999999999997E-2"/>
    <n v="2017"/>
    <x v="8"/>
    <x v="20"/>
  </r>
  <r>
    <d v="2017-02-07T00:00:00"/>
    <d v="2017-02-09T00:00:00"/>
    <s v="Lelang"/>
    <s v="PBS011"/>
    <d v="2023-08-15T00:00:00"/>
    <n v="8.7499999999999994E-2"/>
    <n v="7.8125E-2"/>
    <n v="7.9377699999999995E-2"/>
    <n v="8.2500000000000004E-2"/>
    <n v="7.8125E-2"/>
    <n v="7.8788499999999997E-2"/>
    <n v="7.9375000000000001E-2"/>
    <m/>
    <n v="461000"/>
    <m/>
    <n v="200000"/>
    <m/>
    <n v="200000"/>
    <m/>
    <n v="2.3050000000000002"/>
    <n v="7.8799999999999995E-2"/>
    <n v="2017"/>
    <x v="8"/>
    <x v="20"/>
  </r>
  <r>
    <d v="2017-02-07T00:00:00"/>
    <d v="2017-02-09T00:00:00"/>
    <s v="Lelang"/>
    <s v="PBS012"/>
    <d v="2031-11-15T00:00:00"/>
    <n v="8.8749999999999996E-2"/>
    <n v="8.2500000000000004E-2"/>
    <n v="8.3385200000000007E-2"/>
    <n v="8.4062499999999998E-2"/>
    <n v="8.2500000000000004E-2"/>
    <n v="8.3385200000000007E-2"/>
    <n v="8.4062499999999998E-2"/>
    <m/>
    <n v="2052600"/>
    <m/>
    <n v="2052600"/>
    <m/>
    <n v="2052600"/>
    <m/>
    <n v="1"/>
    <n v="8.3500000000000005E-2"/>
    <n v="2017"/>
    <x v="8"/>
    <x v="20"/>
  </r>
  <r>
    <d v="2017-02-14T00:00:00"/>
    <d v="2017-02-17T00:00:00"/>
    <s v="Lelang"/>
    <s v="SPN03170515"/>
    <d v="2017-05-15T00:00:00"/>
    <s v="Diskonto"/>
    <n v="4.99E-2"/>
    <n v="5.1262099999999998E-2"/>
    <n v="5.5E-2"/>
    <n v="4.99E-2"/>
    <n v="5.0555799999999998E-2"/>
    <n v="5.0999999999999997E-2"/>
    <n v="15000000"/>
    <n v="9955000"/>
    <n v="31814300"/>
    <n v="8650000"/>
    <n v="23280000"/>
    <n v="5000000"/>
    <n v="18430000"/>
    <n v="1.9910000000000001"/>
    <n v="5.0999999999999997E-2"/>
    <n v="2017"/>
    <x v="8"/>
    <x v="16"/>
  </r>
  <r>
    <d v="2017-02-14T00:00:00"/>
    <d v="2017-02-17T00:00:00"/>
    <s v="Lelang"/>
    <s v="SPN12180201"/>
    <d v="2018-02-01T00:00:00"/>
    <s v="Diskonto"/>
    <n v="5.8799999999999998E-2"/>
    <n v="6.0298600000000001E-2"/>
    <n v="6.1499999999999999E-2"/>
    <n v="5.8799999999999998E-2"/>
    <n v="5.9844799999999997E-2"/>
    <n v="6.0199999999999997E-2"/>
    <m/>
    <n v="8005000"/>
    <m/>
    <n v="6200000"/>
    <m/>
    <n v="5000000"/>
    <m/>
    <n v="1.601"/>
    <n v="0.06"/>
    <n v="2017"/>
    <x v="8"/>
    <x v="17"/>
  </r>
  <r>
    <d v="2017-02-14T00:00:00"/>
    <d v="2017-02-17T00:00:00"/>
    <s v="Lelang"/>
    <s v="FR0059"/>
    <d v="2027-05-15T00:00:00"/>
    <n v="7.0000000000000007E-2"/>
    <n v="7.4999999999999997E-2"/>
    <n v="7.5661400000000004E-2"/>
    <n v="7.6999999999999999E-2"/>
    <n v="7.4999999999999997E-2"/>
    <n v="7.5398800000000002E-2"/>
    <n v="7.5600000000000001E-2"/>
    <m/>
    <n v="7285600"/>
    <m/>
    <n v="4650000"/>
    <m/>
    <n v="4650000"/>
    <m/>
    <n v="1.5667956989247311"/>
    <n v="7.5399999999999995E-2"/>
    <n v="2017"/>
    <x v="8"/>
    <x v="1"/>
  </r>
  <r>
    <d v="2017-02-14T00:00:00"/>
    <d v="2017-02-17T00:00:00"/>
    <s v="Lelang"/>
    <s v="FR0074"/>
    <d v="2027-05-15T00:00:00"/>
    <n v="7.4999999999999997E-2"/>
    <n v="7.85E-2"/>
    <n v="7.9081799999999994E-2"/>
    <n v="7.9799999999999996E-2"/>
    <n v="7.85E-2"/>
    <n v="7.8799800000000003E-2"/>
    <n v="7.9000000000000001E-2"/>
    <m/>
    <n v="2720300"/>
    <m/>
    <n v="1130000"/>
    <m/>
    <n v="1130000"/>
    <m/>
    <n v="2.4073451327433628"/>
    <n v="7.8799999999999995E-2"/>
    <n v="2017"/>
    <x v="8"/>
    <x v="1"/>
  </r>
  <r>
    <d v="2017-02-14T00:00:00"/>
    <d v="2017-02-17T00:00:00"/>
    <s v="Lelang"/>
    <s v="FR0072"/>
    <d v="2036-05-15T00:00:00"/>
    <n v="8.2500000000000004E-2"/>
    <n v="8.0500000000000002E-2"/>
    <n v="8.1262500000000001E-2"/>
    <n v="8.2500000000000004E-2"/>
    <n v="8.0500000000000002E-2"/>
    <n v="8.1096299999999996E-2"/>
    <n v="8.14E-2"/>
    <m/>
    <n v="3848400"/>
    <m/>
    <n v="2650000"/>
    <m/>
    <n v="2650000"/>
    <m/>
    <n v="1.4522264150943396"/>
    <n v="8.1100000000000005E-2"/>
    <n v="2017"/>
    <x v="8"/>
    <x v="1"/>
  </r>
  <r>
    <d v="2017-02-21T00:00:00"/>
    <d v="2017-02-23T00:00:00"/>
    <s v="Lelang"/>
    <s v="SPNS08082017"/>
    <d v="2017-08-08T00:00:00"/>
    <s v="Diskonto"/>
    <n v="5.3437499999999999E-2"/>
    <n v="5.55212E-2"/>
    <n v="6.5000000000000002E-2"/>
    <n v="5.3437499999999999E-2"/>
    <n v="5.5031900000000002E-2"/>
    <n v="5.6250000000000001E-2"/>
    <n v="6000000"/>
    <n v="4536000"/>
    <n v="10388000"/>
    <n v="4536000"/>
    <n v="8001000"/>
    <n v="2550000"/>
    <n v="6015000"/>
    <n v="1.7788235294117647"/>
    <n v="5.57E-2"/>
    <n v="2017"/>
    <x v="8"/>
    <x v="21"/>
  </r>
  <r>
    <d v="2017-02-21T00:00:00"/>
    <d v="2017-02-23T00:00:00"/>
    <s v="Lelang"/>
    <s v="PBS013"/>
    <d v="2019-05-15T00:00:00"/>
    <n v="6.25E-2"/>
    <n v="6.9687499999999999E-2"/>
    <n v="7.1271899999999999E-2"/>
    <n v="7.5312500000000004E-2"/>
    <n v="6.9687499999999999E-2"/>
    <n v="7.08955E-2"/>
    <n v="7.2187500000000002E-2"/>
    <m/>
    <n v="3328000"/>
    <m/>
    <n v="2820000"/>
    <m/>
    <n v="2820000"/>
    <m/>
    <n v="1.1801418439716311"/>
    <n v="7.0900000000000005E-2"/>
    <n v="2017"/>
    <x v="8"/>
    <x v="20"/>
  </r>
  <r>
    <d v="2017-02-21T00:00:00"/>
    <d v="2017-02-23T00:00:00"/>
    <s v="Lelang"/>
    <s v="PBS014"/>
    <d v="2021-05-15T00:00:00"/>
    <n v="6.5000000000000002E-2"/>
    <n v="7.4062500000000003E-2"/>
    <n v="7.4823700000000007E-2"/>
    <n v="7.5937500000000005E-2"/>
    <n v="7.4062500000000003E-2"/>
    <n v="7.4499499999999996E-2"/>
    <n v="7.4999999999999997E-2"/>
    <m/>
    <n v="500000"/>
    <m/>
    <n v="165000"/>
    <m/>
    <n v="165000"/>
    <m/>
    <n v="3.0303030303030303"/>
    <n v="7.4499999999999997E-2"/>
    <n v="2017"/>
    <x v="8"/>
    <x v="20"/>
  </r>
  <r>
    <d v="2017-02-21T00:00:00"/>
    <d v="2017-02-23T00:00:00"/>
    <s v="Lelang"/>
    <s v="PBS011"/>
    <d v="2023-08-15T00:00:00"/>
    <n v="8.7499999999999994E-2"/>
    <n v="7.8125E-2"/>
    <n v="7.90212E-2"/>
    <n v="7.9687499999999994E-2"/>
    <n v="7.8125E-2"/>
    <n v="7.8798400000000005E-2"/>
    <n v="7.9062499999999994E-2"/>
    <m/>
    <n v="1190000"/>
    <m/>
    <n v="480000"/>
    <m/>
    <n v="480000"/>
    <m/>
    <n v="2.4791666666666665"/>
    <n v="7.8799999999999995E-2"/>
    <n v="2017"/>
    <x v="8"/>
    <x v="20"/>
  </r>
  <r>
    <d v="2017-02-21T00:00:00"/>
    <d v="2017-02-23T00:00:00"/>
    <s v="Lelang"/>
    <s v="PBS012"/>
    <d v="2031-11-15T00:00:00"/>
    <n v="8.8749999999999996E-2"/>
    <n v="8.3125000000000004E-2"/>
    <n v="8.3837400000000006E-2"/>
    <n v="8.4062499999999998E-2"/>
    <n v="8.3125000000000004E-2"/>
    <m/>
    <m/>
    <m/>
    <n v="834000"/>
    <m/>
    <m/>
    <m/>
    <m/>
    <m/>
    <m/>
    <n v="8.2900000000000001E-2"/>
    <n v="2017"/>
    <x v="8"/>
    <x v="20"/>
  </r>
  <r>
    <d v="2017-02-28T00:00:00"/>
    <d v="2017-03-02T00:00:00"/>
    <s v="Lelang"/>
    <s v="SPN03170601"/>
    <d v="2017-06-01T00:00:00"/>
    <s v="Diskonto"/>
    <n v="0.05"/>
    <n v="5.1280699999999999E-2"/>
    <n v="5.2900000000000003E-2"/>
    <n v="0.05"/>
    <n v="5.0689400000000003E-2"/>
    <n v="5.0999999999999997E-2"/>
    <n v="15000000"/>
    <n v="9315000"/>
    <n v="35259600"/>
    <n v="7800000"/>
    <n v="19350000"/>
    <n v="5000000"/>
    <n v="16350000"/>
    <n v="1.863"/>
    <n v="5.0999999999999997E-2"/>
    <n v="2017"/>
    <x v="8"/>
    <x v="16"/>
  </r>
  <r>
    <d v="2017-02-28T00:00:00"/>
    <d v="2017-03-02T00:00:00"/>
    <s v="Lelang"/>
    <s v="SPN12180301"/>
    <d v="2018-03-01T00:00:00"/>
    <s v="Diskonto"/>
    <n v="5.9400000000000001E-2"/>
    <n v="6.0724300000000002E-2"/>
    <n v="6.2399999999999997E-2"/>
    <n v="5.9400000000000001E-2"/>
    <n v="5.9934099999999997E-2"/>
    <n v="6.08E-2"/>
    <m/>
    <n v="6245000"/>
    <m/>
    <n v="4200000"/>
    <m/>
    <n v="4050000"/>
    <m/>
    <n v="1.5419753086419754"/>
    <n v="0.06"/>
    <n v="2017"/>
    <x v="8"/>
    <x v="17"/>
  </r>
  <r>
    <d v="2017-02-28T00:00:00"/>
    <d v="2017-03-02T00:00:00"/>
    <s v="Lelang"/>
    <s v="FR0061"/>
    <d v="2022-05-15T00:00:00"/>
    <n v="7.0000000000000007E-2"/>
    <n v="7.2499999999999995E-2"/>
    <n v="7.3205699999999999E-2"/>
    <n v="7.5200000000000003E-2"/>
    <n v="7.2499999999999995E-2"/>
    <n v="7.2800000000000004E-2"/>
    <n v="7.2900000000000006E-2"/>
    <m/>
    <n v="7364600"/>
    <m/>
    <n v="2350000"/>
    <m/>
    <n v="2350000"/>
    <m/>
    <n v="3.133872340425532"/>
    <n v="7.2800000000000004E-2"/>
    <n v="2017"/>
    <x v="8"/>
    <x v="1"/>
  </r>
  <r>
    <d v="2017-02-28T00:00:00"/>
    <d v="2017-03-02T00:00:00"/>
    <s v="Lelang"/>
    <s v="FR0059"/>
    <d v="2027-05-15T00:00:00"/>
    <n v="7.0000000000000007E-2"/>
    <n v="7.4999999999999997E-2"/>
    <n v="7.5656200000000007E-2"/>
    <n v="7.6499999999999999E-2"/>
    <n v="7.4999999999999997E-2"/>
    <n v="7.5398199999999999E-2"/>
    <n v="7.5499999999999998E-2"/>
    <m/>
    <n v="6402800"/>
    <m/>
    <n v="2150000"/>
    <m/>
    <n v="2150000"/>
    <m/>
    <n v="2.9780465116279071"/>
    <n v="7.5399999999999995E-2"/>
    <n v="2017"/>
    <x v="8"/>
    <x v="1"/>
  </r>
  <r>
    <d v="2017-02-28T00:00:00"/>
    <d v="2017-03-02T00:00:00"/>
    <s v="Lelang"/>
    <s v="FR0072"/>
    <d v="2036-05-15T00:00:00"/>
    <n v="8.2500000000000004E-2"/>
    <n v="8.0699999999999994E-2"/>
    <n v="7.1429000000000006E-2"/>
    <n v="8.2299999999999998E-2"/>
    <n v="8.0699999999999994E-2"/>
    <n v="8.1193899999999999E-2"/>
    <n v="8.1299999999999997E-2"/>
    <m/>
    <n v="3615200"/>
    <m/>
    <n v="1600000"/>
    <m/>
    <n v="1550000"/>
    <m/>
    <n v="2.3323870967741938"/>
    <n v="8.1199999999999994E-2"/>
    <n v="2017"/>
    <x v="8"/>
    <x v="1"/>
  </r>
  <r>
    <d v="2017-02-28T00:00:00"/>
    <d v="2017-03-02T00:00:00"/>
    <s v="Lelang"/>
    <s v="FR0067"/>
    <d v="2044-02-15T00:00:00"/>
    <n v="8.7499999999999994E-2"/>
    <n v="8.4000000000000005E-2"/>
    <n v="8.4403800000000001E-2"/>
    <n v="8.5000000000000006E-2"/>
    <n v="8.4000000000000005E-2"/>
    <n v="8.4297700000000003E-2"/>
    <n v="8.4400000000000003E-2"/>
    <m/>
    <n v="2317000"/>
    <m/>
    <n v="1250000"/>
    <m/>
    <n v="1250000"/>
    <m/>
    <n v="1.8535999999999999"/>
    <n v="8.43E-2"/>
    <n v="2017"/>
    <x v="8"/>
    <x v="1"/>
  </r>
  <r>
    <d v="2017-03-07T00:00:00"/>
    <d v="2017-03-09T00:00:00"/>
    <s v="Lelang"/>
    <s v="SPNS08092017"/>
    <d v="2017-09-08T00:00:00"/>
    <s v="Diskonto"/>
    <n v="5.46875E-2"/>
    <n v="5.6464100000000003E-2"/>
    <n v="6.25E-2"/>
    <n v="5.46875E-2"/>
    <n v="5.5865600000000001E-2"/>
    <n v="5.6250000000000001E-2"/>
    <n v="6000000"/>
    <n v="5146000"/>
    <n v="12348000"/>
    <n v="5146000"/>
    <n v="9346000"/>
    <n v="2000000"/>
    <n v="6100000"/>
    <n v="2.573"/>
    <n v="5.6599999999999998E-2"/>
    <n v="2017"/>
    <x v="8"/>
    <x v="21"/>
  </r>
  <r>
    <d v="2017-03-07T00:00:00"/>
    <d v="2017-03-09T00:00:00"/>
    <s v="Lelang"/>
    <s v="PBS013"/>
    <d v="2019-05-15T00:00:00"/>
    <n v="6.25E-2"/>
    <n v="7.03125E-2"/>
    <n v="7.2233900000000004E-2"/>
    <n v="7.4999999999999997E-2"/>
    <n v="7.03125E-2"/>
    <n v="7.1498800000000001E-2"/>
    <n v="7.2187500000000002E-2"/>
    <m/>
    <n v="3751000"/>
    <m/>
    <n v="1690000"/>
    <m/>
    <n v="1690000"/>
    <m/>
    <n v="2.2195266272189351"/>
    <n v="7.1499999999999994E-2"/>
    <n v="2017"/>
    <x v="8"/>
    <x v="20"/>
  </r>
  <r>
    <d v="2017-03-07T00:00:00"/>
    <d v="2017-03-09T00:00:00"/>
    <s v="Lelang"/>
    <s v="PBS014"/>
    <d v="2021-05-15T00:00:00"/>
    <n v="6.5000000000000002E-2"/>
    <n v="7.3124999999999996E-2"/>
    <n v="7.4493799999999999E-2"/>
    <n v="7.5937500000000005E-2"/>
    <n v="7.3124999999999996E-2"/>
    <n v="7.4368100000000006E-2"/>
    <n v="7.5312500000000004E-2"/>
    <m/>
    <n v="1000000"/>
    <m/>
    <n v="1000000"/>
    <m/>
    <n v="930000"/>
    <m/>
    <n v="1.075268817204301"/>
    <n v="7.4999999999999997E-2"/>
    <n v="2017"/>
    <x v="8"/>
    <x v="20"/>
  </r>
  <r>
    <d v="2017-03-07T00:00:00"/>
    <d v="2017-03-09T00:00:00"/>
    <s v="Lelang"/>
    <s v="PBS011"/>
    <d v="2023-08-15T00:00:00"/>
    <n v="8.7499999999999994E-2"/>
    <n v="7.7187500000000006E-2"/>
    <n v="7.8010099999999999E-2"/>
    <n v="0.08"/>
    <n v="7.7187500000000006E-2"/>
    <n v="7.7865599999999993E-2"/>
    <n v="7.8750000000000001E-2"/>
    <m/>
    <n v="1198000"/>
    <m/>
    <n v="1100000"/>
    <m/>
    <n v="1070000"/>
    <m/>
    <n v="1.1196261682242992"/>
    <n v="7.7899999999999997E-2"/>
    <n v="2017"/>
    <x v="8"/>
    <x v="20"/>
  </r>
  <r>
    <d v="2017-03-07T00:00:00"/>
    <d v="2017-03-09T00:00:00"/>
    <s v="Lelang"/>
    <s v="PBS012"/>
    <d v="2031-11-15T00:00:00"/>
    <n v="8.8749999999999996E-2"/>
    <n v="8.1562499999999996E-2"/>
    <n v="8.3193100000000006E-2"/>
    <n v="8.3750000000000005E-2"/>
    <n v="8.1562499999999996E-2"/>
    <n v="8.2895099999999999E-2"/>
    <n v="8.3125000000000004E-2"/>
    <m/>
    <n v="1253000"/>
    <m/>
    <n v="410000"/>
    <m/>
    <n v="410000"/>
    <m/>
    <n v="3.0560975609756098"/>
    <n v="8.2900000000000001E-2"/>
    <n v="2017"/>
    <x v="8"/>
    <x v="20"/>
  </r>
  <r>
    <d v="2017-03-14T00:00:00"/>
    <d v="2017-03-16T00:00:00"/>
    <s v="Lelang"/>
    <s v="SPN03170615"/>
    <d v="2017-06-15T00:00:00"/>
    <s v="Diskonto"/>
    <n v="5.0700000000000002E-2"/>
    <n v="5.5E-2"/>
    <n v="5.1743600000000001E-2"/>
    <n v="5.0700000000000002E-2"/>
    <n v="5.1094399999999998E-2"/>
    <n v="5.1499999999999997E-2"/>
    <n v="15000000"/>
    <n v="4660000"/>
    <n v="26444200"/>
    <n v="2700000"/>
    <n v="11400000"/>
    <n v="2700000"/>
    <n v="11350000"/>
    <n v="1.7259259259259259"/>
    <n v="5.11E-2"/>
    <n v="2017"/>
    <x v="8"/>
    <x v="16"/>
  </r>
  <r>
    <d v="2017-03-14T00:00:00"/>
    <d v="2017-03-16T00:00:00"/>
    <s v="Lelang"/>
    <s v="SPN12180301"/>
    <d v="2018-03-01T00:00:00"/>
    <s v="Diskonto"/>
    <n v="5.8999999999999997E-2"/>
    <n v="6.25E-2"/>
    <n v="6.1158799999999999E-2"/>
    <n v="5.8999999999999997E-2"/>
    <n v="6.0600000000000001E-2"/>
    <n v="6.1499999999999999E-2"/>
    <m/>
    <n v="4282600"/>
    <m/>
    <n v="3000000"/>
    <m/>
    <n v="3000000"/>
    <m/>
    <n v="1.4275333333333333"/>
    <n v="6.0600000000000001E-2"/>
    <n v="2017"/>
    <x v="8"/>
    <x v="17"/>
  </r>
  <r>
    <d v="2017-03-14T00:00:00"/>
    <d v="2017-03-16T00:00:00"/>
    <s v="Lelang"/>
    <s v="FR0061"/>
    <d v="2022-05-15T00:00:00"/>
    <n v="7.0000000000000007E-2"/>
    <n v="7.1900000000000006E-2"/>
    <n v="7.4499999999999997E-2"/>
    <n v="7.2770399999999999E-2"/>
    <n v="7.1900000000000006E-2"/>
    <n v="7.2292700000000001E-2"/>
    <n v="7.2499999999999995E-2"/>
    <m/>
    <n v="9717000"/>
    <m/>
    <n v="2300000"/>
    <m/>
    <n v="2250000"/>
    <m/>
    <n v="4.3186666666666671"/>
    <n v="7.2300000000000003E-2"/>
    <n v="2017"/>
    <x v="8"/>
    <x v="1"/>
  </r>
  <r>
    <d v="2017-03-14T00:00:00"/>
    <d v="2017-03-16T00:00:00"/>
    <s v="Lelang"/>
    <s v="FR0074"/>
    <d v="2032-08-15T00:00:00"/>
    <n v="7.4999999999999997E-2"/>
    <n v="7.7499999999999999E-2"/>
    <n v="7.9000000000000001E-2"/>
    <n v="7.8180100000000002E-2"/>
    <n v="7.7499999999999999E-2"/>
    <n v="7.78977E-2"/>
    <n v="7.8E-2"/>
    <m/>
    <n v="3120900"/>
    <m/>
    <n v="1400000"/>
    <m/>
    <n v="1400000"/>
    <m/>
    <n v="2.2292142857142858"/>
    <n v="7.7899999999999997E-2"/>
    <n v="2017"/>
    <x v="8"/>
    <x v="1"/>
  </r>
  <r>
    <d v="2017-03-14T00:00:00"/>
    <d v="2017-03-16T00:00:00"/>
    <s v="Lelang"/>
    <s v="FR0072"/>
    <d v="2036-05-15T00:00:00"/>
    <n v="8.2500000000000004E-2"/>
    <n v="7.9699999999999993E-2"/>
    <n v="8.1500000000000003E-2"/>
    <n v="8.0713199999999999E-2"/>
    <n v="7.9699999999999993E-2"/>
    <n v="8.0199000000000006E-2"/>
    <n v="8.0600000000000005E-2"/>
    <m/>
    <n v="4663700"/>
    <m/>
    <n v="2000000"/>
    <m/>
    <n v="2000000"/>
    <m/>
    <n v="2.3318500000000002"/>
    <n v="8.0199999999999994E-2"/>
    <n v="2017"/>
    <x v="8"/>
    <x v="1"/>
  </r>
  <r>
    <d v="2017-03-21T00:00:00"/>
    <d v="2017-03-21T00:00:00"/>
    <s v="Private Placement"/>
    <s v="SDHI 2020E"/>
    <d v="2020-03-21T00:00:00"/>
    <n v="7.1400000000000005E-2"/>
    <m/>
    <m/>
    <m/>
    <m/>
    <n v="7.1400000000000005E-2"/>
    <m/>
    <m/>
    <n v="2000000"/>
    <m/>
    <n v="2000000"/>
    <m/>
    <n v="2000000"/>
    <m/>
    <n v="1"/>
    <n v="7.1400000000000005E-2"/>
    <n v="2017"/>
    <x v="8"/>
    <x v="8"/>
  </r>
  <r>
    <d v="2017-03-20T00:00:00"/>
    <d v="2017-03-22T00:00:00"/>
    <s v="Bookbuilding"/>
    <s v="SR-009"/>
    <d v="2020-03-10T00:00:00"/>
    <n v="6.9000000000000006E-2"/>
    <m/>
    <m/>
    <m/>
    <m/>
    <n v="6.9000000000000006E-2"/>
    <m/>
    <m/>
    <n v="14060685"/>
    <m/>
    <n v="14037310"/>
    <m/>
    <n v="14037310"/>
    <m/>
    <n v="1.0016652050855899"/>
    <n v="6.9000000000000006E-2"/>
    <n v="2017"/>
    <x v="8"/>
    <x v="13"/>
  </r>
  <r>
    <d v="2017-03-21T00:00:00"/>
    <d v="2017-03-23T00:00:00"/>
    <s v="Lelang"/>
    <s v="SPNS08092017"/>
    <d v="2017-09-08T00:00:00"/>
    <s v="Diskonto"/>
    <n v="5.2812499999999998E-2"/>
    <n v="5.5766799999999998E-2"/>
    <n v="5.8437500000000003E-2"/>
    <n v="5.2812499999999998E-2"/>
    <n v="5.4304699999999997E-2"/>
    <n v="5.5312500000000001E-2"/>
    <n v="6000000"/>
    <n v="7190000"/>
    <n v="18123000"/>
    <n v="6900000"/>
    <n v="12810000"/>
    <n v="2000000"/>
    <n v="7870000"/>
    <n v="3.5950000000000002"/>
    <n v="5.6599999999999998E-2"/>
    <n v="2017"/>
    <x v="8"/>
    <x v="21"/>
  </r>
  <r>
    <d v="2017-03-21T00:00:00"/>
    <d v="2017-03-23T00:00:00"/>
    <s v="Lelang"/>
    <s v="PBS013"/>
    <d v="2019-05-15T00:00:00"/>
    <n v="6.25E-2"/>
    <n v="6.6875000000000004E-2"/>
    <n v="7.0865399999999995E-2"/>
    <n v="7.2499999999999995E-2"/>
    <n v="6.6875000000000004E-2"/>
    <n v="6.99795E-2"/>
    <n v="7.0937500000000001E-2"/>
    <m/>
    <n v="4779000"/>
    <m/>
    <n v="2700000"/>
    <m/>
    <n v="2700000"/>
    <m/>
    <n v="1.77"/>
    <n v="7.0000000000000007E-2"/>
    <n v="2017"/>
    <x v="8"/>
    <x v="20"/>
  </r>
  <r>
    <d v="2017-03-21T00:00:00"/>
    <d v="2017-03-23T00:00:00"/>
    <s v="Lelang"/>
    <s v="PBS014"/>
    <d v="2021-05-15T00:00:00"/>
    <n v="6.5000000000000002E-2"/>
    <n v="6.8750000000000006E-2"/>
    <n v="7.1851200000000004E-2"/>
    <n v="7.4999999999999997E-2"/>
    <n v="6.8750000000000006E-2"/>
    <n v="7.1560499999999999E-2"/>
    <n v="7.2499999999999995E-2"/>
    <m/>
    <n v="1761500"/>
    <m/>
    <n v="1600000"/>
    <m/>
    <n v="1560000"/>
    <m/>
    <n v="1.1291666666666667"/>
    <n v="7.1599999999999997E-2"/>
    <n v="2017"/>
    <x v="8"/>
    <x v="20"/>
  </r>
  <r>
    <d v="2017-03-21T00:00:00"/>
    <d v="2017-03-23T00:00:00"/>
    <s v="Lelang"/>
    <s v="PBS011"/>
    <d v="2023-08-15T00:00:00"/>
    <n v="8.7499999999999994E-2"/>
    <n v="7.4062500000000003E-2"/>
    <n v="7.6483400000000007E-2"/>
    <n v="7.8750000000000001E-2"/>
    <n v="7.4062500000000003E-2"/>
    <n v="7.5398000000000007E-2"/>
    <n v="7.5937500000000005E-2"/>
    <m/>
    <n v="2494500"/>
    <m/>
    <n v="650000"/>
    <m/>
    <n v="650000"/>
    <m/>
    <n v="3.8376923076923077"/>
    <n v="7.5399999999999995E-2"/>
    <n v="2017"/>
    <x v="8"/>
    <x v="20"/>
  </r>
  <r>
    <d v="2017-03-21T00:00:00"/>
    <d v="2017-03-23T00:00:00"/>
    <s v="Lelang"/>
    <s v="PBS012"/>
    <d v="2031-11-15T00:00:00"/>
    <n v="8.8749999999999996E-2"/>
    <n v="7.9687499999999994E-2"/>
    <n v="8.1520099999999998E-2"/>
    <n v="8.4062499999999998E-2"/>
    <n v="7.9687499999999994E-2"/>
    <n v="8.0393900000000004E-2"/>
    <n v="8.1250000000000003E-2"/>
    <m/>
    <n v="1898000"/>
    <m/>
    <n v="960000"/>
    <m/>
    <n v="960000"/>
    <m/>
    <n v="1.9770833333333333"/>
    <n v="8.0399999999999999E-2"/>
    <n v="2017"/>
    <x v="8"/>
    <x v="20"/>
  </r>
  <r>
    <d v="2017-03-22T00:00:00"/>
    <d v="2017-03-29T00:00:00"/>
    <s v="Bookbuilding"/>
    <s v="SNI0322"/>
    <d v="2022-03-29T00:00:00"/>
    <n v="3.4000000000000002E-2"/>
    <m/>
    <m/>
    <m/>
    <m/>
    <m/>
    <m/>
    <m/>
    <n v="64894977.525000006"/>
    <m/>
    <n v="13363000"/>
    <m/>
    <n v="13363000"/>
    <m/>
    <m/>
    <m/>
    <n v="2017"/>
    <x v="8"/>
    <x v="29"/>
  </r>
  <r>
    <d v="2017-03-22T00:00:00"/>
    <d v="2017-03-29T00:00:00"/>
    <s v="Bookbuilding"/>
    <s v="SNI0327"/>
    <d v="2027-03-29T00:00:00"/>
    <n v="4.1500000000000002E-2"/>
    <m/>
    <m/>
    <m/>
    <m/>
    <m/>
    <m/>
    <m/>
    <n v="79671357.674999997"/>
    <m/>
    <n v="26726000"/>
    <m/>
    <n v="26726000"/>
    <m/>
    <m/>
    <m/>
    <n v="2017"/>
    <x v="8"/>
    <x v="29"/>
  </r>
  <r>
    <d v="2017-03-27T00:00:00"/>
    <d v="2017-03-30T00:00:00"/>
    <s v="Lelang"/>
    <s v="SPN03170629"/>
    <d v="2017-06-29T00:00:00"/>
    <s v="Diskonto"/>
    <n v="4.8500000000000001E-2"/>
    <n v="5.0877800000000001E-2"/>
    <n v="5.2999999999999999E-2"/>
    <n v="4.8500000000000001E-2"/>
    <n v="4.9966400000000001E-2"/>
    <n v="5.0900000000000001E-2"/>
    <n v="15000000"/>
    <n v="8983000"/>
    <n v="33949400"/>
    <n v="5550000"/>
    <n v="22700000"/>
    <n v="5450000"/>
    <n v="18650000"/>
    <n v="1.6482568807339451"/>
    <n v="0.05"/>
    <n v="2017"/>
    <x v="8"/>
    <x v="16"/>
  </r>
  <r>
    <d v="2017-03-27T00:00:00"/>
    <d v="2017-03-30T00:00:00"/>
    <s v="Lelang"/>
    <s v="SPN12180301"/>
    <d v="2018-03-01T00:00:00"/>
    <s v="Diskonto"/>
    <n v="6.0199999999999997E-2"/>
    <n v="6.1303200000000002E-2"/>
    <n v="6.2399999999999997E-2"/>
    <n v="6.0199999999999997E-2"/>
    <n v="6.0499999999999998E-2"/>
    <n v="6.0900000000000003E-2"/>
    <m/>
    <n v="4935000"/>
    <m/>
    <n v="1800000"/>
    <m/>
    <n v="1800000"/>
    <m/>
    <n v="2.7416666666666667"/>
    <n v="6.0499999999999998E-2"/>
    <n v="2017"/>
    <x v="8"/>
    <x v="17"/>
  </r>
  <r>
    <d v="2017-03-27T00:00:00"/>
    <d v="2017-03-30T00:00:00"/>
    <s v="Lelang"/>
    <s v="FR0059"/>
    <d v="2027-05-15T00:00:00"/>
    <n v="7.0000000000000007E-2"/>
    <n v="7.0599999999999996E-2"/>
    <n v="7.1317400000000003E-2"/>
    <n v="7.3499999999999996E-2"/>
    <n v="7.0599999999999996E-2"/>
    <n v="7.0860400000000004E-2"/>
    <n v="7.0999999999999994E-2"/>
    <m/>
    <n v="8596600"/>
    <m/>
    <n v="6200000"/>
    <m/>
    <n v="3500000"/>
    <m/>
    <n v="2.4561714285714285"/>
    <n v="7.0999999999999994E-2"/>
    <n v="2017"/>
    <x v="8"/>
    <x v="1"/>
  </r>
  <r>
    <d v="2017-03-27T00:00:00"/>
    <d v="2017-03-30T00:00:00"/>
    <s v="Lelang"/>
    <s v="FR0074"/>
    <d v="2032-08-15T00:00:00"/>
    <n v="7.4999999999999997E-2"/>
    <n v="7.46E-2"/>
    <n v="7.5261499999999995E-2"/>
    <n v="7.6200000000000004E-2"/>
    <n v="7.46E-2"/>
    <n v="7.5095899999999993E-2"/>
    <n v="7.5399999999999995E-2"/>
    <m/>
    <n v="5691200"/>
    <m/>
    <n v="4500000"/>
    <m/>
    <n v="3250000"/>
    <m/>
    <n v="1.7511384615384615"/>
    <n v="7.5200000000000003E-2"/>
    <n v="2017"/>
    <x v="8"/>
    <x v="1"/>
  </r>
  <r>
    <d v="2017-03-27T00:00:00"/>
    <d v="2017-03-30T00:00:00"/>
    <s v="Lelang"/>
    <s v="FR0072"/>
    <d v="2036-05-15T00:00:00"/>
    <n v="8.2500000000000004E-2"/>
    <n v="7.6999999999999999E-2"/>
    <n v="7.77283E-2"/>
    <n v="0.08"/>
    <n v="7.6999999999999999E-2"/>
    <n v="7.7598899999999998E-2"/>
    <n v="7.7899999999999997E-2"/>
    <m/>
    <n v="5743600"/>
    <m/>
    <n v="4650000"/>
    <m/>
    <n v="4650000"/>
    <m/>
    <n v="1.2351827956989248"/>
    <n v="7.7600000000000002E-2"/>
    <n v="2017"/>
    <x v="8"/>
    <x v="1"/>
  </r>
  <r>
    <d v="2017-04-04T00:00:00"/>
    <d v="2017-04-06T00:00:00"/>
    <s v="Lelang"/>
    <s v="SPNS05102017"/>
    <d v="2017-10-05T00:00:00"/>
    <s v="Diskonto"/>
    <n v="5.4375E-2"/>
    <n v="5.62555E-2"/>
    <n v="5.9687499999999998E-2"/>
    <n v="5.4375E-2"/>
    <n v="5.5001300000000003E-2"/>
    <n v="5.5625000000000001E-2"/>
    <n v="6000000"/>
    <n v="5143000"/>
    <n v="14524700"/>
    <n v="2350000"/>
    <n v="4810000"/>
    <n v="2000000"/>
    <n v="4460000"/>
    <n v="2.5714999999999999"/>
    <n v="5.5100000000000003E-2"/>
    <n v="2017"/>
    <x v="8"/>
    <x v="21"/>
  </r>
  <r>
    <d v="2017-04-04T00:00:00"/>
    <d v="2017-04-06T00:00:00"/>
    <s v="Lelang"/>
    <s v="PBS013"/>
    <d v="2019-05-15T00:00:00"/>
    <n v="6.25E-2"/>
    <n v="6.8125000000000005E-2"/>
    <n v="7.0331299999999999E-2"/>
    <n v="7.2499999999999995E-2"/>
    <n v="6.8125000000000005E-2"/>
    <n v="6.9497900000000001E-2"/>
    <n v="7.0000000000000007E-2"/>
    <m/>
    <n v="4445000"/>
    <m/>
    <n v="1220000"/>
    <m/>
    <n v="1220000"/>
    <m/>
    <n v="3.6434426229508197"/>
    <n v="6.9500000000000006E-2"/>
    <n v="2017"/>
    <x v="8"/>
    <x v="20"/>
  </r>
  <r>
    <d v="2017-04-04T00:00:00"/>
    <d v="2017-04-06T00:00:00"/>
    <s v="Lelang"/>
    <s v="PBS014"/>
    <d v="2021-05-15T00:00:00"/>
    <n v="6.5000000000000002E-2"/>
    <n v="7.0624999999999993E-2"/>
    <n v="7.1908E-2"/>
    <n v="7.4374999999999997E-2"/>
    <n v="7.0624999999999993E-2"/>
    <n v="7.1390700000000001E-2"/>
    <n v="7.2187500000000002E-2"/>
    <m/>
    <n v="1250000"/>
    <m/>
    <n v="970000"/>
    <m/>
    <n v="970000"/>
    <m/>
    <n v="1.2886597938144331"/>
    <n v="7.1400000000000005E-2"/>
    <n v="2017"/>
    <x v="8"/>
    <x v="20"/>
  </r>
  <r>
    <d v="2017-04-04T00:00:00"/>
    <d v="2017-04-06T00:00:00"/>
    <s v="Lelang"/>
    <s v="PBS011"/>
    <d v="2023-08-15T00:00:00"/>
    <n v="8.7499999999999994E-2"/>
    <n v="7.3124999999999996E-2"/>
    <n v="7.4981500000000006E-2"/>
    <n v="7.6874999999999999E-2"/>
    <m/>
    <m/>
    <m/>
    <m/>
    <n v="1843700"/>
    <m/>
    <m/>
    <m/>
    <m/>
    <m/>
    <m/>
    <n v="7.3800000000000004E-2"/>
    <n v="2017"/>
    <x v="8"/>
    <x v="20"/>
  </r>
  <r>
    <d v="2017-04-04T00:00:00"/>
    <d v="2017-04-06T00:00:00"/>
    <s v="Lelang"/>
    <s v="PBS012"/>
    <d v="2031-11-15T00:00:00"/>
    <n v="8.8749999999999996E-2"/>
    <n v="7.9062499999999994E-2"/>
    <n v="8.0176300000000006E-2"/>
    <n v="8.1250000000000003E-2"/>
    <n v="7.9062499999999994E-2"/>
    <n v="7.9393199999999997E-2"/>
    <n v="7.9687499999999994E-2"/>
    <m/>
    <n v="1843000"/>
    <m/>
    <n v="270000"/>
    <m/>
    <n v="270000"/>
    <m/>
    <n v="6.825925925925926"/>
    <n v="7.9399999999999998E-2"/>
    <n v="2017"/>
    <x v="8"/>
    <x v="20"/>
  </r>
  <r>
    <d v="2017-04-11T00:00:00"/>
    <d v="2017-04-13T00:00:00"/>
    <s v="Lelang"/>
    <s v="SPN03170712"/>
    <d v="2017-07-12T00:00:00"/>
    <s v="Diskonto"/>
    <n v="4.7899999999999998E-2"/>
    <n v="5.0346599999999998E-2"/>
    <n v="5.6500000000000002E-2"/>
    <n v="4.7899999999999998E-2"/>
    <n v="4.9279999999999997E-2"/>
    <n v="0.05"/>
    <n v="15000000"/>
    <n v="11040000"/>
    <n v="41893700"/>
    <n v="9950000"/>
    <n v="30830000"/>
    <n v="5000000"/>
    <n v="17000000"/>
    <n v="2.2080000000000002"/>
    <n v="0.05"/>
    <n v="2017"/>
    <x v="8"/>
    <x v="16"/>
  </r>
  <r>
    <d v="2017-04-11T00:00:00"/>
    <d v="2017-04-13T00:00:00"/>
    <s v="Lelang"/>
    <s v="SPN12180412"/>
    <d v="2018-04-12T00:00:00"/>
    <s v="Diskonto"/>
    <n v="5.9499999999999997E-2"/>
    <n v="6.0421700000000002E-2"/>
    <n v="6.25E-2"/>
    <n v="5.9499999999999997E-2"/>
    <n v="5.9909299999999999E-2"/>
    <n v="6.0199999999999997E-2"/>
    <m/>
    <n v="8430000"/>
    <m/>
    <n v="8430000"/>
    <m/>
    <n v="5000000"/>
    <m/>
    <n v="1.6859999999999999"/>
    <n v="6.0499999999999998E-2"/>
    <n v="2017"/>
    <x v="8"/>
    <x v="17"/>
  </r>
  <r>
    <d v="2017-04-11T00:00:00"/>
    <d v="2017-04-13T00:00:00"/>
    <s v="Lelang"/>
    <s v="FR0061"/>
    <d v="2022-05-15T00:00:00"/>
    <n v="7.0000000000000007E-2"/>
    <n v="6.7699999999999996E-2"/>
    <n v="6.8522799999999995E-2"/>
    <n v="6.9500000000000006E-2"/>
    <n v="6.7699999999999996E-2"/>
    <n v="6.8146200000000004E-2"/>
    <n v="6.83E-2"/>
    <m/>
    <n v="8319000"/>
    <m/>
    <n v="5300000"/>
    <m/>
    <n v="2750000"/>
    <m/>
    <n v="3.0250909090909093"/>
    <n v="6.83E-2"/>
    <n v="2017"/>
    <x v="8"/>
    <x v="1"/>
  </r>
  <r>
    <d v="2017-04-11T00:00:00"/>
    <d v="2017-04-13T00:00:00"/>
    <s v="Lelang"/>
    <s v="FR0059"/>
    <d v="2027-05-15T00:00:00"/>
    <n v="7.0000000000000007E-2"/>
    <n v="7.0499999999999993E-2"/>
    <n v="7.1151599999999995E-2"/>
    <n v="7.1800000000000003E-2"/>
    <n v="7.0499999999999993E-2"/>
    <n v="7.0874500000000007E-2"/>
    <n v="7.0999999999999994E-2"/>
    <m/>
    <n v="7694800"/>
    <m/>
    <n v="4900000"/>
    <m/>
    <n v="2000000"/>
    <m/>
    <n v="3.8473999999999999"/>
    <n v="7.0999999999999994E-2"/>
    <n v="2017"/>
    <x v="8"/>
    <x v="1"/>
  </r>
  <r>
    <d v="2017-04-11T00:00:00"/>
    <d v="2017-04-13T00:00:00"/>
    <s v="Lelang"/>
    <s v="FR0074"/>
    <d v="2032-08-15T00:00:00"/>
    <n v="7.4999999999999997E-2"/>
    <n v="7.3999999999999996E-2"/>
    <n v="7.5193700000000002E-2"/>
    <n v="7.6799999999999993E-2"/>
    <n v="7.3999999999999996E-2"/>
    <n v="7.4698200000000006E-2"/>
    <n v="7.4899999999999994E-2"/>
    <m/>
    <n v="6409900"/>
    <m/>
    <n v="2250000"/>
    <m/>
    <n v="2250000"/>
    <m/>
    <n v="2.8488444444444445"/>
    <n v="7.4700000000000003E-2"/>
    <n v="2017"/>
    <x v="8"/>
    <x v="1"/>
  </r>
  <r>
    <d v="2017-04-18T00:00:00"/>
    <d v="2017-04-20T00:00:00"/>
    <s v="Lelang"/>
    <s v="SPNS05102017"/>
    <d v="2017-10-05T00:00:00"/>
    <s v="Diskonto"/>
    <n v="5.4375E-2"/>
    <n v="5.5727699999999998E-2"/>
    <n v="6.5000000000000002E-2"/>
    <n v="5.4375E-2"/>
    <n v="5.50328E-2"/>
    <n v="5.5312500000000001E-2"/>
    <n v="6000000"/>
    <n v="6283000"/>
    <n v="14334500"/>
    <n v="2600000"/>
    <n v="4070000"/>
    <n v="2000000"/>
    <n v="3470000"/>
    <n v="3.1415000000000002"/>
    <n v="5.5100000000000003E-2"/>
    <n v="2017"/>
    <x v="8"/>
    <x v="21"/>
  </r>
  <r>
    <d v="2017-04-18T00:00:00"/>
    <d v="2017-04-20T00:00:00"/>
    <s v="Lelang"/>
    <s v="PBS013"/>
    <d v="2019-05-15T00:00:00"/>
    <n v="6.25E-2"/>
    <n v="6.9062499999999999E-2"/>
    <n v="6.9936999999999999E-2"/>
    <n v="7.3124999999999996E-2"/>
    <n v="6.9062499999999999E-2"/>
    <n v="6.93E-2"/>
    <n v="6.9687499999999999E-2"/>
    <m/>
    <n v="3140000"/>
    <m/>
    <n v="790000"/>
    <m/>
    <n v="790000"/>
    <m/>
    <n v="3.9746835443037973"/>
    <n v="6.93E-2"/>
    <n v="2017"/>
    <x v="8"/>
    <x v="20"/>
  </r>
  <r>
    <d v="2017-04-18T00:00:00"/>
    <d v="2017-04-20T00:00:00"/>
    <s v="Lelang"/>
    <s v="PBS014"/>
    <d v="2021-05-15T00:00:00"/>
    <n v="6.5000000000000002E-2"/>
    <n v="7.1249999999999994E-2"/>
    <n v="7.1931700000000001E-2"/>
    <n v="7.2812500000000002E-2"/>
    <n v="7.1249999999999994E-2"/>
    <m/>
    <m/>
    <m/>
    <n v="1679000"/>
    <m/>
    <n v="0"/>
    <m/>
    <n v="0"/>
    <m/>
    <m/>
    <n v="7.0800000000000002E-2"/>
    <n v="2017"/>
    <x v="8"/>
    <x v="20"/>
  </r>
  <r>
    <d v="2017-04-18T00:00:00"/>
    <d v="2017-04-20T00:00:00"/>
    <s v="Lelang"/>
    <s v="PBS011"/>
    <d v="2023-08-15T00:00:00"/>
    <n v="8.7499999999999994E-2"/>
    <n v="7.3124999999999996E-2"/>
    <n v="7.4725299999999995E-2"/>
    <n v="0.08"/>
    <n v="7.3124999999999996E-2"/>
    <n v="7.3594800000000002E-2"/>
    <n v="7.4374999999999997E-2"/>
    <m/>
    <n v="1139500"/>
    <m/>
    <n v="420000"/>
    <m/>
    <n v="420000"/>
    <m/>
    <n v="2.7130952380952382"/>
    <n v="7.3599999999999999E-2"/>
    <n v="2017"/>
    <x v="8"/>
    <x v="20"/>
  </r>
  <r>
    <d v="2017-04-18T00:00:00"/>
    <d v="2017-04-20T00:00:00"/>
    <s v="Lelang"/>
    <s v="PBS012"/>
    <d v="2031-11-15T00:00:00"/>
    <n v="8.8749999999999996E-2"/>
    <n v="7.9062499999999994E-2"/>
    <n v="8.0119800000000005E-2"/>
    <n v="8.2187499999999997E-2"/>
    <n v="7.9062499999999994E-2"/>
    <n v="7.9498600000000003E-2"/>
    <n v="7.9687499999999994E-2"/>
    <m/>
    <n v="2093000"/>
    <m/>
    <n v="260000"/>
    <m/>
    <n v="260000"/>
    <m/>
    <n v="8.0500000000000007"/>
    <n v="7.9500000000000001E-2"/>
    <n v="2017"/>
    <x v="8"/>
    <x v="20"/>
  </r>
  <r>
    <d v="2017-04-18T00:00:00"/>
    <d v="2017-04-26T00:00:00"/>
    <s v="Private Placement"/>
    <s v="EURFRNT0001"/>
    <d v="2020-04-26T00:00:00"/>
    <n v="8.9999999999999993E-3"/>
    <m/>
    <m/>
    <m/>
    <m/>
    <m/>
    <m/>
    <m/>
    <n v="726008.5"/>
    <m/>
    <n v="726008.5"/>
    <m/>
    <n v="726008.5"/>
    <m/>
    <m/>
    <m/>
    <n v="2017"/>
    <x v="8"/>
    <x v="30"/>
  </r>
  <r>
    <d v="2017-04-25T00:00:00"/>
    <d v="2017-04-27T00:00:00"/>
    <s v="Lelang"/>
    <s v="SPN03170726"/>
    <d v="2017-07-26T00:00:00"/>
    <s v="Diskonto"/>
    <n v="4.8899999999999999E-2"/>
    <n v="5.0183400000000003E-2"/>
    <n v="5.1999999999999998E-2"/>
    <n v="4.8899999999999999E-2"/>
    <n v="4.9244799999999998E-2"/>
    <n v="4.9500000000000002E-2"/>
    <n v="15000000"/>
    <n v="11295000"/>
    <n v="47137900"/>
    <n v="10350000"/>
    <n v="28400000"/>
    <n v="5000000"/>
    <n v="17000000"/>
    <n v="2.2589999999999999"/>
    <n v="0.05"/>
    <n v="2017"/>
    <x v="8"/>
    <x v="16"/>
  </r>
  <r>
    <d v="2017-04-25T00:00:00"/>
    <d v="2017-04-27T00:00:00"/>
    <s v="Lelang"/>
    <s v="SPN12180104"/>
    <d v="2018-01-04T00:00:00"/>
    <s v="Diskonto"/>
    <n v="5.6000000000000001E-2"/>
    <n v="5.8856800000000001E-2"/>
    <n v="6.1899999999999997E-2"/>
    <n v="5.6000000000000001E-2"/>
    <n v="5.6439999999999997E-2"/>
    <n v="5.7500000000000002E-2"/>
    <m/>
    <n v="6505000"/>
    <m/>
    <n v="500000"/>
    <m/>
    <n v="500000"/>
    <m/>
    <n v="13.01"/>
    <n v="5.6500000000000002E-2"/>
    <n v="2017"/>
    <x v="8"/>
    <x v="17"/>
  </r>
  <r>
    <d v="2017-04-25T00:00:00"/>
    <d v="2017-04-27T00:00:00"/>
    <s v="Lelang"/>
    <s v="FR0061"/>
    <d v="2022-05-15T00:00:00"/>
    <n v="7.0000000000000007E-2"/>
    <n v="6.6900000000000001E-2"/>
    <n v="6.75486E-2"/>
    <n v="6.8199999999999997E-2"/>
    <n v="6.6900000000000001E-2"/>
    <n v="6.6985699999999995E-2"/>
    <n v="6.7000000000000004E-2"/>
    <m/>
    <n v="6788000"/>
    <m/>
    <n v="550000"/>
    <m/>
    <n v="500000"/>
    <m/>
    <n v="13.576000000000001"/>
    <n v="6.7000000000000004E-2"/>
    <n v="2017"/>
    <x v="8"/>
    <x v="1"/>
  </r>
  <r>
    <d v="2017-04-25T00:00:00"/>
    <d v="2017-04-27T00:00:00"/>
    <s v="Lelang"/>
    <s v="FR0059"/>
    <d v="2027-05-15T00:00:00"/>
    <n v="7.0000000000000007E-2"/>
    <n v="7.0400000000000004E-2"/>
    <n v="7.0943000000000006E-2"/>
    <n v="7.2499999999999995E-2"/>
    <n v="7.0400000000000004E-2"/>
    <n v="7.0539699999999997E-2"/>
    <n v="7.0699999999999999E-2"/>
    <m/>
    <n v="13498400"/>
    <m/>
    <n v="10500000"/>
    <m/>
    <n v="4500000"/>
    <m/>
    <n v="2.9996444444444443"/>
    <n v="7.0800000000000002E-2"/>
    <n v="2017"/>
    <x v="8"/>
    <x v="1"/>
  </r>
  <r>
    <d v="2017-04-25T00:00:00"/>
    <d v="2017-04-27T00:00:00"/>
    <s v="Lelang"/>
    <s v="FR0072"/>
    <d v="2036-05-15T00:00:00"/>
    <n v="8.2500000000000004E-2"/>
    <n v="7.6700000000000004E-2"/>
    <n v="7.7504900000000002E-2"/>
    <n v="7.8E-2"/>
    <n v="7.6700000000000004E-2"/>
    <n v="7.7397400000000005E-2"/>
    <n v="7.7700000000000005E-2"/>
    <m/>
    <n v="6203500"/>
    <m/>
    <n v="4800000"/>
    <m/>
    <n v="4800000"/>
    <m/>
    <n v="1.2923958333333334"/>
    <n v="7.7399999999999997E-2"/>
    <n v="2017"/>
    <x v="8"/>
    <x v="1"/>
  </r>
  <r>
    <d v="2017-04-25T00:00:00"/>
    <d v="2017-04-27T00:00:00"/>
    <s v="Lelang"/>
    <s v="FR0067"/>
    <d v="2044-02-15T00:00:00"/>
    <n v="8.7499999999999994E-2"/>
    <n v="7.9000000000000001E-2"/>
    <n v="7.9898999999999998E-2"/>
    <n v="8.0600000000000005E-2"/>
    <n v="7.9000000000000001E-2"/>
    <n v="7.9589300000000002E-2"/>
    <n v="8.0100000000000005E-2"/>
    <m/>
    <n v="2848000"/>
    <m/>
    <n v="1700000"/>
    <m/>
    <n v="1700000"/>
    <m/>
    <n v="1.6752941176470588"/>
    <n v="7.9600000000000004E-2"/>
    <n v="2017"/>
    <x v="8"/>
    <x v="1"/>
  </r>
  <r>
    <d v="2017-05-02T00:00:00"/>
    <d v="2017-05-04T00:00:00"/>
    <s v="Lelang"/>
    <s v="SPNS03112017"/>
    <d v="2017-11-03T00:00:00"/>
    <s v="Diskonto"/>
    <n v="5.4375E-2"/>
    <n v="5.6268199999999997E-2"/>
    <n v="6.5000000000000002E-2"/>
    <n v="5.4375E-2"/>
    <n v="5.50538E-2"/>
    <n v="5.5312500000000001E-2"/>
    <n v="6000000"/>
    <n v="4988000"/>
    <n v="10951700"/>
    <n v="3700000"/>
    <n v="5825000"/>
    <n v="2000000"/>
    <n v="4075000"/>
    <n v="2.4940000000000002"/>
    <n v="5.6000000000000001E-2"/>
    <n v="2017"/>
    <x v="8"/>
    <x v="21"/>
  </r>
  <r>
    <d v="2017-05-02T00:00:00"/>
    <d v="2017-05-04T00:00:00"/>
    <s v="Lelang"/>
    <s v="PBS013"/>
    <d v="2019-05-15T00:00:00"/>
    <n v="6.25E-2"/>
    <n v="6.9062499999999999E-2"/>
    <n v="6.9903900000000005E-2"/>
    <n v="7.1562500000000001E-2"/>
    <n v="6.9062499999999999E-2"/>
    <n v="6.9295499999999996E-2"/>
    <n v="6.9687499999999999E-2"/>
    <m/>
    <n v="2866000"/>
    <m/>
    <n v="820000"/>
    <m/>
    <n v="820000"/>
    <m/>
    <n v="3.4951219512195122"/>
    <n v="6.93E-2"/>
    <n v="2017"/>
    <x v="8"/>
    <x v="20"/>
  </r>
  <r>
    <d v="2017-05-02T00:00:00"/>
    <d v="2017-05-04T00:00:00"/>
    <s v="Lelang"/>
    <s v="PBS014"/>
    <d v="2021-05-15T00:00:00"/>
    <n v="6.5000000000000002E-2"/>
    <n v="6.9375000000000006E-2"/>
    <n v="7.1034700000000006E-2"/>
    <n v="7.2499999999999995E-2"/>
    <n v="6.9375000000000006E-2"/>
    <n v="7.0408999999999999E-2"/>
    <n v="7.1249999999999994E-2"/>
    <m/>
    <n v="1220000"/>
    <m/>
    <n v="760000"/>
    <m/>
    <n v="710000"/>
    <m/>
    <n v="1.7183098591549295"/>
    <n v="7.0499999999999993E-2"/>
    <n v="2017"/>
    <x v="8"/>
    <x v="20"/>
  </r>
  <r>
    <d v="2017-05-02T00:00:00"/>
    <d v="2017-05-04T00:00:00"/>
    <s v="Lelang"/>
    <s v="PBS011"/>
    <d v="2023-08-15T00:00:00"/>
    <n v="8.7499999999999994E-2"/>
    <n v="7.3124999999999996E-2"/>
    <n v="7.4280899999999997E-2"/>
    <n v="7.6249999999999998E-2"/>
    <m/>
    <m/>
    <m/>
    <m/>
    <n v="644000"/>
    <m/>
    <n v="0"/>
    <m/>
    <n v="0"/>
    <m/>
    <m/>
    <n v="7.2599999999999998E-2"/>
    <n v="2017"/>
    <x v="8"/>
    <x v="20"/>
  </r>
  <r>
    <d v="2017-05-02T00:00:00"/>
    <d v="2017-05-04T00:00:00"/>
    <s v="Lelang"/>
    <s v="PBS012"/>
    <d v="2031-11-15T00:00:00"/>
    <n v="8.8749999999999996E-2"/>
    <n v="7.8750000000000001E-2"/>
    <n v="7.9699900000000004E-2"/>
    <n v="8.1250000000000003E-2"/>
    <n v="7.8750000000000001E-2"/>
    <n v="7.9499100000000003E-2"/>
    <n v="7.9687499999999994E-2"/>
    <m/>
    <n v="1233700"/>
    <m/>
    <n v="545000"/>
    <m/>
    <n v="545000"/>
    <m/>
    <n v="2.2636697247706423"/>
    <n v="7.9500000000000001E-2"/>
    <n v="2017"/>
    <x v="8"/>
    <x v="20"/>
  </r>
  <r>
    <d v="2017-05-09T00:00:00"/>
    <d v="2017-05-12T00:00:00"/>
    <s v="Lelang"/>
    <s v="SPN03170811"/>
    <d v="2017-08-11T00:00:00"/>
    <s v="Diskonto"/>
    <n v="4.9000000000000002E-2"/>
    <n v="5.0129399999999998E-2"/>
    <n v="5.2900000000000003E-2"/>
    <n v="4.9000000000000002E-2"/>
    <n v="4.9725999999999999E-2"/>
    <n v="5.0500000000000003E-2"/>
    <n v="15000000"/>
    <n v="5630000"/>
    <n v="24192200"/>
    <n v="5150000"/>
    <n v="14800000"/>
    <n v="5000000"/>
    <n v="14000000"/>
    <n v="1.1259999999999999"/>
    <n v="4.9799999999999997E-2"/>
    <n v="2017"/>
    <x v="8"/>
    <x v="16"/>
  </r>
  <r>
    <d v="2017-05-09T00:00:00"/>
    <d v="2017-05-12T00:00:00"/>
    <s v="Lelang"/>
    <s v="SPN12180511"/>
    <d v="2018-05-11T00:00:00"/>
    <s v="Diskonto"/>
    <n v="5.7000000000000002E-2"/>
    <n v="5.9745899999999998E-2"/>
    <n v="6.1800000000000001E-2"/>
    <n v="5.7000000000000002E-2"/>
    <n v="5.8462500000000001E-2"/>
    <n v="5.8999999999999997E-2"/>
    <m/>
    <n v="5360000"/>
    <m/>
    <n v="2350000"/>
    <m/>
    <n v="2300000"/>
    <m/>
    <n v="2.3304347826086955"/>
    <n v="5.8500000000000003E-2"/>
    <n v="2017"/>
    <x v="8"/>
    <x v="17"/>
  </r>
  <r>
    <d v="2017-05-09T00:00:00"/>
    <d v="2017-05-12T00:00:00"/>
    <s v="Lelang"/>
    <s v="FR0061"/>
    <d v="2022-05-15T00:00:00"/>
    <n v="7.0000000000000007E-2"/>
    <n v="6.6900000000000001E-2"/>
    <n v="6.7456600000000005E-2"/>
    <n v="6.8000000000000005E-2"/>
    <n v="6.6900000000000001E-2"/>
    <n v="6.7194699999999996E-2"/>
    <n v="6.7400000000000002E-2"/>
    <m/>
    <n v="5129000"/>
    <m/>
    <n v="2400000"/>
    <m/>
    <n v="2400000"/>
    <m/>
    <n v="2.1370833333333334"/>
    <n v="6.7199999999999996E-2"/>
    <n v="2017"/>
    <x v="8"/>
    <x v="1"/>
  </r>
  <r>
    <d v="2017-05-09T00:00:00"/>
    <d v="2017-05-12T00:00:00"/>
    <s v="Lelang"/>
    <s v="FR0074"/>
    <d v="2032-08-15T00:00:00"/>
    <n v="7.4999999999999997E-2"/>
    <n v="7.4499999999999997E-2"/>
    <n v="7.5380000000000003E-2"/>
    <n v="7.5999999999999998E-2"/>
    <n v="7.4499999999999997E-2"/>
    <n v="7.5240199999999993E-2"/>
    <n v="7.5499999999999998E-2"/>
    <m/>
    <n v="4094500"/>
    <m/>
    <n v="3450000"/>
    <m/>
    <n v="2850000"/>
    <m/>
    <n v="1.4366666666666668"/>
    <n v="7.5300000000000006E-2"/>
    <n v="2017"/>
    <x v="8"/>
    <x v="1"/>
  </r>
  <r>
    <d v="2017-05-09T00:00:00"/>
    <d v="2017-05-12T00:00:00"/>
    <s v="Lelang"/>
    <s v="FR0072"/>
    <d v="2036-05-15T00:00:00"/>
    <n v="8.2500000000000004E-2"/>
    <n v="7.7899999999999997E-2"/>
    <n v="7.8597600000000004E-2"/>
    <n v="0.08"/>
    <n v="7.7899999999999997E-2"/>
    <n v="7.8298699999999999E-2"/>
    <n v="7.8399999999999997E-2"/>
    <m/>
    <n v="3978700"/>
    <m/>
    <n v="1450000"/>
    <m/>
    <n v="1450000"/>
    <m/>
    <n v="2.7439310344827588"/>
    <n v="7.8299999999999995E-2"/>
    <n v="2017"/>
    <x v="8"/>
    <x v="1"/>
  </r>
  <r>
    <d v="2017-05-16T00:00:00"/>
    <d v="2017-05-18T00:00:00"/>
    <s v="Lelang"/>
    <s v="SPNS03112017"/>
    <d v="2017-11-03T00:00:00"/>
    <s v="Diskonto"/>
    <n v="5.3437499999999999E-2"/>
    <n v="5.5196599999999998E-2"/>
    <n v="6.1562499999999999E-2"/>
    <n v="5.3437499999999999E-2"/>
    <n v="5.4373400000000002E-2"/>
    <n v="5.5E-2"/>
    <n v="6000000"/>
    <n v="5870000"/>
    <n v="10987100"/>
    <n v="5870000"/>
    <n v="9947500"/>
    <n v="2000000"/>
    <n v="6017500"/>
    <n v="2.9350000000000001"/>
    <n v="5.57E-2"/>
    <n v="2017"/>
    <x v="8"/>
    <x v="21"/>
  </r>
  <r>
    <d v="2017-05-16T00:00:00"/>
    <d v="2017-05-18T00:00:00"/>
    <s v="Lelang"/>
    <s v="PBS013"/>
    <d v="2019-05-15T00:00:00"/>
    <n v="6.25E-2"/>
    <n v="6.8125000000000005E-2"/>
    <n v="7.0076200000000005E-2"/>
    <n v="7.4687500000000004E-2"/>
    <n v="6.8125000000000005E-2"/>
    <n v="6.9861999999999994E-2"/>
    <n v="7.0624999999999993E-2"/>
    <m/>
    <n v="2191000"/>
    <m/>
    <n v="2040000"/>
    <m/>
    <n v="1980000"/>
    <m/>
    <n v="1.1065656565656565"/>
    <n v="6.9900000000000004E-2"/>
    <n v="2017"/>
    <x v="8"/>
    <x v="20"/>
  </r>
  <r>
    <d v="2017-05-16T00:00:00"/>
    <d v="2017-05-18T00:00:00"/>
    <s v="Lelang"/>
    <s v="PBS014"/>
    <d v="2021-05-15T00:00:00"/>
    <n v="6.5000000000000002E-2"/>
    <n v="7.0937500000000001E-2"/>
    <n v="7.1683999999999998E-2"/>
    <n v="7.4062500000000003E-2"/>
    <m/>
    <m/>
    <m/>
    <m/>
    <n v="651000"/>
    <m/>
    <n v="0"/>
    <m/>
    <n v="0"/>
    <m/>
    <m/>
    <n v="7.0999999999999994E-2"/>
    <n v="2017"/>
    <x v="8"/>
    <x v="20"/>
  </r>
  <r>
    <d v="2017-05-16T00:00:00"/>
    <d v="2017-05-18T00:00:00"/>
    <s v="Lelang"/>
    <s v="PBS011"/>
    <d v="2023-08-15T00:00:00"/>
    <n v="8.7499999999999994E-2"/>
    <n v="7.2499999999999995E-2"/>
    <n v="7.4103799999999997E-2"/>
    <n v="7.6249999999999998E-2"/>
    <n v="7.2499999999999995E-2"/>
    <n v="7.3598499999999997E-2"/>
    <n v="7.4374999999999997E-2"/>
    <m/>
    <n v="682600"/>
    <m/>
    <n v="445000"/>
    <m/>
    <n v="445000"/>
    <m/>
    <n v="1.5339325842696629"/>
    <n v="7.3599999999999999E-2"/>
    <n v="2017"/>
    <x v="8"/>
    <x v="20"/>
  </r>
  <r>
    <d v="2017-05-16T00:00:00"/>
    <d v="2017-05-18T00:00:00"/>
    <s v="Lelang"/>
    <s v="PBS012"/>
    <d v="2031-11-15T00:00:00"/>
    <n v="8.8749999999999996E-2"/>
    <n v="7.8750000000000001E-2"/>
    <n v="7.9913300000000007E-2"/>
    <n v="8.0625000000000002E-2"/>
    <n v="7.8750000000000001E-2"/>
    <n v="7.9913300000000007E-2"/>
    <n v="8.0625000000000002E-2"/>
    <m/>
    <n v="1592500"/>
    <m/>
    <n v="1592500"/>
    <m/>
    <n v="1592500"/>
    <m/>
    <n v="1"/>
    <n v="0.08"/>
    <n v="2017"/>
    <x v="8"/>
    <x v="20"/>
  </r>
  <r>
    <d v="2017-05-23T00:00:00"/>
    <d v="2017-05-26T00:00:00"/>
    <s v="Lelang"/>
    <s v="SPN03170825"/>
    <d v="2017-08-25T00:00:00"/>
    <s v="Diskonto"/>
    <n v="4.8500000000000001E-2"/>
    <n v="5.0181000000000003E-2"/>
    <n v="5.1999999999999998E-2"/>
    <n v="4.8500000000000001E-2"/>
    <n v="4.9598799999999998E-2"/>
    <n v="0.05"/>
    <n v="12000000"/>
    <n v="5670000"/>
    <n v="43873500"/>
    <n v="3250000"/>
    <n v="24100000"/>
    <n v="3250000"/>
    <n v="14000000"/>
    <n v="1.7446153846153847"/>
    <n v="4.9599999999999998E-2"/>
    <n v="2017"/>
    <x v="8"/>
    <x v="16"/>
  </r>
  <r>
    <d v="2017-05-23T00:00:00"/>
    <d v="2017-05-26T00:00:00"/>
    <s v="Lelang"/>
    <s v="SPN12180201"/>
    <d v="2018-05-11T00:00:00"/>
    <s v="Diskonto"/>
    <n v="5.5E-2"/>
    <n v="5.7973400000000001E-2"/>
    <n v="0.06"/>
    <n v="5.5E-2"/>
    <n v="5.6090000000000001E-2"/>
    <n v="5.7000000000000002E-2"/>
    <m/>
    <n v="5450000"/>
    <m/>
    <n v="1600000"/>
    <m/>
    <n v="1600000"/>
    <m/>
    <n v="3.40625"/>
    <n v="5.6099999999999997E-2"/>
    <n v="2017"/>
    <x v="8"/>
    <x v="17"/>
  </r>
  <r>
    <d v="2017-05-23T00:00:00"/>
    <d v="2017-05-26T00:00:00"/>
    <s v="Lelang"/>
    <s v="FR0059"/>
    <d v="2027-05-15T00:00:00"/>
    <n v="7.0000000000000007E-2"/>
    <n v="6.9199999999999998E-2"/>
    <n v="6.9639000000000006E-2"/>
    <n v="7.0999999999999994E-2"/>
    <n v="6.9199999999999998E-2"/>
    <n v="6.9211599999999998E-2"/>
    <n v="6.93E-2"/>
    <m/>
    <n v="9371100"/>
    <m/>
    <n v="3550000"/>
    <m/>
    <n v="2100000"/>
    <m/>
    <n v="4.4624285714285712"/>
    <n v="6.93E-2"/>
    <n v="2017"/>
    <x v="8"/>
    <x v="1"/>
  </r>
  <r>
    <d v="2017-05-23T00:00:00"/>
    <d v="2017-05-26T00:00:00"/>
    <s v="Lelang"/>
    <s v="FR0074"/>
    <d v="2032-08-15T00:00:00"/>
    <n v="7.4999999999999997E-2"/>
    <n v="7.3400000000000007E-2"/>
    <n v="7.39316E-2"/>
    <n v="7.5800000000000006E-2"/>
    <n v="7.3400000000000007E-2"/>
    <n v="7.3525300000000002E-2"/>
    <n v="7.3700000000000002E-2"/>
    <m/>
    <n v="8562800"/>
    <m/>
    <n v="8400000"/>
    <m/>
    <n v="3100000"/>
    <m/>
    <n v="2.762193548387097"/>
    <n v="7.3899999999999993E-2"/>
    <n v="2017"/>
    <x v="8"/>
    <x v="1"/>
  </r>
  <r>
    <d v="2017-05-23T00:00:00"/>
    <d v="2017-05-26T00:00:00"/>
    <s v="Lelang"/>
    <s v="FR0072"/>
    <d v="2036-05-15T00:00:00"/>
    <n v="8.2500000000000004E-2"/>
    <n v="7.5200000000000003E-2"/>
    <n v="7.6275099999999998E-2"/>
    <n v="7.8E-2"/>
    <n v="7.5200000000000003E-2"/>
    <n v="7.5768299999999997E-2"/>
    <n v="7.5899999999999995E-2"/>
    <m/>
    <n v="14819600"/>
    <m/>
    <n v="7300000"/>
    <m/>
    <n v="3950000"/>
    <m/>
    <n v="3.7517974683544302"/>
    <n v="7.5899999999999995E-2"/>
    <n v="2017"/>
    <x v="8"/>
    <x v="1"/>
  </r>
  <r>
    <d v="2017-05-30T00:00:00"/>
    <d v="2017-06-02T00:00:00"/>
    <s v="Lelang"/>
    <s v="SPNS01122017"/>
    <d v="2017-12-01T00:00:00"/>
    <s v="Diskonto"/>
    <n v="5.2812499999999998E-2"/>
    <n v="5.4592300000000003E-2"/>
    <n v="6.5000000000000002E-2"/>
    <n v="5.2812499999999998E-2"/>
    <n v="5.3531299999999997E-2"/>
    <n v="5.46875E-2"/>
    <n v="5000000"/>
    <n v="4976000"/>
    <n v="11068000"/>
    <n v="4976000"/>
    <n v="7056000"/>
    <n v="2000000"/>
    <n v="4080000"/>
    <n v="2.488"/>
    <n v="5.5E-2"/>
    <n v="2017"/>
    <x v="8"/>
    <x v="21"/>
  </r>
  <r>
    <d v="2017-05-30T00:00:00"/>
    <d v="2017-06-02T00:00:00"/>
    <s v="Lelang"/>
    <s v="PBS013"/>
    <d v="2019-05-15T00:00:00"/>
    <n v="6.25E-2"/>
    <n v="6.8125000000000005E-2"/>
    <n v="6.9922600000000001E-2"/>
    <n v="7.2187500000000002E-2"/>
    <n v="6.8125000000000005E-2"/>
    <n v="6.8396200000000004E-2"/>
    <n v="6.8750000000000006E-2"/>
    <m/>
    <n v="3390000"/>
    <m/>
    <n v="550000"/>
    <m/>
    <n v="550000"/>
    <m/>
    <n v="6.163636363636364"/>
    <n v="6.8400000000000002E-2"/>
    <n v="2017"/>
    <x v="8"/>
    <x v="20"/>
  </r>
  <r>
    <d v="2017-05-30T00:00:00"/>
    <d v="2017-06-02T00:00:00"/>
    <s v="Lelang"/>
    <s v="PBS014"/>
    <d v="2021-05-15T00:00:00"/>
    <n v="6.5000000000000002E-2"/>
    <n v="7.0000000000000007E-2"/>
    <n v="7.1195300000000003E-2"/>
    <n v="7.2499999999999995E-2"/>
    <n v="7.0000000000000007E-2"/>
    <n v="7.0596099999999995E-2"/>
    <n v="7.1562500000000001E-2"/>
    <m/>
    <n v="1208000"/>
    <m/>
    <n v="680000"/>
    <m/>
    <n v="680000"/>
    <m/>
    <n v="1.776470588235294"/>
    <n v="7.0599999999999996E-2"/>
    <n v="2017"/>
    <x v="8"/>
    <x v="20"/>
  </r>
  <r>
    <d v="2017-05-30T00:00:00"/>
    <d v="2017-06-02T00:00:00"/>
    <s v="Lelang"/>
    <s v="PBS011"/>
    <d v="2023-08-15T00:00:00"/>
    <n v="8.7499999999999994E-2"/>
    <n v="7.1562500000000001E-2"/>
    <n v="7.2690900000000003E-2"/>
    <n v="7.7187500000000006E-2"/>
    <n v="7.1562500000000001E-2"/>
    <n v="7.2497699999999998E-2"/>
    <n v="7.3124999999999996E-2"/>
    <m/>
    <n v="566000"/>
    <m/>
    <n v="395000"/>
    <m/>
    <n v="395000"/>
    <m/>
    <n v="1.4329113924050634"/>
    <n v="7.2499999999999995E-2"/>
    <n v="2017"/>
    <x v="8"/>
    <x v="20"/>
  </r>
  <r>
    <d v="2017-05-30T00:00:00"/>
    <d v="2017-06-02T00:00:00"/>
    <s v="Lelang"/>
    <s v="PBS012"/>
    <d v="2031-11-15T00:00:00"/>
    <n v="8.8749999999999996E-2"/>
    <n v="7.5937500000000005E-2"/>
    <n v="7.9425200000000001E-2"/>
    <n v="8.1562499999999996E-2"/>
    <n v="7.5937500000000005E-2"/>
    <n v="7.8794600000000006E-2"/>
    <n v="7.9687499999999994E-2"/>
    <m/>
    <n v="928000"/>
    <m/>
    <n v="455000"/>
    <m/>
    <n v="455000"/>
    <m/>
    <n v="2.0395604395604394"/>
    <n v="7.8799999999999995E-2"/>
    <n v="2017"/>
    <x v="8"/>
    <x v="20"/>
  </r>
  <r>
    <d v="2017-05-30T00:00:00"/>
    <d v="2017-06-02T00:00:00"/>
    <s v="Private Placement"/>
    <s v="PBS009"/>
    <d v="2018-01-25T00:00:00"/>
    <n v="7.7499999999999999E-2"/>
    <m/>
    <m/>
    <m/>
    <m/>
    <n v="5.8500000000000003E-2"/>
    <m/>
    <m/>
    <n v="300000"/>
    <m/>
    <n v="300000"/>
    <m/>
    <n v="300000"/>
    <m/>
    <n v="1"/>
    <n v="5.8500000000000003E-2"/>
    <n v="2017"/>
    <x v="8"/>
    <x v="20"/>
  </r>
  <r>
    <d v="2017-05-31T00:00:00"/>
    <d v="2017-06-08T00:00:00"/>
    <s v="Publilc Offering"/>
    <s v="RIJPY0620"/>
    <d v="2020-06-08T00:00:00"/>
    <n v="6.4999999999999997E-3"/>
    <m/>
    <m/>
    <m/>
    <m/>
    <m/>
    <m/>
    <m/>
    <n v="4847032"/>
    <m/>
    <m/>
    <m/>
    <m/>
    <m/>
    <m/>
    <m/>
    <n v="2017"/>
    <x v="8"/>
    <x v="9"/>
  </r>
  <r>
    <d v="2017-05-31T00:00:00"/>
    <d v="2017-06-08T00:00:00"/>
    <s v="Publilc Offering"/>
    <s v="RIJPY0622"/>
    <d v="2022-06-08T00:00:00"/>
    <n v="8.8999999999999999E-3"/>
    <m/>
    <m/>
    <m/>
    <m/>
    <m/>
    <m/>
    <m/>
    <n v="6058790"/>
    <m/>
    <m/>
    <m/>
    <m/>
    <m/>
    <m/>
    <m/>
    <n v="2017"/>
    <x v="8"/>
    <x v="9"/>
  </r>
  <r>
    <d v="2017-05-31T00:00:00"/>
    <d v="2017-06-08T00:00:00"/>
    <s v="Publilc Offering"/>
    <s v="RIJPY0624"/>
    <d v="2024-06-07T00:00:00"/>
    <n v="1.04E-2"/>
    <m/>
    <m/>
    <m/>
    <m/>
    <m/>
    <m/>
    <m/>
    <n v="1211758"/>
    <m/>
    <m/>
    <m/>
    <m/>
    <m/>
    <m/>
    <m/>
    <n v="2017"/>
    <x v="8"/>
    <x v="9"/>
  </r>
  <r>
    <d v="2017-06-06T00:00:00"/>
    <d v="2017-06-08T00:00:00"/>
    <s v="Lelang"/>
    <s v="SPN03170907"/>
    <d v="2017-09-07T00:00:00"/>
    <s v="Diskonto"/>
    <n v="4.8899999999999999E-2"/>
    <n v="4.9702400000000001E-2"/>
    <n v="5.0900000000000001E-2"/>
    <n v="4.8899999999999999E-2"/>
    <n v="4.9529999999999998E-2"/>
    <n v="0.05"/>
    <n v="12000000"/>
    <n v="5825000"/>
    <n v="33597400"/>
    <n v="5450000"/>
    <n v="15150000"/>
    <n v="5000000"/>
    <n v="14000000"/>
    <n v="1.165"/>
    <n v="4.9599999999999998E-2"/>
    <n v="2017"/>
    <x v="8"/>
    <x v="16"/>
  </r>
  <r>
    <d v="2017-06-06T00:00:00"/>
    <d v="2017-06-08T00:00:00"/>
    <s v="Lelang"/>
    <s v="SPN12180607"/>
    <d v="2018-06-07T00:00:00"/>
    <s v="Diskonto"/>
    <n v="5.8000000000000003E-2"/>
    <n v="5.9207200000000001E-2"/>
    <n v="6.1699999999999998E-2"/>
    <n v="5.8000000000000003E-2"/>
    <n v="5.82984E-2"/>
    <n v="5.8500000000000003E-2"/>
    <m/>
    <n v="8475000"/>
    <m/>
    <n v="2550000"/>
    <m/>
    <n v="2550000"/>
    <m/>
    <n v="3.3235294117647061"/>
    <n v="5.8299999999999998E-2"/>
    <n v="2017"/>
    <x v="8"/>
    <x v="17"/>
  </r>
  <r>
    <d v="2017-06-06T00:00:00"/>
    <d v="2017-06-08T00:00:00"/>
    <s v="Lelang"/>
    <s v="FR0061"/>
    <d v="2022-05-15T00:00:00"/>
    <n v="7.0000000000000007E-2"/>
    <n v="6.6400000000000001E-2"/>
    <n v="6.6904699999999998E-2"/>
    <n v="6.8000000000000005E-2"/>
    <n v="6.6400000000000001E-2"/>
    <n v="6.6698099999999996E-2"/>
    <n v="6.6799999999999998E-2"/>
    <m/>
    <n v="6936000"/>
    <m/>
    <n v="2200000"/>
    <m/>
    <n v="2200000"/>
    <m/>
    <n v="3.1527272727272728"/>
    <n v="6.6699999999999995E-2"/>
    <n v="2017"/>
    <x v="8"/>
    <x v="1"/>
  </r>
  <r>
    <d v="2017-06-06T00:00:00"/>
    <d v="2017-06-08T00:00:00"/>
    <s v="Lelang"/>
    <s v="FR0059"/>
    <d v="2027-05-15T00:00:00"/>
    <n v="7.0000000000000007E-2"/>
    <n v="6.9000000000000006E-2"/>
    <n v="6.9547300000000006E-2"/>
    <n v="7.0499999999999993E-2"/>
    <n v="6.9000000000000006E-2"/>
    <n v="6.9298999999999999E-2"/>
    <n v="6.9400000000000003E-2"/>
    <m/>
    <n v="6872700"/>
    <m/>
    <n v="2050000"/>
    <m/>
    <n v="2050000"/>
    <m/>
    <n v="3.3525365853658537"/>
    <n v="6.93E-2"/>
    <n v="2017"/>
    <x v="8"/>
    <x v="1"/>
  </r>
  <r>
    <d v="2017-06-06T00:00:00"/>
    <d v="2017-06-08T00:00:00"/>
    <s v="Lelang"/>
    <s v="FR0074"/>
    <d v="2032-08-15T00:00:00"/>
    <n v="7.4999999999999997E-2"/>
    <n v="7.3499999999999996E-2"/>
    <n v="7.4035400000000001E-2"/>
    <n v="7.5200000000000003E-2"/>
    <n v="7.3499999999999996E-2"/>
    <n v="7.3867199999999994E-2"/>
    <n v="7.3999999999999996E-2"/>
    <m/>
    <n v="5488700"/>
    <m/>
    <n v="2900000"/>
    <m/>
    <n v="2200000"/>
    <m/>
    <n v="2.4948636363636365"/>
    <n v="7.3899999999999993E-2"/>
    <n v="2017"/>
    <x v="8"/>
    <x v="1"/>
  </r>
  <r>
    <d v="2017-06-07T00:00:00"/>
    <d v="2017-06-09T00:00:00"/>
    <s v="Private Placement"/>
    <s v="FR0065"/>
    <d v="2033-05-15T00:00:00"/>
    <n v="6.6250000000000003E-2"/>
    <m/>
    <m/>
    <m/>
    <m/>
    <n v="7.4800000000000005E-2"/>
    <m/>
    <m/>
    <n v="393000"/>
    <m/>
    <n v="393000"/>
    <m/>
    <n v="393000"/>
    <m/>
    <n v="1"/>
    <n v="7.4800000000000005E-2"/>
    <n v="2017"/>
    <x v="8"/>
    <x v="1"/>
  </r>
  <r>
    <d v="2017-06-13T00:00:00"/>
    <d v="2017-06-15T00:00:00"/>
    <s v="Lelang"/>
    <s v="SPNS01122017"/>
    <d v="2017-12-01T00:00:00"/>
    <s v="Diskonto"/>
    <n v="5.2499999999999998E-2"/>
    <n v="5.4233700000000003E-2"/>
    <n v="7.0000000000000007E-2"/>
    <n v="5.2499999999999998E-2"/>
    <n v="5.3556300000000001E-2"/>
    <n v="5.4375E-2"/>
    <n v="5000000"/>
    <n v="4935000"/>
    <n v="8648000"/>
    <n v="4935000"/>
    <n v="5475000"/>
    <n v="2500000"/>
    <n v="3030000"/>
    <n v="1.974"/>
    <n v="5.4699999999999999E-2"/>
    <n v="2017"/>
    <x v="8"/>
    <x v="21"/>
  </r>
  <r>
    <d v="2017-06-13T00:00:00"/>
    <d v="2017-06-15T00:00:00"/>
    <s v="Lelang"/>
    <s v="PBS013"/>
    <d v="2019-05-15T00:00:00"/>
    <n v="6.25E-2"/>
    <n v="6.7812499999999998E-2"/>
    <n v="6.8848800000000002E-2"/>
    <n v="7.03125E-2"/>
    <n v="6.7812499999999998E-2"/>
    <n v="6.8000000000000005E-2"/>
    <n v="6.8125000000000005E-2"/>
    <m/>
    <n v="2270000"/>
    <m/>
    <n v="250000"/>
    <m/>
    <n v="250000"/>
    <m/>
    <n v="9.08"/>
    <n v="6.8000000000000005E-2"/>
    <n v="2017"/>
    <x v="8"/>
    <x v="20"/>
  </r>
  <r>
    <d v="2017-06-13T00:00:00"/>
    <d v="2017-06-15T00:00:00"/>
    <s v="Lelang"/>
    <s v="PBS014"/>
    <d v="2021-05-15T00:00:00"/>
    <n v="6.5000000000000002E-2"/>
    <n v="7.03125E-2"/>
    <n v="7.1295999999999998E-2"/>
    <n v="7.2499999999999995E-2"/>
    <m/>
    <m/>
    <m/>
    <m/>
    <n v="340000"/>
    <m/>
    <n v="0"/>
    <m/>
    <n v="0"/>
    <m/>
    <m/>
    <n v="7.0199999999999999E-2"/>
    <n v="2017"/>
    <x v="8"/>
    <x v="20"/>
  </r>
  <r>
    <d v="2017-06-13T00:00:00"/>
    <d v="2017-06-15T00:00:00"/>
    <s v="Lelang"/>
    <s v="PBS011"/>
    <d v="2023-08-15T00:00:00"/>
    <n v="8.7499999999999994E-2"/>
    <n v="7.1874999999999994E-2"/>
    <n v="7.2762599999999997E-2"/>
    <n v="7.3749999999999996E-2"/>
    <n v="7.1874999999999994E-2"/>
    <n v="7.2650000000000006E-2"/>
    <n v="7.3437500000000003E-2"/>
    <m/>
    <n v="312000"/>
    <m/>
    <n v="290000"/>
    <m/>
    <n v="280000"/>
    <m/>
    <n v="1.1142857142857143"/>
    <n v="7.2700000000000001E-2"/>
    <n v="2017"/>
    <x v="8"/>
    <x v="20"/>
  </r>
  <r>
    <d v="2017-06-13T00:00:00"/>
    <d v="2017-06-15T00:00:00"/>
    <s v="Lelang"/>
    <s v="PBS012"/>
    <d v="2031-11-15T00:00:00"/>
    <n v="8.8749999999999996E-2"/>
    <n v="7.8750000000000001E-2"/>
    <n v="7.9506800000000002E-2"/>
    <n v="0.08"/>
    <m/>
    <m/>
    <m/>
    <m/>
    <n v="791000"/>
    <m/>
    <n v="0"/>
    <m/>
    <n v="0"/>
    <m/>
    <m/>
    <n v="7.7799999999999994E-2"/>
    <n v="2017"/>
    <x v="8"/>
    <x v="20"/>
  </r>
  <r>
    <d v="2017-06-20T00:00:00"/>
    <d v="2017-06-22T00:00:00"/>
    <s v="Lelang"/>
    <s v="SPN03170921"/>
    <d v="2017-09-21T00:00:00"/>
    <s v="Diskonto"/>
    <n v="4.9399999999999999E-2"/>
    <n v="4.9727300000000002E-2"/>
    <n v="5.0299999999999997E-2"/>
    <n v="4.9399999999999999E-2"/>
    <n v="4.9575099999999997E-2"/>
    <n v="4.99E-2"/>
    <n v="12000000"/>
    <n v="2992000"/>
    <n v="22261200"/>
    <n v="1200000"/>
    <n v="15720300"/>
    <n v="1150000"/>
    <n v="14650000"/>
    <n v="2.6017391304347828"/>
    <n v="4.9599999999999998E-2"/>
    <n v="2017"/>
    <x v="8"/>
    <x v="16"/>
  </r>
  <r>
    <d v="2017-06-20T00:00:00"/>
    <d v="2017-06-22T00:00:00"/>
    <s v="Lelang"/>
    <s v="SPN12180301"/>
    <d v="2018-03-01T00:00:00"/>
    <s v="Diskonto"/>
    <n v="5.5E-2"/>
    <n v="5.84212E-2"/>
    <n v="6.25E-2"/>
    <n v="5.5E-2"/>
    <n v="5.5952200000000001E-2"/>
    <n v="5.6500000000000002E-2"/>
    <m/>
    <n v="3180000"/>
    <m/>
    <n v="950000"/>
    <m/>
    <n v="900000"/>
    <m/>
    <n v="3.5333333333333332"/>
    <n v="5.6000000000000001E-2"/>
    <n v="2017"/>
    <x v="8"/>
    <x v="17"/>
  </r>
  <r>
    <d v="2017-06-20T00:00:00"/>
    <d v="2017-06-22T00:00:00"/>
    <s v="Lelang"/>
    <s v="FR0061"/>
    <d v="2022-05-15T00:00:00"/>
    <n v="7.0000000000000007E-2"/>
    <n v="6.6000000000000003E-2"/>
    <n v="6.6423099999999999E-2"/>
    <n v="6.9000000000000006E-2"/>
    <n v="6.6000000000000003E-2"/>
    <n v="6.6297300000000003E-2"/>
    <n v="6.6500000000000004E-2"/>
    <m/>
    <n v="5067000"/>
    <m/>
    <n v="3550000"/>
    <m/>
    <n v="3550000"/>
    <m/>
    <n v="1.4273239436619718"/>
    <n v="6.6299999999999998E-2"/>
    <n v="2017"/>
    <x v="8"/>
    <x v="1"/>
  </r>
  <r>
    <d v="2017-06-20T00:00:00"/>
    <d v="2017-06-22T00:00:00"/>
    <s v="Lelang"/>
    <s v="FR0074"/>
    <d v="2032-08-15T00:00:00"/>
    <n v="7.4999999999999997E-2"/>
    <n v="7.2999999999999995E-2"/>
    <n v="7.3481299999999999E-2"/>
    <n v="7.4300000000000005E-2"/>
    <n v="7.2999999999999995E-2"/>
    <n v="7.3394200000000007E-2"/>
    <n v="7.3599999999999999E-2"/>
    <m/>
    <n v="5651900"/>
    <m/>
    <n v="4650000"/>
    <m/>
    <n v="4600000"/>
    <m/>
    <n v="1.2286739130434783"/>
    <n v="7.3400000000000007E-2"/>
    <n v="2017"/>
    <x v="8"/>
    <x v="1"/>
  </r>
  <r>
    <d v="2017-06-20T00:00:00"/>
    <d v="2017-06-22T00:00:00"/>
    <s v="Lelang"/>
    <s v="FR0072"/>
    <d v="2036-05-15T00:00:00"/>
    <n v="8.2500000000000004E-2"/>
    <n v="7.4800000000000005E-2"/>
    <n v="7.5289300000000003E-2"/>
    <n v="7.6999999999999999E-2"/>
    <n v="7.4800000000000005E-2"/>
    <n v="7.5159599999999993E-2"/>
    <n v="7.5399999999999995E-2"/>
    <m/>
    <n v="5370300"/>
    <m/>
    <n v="5370300"/>
    <m/>
    <n v="4450000"/>
    <m/>
    <n v="1.206808988764045"/>
    <n v="7.5399999999999995E-2"/>
    <n v="2017"/>
    <x v="8"/>
    <x v="1"/>
  </r>
  <r>
    <d v="2017-07-04T00:00:00"/>
    <d v="2017-07-06T00:00:00"/>
    <s v="Lelang"/>
    <s v="SPNS05012018"/>
    <d v="2017-01-05T00:00:00"/>
    <s v="Diskonto"/>
    <n v="5.4062499999999999E-2"/>
    <n v="5.5682700000000002E-2"/>
    <n v="0.06"/>
    <n v="5.4062499999999999E-2"/>
    <n v="5.5181800000000003E-2"/>
    <n v="5.6562500000000002E-2"/>
    <n v="5000000"/>
    <n v="3537300"/>
    <n v="7819300"/>
    <n v="870000"/>
    <n v="1665000"/>
    <n v="870000"/>
    <n v="1665000"/>
    <n v="4.0658620689655169"/>
    <n v="5.5199999999999999E-2"/>
    <n v="2017"/>
    <x v="8"/>
    <x v="21"/>
  </r>
  <r>
    <d v="2017-07-04T00:00:00"/>
    <d v="2017-07-06T00:00:00"/>
    <s v="Lelang"/>
    <s v="PBS013"/>
    <d v="2019-05-15T00:00:00"/>
    <n v="6.25E-2"/>
    <n v="6.7812499999999998E-2"/>
    <n v="6.9846599999999995E-2"/>
    <n v="7.2187500000000002E-2"/>
    <n v="6.7812499999999998E-2"/>
    <n v="6.8593799999999996E-2"/>
    <n v="6.9062499999999999E-2"/>
    <m/>
    <n v="2145000"/>
    <m/>
    <n v="260000"/>
    <m/>
    <n v="260000"/>
    <m/>
    <n v="8.25"/>
    <n v="6.8599999999999994E-2"/>
    <n v="2017"/>
    <x v="8"/>
    <x v="20"/>
  </r>
  <r>
    <d v="2017-07-04T00:00:00"/>
    <d v="2017-07-06T00:00:00"/>
    <s v="Lelang"/>
    <s v="PBS014"/>
    <d v="2021-05-15T00:00:00"/>
    <n v="6.5000000000000002E-2"/>
    <n v="7.03125E-2"/>
    <n v="7.17864E-2"/>
    <n v="7.4374999999999997E-2"/>
    <n v="7.03125E-2"/>
    <n v="7.1562500000000001E-2"/>
    <n v="7.0995900000000001E-2"/>
    <m/>
    <n v="889000"/>
    <m/>
    <n v="535000"/>
    <m/>
    <n v="535000"/>
    <m/>
    <n v="1.6616822429906541"/>
    <n v="7.0999999999999994E-2"/>
    <n v="2017"/>
    <x v="8"/>
    <x v="20"/>
  </r>
  <r>
    <d v="2017-07-04T00:00:00"/>
    <d v="2017-07-06T00:00:00"/>
    <s v="Lelang"/>
    <s v="PBS011"/>
    <d v="2023-08-15T00:00:00"/>
    <n v="8.7499999999999994E-2"/>
    <n v="7.2499999999999995E-2"/>
    <n v="7.5514300000000006E-2"/>
    <n v="7.7499999999999999E-2"/>
    <m/>
    <m/>
    <m/>
    <m/>
    <n v="328000"/>
    <m/>
    <n v="0"/>
    <m/>
    <n v="0"/>
    <m/>
    <m/>
    <n v="7.1599999999999997E-2"/>
    <n v="2017"/>
    <x v="8"/>
    <x v="20"/>
  </r>
  <r>
    <d v="2017-07-04T00:00:00"/>
    <d v="2017-07-06T00:00:00"/>
    <s v="Lelang"/>
    <s v="PBS012"/>
    <d v="2031-11-15T00:00:00"/>
    <n v="8.8749999999999996E-2"/>
    <n v="7.8437499999999993E-2"/>
    <n v="7.9673599999999997E-2"/>
    <n v="8.0625000000000002E-2"/>
    <m/>
    <m/>
    <m/>
    <m/>
    <n v="920000"/>
    <m/>
    <n v="0"/>
    <m/>
    <n v="0"/>
    <m/>
    <m/>
    <n v="7.6899999999999996E-2"/>
    <n v="2017"/>
    <x v="8"/>
    <x v="20"/>
  </r>
  <r>
    <d v="2017-07-11T00:00:00"/>
    <d v="2017-07-13T00:00:00"/>
    <s v="Lelang"/>
    <s v="SPN12171012"/>
    <d v="2017-10-12T00:00:00"/>
    <s v="Diskonto"/>
    <n v="0.05"/>
    <n v="5.1270400000000001E-2"/>
    <n v="5.3999999999999999E-2"/>
    <n v="0.05"/>
    <n v="5.0846000000000002E-2"/>
    <n v="5.1499999999999997E-2"/>
    <n v="15000000"/>
    <n v="4370000"/>
    <n v="33682600"/>
    <n v="3300000"/>
    <n v="17950000"/>
    <n v="3150000"/>
    <n v="17000000"/>
    <n v="1.3873015873015873"/>
    <n v="5.0900000000000001E-2"/>
    <n v="2017"/>
    <x v="8"/>
    <x v="17"/>
  </r>
  <r>
    <d v="2017-07-11T00:00:00"/>
    <d v="2017-07-13T00:00:00"/>
    <s v="Lelang"/>
    <s v="SPN12180712"/>
    <d v="2017-07-12T00:00:00"/>
    <s v="Diskonto"/>
    <n v="5.8999999999999997E-2"/>
    <n v="6.11318E-2"/>
    <n v="6.5000000000000002E-2"/>
    <n v="5.8999999999999997E-2"/>
    <n v="5.9485000000000003E-2"/>
    <n v="5.9900000000000002E-2"/>
    <m/>
    <n v="7170000"/>
    <m/>
    <n v="3150000"/>
    <m/>
    <n v="3100000"/>
    <m/>
    <n v="2.3129032258064517"/>
    <n v="5.9499999999999997E-2"/>
    <n v="2017"/>
    <x v="8"/>
    <x v="17"/>
  </r>
  <r>
    <d v="2017-07-11T00:00:00"/>
    <d v="2017-07-13T00:00:00"/>
    <s v="Lelang"/>
    <s v="FR0061"/>
    <d v="2022-05-15T00:00:00"/>
    <n v="7.0000000000000007E-2"/>
    <n v="6.9199999999999998E-2"/>
    <n v="6.9904099999999997E-2"/>
    <n v="7.2599999999999998E-2"/>
    <n v="6.9199999999999998E-2"/>
    <n v="6.9698800000000005E-2"/>
    <n v="6.9900000000000004E-2"/>
    <m/>
    <n v="6719900"/>
    <m/>
    <n v="3900000"/>
    <m/>
    <n v="3900000"/>
    <m/>
    <n v="1.723051282051282"/>
    <n v="6.9699999999999998E-2"/>
    <n v="2017"/>
    <x v="8"/>
    <x v="1"/>
  </r>
  <r>
    <d v="2017-07-11T00:00:00"/>
    <d v="2017-07-13T00:00:00"/>
    <s v="Lelang"/>
    <s v="FR0059"/>
    <d v="2027-05-15T00:00:00"/>
    <n v="7.0000000000000007E-2"/>
    <n v="7.0900000000000005E-2"/>
    <n v="7.1692900000000004E-2"/>
    <n v="7.3999999999999996E-2"/>
    <n v="7.0900000000000005E-2"/>
    <n v="7.1399000000000004E-2"/>
    <n v="7.1499999999999994E-2"/>
    <m/>
    <n v="7496100"/>
    <m/>
    <n v="2600000"/>
    <m/>
    <n v="2600000"/>
    <m/>
    <n v="2.8831153846153845"/>
    <n v="7.1400000000000005E-2"/>
    <n v="2017"/>
    <x v="8"/>
    <x v="1"/>
  </r>
  <r>
    <d v="2017-07-11T00:00:00"/>
    <d v="2017-07-13T00:00:00"/>
    <s v="Lelang"/>
    <s v="FR0072"/>
    <d v="2036-05-15T00:00:00"/>
    <n v="8.2500000000000004E-2"/>
    <n v="7.9699999999999993E-2"/>
    <n v="8.0272700000000002E-2"/>
    <n v="8.09E-2"/>
    <n v="7.9699999999999993E-2"/>
    <n v="8.0064999999999997E-2"/>
    <n v="8.0199999999999994E-2"/>
    <m/>
    <n v="7926600"/>
    <m/>
    <n v="5000000"/>
    <m/>
    <n v="4250000"/>
    <m/>
    <n v="1.8650823529411764"/>
    <n v="8.0100000000000005E-2"/>
    <n v="2017"/>
    <x v="8"/>
    <x v="1"/>
  </r>
  <r>
    <d v="2017-07-11T00:00:00"/>
    <d v="2017-07-18T00:00:00"/>
    <s v="Bookbuilding"/>
    <s v="RIEUR0724"/>
    <d v="2024-07-18T00:00:00"/>
    <n v="2.1499999999999998E-2"/>
    <m/>
    <m/>
    <m/>
    <m/>
    <m/>
    <m/>
    <m/>
    <n v="66015277"/>
    <m/>
    <n v="15352390"/>
    <m/>
    <n v="15352390"/>
    <m/>
    <m/>
    <m/>
    <n v="2017"/>
    <x v="8"/>
    <x v="27"/>
  </r>
  <r>
    <d v="2017-07-11T00:00:00"/>
    <d v="2017-07-18T00:00:00"/>
    <s v="Bookbuilding"/>
    <s v="RI0727"/>
    <d v="2027-07-18T00:00:00"/>
    <n v="3.85E-2"/>
    <m/>
    <m/>
    <m/>
    <m/>
    <m/>
    <m/>
    <m/>
    <n v="54587400"/>
    <m/>
    <n v="13314000"/>
    <m/>
    <n v="13314000"/>
    <m/>
    <m/>
    <m/>
    <n v="2017"/>
    <x v="8"/>
    <x v="31"/>
  </r>
  <r>
    <d v="2017-07-11T00:00:00"/>
    <d v="2017-07-18T00:00:00"/>
    <s v="Bookbuilding"/>
    <s v="RI0747"/>
    <d v="2047-07-18T00:00:00"/>
    <n v="4.7500000000000001E-2"/>
    <m/>
    <m/>
    <m/>
    <m/>
    <m/>
    <m/>
    <m/>
    <n v="42604800"/>
    <m/>
    <n v="13314000"/>
    <m/>
    <n v="13314000"/>
    <m/>
    <m/>
    <m/>
    <n v="2017"/>
    <x v="8"/>
    <x v="31"/>
  </r>
  <r>
    <d v="2017-07-18T00:00:00"/>
    <d v="2017-07-20T00:00:00"/>
    <s v="Private Placement"/>
    <s v="PBS005"/>
    <d v="2043-04-15T00:00:00"/>
    <n v="6.7500000000000004E-2"/>
    <m/>
    <m/>
    <m/>
    <m/>
    <n v="8.1600000000000006E-2"/>
    <m/>
    <m/>
    <n v="300000"/>
    <m/>
    <n v="300000"/>
    <m/>
    <n v="300000"/>
    <m/>
    <n v="1"/>
    <n v="8.1600000000000006E-2"/>
    <n v="2017"/>
    <x v="8"/>
    <x v="20"/>
  </r>
  <r>
    <d v="2017-07-18T00:00:00"/>
    <d v="2017-07-20T00:00:00"/>
    <s v="Lelang"/>
    <s v="SPNS05012018"/>
    <d v="2017-01-05T00:00:00"/>
    <s v="Diskonto"/>
    <n v="5.46875E-2"/>
    <n v="5.5802600000000001E-2"/>
    <n v="6.5000000000000002E-2"/>
    <n v="5.46875E-2"/>
    <n v="5.4984400000000003E-2"/>
    <n v="5.5E-2"/>
    <n v="6000000"/>
    <n v="5356000"/>
    <n v="15388600"/>
    <n v="5365000"/>
    <n v="14110100"/>
    <n v="2000000"/>
    <n v="7120000"/>
    <n v="2.6779999999999999"/>
    <n v="5.6300000000000003E-2"/>
    <n v="2017"/>
    <x v="8"/>
    <x v="21"/>
  </r>
  <r>
    <d v="2017-07-18T00:00:00"/>
    <d v="2017-07-20T00:00:00"/>
    <s v="Lelang"/>
    <s v="PBS013"/>
    <d v="2019-05-15T00:00:00"/>
    <n v="6.25E-2"/>
    <n v="6.7812499999999998E-2"/>
    <n v="6.8867200000000003E-2"/>
    <n v="7.1249999999999994E-2"/>
    <n v="6.7812499999999998E-2"/>
    <n v="6.8338300000000005E-2"/>
    <n v="6.8750000000000006E-2"/>
    <m/>
    <n v="6675100"/>
    <m/>
    <n v="6675100"/>
    <m/>
    <n v="3100000"/>
    <m/>
    <n v="2.153258064516129"/>
    <n v="6.9000000000000006E-2"/>
    <n v="2017"/>
    <x v="8"/>
    <x v="20"/>
  </r>
  <r>
    <d v="2017-07-18T00:00:00"/>
    <d v="2017-07-20T00:00:00"/>
    <s v="Lelang"/>
    <s v="PBS014"/>
    <d v="2021-05-15T00:00:00"/>
    <n v="6.5000000000000002E-2"/>
    <n v="7.03125E-2"/>
    <n v="7.2325299999999995E-2"/>
    <n v="7.4999999999999997E-2"/>
    <n v="7.03125E-2"/>
    <n v="7.1736599999999998E-2"/>
    <n v="7.2499999999999995E-2"/>
    <m/>
    <n v="1581500"/>
    <m/>
    <n v="1370000"/>
    <m/>
    <n v="1320000"/>
    <m/>
    <n v="1.1981060606060605"/>
    <n v="7.1800000000000003E-2"/>
    <n v="2017"/>
    <x v="8"/>
    <x v="20"/>
  </r>
  <r>
    <d v="2017-07-18T00:00:00"/>
    <d v="2017-07-20T00:00:00"/>
    <s v="Lelang"/>
    <s v="PBS011"/>
    <d v="2023-08-15T00:00:00"/>
    <n v="8.7499999999999994E-2"/>
    <n v="7.2812500000000002E-2"/>
    <n v="7.3984099999999997E-2"/>
    <n v="7.4999999999999997E-2"/>
    <n v="7.2812500000000002E-2"/>
    <n v="7.3189900000000002E-2"/>
    <n v="7.3437500000000003E-2"/>
    <m/>
    <n v="704000"/>
    <m/>
    <n v="110000"/>
    <m/>
    <n v="110000"/>
    <m/>
    <n v="6.4"/>
    <n v="7.3200000000000001E-2"/>
    <n v="2017"/>
    <x v="8"/>
    <x v="20"/>
  </r>
  <r>
    <d v="2017-07-18T00:00:00"/>
    <d v="2017-07-20T00:00:00"/>
    <s v="Lelang"/>
    <s v="PBS012"/>
    <d v="2031-11-15T00:00:00"/>
    <n v="8.8749999999999996E-2"/>
    <n v="7.8125E-2"/>
    <n v="7.9379199999999997E-2"/>
    <n v="8.0312499999999995E-2"/>
    <n v="7.8125E-2"/>
    <n v="7.9095399999999996E-2"/>
    <n v="7.9375000000000001E-2"/>
    <m/>
    <n v="1072000"/>
    <m/>
    <n v="590000"/>
    <m/>
    <n v="590000"/>
    <m/>
    <n v="1.8169491525423729"/>
    <n v="7.9100000000000004E-2"/>
    <n v="2017"/>
    <x v="8"/>
    <x v="20"/>
  </r>
  <r>
    <d v="2017-07-19T00:00:00"/>
    <d v="2017-07-21T00:00:00"/>
    <s v="Private Placement"/>
    <s v="PBS015"/>
    <d v="2047-07-15T00:00:00"/>
    <n v="0.08"/>
    <m/>
    <m/>
    <m/>
    <m/>
    <n v="8.1799999999999998E-2"/>
    <m/>
    <m/>
    <n v="250000"/>
    <m/>
    <n v="250000"/>
    <m/>
    <n v="250000"/>
    <m/>
    <n v="1"/>
    <n v="8.1799999999999998E-2"/>
    <n v="2017"/>
    <x v="8"/>
    <x v="20"/>
  </r>
  <r>
    <d v="2017-07-25T00:00:00"/>
    <d v="2017-07-27T00:00:00"/>
    <s v="Lelang"/>
    <s v="SPN03171026"/>
    <d v="2017-10-26T00:00:00"/>
    <s v="Diskonto"/>
    <n v="4.8500000000000001E-2"/>
    <n v="5.0541299999999997E-2"/>
    <n v="5.1999999999999998E-2"/>
    <n v="4.8500000000000001E-2"/>
    <n v="5.0298000000000002E-2"/>
    <n v="5.1200000000000002E-2"/>
    <n v="15000000"/>
    <n v="5850000"/>
    <n v="35986000"/>
    <n v="5750000"/>
    <n v="21850000"/>
    <n v="5000000"/>
    <n v="21050000"/>
    <n v="1.17"/>
    <n v="5.0500000000000003E-2"/>
    <n v="2017"/>
    <x v="8"/>
    <x v="16"/>
  </r>
  <r>
    <d v="2017-07-25T00:00:00"/>
    <d v="2017-07-27T00:00:00"/>
    <s v="Lelang"/>
    <s v="SPN12180412"/>
    <d v="2018-04-12T00:00:00"/>
    <s v="Diskonto"/>
    <n v="5.6000000000000001E-2"/>
    <n v="5.78773E-2"/>
    <n v="5.8999999999999997E-2"/>
    <n v="5.6000000000000001E-2"/>
    <n v="5.6990199999999998E-2"/>
    <n v="5.74E-2"/>
    <m/>
    <n v="6650000"/>
    <m/>
    <n v="3100000"/>
    <m/>
    <n v="3050000"/>
    <m/>
    <n v="2.180327868852459"/>
    <n v="5.7000000000000002E-2"/>
    <n v="2017"/>
    <x v="8"/>
    <x v="17"/>
  </r>
  <r>
    <d v="2017-07-25T00:00:00"/>
    <d v="2017-07-27T00:00:00"/>
    <s v="Lelang"/>
    <s v="FR0061"/>
    <d v="2022-05-15T00:00:00"/>
    <n v="7.0000000000000007E-2"/>
    <n v="6.7000000000000004E-2"/>
    <n v="6.7807999999999993E-2"/>
    <n v="6.9000000000000006E-2"/>
    <n v="6.7000000000000004E-2"/>
    <n v="6.7395499999999997E-2"/>
    <n v="6.7699999999999996E-2"/>
    <m/>
    <n v="8673700"/>
    <m/>
    <n v="3500000"/>
    <m/>
    <n v="3500000"/>
    <m/>
    <n v="2.4782000000000002"/>
    <n v="6.7400000000000002E-2"/>
    <n v="2017"/>
    <x v="8"/>
    <x v="1"/>
  </r>
  <r>
    <d v="2017-07-25T00:00:00"/>
    <d v="2017-07-27T00:00:00"/>
    <s v="Lelang"/>
    <s v="FR0059"/>
    <d v="2027-05-15T00:00:00"/>
    <n v="7.0000000000000007E-2"/>
    <n v="6.9099999999999995E-2"/>
    <n v="6.9662799999999997E-2"/>
    <n v="7.0699999999999999E-2"/>
    <n v="6.9099999999999995E-2"/>
    <n v="6.9398399999999999E-2"/>
    <n v="6.9599999999999995E-2"/>
    <m/>
    <n v="8999200"/>
    <m/>
    <n v="5750000"/>
    <m/>
    <n v="5750000"/>
    <m/>
    <n v="1.5650782608695653"/>
    <n v="6.9400000000000003E-2"/>
    <n v="2017"/>
    <x v="8"/>
    <x v="1"/>
  </r>
  <r>
    <d v="2017-07-25T00:00:00"/>
    <d v="2017-07-27T00:00:00"/>
    <s v="Lelang"/>
    <s v="FR0074"/>
    <d v="2032-08-15T00:00:00"/>
    <n v="7.4999999999999997E-2"/>
    <n v="7.2800000000000004E-2"/>
    <n v="7.3475600000000002E-2"/>
    <n v="7.4200000000000002E-2"/>
    <n v="7.2800000000000004E-2"/>
    <n v="7.3297500000000002E-2"/>
    <n v="7.3499999999999996E-2"/>
    <m/>
    <n v="5813100"/>
    <m/>
    <n v="3750000"/>
    <m/>
    <n v="3750000"/>
    <m/>
    <n v="1.55016"/>
    <n v="7.3300000000000004E-2"/>
    <n v="2017"/>
    <x v="8"/>
    <x v="1"/>
  </r>
  <r>
    <d v="2017-08-01T00:00:00"/>
    <d v="2017-08-03T00:00:00"/>
    <s v="Lelang"/>
    <s v="SPNS02022018"/>
    <d v="2018-02-02T00:00:00"/>
    <s v="Diskonto"/>
    <n v="5.3749999999999999E-2"/>
    <n v="5.5132500000000001E-2"/>
    <n v="0.06"/>
    <n v="5.3749999999999999E-2"/>
    <n v="5.4890000000000001E-2"/>
    <n v="5.5625000000000001E-2"/>
    <n v="6000000"/>
    <n v="5115600"/>
    <n v="14869100"/>
    <n v="5115600"/>
    <n v="9735600"/>
    <n v="3000000"/>
    <n v="7620000"/>
    <n v="1.7052"/>
    <n v="5.5399999999999998E-2"/>
    <n v="2017"/>
    <x v="8"/>
    <x v="21"/>
  </r>
  <r>
    <d v="2017-08-01T00:00:00"/>
    <d v="2017-08-03T00:00:00"/>
    <s v="Lelang"/>
    <s v="PBS013"/>
    <d v="2019-05-15T00:00:00"/>
    <n v="6.25E-2"/>
    <n v="6.6562499999999997E-2"/>
    <n v="6.8414000000000003E-2"/>
    <n v="7.0000000000000007E-2"/>
    <n v="6.6562499999999997E-2"/>
    <n v="6.8098800000000001E-2"/>
    <n v="6.8437499999999998E-2"/>
    <m/>
    <n v="6384000"/>
    <m/>
    <n v="3700000"/>
    <m/>
    <n v="3700000"/>
    <m/>
    <n v="1.7254054054054053"/>
    <n v="6.8099999999999994E-2"/>
    <n v="2017"/>
    <x v="8"/>
    <x v="20"/>
  </r>
  <r>
    <d v="2017-08-01T00:00:00"/>
    <d v="2017-08-03T00:00:00"/>
    <s v="Lelang"/>
    <s v="PBS014"/>
    <d v="2021-05-15T00:00:00"/>
    <n v="6.5000000000000002E-2"/>
    <n v="6.9687499999999999E-2"/>
    <n v="7.16199E-2"/>
    <n v="7.3124999999999996E-2"/>
    <n v="6.9687499999999999E-2"/>
    <n v="7.0892200000000002E-2"/>
    <n v="7.1874999999999994E-2"/>
    <m/>
    <n v="1708000"/>
    <m/>
    <n v="660000"/>
    <m/>
    <n v="660000"/>
    <m/>
    <n v="2.5878787878787879"/>
    <n v="7.0900000000000005E-2"/>
    <n v="2017"/>
    <x v="8"/>
    <x v="20"/>
  </r>
  <r>
    <d v="2017-08-01T00:00:00"/>
    <d v="2017-08-03T00:00:00"/>
    <s v="Lelang"/>
    <s v="PBS011"/>
    <d v="2023-08-15T00:00:00"/>
    <n v="8.7499999999999994E-2"/>
    <n v="7.1562500000000001E-2"/>
    <n v="7.3405300000000007E-2"/>
    <n v="7.4062500000000003E-2"/>
    <n v="7.1562500000000001E-2"/>
    <n v="7.2577100000000005E-2"/>
    <n v="7.3124999999999996E-2"/>
    <m/>
    <n v="522500"/>
    <m/>
    <n v="110000"/>
    <m/>
    <n v="110000"/>
    <m/>
    <n v="4.75"/>
    <n v="7.2599999999999998E-2"/>
    <n v="2017"/>
    <x v="8"/>
    <x v="20"/>
  </r>
  <r>
    <d v="2017-08-01T00:00:00"/>
    <d v="2017-08-03T00:00:00"/>
    <s v="Lelang"/>
    <s v="PBS012"/>
    <d v="2031-11-15T00:00:00"/>
    <n v="8.8749999999999996E-2"/>
    <n v="7.8125E-2"/>
    <n v="7.9351099999999994E-2"/>
    <n v="8.1562499999999996E-2"/>
    <n v="7.8125E-2"/>
    <n v="7.8791700000000006E-2"/>
    <n v="7.9062499999999994E-2"/>
    <m/>
    <n v="1139000"/>
    <m/>
    <n v="150000"/>
    <m/>
    <n v="150000"/>
    <m/>
    <n v="7.5933333333333337"/>
    <n v="7.8799999999999995E-2"/>
    <n v="2017"/>
    <x v="8"/>
    <x v="20"/>
  </r>
  <r>
    <d v="2017-08-08T00:00:00"/>
    <d v="2017-08-10T00:00:00"/>
    <s v="Lelang"/>
    <s v="SPN12171109"/>
    <d v="2017-11-09T00:00:00"/>
    <s v="Diskonto"/>
    <n v="4.9000000000000002E-2"/>
    <n v="5.0500700000000003E-2"/>
    <n v="5.1799999999999999E-2"/>
    <n v="4.9000000000000002E-2"/>
    <n v="4.9882299999999997E-2"/>
    <n v="5.0599999999999999E-2"/>
    <n v="15000000"/>
    <n v="8142000"/>
    <n v="58623400"/>
    <n v="5450000"/>
    <n v="32050000"/>
    <n v="5000000"/>
    <n v="22500000"/>
    <n v="1.6284000000000001"/>
    <n v="0.05"/>
    <n v="2017"/>
    <x v="8"/>
    <x v="17"/>
  </r>
  <r>
    <d v="2017-08-08T00:00:00"/>
    <d v="2017-08-10T00:00:00"/>
    <s v="Lelang"/>
    <s v="SPN12180809"/>
    <d v="2018-08-09T00:00:00"/>
    <s v="Diskonto"/>
    <n v="5.7500000000000002E-2"/>
    <n v="5.9408099999999998E-2"/>
    <n v="6.0499999999999998E-2"/>
    <n v="5.7500000000000002E-2"/>
    <n v="5.89002E-2"/>
    <n v="5.91E-2"/>
    <m/>
    <n v="11365000"/>
    <m/>
    <n v="6500000"/>
    <m/>
    <n v="5000000"/>
    <m/>
    <n v="2.2730000000000001"/>
    <n v="5.8999999999999997E-2"/>
    <n v="2017"/>
    <x v="8"/>
    <x v="17"/>
  </r>
  <r>
    <d v="2017-08-08T00:00:00"/>
    <d v="2017-08-10T00:00:00"/>
    <s v="Lelang"/>
    <s v="FR0061"/>
    <d v="2022-05-15T00:00:00"/>
    <n v="7.0000000000000007E-2"/>
    <n v="6.6299999999999998E-2"/>
    <n v="6.6822900000000005E-2"/>
    <n v="6.7599999999999993E-2"/>
    <n v="6.6299999999999998E-2"/>
    <n v="6.6552600000000003E-2"/>
    <n v="6.6600000000000006E-2"/>
    <m/>
    <n v="16447000"/>
    <m/>
    <n v="12650000"/>
    <m/>
    <n v="5050000"/>
    <m/>
    <n v="3.2568316831683166"/>
    <n v="6.6699999999999995E-2"/>
    <n v="2017"/>
    <x v="8"/>
    <x v="1"/>
  </r>
  <r>
    <d v="2017-08-08T00:00:00"/>
    <d v="2017-08-10T00:00:00"/>
    <s v="Lelang"/>
    <s v="FR0074"/>
    <d v="2032-08-15T00:00:00"/>
    <n v="7.4999999999999997E-2"/>
    <n v="7.3400000000000007E-2"/>
    <n v="7.3947600000000002E-2"/>
    <n v="7.5600000000000001E-2"/>
    <n v="7.3400000000000007E-2"/>
    <n v="7.3400000000000007E-2"/>
    <n v="7.3400000000000007E-2"/>
    <m/>
    <n v="7936600"/>
    <m/>
    <n v="1050000"/>
    <m/>
    <n v="1050000"/>
    <m/>
    <n v="7.5586666666666664"/>
    <n v="7.3400000000000007E-2"/>
    <n v="2017"/>
    <x v="8"/>
    <x v="1"/>
  </r>
  <r>
    <d v="2017-08-08T00:00:00"/>
    <d v="2017-08-10T00:00:00"/>
    <s v="Lelang"/>
    <s v="FR0075"/>
    <d v="2038-05-15T00:00:00"/>
    <n v="7.4999999999999997E-2"/>
    <n v="7.5800000000000006E-2"/>
    <n v="7.7016600000000005E-2"/>
    <n v="7.9000000000000001E-2"/>
    <n v="7.5800000000000006E-2"/>
    <n v="7.6498700000000003E-2"/>
    <n v="7.6700000000000004E-2"/>
    <m/>
    <n v="14732800"/>
    <m/>
    <n v="6400000"/>
    <m/>
    <n v="6400000"/>
    <m/>
    <n v="2.302"/>
    <n v="7.6499999999999999E-2"/>
    <n v="2017"/>
    <x v="8"/>
    <x v="1"/>
  </r>
  <r>
    <d v="2017-08-15T00:00:00"/>
    <d v="2017-08-18T00:00:00"/>
    <s v="Lelang"/>
    <s v="SPNS02022018"/>
    <d v="2018-02-02T00:00:00"/>
    <s v="Diskonto"/>
    <n v="5.4062499999999999E-2"/>
    <n v="5.5494099999999998E-2"/>
    <n v="0.06"/>
    <n v="5.4062499999999999E-2"/>
    <n v="5.4709399999999998E-2"/>
    <n v="5.5312500000000001E-2"/>
    <n v="6000000"/>
    <n v="5236000"/>
    <n v="17569000"/>
    <n v="2350000"/>
    <n v="6060000"/>
    <n v="2000000"/>
    <n v="5710000"/>
    <n v="2.6179999999999999"/>
    <n v="5.4800000000000001E-2"/>
    <n v="2017"/>
    <x v="8"/>
    <x v="21"/>
  </r>
  <r>
    <d v="2017-08-15T00:00:00"/>
    <d v="2017-08-18T00:00:00"/>
    <s v="Lelang"/>
    <s v="PBS013"/>
    <d v="2019-05-15T00:00:00"/>
    <n v="6.25E-2"/>
    <n v="6.7187499999999997E-2"/>
    <n v="6.8006800000000006E-2"/>
    <n v="7.0000000000000007E-2"/>
    <n v="6.7187499999999997E-2"/>
    <n v="6.7599400000000004E-2"/>
    <n v="6.7812499999999998E-2"/>
    <m/>
    <n v="5982000"/>
    <m/>
    <n v="2350000"/>
    <m/>
    <n v="2350000"/>
    <m/>
    <n v="2.5455319148936169"/>
    <n v="6.7599999999999993E-2"/>
    <n v="2017"/>
    <x v="8"/>
    <x v="20"/>
  </r>
  <r>
    <d v="2017-08-15T00:00:00"/>
    <d v="2017-08-18T00:00:00"/>
    <s v="Lelang"/>
    <s v="PBS014"/>
    <d v="2021-05-15T00:00:00"/>
    <n v="6.5000000000000002E-2"/>
    <n v="7.0000000000000007E-2"/>
    <n v="7.1091699999999994E-2"/>
    <n v="7.2499999999999995E-2"/>
    <n v="7.0000000000000007E-2"/>
    <n v="7.0199300000000006E-2"/>
    <n v="7.03125E-2"/>
    <m/>
    <n v="2823000"/>
    <m/>
    <n v="690000"/>
    <m/>
    <n v="690000"/>
    <m/>
    <n v="4.0913043478260871"/>
    <n v="7.0199999999999999E-2"/>
    <n v="2017"/>
    <x v="8"/>
    <x v="20"/>
  </r>
  <r>
    <d v="2017-08-15T00:00:00"/>
    <d v="2017-08-18T00:00:00"/>
    <s v="Lelang"/>
    <s v="PBS011"/>
    <d v="2023-08-15T00:00:00"/>
    <n v="8.7499999999999994E-2"/>
    <n v="7.1874999999999994E-2"/>
    <n v="7.2807200000000002E-2"/>
    <n v="7.3749999999999996E-2"/>
    <n v="7.1874999999999994E-2"/>
    <n v="7.2190500000000005E-2"/>
    <n v="7.2499999999999995E-2"/>
    <m/>
    <n v="920000"/>
    <m/>
    <n v="150000"/>
    <m/>
    <n v="150000"/>
    <m/>
    <n v="6.1333333333333337"/>
    <n v="7.22E-2"/>
    <n v="2017"/>
    <x v="8"/>
    <x v="20"/>
  </r>
  <r>
    <d v="2017-08-15T00:00:00"/>
    <d v="2017-08-18T00:00:00"/>
    <s v="Lelang"/>
    <s v="PBS012"/>
    <d v="2031-11-15T00:00:00"/>
    <n v="8.8749999999999996E-2"/>
    <n v="7.8125E-2"/>
    <n v="7.8873899999999997E-2"/>
    <n v="7.9687499999999994E-2"/>
    <n v="7.8125E-2"/>
    <n v="7.8499299999999994E-2"/>
    <n v="7.8750000000000001E-2"/>
    <m/>
    <n v="2608000"/>
    <m/>
    <n v="520000"/>
    <m/>
    <n v="520000"/>
    <m/>
    <n v="5.0153846153846153"/>
    <n v="7.85E-2"/>
    <n v="2017"/>
    <x v="8"/>
    <x v="20"/>
  </r>
  <r>
    <d v="2017-08-22T00:00:00"/>
    <d v="2017-08-24T00:00:00"/>
    <s v="Lelang"/>
    <s v="SPN03171123"/>
    <d v="2017-11-23T00:00:00"/>
    <s v="Diskonto"/>
    <n v="4.9500000000000002E-2"/>
    <n v="5.0187500000000003E-2"/>
    <n v="5.0999999999999997E-2"/>
    <n v="4.9500000000000002E-2"/>
    <n v="5.006E-2"/>
    <n v="5.0500000000000003E-2"/>
    <n v="15000000"/>
    <n v="5975000"/>
    <n v="46311900"/>
    <n v="5500000"/>
    <n v="25950000"/>
    <n v="5000000"/>
    <n v="15000000"/>
    <n v="1.1950000000000001"/>
    <n v="5.0099999999999999E-2"/>
    <n v="2017"/>
    <x v="8"/>
    <x v="16"/>
  </r>
  <r>
    <d v="2017-08-22T00:00:00"/>
    <d v="2017-08-24T00:00:00"/>
    <s v="Lelang"/>
    <s v="SPN12180511"/>
    <d v="2018-05-11T00:00:00"/>
    <s v="Diskonto"/>
    <n v="5.5500000000000001E-2"/>
    <n v="5.7251200000000002E-2"/>
    <n v="5.8500000000000003E-2"/>
    <n v="5.5500000000000001E-2"/>
    <n v="5.6571000000000003E-2"/>
    <n v="5.6899999999999999E-2"/>
    <m/>
    <n v="10150000"/>
    <m/>
    <n v="7200000"/>
    <m/>
    <n v="3000000"/>
    <m/>
    <n v="3.3833333333333333"/>
    <n v="5.7000000000000002E-2"/>
    <n v="2017"/>
    <x v="8"/>
    <x v="17"/>
  </r>
  <r>
    <d v="2017-08-22T00:00:00"/>
    <d v="2017-08-24T00:00:00"/>
    <s v="Lelang"/>
    <s v="FR0059"/>
    <d v="2027-05-15T00:00:00"/>
    <n v="7.0000000000000007E-2"/>
    <n v="6.83E-2"/>
    <n v="6.8909300000000007E-2"/>
    <n v="6.9900000000000004E-2"/>
    <n v="6.83E-2"/>
    <n v="6.8588099999999999E-2"/>
    <n v="6.8699999999999997E-2"/>
    <m/>
    <n v="11097500"/>
    <m/>
    <n v="5550000"/>
    <m/>
    <n v="1500000"/>
    <m/>
    <n v="7.3983333333333334"/>
    <n v="6.8699999999999997E-2"/>
    <n v="2017"/>
    <x v="8"/>
    <x v="1"/>
  </r>
  <r>
    <d v="2017-08-22T00:00:00"/>
    <d v="2017-08-24T00:00:00"/>
    <s v="Lelang"/>
    <s v="FR0074"/>
    <d v="2032-08-15T00:00:00"/>
    <n v="7.4999999999999997E-2"/>
    <n v="7.2800000000000004E-2"/>
    <n v="7.3257199999999995E-2"/>
    <n v="7.4099999999999999E-2"/>
    <n v="7.2800000000000004E-2"/>
    <n v="7.2899400000000003E-2"/>
    <n v="7.2999999999999995E-2"/>
    <m/>
    <n v="9183800"/>
    <m/>
    <n v="2650000"/>
    <m/>
    <n v="2650000"/>
    <m/>
    <n v="3.4655849056603776"/>
    <n v="7.2900000000000006E-2"/>
    <n v="2017"/>
    <x v="8"/>
    <x v="1"/>
  </r>
  <r>
    <d v="2017-08-22T00:00:00"/>
    <d v="2017-08-24T00:00:00"/>
    <s v="Lelang"/>
    <s v="FR0075"/>
    <d v="2038-05-15T00:00:00"/>
    <n v="7.4999999999999997E-2"/>
    <n v="7.3400000000000007E-2"/>
    <n v="7.4141399999999996E-2"/>
    <n v="7.6499999999999999E-2"/>
    <n v="7.3400000000000007E-2"/>
    <n v="7.3609900000000006E-2"/>
    <n v="7.3700000000000002E-2"/>
    <m/>
    <n v="9905600"/>
    <m/>
    <n v="5050000"/>
    <m/>
    <n v="2850000"/>
    <m/>
    <n v="3.4756491228070177"/>
    <n v="7.3700000000000002E-2"/>
    <n v="2017"/>
    <x v="8"/>
    <x v="1"/>
  </r>
  <r>
    <d v="2017-08-29T00:00:00"/>
    <d v="2017-08-31T00:00:00"/>
    <s v="Lelang"/>
    <s v="SPNS02022018"/>
    <d v="2018-02-02T00:00:00"/>
    <s v="Diskonto"/>
    <n v="5.2812499999999998E-2"/>
    <n v="5.42645E-2"/>
    <n v="5.7500000000000002E-2"/>
    <n v="5.2812499999999998E-2"/>
    <n v="5.37394E-2"/>
    <n v="5.4375E-2"/>
    <n v="5000000"/>
    <n v="4823000"/>
    <n v="26430000"/>
    <n v="3446000"/>
    <n v="10186000"/>
    <n v="2000000"/>
    <n v="7000000"/>
    <n v="2.4115000000000002"/>
    <n v="5.4800000000000001E-2"/>
    <n v="2017"/>
    <x v="8"/>
    <x v="21"/>
  </r>
  <r>
    <d v="2017-08-29T00:00:00"/>
    <d v="2017-08-31T00:00:00"/>
    <s v="Lelang"/>
    <s v="PBS013"/>
    <d v="2019-05-15T00:00:00"/>
    <n v="6.25E-2"/>
    <n v="6.3750000000000001E-2"/>
    <n v="6.5096399999999999E-2"/>
    <n v="6.7500000000000004E-2"/>
    <n v="6.3750000000000001E-2"/>
    <n v="6.3948000000000005E-2"/>
    <n v="6.4687499999999995E-2"/>
    <m/>
    <n v="10789000"/>
    <m/>
    <n v="4900000"/>
    <m/>
    <n v="3160000"/>
    <m/>
    <n v="3.4142405063291141"/>
    <n v="6.4299999999999996E-2"/>
    <n v="2017"/>
    <x v="8"/>
    <x v="20"/>
  </r>
  <r>
    <d v="2017-08-29T00:00:00"/>
    <d v="2017-08-31T00:00:00"/>
    <s v="Lelang"/>
    <s v="PBS014"/>
    <d v="2021-05-15T00:00:00"/>
    <n v="6.5000000000000002E-2"/>
    <n v="6.6250000000000003E-2"/>
    <n v="6.9523699999999994E-2"/>
    <n v="7.0624999999999993E-2"/>
    <n v="6.6250000000000003E-2"/>
    <n v="6.6688300000000006E-2"/>
    <n v="6.7500000000000004E-2"/>
    <m/>
    <n v="4979000"/>
    <m/>
    <n v="220000"/>
    <m/>
    <n v="220000"/>
    <m/>
    <n v="22.631818181818183"/>
    <n v="6.6699999999999995E-2"/>
    <n v="2017"/>
    <x v="8"/>
    <x v="20"/>
  </r>
  <r>
    <d v="2017-08-29T00:00:00"/>
    <d v="2017-08-31T00:00:00"/>
    <s v="Lelang"/>
    <s v="PBS011"/>
    <d v="2023-08-15T00:00:00"/>
    <n v="8.7499999999999994E-2"/>
    <n v="6.9062499999999999E-2"/>
    <n v="7.1159500000000001E-2"/>
    <n v="7.2499999999999995E-2"/>
    <n v="6.9062499999999999E-2"/>
    <n v="7.0494500000000002E-2"/>
    <n v="7.1249999999999994E-2"/>
    <m/>
    <n v="2928000"/>
    <m/>
    <n v="1300000"/>
    <m/>
    <n v="1300000"/>
    <m/>
    <n v="2.2523076923076921"/>
    <n v="7.0499999999999993E-2"/>
    <n v="2017"/>
    <x v="8"/>
    <x v="20"/>
  </r>
  <r>
    <d v="2017-08-29T00:00:00"/>
    <d v="2017-08-31T00:00:00"/>
    <s v="Lelang"/>
    <s v="PBS012"/>
    <d v="2031-11-15T00:00:00"/>
    <n v="8.8749999999999996E-2"/>
    <n v="7.4999999999999997E-2"/>
    <n v="7.7870499999999995E-2"/>
    <n v="7.9062499999999994E-2"/>
    <n v="7.4999999999999997E-2"/>
    <n v="7.6184399999999999E-2"/>
    <n v="7.7187500000000006E-2"/>
    <m/>
    <n v="2911000"/>
    <m/>
    <n v="320000"/>
    <m/>
    <n v="320000"/>
    <m/>
    <n v="9.0968750000000007"/>
    <n v="7.6200000000000004E-2"/>
    <n v="2017"/>
    <x v="8"/>
    <x v="20"/>
  </r>
  <r>
    <d v="2017-09-04T00:00:00"/>
    <d v="2017-09-06T00:00:00"/>
    <s v="Private Placement"/>
    <s v="PBS016"/>
    <d v="2020-03-15T00:00:00"/>
    <n v="6.25E-2"/>
    <m/>
    <m/>
    <m/>
    <m/>
    <n v="6.3500000000000001E-2"/>
    <m/>
    <m/>
    <n v="500000"/>
    <m/>
    <n v="500000"/>
    <m/>
    <n v="500000"/>
    <m/>
    <n v="1"/>
    <n v="6.3500000000000001E-2"/>
    <n v="2017"/>
    <x v="8"/>
    <x v="20"/>
  </r>
  <r>
    <d v="2017-09-05T00:00:00"/>
    <d v="2017-09-07T00:00:00"/>
    <s v="Lelang"/>
    <s v="SPN12171207"/>
    <d v="2017-11-23T00:00:00"/>
    <s v="Diskonto"/>
    <n v="4.8000000000000001E-2"/>
    <n v="4.9755099999999997E-2"/>
    <n v="5.1499999999999997E-2"/>
    <n v="4.8000000000000001E-2"/>
    <n v="4.9070000000000003E-2"/>
    <n v="4.9500000000000002E-2"/>
    <n v="15000000"/>
    <n v="8655000"/>
    <n v="56531500"/>
    <n v="5300000"/>
    <n v="23850000"/>
    <n v="5000000"/>
    <n v="17000000"/>
    <n v="1.7310000000000001"/>
    <n v="4.9099999999999998E-2"/>
    <n v="2017"/>
    <x v="8"/>
    <x v="17"/>
  </r>
  <r>
    <d v="2017-09-05T00:00:00"/>
    <d v="2017-09-07T00:00:00"/>
    <s v="Lelang"/>
    <s v="SPN12180906"/>
    <d v="2018-05-11T00:00:00"/>
    <s v="Diskonto"/>
    <n v="5.3499999999999999E-2"/>
    <n v="5.6876799999999998E-2"/>
    <n v="5.9799999999999999E-2"/>
    <n v="5.3499999999999999E-2"/>
    <n v="5.5063300000000003E-2"/>
    <n v="5.5800000000000002E-2"/>
    <m/>
    <n v="15980000"/>
    <m/>
    <n v="6050000"/>
    <m/>
    <n v="3000000"/>
    <m/>
    <n v="5.3266666666666671"/>
    <n v="5.5500000000000001E-2"/>
    <n v="2017"/>
    <x v="8"/>
    <x v="17"/>
  </r>
  <r>
    <d v="2017-09-05T00:00:00"/>
    <d v="2017-09-07T00:00:00"/>
    <s v="Lelang"/>
    <s v="FR0061"/>
    <d v="2022-05-15T00:00:00"/>
    <n v="7.0000000000000007E-2"/>
    <n v="6.1600000000000002E-2"/>
    <n v="6.2180399999999997E-2"/>
    <n v="6.3299999999999995E-2"/>
    <n v="6.1600000000000002E-2"/>
    <n v="6.17242E-2"/>
    <n v="6.1899999999999997E-2"/>
    <m/>
    <n v="12852000"/>
    <m/>
    <n v="6300000"/>
    <m/>
    <n v="3950000"/>
    <m/>
    <n v="3.2536708860759496"/>
    <n v="6.1899999999999997E-2"/>
    <n v="2017"/>
    <x v="8"/>
    <x v="1"/>
  </r>
  <r>
    <d v="2017-09-05T00:00:00"/>
    <d v="2017-09-07T00:00:00"/>
    <s v="Lelang"/>
    <s v="FR0059"/>
    <d v="2027-05-15T00:00:00"/>
    <n v="7.0000000000000007E-2"/>
    <n v="6.6199999999999995E-2"/>
    <n v="6.6772899999999996E-2"/>
    <n v="6.9000000000000006E-2"/>
    <n v="6.6199999999999995E-2"/>
    <n v="6.6453499999999999E-2"/>
    <n v="6.6500000000000004E-2"/>
    <m/>
    <n v="9313500"/>
    <m/>
    <n v="3650000"/>
    <m/>
    <n v="2500000"/>
    <m/>
    <n v="3.7254"/>
    <n v="6.6500000000000004E-2"/>
    <n v="2017"/>
    <x v="8"/>
    <x v="1"/>
  </r>
  <r>
    <d v="2017-09-05T00:00:00"/>
    <d v="2017-09-07T00:00:00"/>
    <s v="Lelang"/>
    <s v="FR0074"/>
    <d v="2032-08-15T00:00:00"/>
    <n v="7.4999999999999997E-2"/>
    <n v="7.0199999999999999E-2"/>
    <n v="7.0950700000000005E-2"/>
    <n v="7.2999999999999995E-2"/>
    <n v="7.0199999999999999E-2"/>
    <n v="7.04983E-2"/>
    <n v="7.0699999999999999E-2"/>
    <m/>
    <n v="9731000"/>
    <m/>
    <n v="2550000"/>
    <m/>
    <n v="2550000"/>
    <m/>
    <n v="3.8160784313725489"/>
    <n v="7.0499999999999993E-2"/>
    <n v="2017"/>
    <x v="8"/>
    <x v="1"/>
  </r>
  <r>
    <d v="2017-09-12T00:00:00"/>
    <d v="2017-09-14T00:00:00"/>
    <s v="Lelang"/>
    <s v="SPNS13032018"/>
    <d v="2018-03-13T00:00:00"/>
    <s v="Diskonto"/>
    <n v="4.71875E-2"/>
    <n v="5.19371E-2"/>
    <n v="5.5312500000000001E-2"/>
    <n v="4.71875E-2"/>
    <n v="4.8484899999999997E-2"/>
    <n v="0.05"/>
    <n v="5000000"/>
    <n v="8050000"/>
    <n v="27588100"/>
    <n v="8050000"/>
    <n v="16130000"/>
    <n v="1450000"/>
    <n v="7000000"/>
    <n v="5.5517241379310347"/>
    <n v="5.2900000000000003E-2"/>
    <n v="2017"/>
    <x v="8"/>
    <x v="21"/>
  </r>
  <r>
    <d v="2017-09-12T00:00:00"/>
    <d v="2017-09-14T00:00:00"/>
    <s v="Lelang"/>
    <s v="PBS013"/>
    <d v="2019-05-15T00:00:00"/>
    <n v="6.25E-2"/>
    <n v="5.9374999999999997E-2"/>
    <n v="6.1440099999999997E-2"/>
    <n v="6.5000000000000002E-2"/>
    <n v="5.9374999999999997E-2"/>
    <n v="6.0200799999999999E-2"/>
    <n v="6.0624999999999998E-2"/>
    <m/>
    <n v="12025000"/>
    <m/>
    <n v="4940000"/>
    <m/>
    <n v="2410000"/>
    <m/>
    <n v="4.9896265560165975"/>
    <n v="6.0499999999999998E-2"/>
    <n v="2017"/>
    <x v="8"/>
    <x v="20"/>
  </r>
  <r>
    <d v="2017-09-12T00:00:00"/>
    <d v="2017-09-14T00:00:00"/>
    <s v="Lelang"/>
    <s v="PBS014"/>
    <d v="2021-05-15T00:00:00"/>
    <n v="6.5000000000000002E-2"/>
    <n v="6.21875E-2"/>
    <n v="6.3925599999999999E-2"/>
    <n v="6.5625000000000003E-2"/>
    <n v="6.21875E-2"/>
    <n v="6.2997300000000006E-2"/>
    <n v="6.3437499999999994E-2"/>
    <m/>
    <n v="3505000"/>
    <m/>
    <n v="1630000"/>
    <m/>
    <n v="1630000"/>
    <m/>
    <n v="2.1503067484662575"/>
    <n v="6.3E-2"/>
    <n v="2017"/>
    <x v="8"/>
    <x v="20"/>
  </r>
  <r>
    <d v="2017-09-12T00:00:00"/>
    <d v="2017-09-14T00:00:00"/>
    <s v="Lelang"/>
    <s v="PBS011"/>
    <d v="2023-08-15T00:00:00"/>
    <n v="8.7499999999999994E-2"/>
    <n v="6.6562499999999997E-2"/>
    <n v="6.7820400000000003E-2"/>
    <n v="7.0000000000000007E-2"/>
    <n v="6.6562499999999997E-2"/>
    <n v="6.6589300000000004E-2"/>
    <n v="6.6875000000000004E-2"/>
    <m/>
    <n v="2300700"/>
    <m/>
    <n v="250000"/>
    <m/>
    <n v="250000"/>
    <m/>
    <n v="9.2027999999999999"/>
    <n v="6.6600000000000006E-2"/>
    <n v="2017"/>
    <x v="8"/>
    <x v="20"/>
  </r>
  <r>
    <d v="2017-09-12T00:00:00"/>
    <d v="2017-09-14T00:00:00"/>
    <s v="Lelang"/>
    <s v="PBS012"/>
    <d v="2031-11-15T00:00:00"/>
    <n v="8.8749999999999996E-2"/>
    <n v="7.1874999999999994E-2"/>
    <n v="7.35204E-2"/>
    <n v="7.5312500000000004E-2"/>
    <n v="7.1874999999999994E-2"/>
    <n v="7.3194899999999993E-2"/>
    <n v="7.4062500000000003E-2"/>
    <m/>
    <n v="1707400"/>
    <m/>
    <n v="1260000"/>
    <m/>
    <n v="1260000"/>
    <m/>
    <n v="1.3550793650793651"/>
    <n v="7.3200000000000001E-2"/>
    <n v="2017"/>
    <x v="8"/>
    <x v="20"/>
  </r>
  <r>
    <d v="2017-09-19T00:00:00"/>
    <d v="2017-09-22T00:00:00"/>
    <s v="Lelang"/>
    <s v="SPN03171221"/>
    <d v="2017-12-21T00:00:00"/>
    <s v="Diskonto"/>
    <n v="4.2500000000000003E-2"/>
    <n v="4.73424E-2"/>
    <n v="4.9799999999999997E-2"/>
    <n v="4.2500000000000003E-2"/>
    <n v="4.5303000000000003E-2"/>
    <n v="4.7500000000000001E-2"/>
    <n v="15000000"/>
    <n v="11300000"/>
    <n v="52411000"/>
    <n v="11300000"/>
    <n v="33535000"/>
    <n v="5000000"/>
    <n v="17500000"/>
    <n v="2.2599999999999998"/>
    <n v="4.8000000000000001E-2"/>
    <n v="2017"/>
    <x v="8"/>
    <x v="16"/>
  </r>
  <r>
    <d v="2017-09-19T00:00:00"/>
    <d v="2017-09-22T00:00:00"/>
    <s v="Lelang"/>
    <s v="SPN12180607"/>
    <d v="2018-06-07T00:00:00"/>
    <s v="Diskonto"/>
    <n v="4.9399999999999999E-2"/>
    <n v="5.2308599999999997E-2"/>
    <n v="5.5500000000000001E-2"/>
    <n v="4.9399999999999999E-2"/>
    <n v="5.0498300000000003E-2"/>
    <n v="5.0999999999999997E-2"/>
    <m/>
    <n v="12485000"/>
    <m/>
    <n v="12485000"/>
    <m/>
    <n v="3000000"/>
    <m/>
    <n v="4.1616666666666671"/>
    <n v="5.1999999999999998E-2"/>
    <n v="2017"/>
    <x v="8"/>
    <x v="17"/>
  </r>
  <r>
    <d v="2017-09-19T00:00:00"/>
    <d v="2017-09-22T00:00:00"/>
    <s v="Lelang"/>
    <s v="FR0061"/>
    <d v="2022-05-15T00:00:00"/>
    <n v="7.0000000000000007E-2"/>
    <n v="5.9499999999999997E-2"/>
    <n v="6.0322800000000003E-2"/>
    <n v="6.0999999999999999E-2"/>
    <n v="5.9499999999999997E-2"/>
    <n v="5.9991799999999998E-2"/>
    <n v="6.0100000000000001E-2"/>
    <m/>
    <n v="7753000"/>
    <m/>
    <n v="1700000"/>
    <m/>
    <n v="1650000"/>
    <m/>
    <n v="4.6987878787878792"/>
    <n v="0.06"/>
    <n v="2017"/>
    <x v="8"/>
    <x v="1"/>
  </r>
  <r>
    <d v="2017-09-19T00:00:00"/>
    <d v="2017-09-22T00:00:00"/>
    <s v="Lelang"/>
    <s v="FR0059"/>
    <d v="2027-05-15T00:00:00"/>
    <n v="7.0000000000000007E-2"/>
    <n v="6.4000000000000001E-2"/>
    <n v="6.4814999999999998E-2"/>
    <n v="6.6500000000000004E-2"/>
    <n v="6.4000000000000001E-2"/>
    <n v="6.4399700000000004E-2"/>
    <n v="6.4500000000000002E-2"/>
    <m/>
    <n v="10429500"/>
    <m/>
    <n v="2650000"/>
    <m/>
    <n v="2650000"/>
    <m/>
    <n v="3.9356603773584906"/>
    <n v="6.4399999999999999E-2"/>
    <n v="2017"/>
    <x v="8"/>
    <x v="1"/>
  </r>
  <r>
    <d v="2017-09-19T00:00:00"/>
    <d v="2017-09-22T00:00:00"/>
    <s v="Lelang"/>
    <s v="FR0075"/>
    <d v="2038-05-15T00:00:00"/>
    <n v="7.4999999999999997E-2"/>
    <n v="7.0999999999999994E-2"/>
    <n v="7.21112E-2"/>
    <n v="7.3499999999999996E-2"/>
    <n v="7.0999999999999994E-2"/>
    <n v="7.1699399999999996E-2"/>
    <n v="7.1900000000000006E-2"/>
    <m/>
    <n v="4367000"/>
    <m/>
    <n v="2400000"/>
    <m/>
    <n v="2400000"/>
    <m/>
    <n v="1.8195833333333333"/>
    <n v="7.17E-2"/>
    <n v="2017"/>
    <x v="8"/>
    <x v="1"/>
  </r>
  <r>
    <d v="2017-09-19T00:00:00"/>
    <d v="2017-09-22T00:00:00"/>
    <s v="Lelang"/>
    <s v="FR0076"/>
    <d v="2048-05-15T00:00:00"/>
    <n v="7.3749999999999996E-2"/>
    <n v="7.4099999999999999E-2"/>
    <n v="7.5716199999999997E-2"/>
    <n v="7.8E-2"/>
    <n v="7.4099999999999999E-2"/>
    <n v="7.4970800000000004E-2"/>
    <n v="7.5399999999999995E-2"/>
    <m/>
    <n v="6076500"/>
    <m/>
    <n v="3000000"/>
    <m/>
    <n v="2800000"/>
    <m/>
    <n v="2.1701785714285715"/>
    <n v="7.4999999999999997E-2"/>
    <n v="2017"/>
    <x v="8"/>
    <x v="1"/>
  </r>
  <r>
    <d v="2017-09-26T00:00:00"/>
    <d v="2017-09-28T00:00:00"/>
    <s v="Lelang"/>
    <s v="SPNS13032018"/>
    <d v="2018-03-13T00:00:00"/>
    <s v="Diskonto"/>
    <n v="4.6249999999999999E-2"/>
    <n v="4.8058400000000001E-2"/>
    <n v="5.1249999999999997E-2"/>
    <n v="4.6249999999999999E-2"/>
    <n v="4.6890599999999998E-2"/>
    <n v="4.71875E-2"/>
    <n v="5000000"/>
    <n v="6650000"/>
    <n v="26400600"/>
    <n v="6650000"/>
    <n v="9830000"/>
    <n v="2000000"/>
    <n v="7000000"/>
    <n v="3.3250000000000002"/>
    <n v="4.9399999999999999E-2"/>
    <n v="2017"/>
    <x v="8"/>
    <x v="21"/>
  </r>
  <r>
    <d v="2017-09-26T00:00:00"/>
    <d v="2017-09-28T00:00:00"/>
    <s v="Lelang"/>
    <s v="PBS013"/>
    <d v="2019-05-15T00:00:00"/>
    <n v="6.25E-2"/>
    <n v="5.5937500000000001E-2"/>
    <n v="5.8356600000000002E-2"/>
    <n v="6.1249999999999999E-2"/>
    <n v="5.5937500000000001E-2"/>
    <n v="5.7189299999999998E-2"/>
    <n v="5.7500000000000002E-2"/>
    <m/>
    <n v="7763000"/>
    <m/>
    <n v="1250000"/>
    <m/>
    <n v="1250000"/>
    <m/>
    <n v="6.2103999999999999"/>
    <n v="5.7200000000000001E-2"/>
    <n v="2017"/>
    <x v="8"/>
    <x v="20"/>
  </r>
  <r>
    <d v="2017-09-26T00:00:00"/>
    <d v="2017-09-28T00:00:00"/>
    <s v="Lelang"/>
    <s v="PBS014"/>
    <d v="2021-05-15T00:00:00"/>
    <n v="6.5000000000000002E-2"/>
    <n v="5.9062499999999997E-2"/>
    <n v="6.0816099999999998E-2"/>
    <n v="6.3437499999999994E-2"/>
    <n v="5.9062499999999997E-2"/>
    <n v="5.9917600000000001E-2"/>
    <n v="6.0312499999999998E-2"/>
    <m/>
    <n v="5010000"/>
    <m/>
    <n v="0"/>
    <m/>
    <n v="1820000"/>
    <m/>
    <n v="2.7527472527472527"/>
    <n v="6.0699999999999997E-2"/>
    <n v="2017"/>
    <x v="8"/>
    <x v="20"/>
  </r>
  <r>
    <d v="2017-09-26T00:00:00"/>
    <d v="2017-09-28T00:00:00"/>
    <s v="Lelang"/>
    <s v="PBS011"/>
    <d v="2023-08-15T00:00:00"/>
    <n v="8.7499999999999994E-2"/>
    <n v="6.4062499999999994E-2"/>
    <n v="6.5255999999999995E-2"/>
    <n v="6.8125000000000005E-2"/>
    <n v="6.4062499999999994E-2"/>
    <n v="6.4397999999999997E-2"/>
    <n v="6.4687499999999995E-2"/>
    <m/>
    <n v="4848600"/>
    <m/>
    <n v="1650000"/>
    <m/>
    <n v="1650000"/>
    <m/>
    <n v="2.9385454545454546"/>
    <n v="6.4399999999999999E-2"/>
    <n v="2017"/>
    <x v="8"/>
    <x v="20"/>
  </r>
  <r>
    <d v="2017-09-26T00:00:00"/>
    <d v="2017-09-28T00:00:00"/>
    <s v="Lelang"/>
    <s v="PBS012"/>
    <d v="2031-11-15T00:00:00"/>
    <n v="8.8749999999999996E-2"/>
    <n v="7.1249999999999994E-2"/>
    <n v="7.2971599999999998E-2"/>
    <n v="7.4062500000000003E-2"/>
    <n v="7.1249999999999994E-2"/>
    <n v="7.2185899999999997E-2"/>
    <n v="7.2812500000000002E-2"/>
    <m/>
    <n v="2129000"/>
    <m/>
    <n v="280000"/>
    <m/>
    <n v="280000"/>
    <m/>
    <n v="7.6035714285714286"/>
    <n v="7.22E-2"/>
    <n v="2017"/>
    <x v="8"/>
    <x v="20"/>
  </r>
  <r>
    <d v="2017-10-03T00:00:00"/>
    <d v="2017-10-05T00:00:00"/>
    <s v="Lelang"/>
    <s v="SPN12180104"/>
    <d v="2018-01-04T00:00:00"/>
    <s v="Diskonto"/>
    <n v="4.3999999999999997E-2"/>
    <n v="4.7361899999999998E-2"/>
    <n v="5.2499999999999998E-2"/>
    <n v="4.3999999999999997E-2"/>
    <n v="4.68019E-2"/>
    <n v="4.7600000000000003E-2"/>
    <n v="15000000"/>
    <n v="6075000"/>
    <n v="34144500"/>
    <n v="5250000"/>
    <n v="20050000"/>
    <n v="5000000"/>
    <n v="17850000"/>
    <n v="1.2150000000000001"/>
    <n v="4.6899999999999997E-2"/>
    <n v="2017"/>
    <x v="8"/>
    <x v="17"/>
  </r>
  <r>
    <d v="2017-10-03T00:00:00"/>
    <d v="2017-10-05T00:00:00"/>
    <s v="Lelang"/>
    <s v="SPN12181004 "/>
    <d v="2018-10-04T00:00:00"/>
    <s v="Diskonto"/>
    <n v="5.0999999999999997E-2"/>
    <n v="5.2860900000000002E-2"/>
    <n v="5.6399999999999999E-2"/>
    <n v="5.0999999999999997E-2"/>
    <n v="5.1616700000000001E-2"/>
    <n v="5.1999999999999998E-2"/>
    <m/>
    <n v="7700000"/>
    <m/>
    <n v="4900000"/>
    <m/>
    <n v="3000000"/>
    <m/>
    <n v="2.5666666666666669"/>
    <n v="5.1999999999999998E-2"/>
    <n v="2017"/>
    <x v="8"/>
    <x v="17"/>
  </r>
  <r>
    <d v="2017-10-03T00:00:00"/>
    <d v="2017-10-05T00:00:00"/>
    <s v="Lelang"/>
    <s v="FR0061"/>
    <d v="2022-05-15T00:00:00"/>
    <n v="7.0000000000000007E-2"/>
    <n v="6.1100000000000002E-2"/>
    <n v="6.2137499999999998E-2"/>
    <n v="6.3E-2"/>
    <n v="6.1100000000000002E-2"/>
    <n v="6.1796200000000003E-2"/>
    <n v="6.1800000000000001E-2"/>
    <m/>
    <n v="9232000"/>
    <m/>
    <n v="1600000"/>
    <m/>
    <n v="1550000"/>
    <m/>
    <n v="5.9561290322580644"/>
    <n v="6.1800000000000001E-2"/>
    <n v="2017"/>
    <x v="8"/>
    <x v="1"/>
  </r>
  <r>
    <d v="2017-10-03T00:00:00"/>
    <d v="2017-10-05T00:00:00"/>
    <s v="Lelang"/>
    <s v="FR0074"/>
    <d v="2032-08-15T00:00:00"/>
    <n v="7.4999999999999997E-2"/>
    <n v="7.0300000000000001E-2"/>
    <n v="7.0671800000000007E-2"/>
    <n v="7.1300000000000002E-2"/>
    <n v="7.0300000000000001E-2"/>
    <n v="7.0499300000000001E-2"/>
    <n v="7.0699999999999999E-2"/>
    <m/>
    <n v="5359300"/>
    <m/>
    <n v="3650000"/>
    <m/>
    <n v="3650000"/>
    <m/>
    <n v="1.4683013698630136"/>
    <n v="7.0499999999999993E-2"/>
    <n v="2017"/>
    <x v="8"/>
    <x v="1"/>
  </r>
  <r>
    <d v="2017-10-03T00:00:00"/>
    <d v="2017-10-05T00:00:00"/>
    <s v="Lelang"/>
    <s v="FR0075"/>
    <d v="2038-05-15T00:00:00"/>
    <n v="7.4999999999999997E-2"/>
    <n v="7.1900000000000006E-2"/>
    <n v="7.2573499999999999E-2"/>
    <n v="7.4499999999999997E-2"/>
    <n v="7.1900000000000006E-2"/>
    <n v="7.2398699999999996E-2"/>
    <n v="7.2800000000000004E-2"/>
    <m/>
    <n v="5778200"/>
    <m/>
    <n v="4650000"/>
    <m/>
    <n v="4650000"/>
    <m/>
    <n v="1.2426236559139785"/>
    <n v="7.2400000000000006E-2"/>
    <n v="2017"/>
    <x v="8"/>
    <x v="1"/>
  </r>
  <r>
    <d v="2017-10-10T00:00:00"/>
    <d v="2017-10-12T00:00:00"/>
    <s v="Lelang"/>
    <s v="SPNS11042018"/>
    <d v="2018-04-11T00:00:00"/>
    <s v="Diskonto"/>
    <n v="4.5937499999999999E-2"/>
    <n v="4.81527E-2"/>
    <n v="5.2499999999999998E-2"/>
    <n v="4.5937499999999999E-2"/>
    <n v="4.6359400000000002E-2"/>
    <n v="4.6875E-2"/>
    <n v="5000000"/>
    <n v="6077000"/>
    <n v="17319200"/>
    <m/>
    <n v="0"/>
    <n v="2000000"/>
    <n v="7000000"/>
    <n v="3.0385"/>
    <n v="4.9099999999999998E-2"/>
    <n v="2017"/>
    <x v="8"/>
    <x v="21"/>
  </r>
  <r>
    <d v="2017-10-10T00:00:00"/>
    <d v="2017-10-12T00:00:00"/>
    <s v="Lelang"/>
    <s v="PBS013"/>
    <d v="2019-05-15T00:00:00"/>
    <n v="6.25E-2"/>
    <n v="5.8125000000000003E-2"/>
    <n v="5.91589E-2"/>
    <n v="6.25E-2"/>
    <n v="5.8125000000000003E-2"/>
    <n v="5.83568E-2"/>
    <n v="5.8437500000000003E-2"/>
    <m/>
    <n v="5719000"/>
    <m/>
    <m/>
    <m/>
    <n v="2000000"/>
    <m/>
    <n v="2.8595000000000002"/>
    <n v="5.8500000000000003E-2"/>
    <n v="2017"/>
    <x v="8"/>
    <x v="20"/>
  </r>
  <r>
    <d v="2017-10-10T00:00:00"/>
    <d v="2017-10-12T00:00:00"/>
    <s v="Lelang"/>
    <s v="PBS014"/>
    <d v="2021-05-15T00:00:00"/>
    <n v="6.5000000000000002E-2"/>
    <n v="6.1562499999999999E-2"/>
    <n v="6.2838400000000003E-2"/>
    <n v="6.3750000000000001E-2"/>
    <n v="6.1562499999999999E-2"/>
    <n v="6.2696799999999997E-2"/>
    <n v="6.3437499999999994E-2"/>
    <m/>
    <n v="2324000"/>
    <m/>
    <m/>
    <m/>
    <n v="2000000"/>
    <m/>
    <n v="1.1619999999999999"/>
    <n v="6.2700000000000006E-2"/>
    <n v="2017"/>
    <x v="8"/>
    <x v="20"/>
  </r>
  <r>
    <d v="2017-10-10T00:00:00"/>
    <d v="2017-10-12T00:00:00"/>
    <s v="Lelang"/>
    <s v="PBS011"/>
    <d v="2023-08-15T00:00:00"/>
    <n v="8.7499999999999994E-2"/>
    <n v="6.4062499999999994E-2"/>
    <n v="6.5956100000000004E-2"/>
    <n v="6.8125000000000005E-2"/>
    <n v="6.4062499999999994E-2"/>
    <n v="6.5039899999999998E-2"/>
    <n v="6.5937499999999996E-2"/>
    <m/>
    <n v="2060500"/>
    <m/>
    <m/>
    <m/>
    <n v="1000000"/>
    <m/>
    <n v="2.0605000000000002"/>
    <n v="6.54E-2"/>
    <n v="2017"/>
    <x v="8"/>
    <x v="20"/>
  </r>
  <r>
    <d v="2017-10-10T00:00:00"/>
    <d v="2017-10-12T00:00:00"/>
    <s v="Lelang"/>
    <s v="PBS012"/>
    <d v="2031-11-15T00:00:00"/>
    <n v="8.8749999999999996E-2"/>
    <n v="7.2499999999999995E-2"/>
    <n v="7.4171699999999993E-2"/>
    <n v="7.6874999999999999E-2"/>
    <m/>
    <m/>
    <m/>
    <m/>
    <n v="1138700"/>
    <m/>
    <m/>
    <m/>
    <m/>
    <m/>
    <m/>
    <n v="7.1900000000000006E-2"/>
    <n v="2017"/>
    <x v="8"/>
    <x v="20"/>
  </r>
  <r>
    <d v="2017-10-17T00:00:00"/>
    <d v="2017-10-19T00:00:00"/>
    <s v="Lelang"/>
    <s v="SPN03180118"/>
    <d v="2018-01-18T00:00:00"/>
    <s v="Diskonto"/>
    <n v="4.65E-2"/>
    <n v="4.7970899999999997E-2"/>
    <n v="0.05"/>
    <n v="4.65E-2"/>
    <n v="4.7399700000000003E-2"/>
    <n v="4.7899999999999998E-2"/>
    <n v="15000000"/>
    <n v="5520000"/>
    <n v="34942800"/>
    <n v="3650000"/>
    <n v="25900000"/>
    <n v="3650000"/>
    <n v="22500000"/>
    <n v="1.5123287671232877"/>
    <n v="4.7399999999999998E-2"/>
    <n v="2017"/>
    <x v="8"/>
    <x v="16"/>
  </r>
  <r>
    <d v="2017-10-17T00:00:00"/>
    <d v="2017-10-19T00:00:00"/>
    <s v="Lelang"/>
    <s v="SPN12181004"/>
    <d v="2018-10-04T00:00:00"/>
    <s v="Diskonto"/>
    <n v="5.0999999999999997E-2"/>
    <n v="5.2473699999999998E-2"/>
    <n v="5.3999999999999999E-2"/>
    <n v="5.0999999999999997E-2"/>
    <n v="5.1761700000000001E-2"/>
    <n v="5.2400000000000002E-2"/>
    <m/>
    <n v="5550000"/>
    <m/>
    <n v="4800000"/>
    <m/>
    <n v="3000000"/>
    <m/>
    <n v="1.85"/>
    <n v="5.2200000000000003E-2"/>
    <n v="2017"/>
    <x v="8"/>
    <x v="17"/>
  </r>
  <r>
    <d v="2017-10-17T00:00:00"/>
    <d v="2017-10-19T00:00:00"/>
    <s v="Lelang"/>
    <s v="FR0061"/>
    <d v="2022-05-15T00:00:00"/>
    <n v="7.0000000000000007E-2"/>
    <n v="6.1499999999999999E-2"/>
    <n v="6.2117499999999999E-2"/>
    <n v="6.3E-2"/>
    <n v="6.1499999999999999E-2"/>
    <n v="6.1955900000000001E-2"/>
    <n v="6.2100000000000002E-2"/>
    <m/>
    <n v="10435000"/>
    <m/>
    <n v="8050000"/>
    <m/>
    <n v="6550000"/>
    <m/>
    <n v="1.5931297709923664"/>
    <n v="6.2E-2"/>
    <n v="2017"/>
    <x v="8"/>
    <x v="1"/>
  </r>
  <r>
    <d v="2017-10-17T00:00:00"/>
    <d v="2017-10-19T00:00:00"/>
    <s v="Lelang"/>
    <s v="FR0059"/>
    <d v="2027-05-15T00:00:00"/>
    <n v="7.0000000000000007E-2"/>
    <n v="6.4500000000000002E-2"/>
    <n v="6.5753599999999995E-2"/>
    <n v="6.6500000000000004E-2"/>
    <n v="6.4500000000000002E-2"/>
    <n v="6.5698099999999995E-2"/>
    <n v="6.6000000000000003E-2"/>
    <m/>
    <n v="5729600"/>
    <m/>
    <n v="5200000"/>
    <m/>
    <n v="5200000"/>
    <m/>
    <n v="1.1018461538461539"/>
    <n v="6.5699999999999995E-2"/>
    <n v="2017"/>
    <x v="8"/>
    <x v="1"/>
  </r>
  <r>
    <d v="2017-10-17T00:00:00"/>
    <d v="2017-10-19T00:00:00"/>
    <s v="Lelang"/>
    <s v="FR0075"/>
    <d v="2038-05-15T00:00:00"/>
    <n v="7.4999999999999997E-2"/>
    <n v="7.2300000000000003E-2"/>
    <n v="7.2879299999999994E-2"/>
    <n v="7.3499999999999996E-2"/>
    <n v="7.2300000000000003E-2"/>
    <n v="7.2698499999999999E-2"/>
    <n v="7.2800000000000004E-2"/>
    <m/>
    <n v="5668000"/>
    <m/>
    <n v="2850000"/>
    <m/>
    <n v="2850000"/>
    <m/>
    <n v="1.9887719298245614"/>
    <n v="7.2700000000000001E-2"/>
    <n v="2017"/>
    <x v="8"/>
    <x v="1"/>
  </r>
  <r>
    <d v="2017-10-17T00:00:00"/>
    <d v="2017-10-19T00:00:00"/>
    <s v="Lelang"/>
    <s v="FR0076"/>
    <d v="2048-05-15T00:00:00"/>
    <n v="7.3749999999999996E-2"/>
    <n v="7.2300000000000003E-2"/>
    <n v="7.3487899999999995E-2"/>
    <n v="7.4999999999999997E-2"/>
    <n v="7.2300000000000003E-2"/>
    <n v="7.2971300000000003E-2"/>
    <n v="7.3099999999999998E-2"/>
    <m/>
    <n v="2040200"/>
    <m/>
    <n v="1350000"/>
    <m/>
    <n v="1250000"/>
    <m/>
    <n v="1.6321600000000001"/>
    <n v="7.2999999999999995E-2"/>
    <n v="2017"/>
    <x v="8"/>
    <x v="1"/>
  </r>
  <r>
    <d v="2017-10-23T00:00:00"/>
    <d v="2017-10-25T00:00:00"/>
    <s v="Bookbuilding"/>
    <s v="ORI014"/>
    <d v="2020-10-15T00:00:00"/>
    <n v="5.8500000000000003E-2"/>
    <m/>
    <m/>
    <m/>
    <m/>
    <n v="5.8500000000000003E-2"/>
    <m/>
    <m/>
    <n v="8975810"/>
    <m/>
    <n v="8948660"/>
    <m/>
    <n v="8948660"/>
    <m/>
    <n v="1.0030339738016643"/>
    <n v="5.8500000000000003E-2"/>
    <n v="2017"/>
    <x v="8"/>
    <x v="10"/>
  </r>
  <r>
    <d v="2017-10-24T00:00:00"/>
    <d v="2017-10-26T00:00:00"/>
    <s v="Lelang"/>
    <s v="SPNS11042018"/>
    <d v="2018-04-11T00:00:00"/>
    <s v="Diskonto"/>
    <n v="4.6249999999999999E-2"/>
    <n v="4.97282E-2"/>
    <n v="5.7500000000000002E-2"/>
    <n v="4.6249999999999999E-2"/>
    <n v="4.79102E-2"/>
    <n v="4.8437500000000001E-2"/>
    <n v="5000000"/>
    <n v="4726000"/>
    <n v="13874700"/>
    <n v="4726000"/>
    <n v="13741000"/>
    <n v="1600000"/>
    <n v="7000000"/>
    <n v="2.9537499999999999"/>
    <n v="0.05"/>
    <n v="2017"/>
    <x v="8"/>
    <x v="21"/>
  </r>
  <r>
    <d v="2017-10-24T00:00:00"/>
    <d v="2017-10-26T00:00:00"/>
    <s v="Lelang"/>
    <s v="PBS013"/>
    <d v="2019-05-15T00:00:00"/>
    <n v="6.25E-2"/>
    <n v="5.8125000000000003E-2"/>
    <n v="5.9295500000000001E-2"/>
    <n v="6.5000000000000002E-2"/>
    <n v="5.8125000000000003E-2"/>
    <n v="5.8856400000000003E-2"/>
    <n v="5.9062499999999997E-2"/>
    <m/>
    <n v="6230000"/>
    <m/>
    <n v="6230000"/>
    <m/>
    <n v="3110000"/>
    <m/>
    <n v="2.0032154340836015"/>
    <n v="5.9700000000000003E-2"/>
    <n v="2017"/>
    <x v="8"/>
    <x v="20"/>
  </r>
  <r>
    <d v="2017-10-24T00:00:00"/>
    <d v="2017-10-26T00:00:00"/>
    <s v="Lelang"/>
    <s v="PBS014"/>
    <d v="2021-05-15T00:00:00"/>
    <n v="6.5000000000000002E-2"/>
    <n v="6.2812499999999993E-2"/>
    <n v="6.4150600000000002E-2"/>
    <n v="6.5312499999999996E-2"/>
    <n v="6.2812499999999993E-2"/>
    <n v="6.4012299999999994E-2"/>
    <n v="6.5000000000000002E-2"/>
    <m/>
    <n v="1395000"/>
    <m/>
    <n v="1395000"/>
    <m/>
    <n v="1200000"/>
    <m/>
    <n v="1.1625000000000001"/>
    <n v="6.4699999999999994E-2"/>
    <n v="2017"/>
    <x v="8"/>
    <x v="20"/>
  </r>
  <r>
    <d v="2017-10-24T00:00:00"/>
    <d v="2017-10-26T00:00:00"/>
    <s v="Lelang"/>
    <s v="PBS011"/>
    <d v="2023-08-15T00:00:00"/>
    <n v="8.7499999999999994E-2"/>
    <n v="6.5312499999999996E-2"/>
    <n v="6.6994100000000001E-2"/>
    <n v="6.8125000000000005E-2"/>
    <n v="6.5312499999999996E-2"/>
    <n v="6.6074499999999994E-2"/>
    <n v="6.6875000000000004E-2"/>
    <m/>
    <n v="733100"/>
    <m/>
    <n v="670000"/>
    <m/>
    <n v="370000"/>
    <m/>
    <n v="1.9813513513513514"/>
    <n v="6.6900000000000001E-2"/>
    <n v="2017"/>
    <x v="8"/>
    <x v="20"/>
  </r>
  <r>
    <d v="2017-10-24T00:00:00"/>
    <d v="2017-10-26T00:00:00"/>
    <s v="Lelang"/>
    <s v="PBS012"/>
    <d v="2031-11-15T00:00:00"/>
    <n v="8.8749999999999996E-2"/>
    <n v="7.2812500000000002E-2"/>
    <n v="7.4363100000000001E-2"/>
    <n v="7.6249999999999998E-2"/>
    <n v="7.2812500000000002E-2"/>
    <n v="7.4299100000000007E-2"/>
    <n v="7.4687500000000004E-2"/>
    <m/>
    <n v="790600"/>
    <m/>
    <n v="720000"/>
    <m/>
    <n v="720000"/>
    <m/>
    <n v="1.0980555555555556"/>
    <n v="7.4300000000000005E-2"/>
    <n v="2017"/>
    <x v="8"/>
    <x v="20"/>
  </r>
  <r>
    <d v="2017-10-31T00:00:00"/>
    <d v="2017-11-02T00:00:00"/>
    <s v="Lelang"/>
    <s v="SPN12180201"/>
    <d v="2018-02-02T00:00:00"/>
    <s v="Diskonto"/>
    <n v="4.7E-2"/>
    <n v="4.8082600000000003E-2"/>
    <n v="4.9000000000000002E-2"/>
    <n v="4.7E-2"/>
    <n v="4.7995900000000001E-2"/>
    <n v="4.8500000000000001E-2"/>
    <n v="15000000"/>
    <n v="5150000"/>
    <n v="41483600"/>
    <n v="4900000"/>
    <n v="35737500"/>
    <n v="4900000"/>
    <n v="22500000"/>
    <n v="1.0510204081632653"/>
    <n v="4.8000000000000001E-2"/>
    <n v="2017"/>
    <x v="8"/>
    <x v="17"/>
  </r>
  <r>
    <d v="2017-10-31T00:00:00"/>
    <d v="2017-11-02T00:00:00"/>
    <s v="Lelang"/>
    <s v="SPN12180809"/>
    <d v="2018-02-01T00:00:00"/>
    <s v="Diskonto"/>
    <n v="5.0999999999999997E-2"/>
    <n v="5.2319699999999997E-2"/>
    <n v="5.4899999999999997E-2"/>
    <n v="5.0999999999999997E-2"/>
    <n v="5.1776999999999997E-2"/>
    <n v="5.2299999999999999E-2"/>
    <m/>
    <n v="4315000"/>
    <m/>
    <n v="4100000"/>
    <m/>
    <n v="3000000"/>
    <m/>
    <n v="1.4383333333333332"/>
    <n v="5.2200000000000003E-2"/>
    <n v="2017"/>
    <x v="8"/>
    <x v="17"/>
  </r>
  <r>
    <d v="2017-10-31T00:00:00"/>
    <d v="2017-11-02T00:00:00"/>
    <s v="Lelang"/>
    <s v="FR0061"/>
    <d v="2022-05-15T00:00:00"/>
    <n v="7.0000000000000007E-2"/>
    <n v="6.4000000000000001E-2"/>
    <n v="6.4396400000000006E-2"/>
    <n v="6.5500000000000003E-2"/>
    <n v="6.4000000000000001E-2"/>
    <n v="6.4128599999999994E-2"/>
    <n v="6.4299999999999996E-2"/>
    <m/>
    <n v="7035000"/>
    <m/>
    <n v="5950000"/>
    <m/>
    <n v="3200000"/>
    <m/>
    <n v="2.1984374999999998"/>
    <n v="6.4299999999999996E-2"/>
    <n v="2017"/>
    <x v="8"/>
    <x v="1"/>
  </r>
  <r>
    <d v="2017-10-31T00:00:00"/>
    <d v="2017-11-02T00:00:00"/>
    <s v="Lelang"/>
    <s v="FR0059"/>
    <d v="2027-05-15T00:00:00"/>
    <n v="7.0000000000000007E-2"/>
    <n v="6.7000000000000004E-2"/>
    <n v="6.81176E-2"/>
    <n v="7.0000000000000007E-2"/>
    <n v="6.7000000000000004E-2"/>
    <n v="6.77151E-2"/>
    <n v="6.8199999999999997E-2"/>
    <m/>
    <n v="12287500"/>
    <m/>
    <n v="12287500"/>
    <m/>
    <n v="7350000"/>
    <m/>
    <n v="1.6717687074829932"/>
    <n v="6.8199999999999997E-2"/>
    <n v="2017"/>
    <x v="8"/>
    <x v="1"/>
  </r>
  <r>
    <d v="2017-10-31T00:00:00"/>
    <d v="2017-11-02T00:00:00"/>
    <s v="Lelang"/>
    <s v="FR0074"/>
    <d v="2032-08-15T00:00:00"/>
    <n v="7.4999999999999997E-2"/>
    <n v="7.3400000000000007E-2"/>
    <n v="7.3885199999999998E-2"/>
    <n v="7.5300000000000006E-2"/>
    <n v="7.3400000000000007E-2"/>
    <n v="7.3541800000000004E-2"/>
    <n v="7.3700000000000002E-2"/>
    <m/>
    <n v="12696100"/>
    <m/>
    <n v="8500000"/>
    <m/>
    <n v="4050000"/>
    <m/>
    <n v="3.1348395061728396"/>
    <n v="7.3700000000000002E-2"/>
    <n v="2017"/>
    <x v="8"/>
    <x v="1"/>
  </r>
  <r>
    <d v="2017-11-07T00:00:00"/>
    <d v="2017-11-09T00:00:00"/>
    <s v="Lelang"/>
    <s v="SPNS08052018"/>
    <d v="2018-05-08T00:00:00"/>
    <s v="Diskonto"/>
    <n v="4.71875E-2"/>
    <n v="5.1418100000000001E-2"/>
    <n v="5.7500000000000002E-2"/>
    <n v="4.71875E-2"/>
    <n v="4.99917E-2"/>
    <n v="5.1249999999999997E-2"/>
    <n v="5000000"/>
    <n v="3738300"/>
    <n v="12822000"/>
    <n v="970000"/>
    <n v="7040000"/>
    <n v="970000"/>
    <n v="6500000"/>
    <n v="3.8539175257731957"/>
    <n v="0.05"/>
    <n v="2017"/>
    <x v="8"/>
    <x v="21"/>
  </r>
  <r>
    <d v="2017-11-07T00:00:00"/>
    <d v="2017-11-09T00:00:00"/>
    <s v="Lelang"/>
    <s v="PBS013"/>
    <d v="2019-05-15T00:00:00"/>
    <n v="6.25E-2"/>
    <n v="5.7812500000000003E-2"/>
    <n v="5.8948399999999998E-2"/>
    <n v="0.06"/>
    <n v="5.7812500000000003E-2"/>
    <n v="5.87243E-2"/>
    <n v="5.9062499999999997E-2"/>
    <m/>
    <n v="5515000"/>
    <m/>
    <n v="4455000"/>
    <m/>
    <n v="3915000"/>
    <m/>
    <n v="1.4086845466155811"/>
    <n v="5.8799999999999998E-2"/>
    <n v="2017"/>
    <x v="8"/>
    <x v="20"/>
  </r>
  <r>
    <d v="2017-11-07T00:00:00"/>
    <d v="2017-11-09T00:00:00"/>
    <s v="Lelang"/>
    <s v="PBS014"/>
    <d v="2021-05-15T00:00:00"/>
    <n v="6.5000000000000002E-2"/>
    <n v="6.3750000000000001E-2"/>
    <n v="6.4745399999999995E-2"/>
    <n v="6.5312499999999996E-2"/>
    <n v="6.3750000000000001E-2"/>
    <n v="6.4199999999999993E-2"/>
    <n v="6.4375000000000002E-2"/>
    <m/>
    <n v="1858000"/>
    <m/>
    <n v="550000"/>
    <m/>
    <n v="550000"/>
    <m/>
    <n v="3.3781818181818184"/>
    <n v="6.4199999999999993E-2"/>
    <n v="2017"/>
    <x v="8"/>
    <x v="20"/>
  </r>
  <r>
    <d v="2017-11-07T00:00:00"/>
    <d v="2017-11-09T00:00:00"/>
    <s v="Lelang"/>
    <s v="PBS011"/>
    <d v="2023-08-15T00:00:00"/>
    <n v="8.7499999999999994E-2"/>
    <n v="6.5625000000000003E-2"/>
    <n v="6.63406E-2"/>
    <n v="6.7187499999999997E-2"/>
    <n v="6.5625000000000003E-2"/>
    <n v="6.6295199999999999E-2"/>
    <n v="6.7187499999999997E-2"/>
    <m/>
    <n v="872000"/>
    <m/>
    <n v="800000"/>
    <m/>
    <n v="800000"/>
    <m/>
    <n v="1.0900000000000001"/>
    <n v="6.6299999999999998E-2"/>
    <n v="2017"/>
    <x v="8"/>
    <x v="20"/>
  </r>
  <r>
    <d v="2017-11-07T00:00:00"/>
    <d v="2017-11-09T00:00:00"/>
    <s v="Lelang"/>
    <s v="PBS012"/>
    <d v="2031-11-15T00:00:00"/>
    <n v="8.8749999999999996E-2"/>
    <n v="7.3124999999999996E-2"/>
    <n v="7.4187299999999998E-2"/>
    <n v="7.6249999999999998E-2"/>
    <n v="7.3124999999999996E-2"/>
    <n v="7.3798000000000002E-2"/>
    <n v="7.4062500000000003E-2"/>
    <m/>
    <n v="838700"/>
    <m/>
    <n v="265000"/>
    <m/>
    <n v="265000"/>
    <m/>
    <n v="3.1649056603773587"/>
    <n v="7.3800000000000004E-2"/>
    <n v="2017"/>
    <x v="8"/>
    <x v="20"/>
  </r>
  <r>
    <d v="2017-11-14T00:00:00"/>
    <d v="2017-11-16T00:00:00"/>
    <s v="Lelang"/>
    <s v="SPN03180215"/>
    <d v="2018-02-15T00:00:00"/>
    <s v="Diskonto"/>
    <n v="4.7500000000000001E-2"/>
    <n v="4.87813E-2"/>
    <n v="5.1999999999999998E-2"/>
    <n v="4.7500000000000001E-2"/>
    <n v="4.8269199999999998E-2"/>
    <n v="4.8800000000000003E-2"/>
    <n v="15000000"/>
    <n v="3900000"/>
    <n v="38923500"/>
    <n v="2600000"/>
    <n v="26500000"/>
    <n v="2600000"/>
    <n v="19400000"/>
    <n v="1.5"/>
    <n v="4.8300000000000003E-2"/>
    <n v="2017"/>
    <x v="8"/>
    <x v="16"/>
  </r>
  <r>
    <d v="2017-11-14T00:00:00"/>
    <d v="2017-11-16T00:00:00"/>
    <s v="Lelang"/>
    <s v="SPN12181115"/>
    <d v="2018-11-15T00:00:00"/>
    <s v="Diskonto"/>
    <n v="5.1900000000000002E-2"/>
    <n v="5.3297200000000003E-2"/>
    <n v="5.5500000000000001E-2"/>
    <n v="5.1900000000000002E-2"/>
    <n v="5.253E-2"/>
    <n v="5.3199999999999997E-2"/>
    <m/>
    <n v="6000000"/>
    <m/>
    <n v="5200000"/>
    <m/>
    <n v="3000000"/>
    <m/>
    <n v="2"/>
    <n v="5.2999999999999999E-2"/>
    <n v="2017"/>
    <x v="8"/>
    <x v="17"/>
  </r>
  <r>
    <d v="2017-11-14T00:00:00"/>
    <d v="2017-11-16T00:00:00"/>
    <s v="Lelang"/>
    <s v="FR0061"/>
    <d v="2022-05-15T00:00:00"/>
    <n v="7.0000000000000007E-2"/>
    <n v="6.2700000000000006E-2"/>
    <n v="6.3400300000000007E-2"/>
    <n v="6.5000000000000002E-2"/>
    <n v="6.2700000000000006E-2"/>
    <n v="6.2915730000000003E-2"/>
    <n v="6.3E-2"/>
    <m/>
    <n v="9775500"/>
    <m/>
    <n v="4250000"/>
    <m/>
    <n v="2800000"/>
    <m/>
    <n v="3.49125"/>
    <n v="6.3E-2"/>
    <n v="2017"/>
    <x v="8"/>
    <x v="1"/>
  </r>
  <r>
    <d v="2017-11-14T00:00:00"/>
    <d v="2017-11-16T00:00:00"/>
    <s v="Lelang"/>
    <s v="FR0059"/>
    <d v="2027-05-15T00:00:00"/>
    <n v="7.0000000000000007E-2"/>
    <n v="6.5699999999999995E-2"/>
    <n v="6.6803500000000002E-2"/>
    <n v="6.8599999999999994E-2"/>
    <n v="6.5699999999999995E-2"/>
    <n v="6.6193399999999999E-2"/>
    <n v="6.6500000000000004E-2"/>
    <m/>
    <n v="9487500"/>
    <m/>
    <n v="7150000"/>
    <m/>
    <n v="4550000"/>
    <m/>
    <n v="2.0851648351648353"/>
    <n v="6.6500000000000004E-2"/>
    <n v="2017"/>
    <x v="8"/>
    <x v="1"/>
  </r>
  <r>
    <d v="2017-11-14T00:00:00"/>
    <d v="2017-11-16T00:00:00"/>
    <s v="Lelang"/>
    <s v="FR0075"/>
    <d v="2038-05-15T00:00:00"/>
    <n v="7.4999999999999997E-2"/>
    <n v="7.2400000000000006E-2"/>
    <n v="7.2925400000000001E-2"/>
    <n v="7.4499999999999997E-2"/>
    <n v="7.2400000000000006E-2"/>
    <n v="7.2629799999999994E-2"/>
    <n v="7.2999999999999995E-2"/>
    <m/>
    <n v="9760500"/>
    <m/>
    <n v="7300000"/>
    <m/>
    <n v="6450000"/>
    <m/>
    <n v="1.5132558139534884"/>
    <n v="7.2700000000000001E-2"/>
    <n v="2017"/>
    <x v="8"/>
    <x v="1"/>
  </r>
  <r>
    <d v="2017-11-21T00:00:00"/>
    <d v="2017-11-23T00:00:00"/>
    <s v="Lelang"/>
    <s v="SPNS08052018"/>
    <d v="2018-05-08T00:00:00"/>
    <s v="Diskonto"/>
    <n v="4.9375000000000002E-2"/>
    <n v="5.1274500000000001E-2"/>
    <n v="5.7500000000000002E-2"/>
    <n v="4.9375000000000002E-2"/>
    <n v="5.0285700000000003E-2"/>
    <n v="5.1249999999999997E-2"/>
    <n v="5000000"/>
    <n v="4275000"/>
    <n v="15673200"/>
    <n v="1750000"/>
    <n v="6010000"/>
    <n v="1750000"/>
    <n v="5950000"/>
    <n v="2.4428571428571431"/>
    <n v="5.0299999999999997E-2"/>
    <n v="2017"/>
    <x v="8"/>
    <x v="21"/>
  </r>
  <r>
    <d v="2017-11-21T00:00:00"/>
    <d v="2017-11-23T00:00:00"/>
    <s v="Lelang"/>
    <s v="PBS013"/>
    <d v="2019-05-15T00:00:00"/>
    <n v="6.25E-2"/>
    <n v="5.7500000000000002E-2"/>
    <n v="5.8964299999999997E-2"/>
    <n v="6.0312499999999998E-2"/>
    <n v="5.7500000000000002E-2"/>
    <n v="5.8299299999999998E-2"/>
    <n v="5.8437500000000003E-2"/>
    <m/>
    <n v="5977000"/>
    <m/>
    <n v="1250000"/>
    <m/>
    <n v="1250000"/>
    <m/>
    <n v="4.7816000000000001"/>
    <n v="5.8299999999999998E-2"/>
    <n v="2017"/>
    <x v="8"/>
    <x v="20"/>
  </r>
  <r>
    <d v="2017-11-21T00:00:00"/>
    <d v="2017-11-23T00:00:00"/>
    <s v="Lelang"/>
    <s v="PBS014"/>
    <d v="2021-05-15T00:00:00"/>
    <n v="6.5000000000000002E-2"/>
    <n v="6.2812499999999993E-2"/>
    <n v="6.3957899999999998E-2"/>
    <n v="6.5312499999999996E-2"/>
    <n v="6.2812499999999993E-2"/>
    <n v="6.3861799999999996E-2"/>
    <n v="6.4687499999999995E-2"/>
    <m/>
    <n v="2460500"/>
    <m/>
    <n v="2360000"/>
    <m/>
    <n v="2300000"/>
    <m/>
    <n v="1.0697826086956521"/>
    <n v="6.3899999999999998E-2"/>
    <n v="2017"/>
    <x v="8"/>
    <x v="20"/>
  </r>
  <r>
    <d v="2017-11-21T00:00:00"/>
    <d v="2017-11-23T00:00:00"/>
    <s v="Lelang"/>
    <s v="PBS011"/>
    <d v="2023-08-15T00:00:00"/>
    <n v="8.7499999999999994E-2"/>
    <n v="6.5000000000000002E-2"/>
    <n v="6.6998299999999997E-2"/>
    <n v="6.7500000000000004E-2"/>
    <m/>
    <m/>
    <m/>
    <m/>
    <n v="1395000"/>
    <m/>
    <n v="0"/>
    <m/>
    <n v="0"/>
    <m/>
    <m/>
    <n v="6.5699999999999995E-2"/>
    <n v="2017"/>
    <x v="8"/>
    <x v="20"/>
  </r>
  <r>
    <d v="2017-11-21T00:00:00"/>
    <d v="2017-11-23T00:00:00"/>
    <s v="Lelang"/>
    <s v="PBS012"/>
    <d v="2031-11-15T00:00:00"/>
    <n v="8.8749999999999996E-2"/>
    <n v="7.3124999999999996E-2"/>
    <n v="7.4110200000000001E-2"/>
    <n v="7.4999999999999997E-2"/>
    <n v="7.3124999999999996E-2"/>
    <m/>
    <n v="7.4062500000000003E-2"/>
    <m/>
    <n v="1565700"/>
    <m/>
    <n v="650000"/>
    <m/>
    <n v="650000"/>
    <m/>
    <n v="2.4087692307692308"/>
    <n v="7.3800000000000004E-2"/>
    <n v="2017"/>
    <x v="8"/>
    <x v="20"/>
  </r>
  <r>
    <d v="2017-12-27T00:00:00"/>
    <d v="2017-12-29T00:00:00"/>
    <s v="Private Placement"/>
    <s v="SPNNT20180328"/>
    <d v="2018-03-28T00:00:00"/>
    <n v="0"/>
    <m/>
    <m/>
    <m/>
    <m/>
    <n v="4.3999999999999997E-2"/>
    <m/>
    <m/>
    <n v="10107290"/>
    <n v="10107290"/>
    <n v="10107290"/>
    <n v="10107290"/>
    <n v="10107290"/>
    <n v="10107290"/>
    <n v="1"/>
    <n v="4.3999999999999997E-2"/>
    <n v="2017"/>
    <x v="8"/>
    <x v="2"/>
  </r>
  <r>
    <d v="2017-12-04T00:00:00"/>
    <d v="2017-12-11T00:00:00"/>
    <s v="(prefunding)"/>
    <s v="RI0123"/>
    <d v="2023-01-11T00:00:00"/>
    <n v="2.9499999999999998E-2"/>
    <m/>
    <m/>
    <m/>
    <m/>
    <m/>
    <m/>
    <m/>
    <n v="31643456"/>
    <m/>
    <n v="13546000"/>
    <m/>
    <n v="13542000"/>
    <m/>
    <m/>
    <m/>
    <n v="2017"/>
    <x v="8"/>
    <x v="19"/>
  </r>
  <r>
    <d v="2017-12-04T00:00:00"/>
    <d v="2017-12-11T00:00:00"/>
    <s v="(prefunding)"/>
    <s v="RI0128"/>
    <d v="2028-01-11T00:00:00"/>
    <n v="3.5000000000000003E-2"/>
    <m/>
    <m/>
    <m/>
    <m/>
    <m/>
    <m/>
    <m/>
    <n v="38159082"/>
    <m/>
    <n v="16932500"/>
    <m/>
    <n v="16927500"/>
    <m/>
    <m/>
    <m/>
    <n v="2017"/>
    <x v="8"/>
    <x v="19"/>
  </r>
  <r>
    <d v="2017-12-04T00:00:00"/>
    <d v="2017-12-11T00:00:00"/>
    <s v="(prefunding)"/>
    <s v="RI0148"/>
    <d v="2048-01-11T00:00:00"/>
    <n v="4.3499999999999997E-2"/>
    <m/>
    <m/>
    <m/>
    <m/>
    <m/>
    <m/>
    <m/>
    <n v="64709242"/>
    <m/>
    <n v="23705500"/>
    <m/>
    <n v="23698500"/>
    <m/>
    <m/>
    <m/>
    <n v="2017"/>
    <x v="8"/>
    <x v="19"/>
  </r>
  <r>
    <d v="2018-01-03T00:00:00"/>
    <d v="2018-01-05T00:00:00"/>
    <s v="Lelang"/>
    <s v="SPN03180404"/>
    <d v="2018-04-04T00:00:00"/>
    <s v="Diskonto"/>
    <n v="3.9800000000000002E-2"/>
    <n v="4.5267599999999998E-2"/>
    <n v="5.0999999999999997E-2"/>
    <n v="3.9800000000000002E-2"/>
    <n v="4.1889999999999997E-2"/>
    <n v="4.2999999999999997E-2"/>
    <n v="17000000"/>
    <n v="13675000"/>
    <n v="86208400"/>
    <n v="5500000"/>
    <n v="35950000"/>
    <n v="5000000"/>
    <n v="25500000"/>
    <n v="2.7349999999999999"/>
    <n v="4.2000000000000003E-2"/>
    <n v="2018"/>
    <x v="9"/>
    <x v="16"/>
  </r>
  <r>
    <d v="2018-01-03T00:00:00"/>
    <d v="2018-01-05T00:00:00"/>
    <s v="Lelang"/>
    <s v="SPN12190104"/>
    <d v="2019-01-04T00:00:00"/>
    <s v="Diskonto"/>
    <n v="4.9000000000000002E-2"/>
    <n v="5.1417999999999998E-2"/>
    <n v="5.5E-2"/>
    <n v="4.9000000000000002E-2"/>
    <n v="4.9883999999999998E-2"/>
    <n v="5.0700000000000002E-2"/>
    <m/>
    <n v="13415000"/>
    <m/>
    <n v="5100000"/>
    <m/>
    <n v="5000000"/>
    <m/>
    <n v="2.6829999999999998"/>
    <n v="4.99E-2"/>
    <n v="2018"/>
    <x v="9"/>
    <x v="17"/>
  </r>
  <r>
    <d v="2018-01-03T00:00:00"/>
    <d v="2018-01-05T00:00:00"/>
    <s v="Lelang"/>
    <s v="FR0063"/>
    <d v="2023-05-15T00:00:00"/>
    <n v="5.6250000000000001E-2"/>
    <n v="5.7799999999999997E-2"/>
    <n v="5.8689699999999997E-2"/>
    <n v="6.1800000000000001E-2"/>
    <n v="5.7799999999999997E-2"/>
    <n v="5.7999599999999998E-2"/>
    <n v="5.8200000000000002E-2"/>
    <m/>
    <n v="21474000"/>
    <m/>
    <n v="4000000"/>
    <m/>
    <n v="4000000"/>
    <m/>
    <n v="5.3685"/>
    <n v="5.8000000000000003E-2"/>
    <n v="2018"/>
    <x v="9"/>
    <x v="1"/>
  </r>
  <r>
    <d v="2018-01-03T00:00:00"/>
    <d v="2018-01-05T00:00:00"/>
    <s v="Lelang"/>
    <s v="FR0064"/>
    <d v="2028-05-15T00:00:00"/>
    <n v="6.1249999999999999E-2"/>
    <n v="6.2100000000000002E-2"/>
    <n v="6.2780799999999998E-2"/>
    <n v="6.6600000000000006E-2"/>
    <n v="6.2100000000000002E-2"/>
    <n v="6.2366499999999998E-2"/>
    <n v="6.25E-2"/>
    <m/>
    <n v="23704400"/>
    <m/>
    <n v="16950000"/>
    <m/>
    <n v="7100000"/>
    <m/>
    <n v="3.3386478873239436"/>
    <n v="6.2600000000000003E-2"/>
    <n v="2018"/>
    <x v="9"/>
    <x v="1"/>
  </r>
  <r>
    <d v="2018-01-03T00:00:00"/>
    <d v="2018-01-05T00:00:00"/>
    <s v="Lelang"/>
    <s v="FR0075"/>
    <d v="2038-05-15T00:00:00"/>
    <n v="7.4999999999999997E-2"/>
    <n v="6.9800000000000001E-2"/>
    <n v="7.0349900000000007E-2"/>
    <n v="7.1900000000000006E-2"/>
    <n v="6.9800000000000001E-2"/>
    <n v="6.9999800000000001E-2"/>
    <n v="7.0199999999999999E-2"/>
    <m/>
    <n v="13940000"/>
    <m/>
    <n v="4400000"/>
    <m/>
    <n v="4400000"/>
    <m/>
    <n v="3.168181818181818"/>
    <n v="7.0000000000000007E-2"/>
    <n v="2018"/>
    <x v="9"/>
    <x v="1"/>
  </r>
  <r>
    <d v="2018-01-09T00:00:00"/>
    <d v="2018-01-11T00:00:00"/>
    <s v="Lelang"/>
    <s v="SPNS10072018"/>
    <d v="2018-07-10T00:00:00"/>
    <s v="Diskonto"/>
    <n v="4.2812500000000003E-2"/>
    <n v="4.7118599999999997E-2"/>
    <n v="5.0312500000000003E-2"/>
    <n v="4.2812500000000003E-2"/>
    <n v="4.4270299999999999E-2"/>
    <n v="4.4999999999999998E-2"/>
    <n v="8000000"/>
    <n v="10640000"/>
    <n v="32277000"/>
    <n v="6200000"/>
    <n v="20238000"/>
    <n v="2000000"/>
    <n v="13000000"/>
    <n v="5.32"/>
    <n v="4.5400000000000003E-2"/>
    <n v="2018"/>
    <x v="9"/>
    <x v="21"/>
  </r>
  <r>
    <d v="2018-01-09T00:00:00"/>
    <d v="2018-01-11T00:00:00"/>
    <s v="Lelang"/>
    <s v="PBS016"/>
    <d v="2020-03-15T00:00:00"/>
    <n v="6.25E-2"/>
    <n v="5.4375E-2"/>
    <n v="5.6428100000000002E-2"/>
    <n v="5.9062499999999997E-2"/>
    <n v="5.4375E-2"/>
    <n v="5.56759E-2"/>
    <n v="5.6562500000000002E-2"/>
    <m/>
    <n v="7198000"/>
    <m/>
    <n v="7198000"/>
    <m/>
    <n v="4370000"/>
    <m/>
    <n v="1.6471395881006865"/>
    <n v="5.6599999999999998E-2"/>
    <n v="2018"/>
    <x v="9"/>
    <x v="20"/>
  </r>
  <r>
    <d v="2018-01-09T00:00:00"/>
    <d v="2018-01-11T00:00:00"/>
    <s v="Lelang"/>
    <s v="PBS002"/>
    <d v="2022-01-15T00:00:00"/>
    <n v="5.45E-2"/>
    <n v="5.7812500000000003E-2"/>
    <n v="5.9704199999999999E-2"/>
    <n v="6.1562499999999999E-2"/>
    <n v="5.7812500000000003E-2"/>
    <n v="5.8999999999999997E-2"/>
    <n v="5.9687499999999998E-2"/>
    <m/>
    <n v="3062000"/>
    <m/>
    <n v="1550000"/>
    <m/>
    <n v="1550000"/>
    <m/>
    <n v="1.975483870967742"/>
    <n v="5.8999999999999997E-2"/>
    <n v="2018"/>
    <x v="9"/>
    <x v="20"/>
  </r>
  <r>
    <d v="2018-01-09T00:00:00"/>
    <d v="2018-01-11T00:00:00"/>
    <s v="Lelang"/>
    <s v="PBS017"/>
    <d v="2025-10-15T00:00:00"/>
    <n v="6.1249999999999999E-2"/>
    <n v="6.0624999999999998E-2"/>
    <n v="6.3433299999999998E-2"/>
    <n v="6.5625000000000003E-2"/>
    <n v="6.0624999999999998E-2"/>
    <n v="6.3130599999999995E-2"/>
    <n v="6.4062499999999994E-2"/>
    <m/>
    <n v="3541000"/>
    <m/>
    <n v="2720000"/>
    <m/>
    <n v="2570000"/>
    <m/>
    <n v="1.3778210116731517"/>
    <n v="6.3200000000000006E-2"/>
    <n v="2018"/>
    <x v="9"/>
    <x v="20"/>
  </r>
  <r>
    <d v="2018-01-09T00:00:00"/>
    <d v="2018-01-11T00:00:00"/>
    <s v="Lelang"/>
    <s v="PBS012"/>
    <d v="2031-11-15T00:00:00"/>
    <n v="8.8749999999999996E-2"/>
    <n v="6.9062499999999999E-2"/>
    <n v="7.0504600000000001E-2"/>
    <n v="7.2187500000000002E-2"/>
    <n v="6.9062499999999999E-2"/>
    <n v="6.9697200000000001E-2"/>
    <n v="7.0000000000000007E-2"/>
    <m/>
    <n v="6136000"/>
    <m/>
    <n v="870000"/>
    <m/>
    <n v="870000"/>
    <m/>
    <n v="7.052873563218391"/>
    <n v="6.9699999999999998E-2"/>
    <n v="2018"/>
    <x v="9"/>
    <x v="20"/>
  </r>
  <r>
    <d v="2018-01-09T00:00:00"/>
    <d v="2018-01-11T00:00:00"/>
    <s v="Lelang"/>
    <s v="PBS004"/>
    <d v="2037-02-15T00:00:00"/>
    <n v="6.0999999999999999E-2"/>
    <n v="7.1249999999999994E-2"/>
    <n v="7.2913099999999995E-2"/>
    <n v="7.4062500000000003E-2"/>
    <n v="7.1249999999999994E-2"/>
    <n v="7.2871099999999994E-2"/>
    <n v="7.3437500000000003E-2"/>
    <m/>
    <n v="1700000"/>
    <m/>
    <n v="1700000"/>
    <m/>
    <n v="1640000"/>
    <m/>
    <n v="1.0365853658536586"/>
    <n v="7.3499999999999996E-2"/>
    <n v="2018"/>
    <x v="9"/>
    <x v="20"/>
  </r>
  <r>
    <d v="2018-01-16T00:00:00"/>
    <d v="2018-01-18T00:00:00"/>
    <s v="Lelang"/>
    <s v="SPN03180417"/>
    <d v="2018-04-17T00:00:00"/>
    <s v="Diskonto"/>
    <n v="0.04"/>
    <n v="4.1909399999999999E-2"/>
    <n v="4.8000000000000001E-2"/>
    <n v="0.04"/>
    <n v="4.0163999999999998E-2"/>
    <n v="4.0599999999999997E-2"/>
    <n v="17000000"/>
    <n v="15225000"/>
    <n v="72467500"/>
    <n v="14400000"/>
    <n v="41900000"/>
    <n v="5000000"/>
    <n v="25500000"/>
    <n v="3.0449999999999999"/>
    <n v="4.1599999999999998E-2"/>
    <n v="2018"/>
    <x v="9"/>
    <x v="16"/>
  </r>
  <r>
    <d v="2018-01-16T00:00:00"/>
    <d v="2018-01-18T00:00:00"/>
    <s v="Lelang"/>
    <s v="SPN12190104"/>
    <d v="2019-01-04T00:00:00"/>
    <s v="Diskonto"/>
    <n v="4.8899999999999999E-2"/>
    <n v="5.0355499999999997E-2"/>
    <n v="5.28E-2"/>
    <n v="4.8899999999999999E-2"/>
    <n v="4.9465799999999997E-2"/>
    <n v="0.05"/>
    <m/>
    <n v="13996000"/>
    <m/>
    <n v="6650000"/>
    <m/>
    <n v="5000000"/>
    <m/>
    <n v="2.7991999999999999"/>
    <n v="4.9599999999999998E-2"/>
    <n v="2018"/>
    <x v="9"/>
    <x v="17"/>
  </r>
  <r>
    <d v="2018-01-16T00:00:00"/>
    <d v="2018-01-18T00:00:00"/>
    <s v="Lelang"/>
    <s v="FR0064"/>
    <d v="2028-05-15T00:00:00"/>
    <n v="6.1249999999999999E-2"/>
    <n v="0.06"/>
    <n v="6.0580799999999997E-2"/>
    <n v="6.1499999999999999E-2"/>
    <n v="0.06"/>
    <n v="6.0397300000000001E-2"/>
    <n v="6.0600000000000001E-2"/>
    <m/>
    <n v="13105500"/>
    <m/>
    <n v="7100000"/>
    <m/>
    <n v="7050000"/>
    <m/>
    <n v="1.858936170212766"/>
    <n v="6.0400000000000002E-2"/>
    <n v="2018"/>
    <x v="9"/>
    <x v="1"/>
  </r>
  <r>
    <d v="2018-01-16T00:00:00"/>
    <d v="2018-01-18T00:00:00"/>
    <s v="Lelang"/>
    <s v="FR0065"/>
    <d v="2033-05-15T00:00:00"/>
    <n v="6.6250000000000003E-2"/>
    <n v="6.5299999999999997E-2"/>
    <n v="6.5973199999999996E-2"/>
    <n v="6.7000000000000004E-2"/>
    <n v="6.5299999999999997E-2"/>
    <n v="6.5633800000000006E-2"/>
    <n v="6.5699999999999995E-2"/>
    <m/>
    <n v="15247000"/>
    <m/>
    <n v="6500000"/>
    <m/>
    <n v="3950000"/>
    <m/>
    <n v="3.86"/>
    <n v="6.5699999999999995E-2"/>
    <n v="2018"/>
    <x v="9"/>
    <x v="1"/>
  </r>
  <r>
    <d v="2018-01-16T00:00:00"/>
    <d v="2018-01-18T00:00:00"/>
    <s v="Lelang"/>
    <s v="FR0075"/>
    <d v="2038-05-15T00:00:00"/>
    <n v="7.4999999999999997E-2"/>
    <n v="6.8500000000000005E-2"/>
    <n v="6.9008100000000003E-2"/>
    <n v="7.0499999999999993E-2"/>
    <n v="6.8500000000000005E-2"/>
    <n v="6.8739300000000003E-2"/>
    <n v="6.88E-2"/>
    <m/>
    <n v="14894000"/>
    <m/>
    <n v="7250000"/>
    <m/>
    <n v="4500000"/>
    <m/>
    <n v="3.3097777777777777"/>
    <n v="6.88E-2"/>
    <n v="2018"/>
    <x v="9"/>
    <x v="1"/>
  </r>
  <r>
    <d v="2018-01-23T00:00:00"/>
    <d v="2018-01-25T00:00:00"/>
    <s v="Lelang"/>
    <s v="SPNS10072018"/>
    <d v="2018-07-10T00:00:00"/>
    <s v="Diskonto"/>
    <n v="4.2812500000000003E-2"/>
    <n v="4.5155300000000002E-2"/>
    <n v="4.9375000000000002E-2"/>
    <n v="4.2812500000000003E-2"/>
    <n v="4.3484399999999999E-2"/>
    <n v="4.3749999999999997E-2"/>
    <n v="8000000"/>
    <n v="14729000"/>
    <n v="27992200"/>
    <n v="7550000"/>
    <n v="14917000"/>
    <n v="2000000"/>
    <n v="8630000"/>
    <n v="7.3644999999999996"/>
    <n v="4.41E-2"/>
    <n v="2018"/>
    <x v="9"/>
    <x v="21"/>
  </r>
  <r>
    <d v="2018-01-23T00:00:00"/>
    <d v="2018-01-25T00:00:00"/>
    <s v="Lelang"/>
    <s v="PBS016"/>
    <d v="2020-03-15T00:00:00"/>
    <n v="6.25E-2"/>
    <n v="5.4375E-2"/>
    <n v="5.6505899999999998E-2"/>
    <n v="5.8125000000000003E-2"/>
    <n v="5.4375E-2"/>
    <n v="5.6000000000000001E-2"/>
    <n v="5.6250000000000001E-2"/>
    <m/>
    <n v="6061000"/>
    <m/>
    <n v="2970000"/>
    <m/>
    <n v="2970000"/>
    <m/>
    <n v="2.0407407407407407"/>
    <n v="5.6000000000000001E-2"/>
    <n v="2018"/>
    <x v="9"/>
    <x v="20"/>
  </r>
  <r>
    <d v="2018-01-23T00:00:00"/>
    <d v="2018-01-25T00:00:00"/>
    <s v="Lelang"/>
    <s v="PBS002"/>
    <d v="2022-01-15T00:00:00"/>
    <n v="5.45E-2"/>
    <n v="5.7812500000000003E-2"/>
    <n v="5.9138799999999998E-2"/>
    <n v="6.0624999999999998E-2"/>
    <n v="5.7812500000000003E-2"/>
    <n v="5.8396499999999997E-2"/>
    <n v="5.9062499999999997E-2"/>
    <m/>
    <n v="1685000"/>
    <m/>
    <n v="1040000"/>
    <m/>
    <n v="1040000"/>
    <m/>
    <n v="1.6201923076923077"/>
    <n v="5.8400000000000001E-2"/>
    <n v="2018"/>
    <x v="9"/>
    <x v="20"/>
  </r>
  <r>
    <d v="2018-01-23T00:00:00"/>
    <d v="2018-01-25T00:00:00"/>
    <s v="Lelang"/>
    <s v="PBS017"/>
    <d v="2025-10-15T00:00:00"/>
    <n v="6.1249999999999999E-2"/>
    <n v="6.21875E-2"/>
    <n v="6.3804100000000002E-2"/>
    <n v="6.5000000000000002E-2"/>
    <n v="6.21875E-2"/>
    <n v="6.3395099999999996E-2"/>
    <n v="6.4062499999999994E-2"/>
    <m/>
    <n v="936500"/>
    <m/>
    <n v="560000"/>
    <m/>
    <n v="560000"/>
    <m/>
    <n v="1.6723214285714285"/>
    <n v="6.3399999999999998E-2"/>
    <n v="2018"/>
    <x v="9"/>
    <x v="20"/>
  </r>
  <r>
    <d v="2018-01-23T00:00:00"/>
    <d v="2018-01-25T00:00:00"/>
    <s v="Lelang"/>
    <s v="PBS012"/>
    <d v="2031-11-15T00:00:00"/>
    <n v="8.8749999999999996E-2"/>
    <n v="6.9062499999999999E-2"/>
    <n v="7.1211700000000003E-2"/>
    <n v="7.4374999999999997E-2"/>
    <n v="6.9062499999999999E-2"/>
    <m/>
    <m/>
    <m/>
    <n v="1783700"/>
    <m/>
    <n v="0"/>
    <m/>
    <n v="0"/>
    <m/>
    <m/>
    <n v="6.8599999999999994E-2"/>
    <n v="2018"/>
    <x v="9"/>
    <x v="20"/>
  </r>
  <r>
    <d v="2018-01-23T00:00:00"/>
    <d v="2018-01-25T00:00:00"/>
    <s v="Lelang"/>
    <s v="PBS004"/>
    <d v="2037-02-15T00:00:00"/>
    <n v="6.0999999999999999E-2"/>
    <n v="6.0312499999999998E-2"/>
    <n v="7.3147000000000004E-2"/>
    <n v="7.4999999999999997E-2"/>
    <n v="6.0312499999999998E-2"/>
    <n v="7.3106400000000002E-2"/>
    <n v="7.4062500000000003E-2"/>
    <m/>
    <n v="2797000"/>
    <m/>
    <n v="2797000"/>
    <m/>
    <n v="2060000"/>
    <m/>
    <n v="1.3577669902912621"/>
    <n v="7.3499999999999996E-2"/>
    <n v="2018"/>
    <x v="9"/>
    <x v="20"/>
  </r>
  <r>
    <d v="2018-01-30T00:00:00"/>
    <d v="2018-02-01T00:00:00"/>
    <s v="Lelang"/>
    <s v="SPN03180430"/>
    <d v="2018-04-17T00:00:00"/>
    <s v="Diskonto"/>
    <n v="3.9E-2"/>
    <n v="4.1909399999999999E-2"/>
    <n v="4.7E-2"/>
    <n v="3.9E-2"/>
    <n v="3.9528000000000001E-2"/>
    <n v="4.0500000000000001E-2"/>
    <n v="17000000"/>
    <n v="10501000"/>
    <n v="47230200"/>
    <n v="8950000"/>
    <n v="33650000"/>
    <n v="5000000"/>
    <n v="17550000"/>
    <n v="2.1002000000000001"/>
    <n v="4.1000000000000002E-2"/>
    <n v="2018"/>
    <x v="9"/>
    <x v="16"/>
  </r>
  <r>
    <d v="2018-01-30T00:00:00"/>
    <d v="2018-02-01T00:00:00"/>
    <s v="Lelang"/>
    <s v="SPN12190131"/>
    <d v="2019-01-04T00:00:00"/>
    <s v="Diskonto"/>
    <n v="4.8899999999999999E-2"/>
    <n v="5.1135300000000002E-2"/>
    <n v="5.8000000000000003E-2"/>
    <n v="4.8899999999999999E-2"/>
    <n v="4.9267999999999999E-2"/>
    <n v="4.9700000000000001E-2"/>
    <m/>
    <n v="16025000"/>
    <m/>
    <n v="12300000"/>
    <m/>
    <n v="5000000"/>
    <m/>
    <n v="3.2050000000000001"/>
    <n v="0.05"/>
    <n v="2018"/>
    <x v="9"/>
    <x v="17"/>
  </r>
  <r>
    <d v="2018-01-30T00:00:00"/>
    <d v="2018-02-01T00:00:00"/>
    <s v="Lelang"/>
    <s v="FR0063"/>
    <d v="2023-05-15T00:00:00"/>
    <n v="5.6250000000000001E-2"/>
    <n v="5.8000000000000003E-2"/>
    <n v="5.8904100000000001E-2"/>
    <n v="6.0199999999999997E-2"/>
    <n v="5.8000000000000003E-2"/>
    <n v="5.8568200000000001E-2"/>
    <n v="5.8700000000000002E-2"/>
    <m/>
    <n v="9541800"/>
    <m/>
    <n v="7300000"/>
    <m/>
    <n v="4200000"/>
    <m/>
    <n v="2.2718571428571428"/>
    <n v="5.8700000000000002E-2"/>
    <n v="2018"/>
    <x v="9"/>
    <x v="1"/>
  </r>
  <r>
    <d v="2018-01-30T00:00:00"/>
    <d v="2018-02-01T00:00:00"/>
    <s v="Lelang"/>
    <s v="FR0064"/>
    <d v="2028-05-15T00:00:00"/>
    <n v="6.1249999999999999E-2"/>
    <n v="6.3E-2"/>
    <n v="6.4021300000000003E-2"/>
    <n v="6.6500000000000004E-2"/>
    <n v="6.3E-2"/>
    <n v="6.3589499999999993E-2"/>
    <n v="6.3700000000000007E-2"/>
    <m/>
    <n v="8175000"/>
    <m/>
    <n v="3950000"/>
    <m/>
    <n v="2250000"/>
    <m/>
    <n v="3.6333333333333333"/>
    <n v="6.3700000000000007E-2"/>
    <n v="2018"/>
    <x v="9"/>
    <x v="1"/>
  </r>
  <r>
    <d v="2018-01-30T00:00:00"/>
    <d v="2018-02-01T00:00:00"/>
    <s v="Lelang"/>
    <s v="FR0065"/>
    <d v="2033-05-15T00:00:00"/>
    <n v="6.6250000000000003E-2"/>
    <n v="6.7799999999999999E-2"/>
    <n v="6.8453700000000006E-2"/>
    <n v="7.0000000000000007E-2"/>
    <n v="6.7799999999999999E-2"/>
    <n v="6.7983600000000005E-2"/>
    <n v="6.8199999999999997E-2"/>
    <m/>
    <n v="2987400"/>
    <m/>
    <n v="1150000"/>
    <m/>
    <n v="1100000"/>
    <m/>
    <n v="2.7158181818181819"/>
    <n v="6.88E-2"/>
    <n v="2018"/>
    <x v="9"/>
    <x v="1"/>
  </r>
  <r>
    <d v="2018-02-06T00:00:00"/>
    <d v="2018-02-08T00:00:00"/>
    <s v="Lelang"/>
    <s v="SPNS07082018"/>
    <d v="2018-08-07T00:00:00"/>
    <s v="Diskonto"/>
    <n v="4.1250000000000002E-2"/>
    <n v="4.51791E-2"/>
    <n v="0.05"/>
    <n v="4.1250000000000002E-2"/>
    <n v="4.2197900000000003E-2"/>
    <n v="4.2500000000000003E-2"/>
    <n v="8000000"/>
    <n v="9853000"/>
    <n v="20145100"/>
    <n v="9853000"/>
    <n v="17735500"/>
    <n v="3000000"/>
    <n v="10075000"/>
    <n v="3.2843333333333335"/>
    <n v="4.5400000000000003E-2"/>
    <n v="2018"/>
    <x v="9"/>
    <x v="21"/>
  </r>
  <r>
    <d v="2018-02-06T00:00:00"/>
    <d v="2018-02-08T00:00:00"/>
    <s v="Lelang"/>
    <s v="PBS016"/>
    <d v="2020-03-15T00:00:00"/>
    <n v="6.25E-2"/>
    <n v="5.5937500000000001E-2"/>
    <n v="5.7186000000000001E-2"/>
    <n v="5.9374999999999997E-2"/>
    <n v="5.5937500000000001E-2"/>
    <n v="5.69577E-2"/>
    <n v="5.7812500000000003E-2"/>
    <m/>
    <n v="5638000"/>
    <m/>
    <n v="5638000"/>
    <m/>
    <n v="4910000"/>
    <m/>
    <n v="1.1482688391038696"/>
    <n v="5.7500000000000002E-2"/>
    <n v="2018"/>
    <x v="9"/>
    <x v="20"/>
  </r>
  <r>
    <d v="2018-02-06T00:00:00"/>
    <d v="2018-02-08T00:00:00"/>
    <s v="Lelang"/>
    <s v="PBS002"/>
    <d v="2022-01-15T00:00:00"/>
    <n v="5.45E-2"/>
    <n v="5.9687499999999998E-2"/>
    <n v="6.1290499999999998E-2"/>
    <n v="6.2812499999999993E-2"/>
    <n v="5.9687499999999998E-2"/>
    <n v="6.0064100000000002E-2"/>
    <n v="6.0624999999999998E-2"/>
    <m/>
    <n v="1102000"/>
    <m/>
    <n v="400000"/>
    <m/>
    <n v="390000"/>
    <m/>
    <n v="2.8256410256410258"/>
    <n v="6.0100000000000001E-2"/>
    <n v="2018"/>
    <x v="9"/>
    <x v="20"/>
  </r>
  <r>
    <d v="2018-02-06T00:00:00"/>
    <d v="2018-02-08T00:00:00"/>
    <s v="Lelang"/>
    <s v="PBS017"/>
    <d v="2025-10-15T00:00:00"/>
    <n v="6.1249999999999999E-2"/>
    <n v="6.3437499999999994E-2"/>
    <n v="6.4484200000000005E-2"/>
    <n v="6.8125000000000005E-2"/>
    <n v="6.3437499999999994E-2"/>
    <n v="6.4395400000000005E-2"/>
    <n v="6.5312499999999996E-2"/>
    <m/>
    <n v="844500"/>
    <m/>
    <n v="844500"/>
    <m/>
    <n v="805000"/>
    <m/>
    <n v="1.0490683229813664"/>
    <n v="6.5199999999999994E-2"/>
    <n v="2018"/>
    <x v="9"/>
    <x v="20"/>
  </r>
  <r>
    <d v="2018-02-06T00:00:00"/>
    <d v="2018-02-08T00:00:00"/>
    <s v="Lelang"/>
    <s v="PBS012"/>
    <d v="2031-11-15T00:00:00"/>
    <n v="8.8749999999999996E-2"/>
    <n v="7.03125E-2"/>
    <n v="7.12613E-2"/>
    <n v="7.6249999999999998E-2"/>
    <n v="7.03125E-2"/>
    <n v="7.1148799999999998E-2"/>
    <n v="7.1562500000000001E-2"/>
    <m/>
    <n v="1017600"/>
    <m/>
    <n v="1000000"/>
    <m/>
    <n v="970000"/>
    <m/>
    <n v="1.0490721649484536"/>
    <n v="7.1199999999999999E-2"/>
    <n v="2018"/>
    <x v="9"/>
    <x v="20"/>
  </r>
  <r>
    <d v="2018-02-06T00:00:00"/>
    <d v="2018-02-08T00:00:00"/>
    <s v="Lelang"/>
    <s v="PBS004"/>
    <d v="2037-02-15T00:00:00"/>
    <n v="6.0999999999999999E-2"/>
    <n v="7.4062500000000003E-2"/>
    <n v="7.4549699999999997E-2"/>
    <n v="7.8125E-2"/>
    <m/>
    <m/>
    <m/>
    <m/>
    <n v="1690000"/>
    <m/>
    <n v="0"/>
    <m/>
    <n v="0"/>
    <m/>
    <m/>
    <n v="7.3200000000000001E-2"/>
    <n v="2018"/>
    <x v="9"/>
    <x v="20"/>
  </r>
  <r>
    <d v="2018-02-13T00:00:00"/>
    <d v="2018-02-15T00:00:00"/>
    <s v="Lelang"/>
    <s v="SPN03180514"/>
    <d v="2018-04-17T00:00:00"/>
    <s v="Diskonto"/>
    <n v="0.04"/>
    <n v="4.2186599999999998E-2"/>
    <n v="4.7E-2"/>
    <n v="0.04"/>
    <n v="4.0834000000000002E-2"/>
    <n v="4.1500000000000002E-2"/>
    <n v="17000000"/>
    <n v="10045000"/>
    <n v="45846900"/>
    <n v="5500000"/>
    <n v="22700000"/>
    <n v="5000000"/>
    <n v="21000000"/>
    <n v="2.0089999999999999"/>
    <n v="4.0899999999999999E-2"/>
    <n v="2018"/>
    <x v="9"/>
    <x v="16"/>
  </r>
  <r>
    <d v="2018-02-13T00:00:00"/>
    <d v="2018-02-15T00:00:00"/>
    <s v="Lelang"/>
    <s v="SPN12190214"/>
    <d v="2019-01-04T00:00:00"/>
    <s v="Diskonto"/>
    <n v="4.9000000000000002E-2"/>
    <n v="5.1131900000000001E-2"/>
    <n v="5.6000000000000001E-2"/>
    <n v="4.9000000000000002E-2"/>
    <n v="4.9662999999999999E-2"/>
    <n v="0.05"/>
    <m/>
    <n v="16990000"/>
    <m/>
    <n v="5350000"/>
    <m/>
    <n v="5000000"/>
    <m/>
    <n v="3.3980000000000001"/>
    <n v="4.9700000000000001E-2"/>
    <n v="2018"/>
    <x v="9"/>
    <x v="17"/>
  </r>
  <r>
    <d v="2018-02-13T00:00:00"/>
    <d v="2018-02-15T00:00:00"/>
    <s v="Lelang"/>
    <s v="FR0064"/>
    <d v="2028-05-15T00:00:00"/>
    <n v="6.1249999999999999E-2"/>
    <n v="6.3299999999999995E-2"/>
    <n v="5.8904100000000001E-2"/>
    <n v="6.5799999999999997E-2"/>
    <n v="6.3299999999999995E-2"/>
    <n v="6.3697100000000006E-2"/>
    <n v="6.4000000000000001E-2"/>
    <m/>
    <n v="9650000"/>
    <m/>
    <n v="4300000"/>
    <m/>
    <n v="4300000"/>
    <m/>
    <n v="2.2441860465116279"/>
    <n v="6.3700000000000007E-2"/>
    <n v="2018"/>
    <x v="9"/>
    <x v="1"/>
  </r>
  <r>
    <d v="2018-02-13T00:00:00"/>
    <d v="2018-02-15T00:00:00"/>
    <s v="Lelang"/>
    <s v="FR0065"/>
    <d v="2033-05-15T00:00:00"/>
    <n v="6.6250000000000003E-2"/>
    <n v="6.7799999999999999E-2"/>
    <n v="6.4168799999999998E-2"/>
    <n v="7.0000000000000007E-2"/>
    <n v="6.7799999999999999E-2"/>
    <n v="6.8186800000000006E-2"/>
    <n v="6.8400000000000002E-2"/>
    <m/>
    <n v="3618000"/>
    <m/>
    <n v="2800000"/>
    <m/>
    <n v="2750000"/>
    <m/>
    <n v="1.3156363636363637"/>
    <n v="6.8199999999999997E-2"/>
    <n v="2018"/>
    <x v="9"/>
    <x v="1"/>
  </r>
  <r>
    <d v="2018-02-13T00:00:00"/>
    <d v="2018-02-15T00:00:00"/>
    <s v="Lelang"/>
    <s v="FR0075"/>
    <d v="2038-05-15T00:00:00"/>
    <n v="7.4999999999999997E-2"/>
    <n v="7.0699999999999999E-2"/>
    <n v="6.8407599999999999E-2"/>
    <n v="7.2999999999999995E-2"/>
    <n v="7.0699999999999999E-2"/>
    <n v="7.1252399999999994E-2"/>
    <n v="7.1400000000000005E-2"/>
    <m/>
    <n v="5543900"/>
    <m/>
    <n v="4750000"/>
    <m/>
    <n v="3950000"/>
    <m/>
    <n v="1.4035189873417722"/>
    <n v="7.1300000000000002E-2"/>
    <n v="2018"/>
    <x v="9"/>
    <x v="1"/>
  </r>
  <r>
    <d v="2018-02-13T00:00:00"/>
    <d v="2018-02-15T00:00:00"/>
    <s v="Private Placement"/>
    <s v="PBS014"/>
    <d v="2021-05-15T00:00:00"/>
    <n v="6.5000000000000002E-2"/>
    <m/>
    <m/>
    <m/>
    <m/>
    <n v="5.79E-2"/>
    <m/>
    <m/>
    <n v="250000"/>
    <m/>
    <n v="250000"/>
    <m/>
    <n v="250000"/>
    <m/>
    <n v="1"/>
    <n v="5.79E-2"/>
    <n v="2018"/>
    <x v="9"/>
    <x v="20"/>
  </r>
  <r>
    <d v="2018-02-13T00:00:00"/>
    <d v="2018-02-15T00:00:00"/>
    <s v="Private Placement"/>
    <s v="PBS011"/>
    <d v="2023-08-15T00:00:00"/>
    <n v="8.7499999999999994E-2"/>
    <m/>
    <m/>
    <m/>
    <m/>
    <n v="6.0699999999999997E-2"/>
    <m/>
    <m/>
    <n v="500000"/>
    <m/>
    <n v="500000"/>
    <m/>
    <n v="500000"/>
    <m/>
    <n v="1"/>
    <n v="6.0699999999999997E-2"/>
    <n v="2018"/>
    <x v="9"/>
    <x v="20"/>
  </r>
  <r>
    <d v="2018-02-20T00:00:00"/>
    <d v="2018-02-22T00:00:00"/>
    <s v="Lelang"/>
    <s v="SPNS07082018"/>
    <d v="2018-08-07T00:00:00"/>
    <s v="Diskonto"/>
    <n v="4.1875000000000002E-2"/>
    <n v="4.3119499999999998E-2"/>
    <n v="4.7500000000000001E-2"/>
    <n v="4.1875000000000002E-2"/>
    <n v="4.2302100000000002E-2"/>
    <n v="4.2812500000000003E-2"/>
    <n v="8000000"/>
    <n v="6960000"/>
    <n v="13343500"/>
    <n v="6960000"/>
    <n v="13191500"/>
    <n v="3000000"/>
    <n v="8475000"/>
    <n v="2.3199999999999998"/>
    <n v="4.3900000000000002E-2"/>
    <n v="2018"/>
    <x v="9"/>
    <x v="21"/>
  </r>
  <r>
    <d v="2018-02-20T00:00:00"/>
    <d v="2018-02-22T00:00:00"/>
    <s v="Lelang"/>
    <s v="PBS016"/>
    <d v="2020-03-15T00:00:00"/>
    <n v="6.25E-2"/>
    <n v="5.6562500000000002E-2"/>
    <n v="5.7863100000000001E-2"/>
    <n v="0.06"/>
    <n v="5.6562500000000002E-2"/>
    <n v="5.7668799999999999E-2"/>
    <n v="5.8437500000000003E-2"/>
    <m/>
    <n v="4937000"/>
    <m/>
    <n v="4937000"/>
    <m/>
    <n v="4400000"/>
    <m/>
    <n v="1.1220454545454546"/>
    <n v="5.8000000000000003E-2"/>
    <n v="2018"/>
    <x v="9"/>
    <x v="20"/>
  </r>
  <r>
    <d v="2018-02-20T00:00:00"/>
    <d v="2018-02-22T00:00:00"/>
    <s v="Lelang"/>
    <s v="PBS002"/>
    <d v="2022-01-15T00:00:00"/>
    <n v="5.45E-2"/>
    <n v="5.9687499999999998E-2"/>
    <n v="6.0683500000000001E-2"/>
    <n v="6.2812499999999993E-2"/>
    <n v="5.9687499999999998E-2"/>
    <n v="6.0661100000000003E-2"/>
    <n v="6.1562499999999999E-2"/>
    <m/>
    <n v="885000"/>
    <m/>
    <n v="885000"/>
    <m/>
    <n v="680000"/>
    <m/>
    <n v="1.3014705882352942"/>
    <n v="6.0699999999999997E-2"/>
    <n v="2018"/>
    <x v="9"/>
    <x v="20"/>
  </r>
  <r>
    <d v="2018-02-20T00:00:00"/>
    <d v="2018-02-22T00:00:00"/>
    <s v="Lelang"/>
    <s v="PBS017"/>
    <d v="2025-10-15T00:00:00"/>
    <n v="6.1249999999999999E-2"/>
    <n v="6.5000000000000002E-2"/>
    <n v="6.5729399999999993E-2"/>
    <n v="6.7187499999999997E-2"/>
    <n v="6.5000000000000002E-2"/>
    <n v="6.5642599999999995E-2"/>
    <n v="6.6250000000000003E-2"/>
    <m/>
    <n v="209500"/>
    <m/>
    <n v="209500"/>
    <m/>
    <n v="195000"/>
    <m/>
    <n v="1.0743589743589743"/>
    <n v="6.6000000000000003E-2"/>
    <n v="2018"/>
    <x v="9"/>
    <x v="20"/>
  </r>
  <r>
    <d v="2018-02-20T00:00:00"/>
    <d v="2018-02-22T00:00:00"/>
    <s v="Lelang"/>
    <s v="PBS012"/>
    <d v="2031-11-15T00:00:00"/>
    <n v="8.8749999999999996E-2"/>
    <n v="7.1562500000000001E-2"/>
    <n v="7.2893299999999994E-2"/>
    <n v="7.4999999999999997E-2"/>
    <m/>
    <m/>
    <m/>
    <m/>
    <n v="152000"/>
    <m/>
    <n v="0"/>
    <m/>
    <n v="0"/>
    <m/>
    <m/>
    <n v="7.1900000000000006E-2"/>
    <n v="2018"/>
    <x v="9"/>
    <x v="20"/>
  </r>
  <r>
    <d v="2018-02-20T00:00:00"/>
    <d v="2018-02-22T00:00:00"/>
    <s v="Lelang"/>
    <s v="PBS004"/>
    <d v="2037-02-15T00:00:00"/>
    <n v="6.0999999999999999E-2"/>
    <n v="7.5937500000000005E-2"/>
    <n v="7.6209899999999997E-2"/>
    <n v="7.6562500000000006E-2"/>
    <n v="7.5937500000000005E-2"/>
    <n v="7.6209899999999997E-2"/>
    <n v="7.6562500000000006E-2"/>
    <m/>
    <n v="200000"/>
    <m/>
    <n v="200000"/>
    <m/>
    <n v="200000"/>
    <m/>
    <n v="1"/>
    <n v="7.6300000000000007E-2"/>
    <n v="2018"/>
    <x v="9"/>
    <x v="20"/>
  </r>
  <r>
    <d v="2018-02-22T00:00:00"/>
    <d v="2018-02-26T00:00:00"/>
    <s v="Private Placement"/>
    <s v="PBS015"/>
    <d v="2047-07-15T00:00:00"/>
    <n v="0.08"/>
    <m/>
    <m/>
    <m/>
    <m/>
    <n v="7.6300000000000007E-2"/>
    <m/>
    <m/>
    <n v="500000"/>
    <m/>
    <n v="500000"/>
    <m/>
    <n v="500000"/>
    <m/>
    <n v="1"/>
    <n v="7.6300000000000007E-2"/>
    <n v="2018"/>
    <x v="9"/>
    <x v="20"/>
  </r>
  <r>
    <d v="2018-02-26T00:00:00"/>
    <d v="2018-02-28T00:00:00"/>
    <s v="Private Placement"/>
    <s v="PBS016"/>
    <d v="2020-03-15T00:00:00"/>
    <n v="6.25E-2"/>
    <m/>
    <m/>
    <m/>
    <m/>
    <n v="5.5899999999999998E-2"/>
    <m/>
    <m/>
    <n v="1000000"/>
    <m/>
    <n v="1000000"/>
    <m/>
    <n v="1000000"/>
    <m/>
    <n v="1"/>
    <n v="5.5899999999999998E-2"/>
    <n v="2018"/>
    <x v="9"/>
    <x v="20"/>
  </r>
  <r>
    <d v="2018-02-26T00:00:00"/>
    <d v="2018-02-28T00:00:00"/>
    <s v="Private Placement"/>
    <s v="PBS002"/>
    <d v="2022-01-15T00:00:00"/>
    <n v="5.45E-2"/>
    <m/>
    <m/>
    <m/>
    <m/>
    <n v="5.9900000000000002E-2"/>
    <m/>
    <m/>
    <n v="1000000"/>
    <m/>
    <n v="1000000"/>
    <m/>
    <n v="1000000"/>
    <m/>
    <n v="1"/>
    <n v="5.9900000000000002E-2"/>
    <n v="2018"/>
    <x v="9"/>
    <x v="20"/>
  </r>
  <r>
    <d v="2018-02-27T00:00:00"/>
    <d v="2018-03-01T00:00:00"/>
    <s v="Lelang"/>
    <s v="SPN03180528"/>
    <d v="2018-05-28T00:00:00"/>
    <s v="Diskonto"/>
    <n v="4.0500000000000001E-2"/>
    <n v="4.1610800000000003E-2"/>
    <n v="4.5499999999999999E-2"/>
    <n v="4.0500000000000001E-2"/>
    <n v="4.0770399999999998E-2"/>
    <n v="4.1000000000000002E-2"/>
    <n v="17000000"/>
    <n v="9140000"/>
    <n v="41089900"/>
    <n v="7800000"/>
    <n v="27700000"/>
    <n v="5000000"/>
    <n v="23100000"/>
    <n v="1.8280000000000001"/>
    <n v="4.1099999999999998E-2"/>
    <n v="2018"/>
    <x v="9"/>
    <x v="16"/>
  </r>
  <r>
    <d v="2018-02-27T00:00:00"/>
    <d v="2018-03-01T00:00:00"/>
    <s v="Lelang"/>
    <s v="SPN12190214"/>
    <d v="2019-01-04T00:00:00"/>
    <s v="Diskonto"/>
    <n v="4.9399999999999999E-2"/>
    <n v="5.0559E-2"/>
    <n v="5.3499999999999999E-2"/>
    <n v="4.9399999999999999E-2"/>
    <n v="4.9806400000000001E-2"/>
    <n v="0.05"/>
    <m/>
    <n v="12480000"/>
    <m/>
    <n v="6800000"/>
    <m/>
    <n v="5000000"/>
    <m/>
    <n v="2.496"/>
    <n v="4.99E-2"/>
    <n v="2018"/>
    <x v="9"/>
    <x v="17"/>
  </r>
  <r>
    <d v="2018-02-27T00:00:00"/>
    <d v="2018-03-01T00:00:00"/>
    <s v="Lelang"/>
    <s v="FR0063"/>
    <d v="2023-05-15T00:00:00"/>
    <n v="5.6250000000000001E-2"/>
    <n v="5.8000000000000003E-2"/>
    <n v="5.8736200000000002E-2"/>
    <n v="0.06"/>
    <n v="5.8000000000000003E-2"/>
    <n v="5.8599199999999997E-2"/>
    <n v="5.8999999999999997E-2"/>
    <m/>
    <n v="11063000"/>
    <m/>
    <n v="9800000"/>
    <m/>
    <n v="9800000"/>
    <m/>
    <n v="1.1288775510204081"/>
    <n v="5.8599999999999999E-2"/>
    <n v="2018"/>
    <x v="9"/>
    <x v="1"/>
  </r>
  <r>
    <d v="2018-02-27T00:00:00"/>
    <d v="2018-03-01T00:00:00"/>
    <s v="Lelang"/>
    <s v="FR0065"/>
    <d v="2033-05-15T00:00:00"/>
    <n v="6.6250000000000003E-2"/>
    <n v="6.9199999999999998E-2"/>
    <n v="6.9932999999999995E-2"/>
    <n v="7.0499999999999993E-2"/>
    <n v="6.9199999999999998E-2"/>
    <n v="6.9699899999999995E-2"/>
    <n v="6.9900000000000004E-2"/>
    <m/>
    <n v="3074600"/>
    <m/>
    <n v="1200000"/>
    <m/>
    <n v="1200000"/>
    <m/>
    <n v="2.5621666666666667"/>
    <n v="6.9699999999999998E-2"/>
    <n v="2018"/>
    <x v="9"/>
    <x v="1"/>
  </r>
  <r>
    <d v="2018-02-27T00:00:00"/>
    <d v="2018-03-01T00:00:00"/>
    <s v="Lelang"/>
    <s v="FR0075"/>
    <d v="2038-05-15T00:00:00"/>
    <n v="7.4999999999999997E-2"/>
    <n v="7.2499999999999995E-2"/>
    <n v="7.3167099999999999E-2"/>
    <n v="7.4700000000000003E-2"/>
    <n v="7.2499999999999995E-2"/>
    <n v="7.2799699999999995E-2"/>
    <n v="7.2900000000000006E-2"/>
    <m/>
    <n v="5332300"/>
    <m/>
    <n v="2100000"/>
    <m/>
    <n v="2100000"/>
    <m/>
    <n v="2.539190476190476"/>
    <n v="7.2800000000000004E-2"/>
    <n v="2018"/>
    <x v="9"/>
    <x v="1"/>
  </r>
  <r>
    <d v="2018-02-22T00:00:00"/>
    <d v="2018-03-01T00:00:00"/>
    <s v="Private Placement"/>
    <s v="SNI0323"/>
    <d v="2023-03-01T00:00:00"/>
    <n v="3.7499999999999999E-2"/>
    <m/>
    <m/>
    <m/>
    <m/>
    <m/>
    <m/>
    <m/>
    <n v="41379000"/>
    <m/>
    <n v="17241250"/>
    <m/>
    <n v="17241250"/>
    <m/>
    <m/>
    <m/>
    <n v="2018"/>
    <x v="9"/>
    <x v="29"/>
  </r>
  <r>
    <d v="2018-02-22T00:00:00"/>
    <d v="2018-03-01T00:00:00"/>
    <s v="Private Placement"/>
    <s v="SNI0328"/>
    <d v="2028-03-01T00:00:00"/>
    <n v="4.3999999999999997E-2"/>
    <m/>
    <m/>
    <m/>
    <m/>
    <m/>
    <m/>
    <m/>
    <n v="57930600"/>
    <m/>
    <n v="24137750"/>
    <m/>
    <n v="24137750"/>
    <m/>
    <m/>
    <m/>
    <n v="2018"/>
    <x v="9"/>
    <x v="29"/>
  </r>
  <r>
    <d v="2018-03-06T00:00:00"/>
    <d v="2018-03-08T00:00:00"/>
    <s v="Lelang"/>
    <s v="SPNS07092018"/>
    <d v="2018-09-07T00:00:00"/>
    <s v="Diskonto"/>
    <n v="4.2187500000000003E-2"/>
    <n v="4.4043899999999997E-2"/>
    <n v="5.8749999999999997E-2"/>
    <n v="4.2187500000000003E-2"/>
    <n v="4.2866899999999999E-2"/>
    <n v="4.3749999999999997E-2"/>
    <n v="8000000"/>
    <n v="3755000"/>
    <n v="8615000"/>
    <n v="3755000"/>
    <n v="8123000"/>
    <n v="1230000"/>
    <n v="5095000"/>
    <n v="3.0528455284552845"/>
    <n v="4.7199999999999999E-2"/>
    <n v="2018"/>
    <x v="9"/>
    <x v="21"/>
  </r>
  <r>
    <d v="2018-03-06T00:00:00"/>
    <d v="2018-03-08T00:00:00"/>
    <s v="Lelang"/>
    <s v="PBS016"/>
    <d v="2020-03-15T00:00:00"/>
    <n v="6.25E-2"/>
    <n v="5.7812500000000003E-2"/>
    <n v="6.0424199999999997E-2"/>
    <n v="6.4687499999999995E-2"/>
    <n v="5.7812500000000003E-2"/>
    <n v="5.97455E-2"/>
    <n v="6.0624999999999998E-2"/>
    <m/>
    <n v="2425000"/>
    <m/>
    <n v="1990000"/>
    <m/>
    <n v="1920000"/>
    <m/>
    <n v="1.2630208333333333"/>
    <n v="5.9799999999999999E-2"/>
    <n v="2018"/>
    <x v="9"/>
    <x v="20"/>
  </r>
  <r>
    <d v="2018-03-06T00:00:00"/>
    <d v="2018-03-08T00:00:00"/>
    <s v="Lelang"/>
    <s v="PBS002"/>
    <d v="2022-01-15T00:00:00"/>
    <n v="5.45E-2"/>
    <n v="6.21875E-2"/>
    <n v="6.2792500000000001E-2"/>
    <n v="6.5000000000000002E-2"/>
    <n v="6.21875E-2"/>
    <n v="6.2671599999999994E-2"/>
    <n v="6.3437499999999994E-2"/>
    <m/>
    <n v="892000"/>
    <m/>
    <n v="892000"/>
    <m/>
    <n v="510000"/>
    <m/>
    <n v="1.7490196078431373"/>
    <n v="6.3500000000000001E-2"/>
    <n v="2018"/>
    <x v="9"/>
    <x v="20"/>
  </r>
  <r>
    <d v="2018-03-06T00:00:00"/>
    <d v="2018-03-08T00:00:00"/>
    <s v="Lelang"/>
    <s v="PBS017"/>
    <d v="2025-10-15T00:00:00"/>
    <n v="6.1249999999999999E-2"/>
    <n v="6.6250000000000003E-2"/>
    <n v="6.7171099999999997E-2"/>
    <n v="6.8437499999999998E-2"/>
    <n v="6.6250000000000003E-2"/>
    <n v="6.7126000000000005E-2"/>
    <n v="6.8125000000000005E-2"/>
    <m/>
    <n v="192000"/>
    <m/>
    <n v="192000"/>
    <m/>
    <n v="185000"/>
    <m/>
    <n v="1.0378378378378379"/>
    <n v="6.7500000000000004E-2"/>
    <n v="2018"/>
    <x v="9"/>
    <x v="20"/>
  </r>
  <r>
    <d v="2018-03-06T00:00:00"/>
    <d v="2018-03-08T00:00:00"/>
    <s v="Lelang"/>
    <s v="PBS012"/>
    <d v="2031-11-15T00:00:00"/>
    <n v="8.8749999999999996E-2"/>
    <n v="7.0937500000000001E-2"/>
    <n v="7.3109400000000005E-2"/>
    <n v="7.7499999999999999E-2"/>
    <n v="7.0937500000000001E-2"/>
    <n v="7.3081699999999999E-2"/>
    <n v="7.4062500000000003E-2"/>
    <m/>
    <n v="824000"/>
    <m/>
    <n v="824000"/>
    <m/>
    <n v="810000"/>
    <m/>
    <n v="1.0172839506172839"/>
    <n v="7.3499999999999996E-2"/>
    <n v="2018"/>
    <x v="9"/>
    <x v="20"/>
  </r>
  <r>
    <d v="2018-03-06T00:00:00"/>
    <d v="2018-03-08T00:00:00"/>
    <s v="Lelang"/>
    <s v="PBS004"/>
    <d v="2037-02-15T00:00:00"/>
    <n v="6.0999999999999999E-2"/>
    <n v="7.4062500000000003E-2"/>
    <n v="7.6733399999999993E-2"/>
    <n v="7.8125E-2"/>
    <n v="7.4062500000000003E-2"/>
    <n v="7.6500600000000002E-2"/>
    <n v="7.7499999999999999E-2"/>
    <m/>
    <n v="527000"/>
    <m/>
    <n v="470000"/>
    <m/>
    <n v="440000"/>
    <m/>
    <n v="1.1977272727272728"/>
    <n v="7.6600000000000001E-2"/>
    <n v="2018"/>
    <x v="9"/>
    <x v="20"/>
  </r>
  <r>
    <d v="2018-03-06T00:00:00"/>
    <d v="2018-03-13T00:00:00"/>
    <s v="Private Placement"/>
    <s v="PBS013"/>
    <d v="2019-05-15T00:00:00"/>
    <n v="6.25E-2"/>
    <m/>
    <m/>
    <m/>
    <m/>
    <n v="5.4800000000000001E-2"/>
    <m/>
    <m/>
    <n v="250000"/>
    <m/>
    <n v="250000"/>
    <m/>
    <n v="250000"/>
    <m/>
    <n v="1"/>
    <n v="5.4800000000000001E-2"/>
    <n v="2018"/>
    <x v="9"/>
    <x v="20"/>
  </r>
  <r>
    <d v="2018-03-13T00:00:00"/>
    <d v="2018-03-15T00:00:00"/>
    <s v="Lelang"/>
    <s v="SPN03180614"/>
    <d v="2018-06-14T00:00:00"/>
    <s v="Diskonto"/>
    <n v="4.1399999999999999E-2"/>
    <n v="4.2848900000000002E-2"/>
    <n v="4.9000000000000002E-2"/>
    <n v="4.1399999999999999E-2"/>
    <n v="4.2035200000000002E-2"/>
    <n v="4.2700000000000002E-2"/>
    <n v="17000000"/>
    <n v="6575000"/>
    <n v="46474600"/>
    <n v="5250000"/>
    <n v="27200000"/>
    <n v="5000000"/>
    <n v="23450000"/>
    <n v="1.3149999999999999"/>
    <n v="4.2099999999999999E-2"/>
    <n v="2018"/>
    <x v="9"/>
    <x v="16"/>
  </r>
  <r>
    <d v="2018-03-13T00:00:00"/>
    <d v="2018-03-15T00:00:00"/>
    <s v="Lelang"/>
    <s v="SPN12190314"/>
    <d v="2019-03-14T00:00:00"/>
    <s v="Diskonto"/>
    <n v="4.9399999999999999E-2"/>
    <n v="5.1459699999999997E-2"/>
    <n v="5.5E-2"/>
    <n v="4.9399999999999999E-2"/>
    <n v="5.0316100000000002E-2"/>
    <n v="5.1400000000000001E-2"/>
    <m/>
    <n v="8400000"/>
    <m/>
    <n v="8400000"/>
    <m/>
    <n v="5000000"/>
    <m/>
    <n v="1.68"/>
    <n v="5.1499999999999997E-2"/>
    <n v="2018"/>
    <x v="9"/>
    <x v="17"/>
  </r>
  <r>
    <d v="2018-03-13T00:00:00"/>
    <d v="2018-03-15T00:00:00"/>
    <s v="Lelang"/>
    <s v="FR0063"/>
    <d v="2023-05-15T00:00:00"/>
    <n v="5.6250000000000001E-2"/>
    <n v="6.1499999999999999E-2"/>
    <n v="6.2142099999999999E-2"/>
    <n v="6.3399999999999998E-2"/>
    <n v="6.1499999999999999E-2"/>
    <n v="6.1595799999999999E-2"/>
    <n v="6.1800000000000001E-2"/>
    <m/>
    <n v="6261000"/>
    <m/>
    <n v="1400000"/>
    <m/>
    <n v="1400000"/>
    <m/>
    <n v="4.472142857142857"/>
    <n v="6.1600000000000002E-2"/>
    <n v="2018"/>
    <x v="9"/>
    <x v="1"/>
  </r>
  <r>
    <d v="2018-03-13T00:00:00"/>
    <d v="2018-03-15T00:00:00"/>
    <s v="Lelang"/>
    <s v="FR0064"/>
    <d v="2028-05-15T00:00:00"/>
    <n v="6.1249999999999999E-2"/>
    <n v="6.7199999999999996E-2"/>
    <n v="6.7842799999999995E-2"/>
    <n v="7.0000000000000007E-2"/>
    <n v="6.7199999999999996E-2"/>
    <n v="6.7499799999999999E-2"/>
    <n v="6.7699999999999996E-2"/>
    <m/>
    <n v="17065000"/>
    <m/>
    <n v="7800000"/>
    <m/>
    <n v="7800000"/>
    <m/>
    <n v="2.187820512820513"/>
    <n v="6.7500000000000004E-2"/>
    <n v="2018"/>
    <x v="9"/>
    <x v="1"/>
  </r>
  <r>
    <d v="2018-03-13T00:00:00"/>
    <d v="2018-03-15T00:00:00"/>
    <s v="Lelang"/>
    <s v="FR0075"/>
    <d v="2038-05-15T00:00:00"/>
    <n v="7.4999999999999997E-2"/>
    <n v="7.2800000000000004E-2"/>
    <n v="7.3819899999999994E-2"/>
    <n v="7.4899999999999994E-2"/>
    <n v="7.2800000000000004E-2"/>
    <n v="7.3399000000000006E-2"/>
    <n v="7.3700000000000002E-2"/>
    <m/>
    <n v="7195700"/>
    <m/>
    <n v="3700000"/>
    <m/>
    <n v="3700000"/>
    <m/>
    <n v="1.9447837837837838"/>
    <n v="7.3400000000000007E-2"/>
    <n v="2018"/>
    <x v="9"/>
    <x v="1"/>
  </r>
  <r>
    <d v="2018-03-13T00:00:00"/>
    <d v="2018-03-15T00:00:00"/>
    <s v="Lelang"/>
    <s v="FR0076"/>
    <d v="2048-05-15T00:00:00"/>
    <n v="7.3749999999999996E-2"/>
    <n v="7.3700000000000002E-2"/>
    <n v="7.4247999999999995E-2"/>
    <n v="7.5999999999999998E-2"/>
    <n v="7.3700000000000002E-2"/>
    <n v="7.3845099999999997E-2"/>
    <n v="7.3899999999999993E-2"/>
    <m/>
    <n v="977900"/>
    <m/>
    <n v="650000"/>
    <m/>
    <n v="550000"/>
    <m/>
    <n v="1.778"/>
    <n v="7.3899999999999993E-2"/>
    <n v="2018"/>
    <x v="9"/>
    <x v="1"/>
  </r>
  <r>
    <d v="2018-03-20T00:00:00"/>
    <d v="2018-03-22T00:00:00"/>
    <s v="Lelang"/>
    <s v="SPNS07092018"/>
    <d v="2018-09-07T00:00:00"/>
    <s v="Diskonto"/>
    <n v="4.2187500000000003E-2"/>
    <n v="4.3249200000000002E-2"/>
    <n v="5.8749999999999997E-2"/>
    <n v="4.2187500000000003E-2"/>
    <n v="4.2968800000000001E-2"/>
    <n v="4.3749999999999997E-2"/>
    <n v="8000000"/>
    <n v="4811000"/>
    <n v="13064500"/>
    <n v="3120000"/>
    <n v="9603000"/>
    <n v="3000000"/>
    <n v="8902857"/>
    <n v="1.6036666666666666"/>
    <n v="4.2999999999999997E-2"/>
    <n v="2018"/>
    <x v="9"/>
    <x v="21"/>
  </r>
  <r>
    <d v="2018-03-20T00:00:00"/>
    <d v="2018-03-22T00:00:00"/>
    <s v="Lelang"/>
    <s v="PBS016"/>
    <d v="2020-03-15T00:00:00"/>
    <n v="6.25E-2"/>
    <n v="5.9687499999999998E-2"/>
    <n v="6.0765E-2"/>
    <n v="6.2812499999999993E-2"/>
    <n v="5.9687499999999998E-2"/>
    <n v="6.0650200000000001E-2"/>
    <n v="6.1562499999999999E-2"/>
    <m/>
    <n v="4981000"/>
    <m/>
    <n v="4981000"/>
    <m/>
    <n v="4630000"/>
    <m/>
    <n v="1.0758099352051835"/>
    <n v="6.1199999999999997E-2"/>
    <n v="2018"/>
    <x v="9"/>
    <x v="20"/>
  </r>
  <r>
    <d v="2018-03-20T00:00:00"/>
    <d v="2018-03-22T00:00:00"/>
    <s v="Lelang"/>
    <s v="PBS002"/>
    <d v="2022-01-15T00:00:00"/>
    <n v="5.45E-2"/>
    <n v="6.3125000000000001E-2"/>
    <n v="6.3591099999999998E-2"/>
    <n v="6.4062499999999994E-2"/>
    <n v="6.3125000000000001E-2"/>
    <n v="6.3591099999999998E-2"/>
    <n v="6.4062499999999994E-2"/>
    <m/>
    <n v="682000"/>
    <m/>
    <n v="682000"/>
    <m/>
    <n v="502857"/>
    <m/>
    <n v="1.3562503852984049"/>
    <n v="6.3799999999999996E-2"/>
    <n v="2018"/>
    <x v="9"/>
    <x v="20"/>
  </r>
  <r>
    <d v="2018-03-20T00:00:00"/>
    <d v="2018-03-22T00:00:00"/>
    <s v="Lelang"/>
    <s v="PBS017"/>
    <d v="2025-10-15T00:00:00"/>
    <n v="6.1249999999999999E-2"/>
    <n v="6.7812499999999998E-2"/>
    <n v="6.86084E-2"/>
    <n v="7.0000000000000007E-2"/>
    <n v="6.7812499999999998E-2"/>
    <n v="6.8182300000000001E-2"/>
    <n v="6.9062499999999999E-2"/>
    <m/>
    <n v="794500"/>
    <m/>
    <n v="670000"/>
    <m/>
    <n v="620000"/>
    <m/>
    <n v="1.2814516129032258"/>
    <n v="6.83E-2"/>
    <n v="2018"/>
    <x v="9"/>
    <x v="20"/>
  </r>
  <r>
    <d v="2018-03-20T00:00:00"/>
    <d v="2018-03-22T00:00:00"/>
    <s v="Lelang"/>
    <s v="PBS012"/>
    <d v="2031-11-15T00:00:00"/>
    <n v="8.8749999999999996E-2"/>
    <n v="7.3437500000000003E-2"/>
    <n v="7.42009E-2"/>
    <n v="7.6562500000000006E-2"/>
    <m/>
    <m/>
    <m/>
    <m/>
    <n v="988000"/>
    <m/>
    <n v="0"/>
    <m/>
    <n v="0"/>
    <m/>
    <m/>
    <n v="7.3200000000000001E-2"/>
    <n v="2018"/>
    <x v="9"/>
    <x v="20"/>
  </r>
  <r>
    <d v="2018-03-20T00:00:00"/>
    <d v="2018-03-22T00:00:00"/>
    <s v="Lelang"/>
    <s v="PBS004"/>
    <d v="2037-02-15T00:00:00"/>
    <n v="6.0999999999999999E-2"/>
    <n v="7.6874999999999999E-2"/>
    <n v="7.7466499999999994E-2"/>
    <n v="7.7812500000000007E-2"/>
    <n v="7.6874999999999999E-2"/>
    <n v="7.7095200000000003E-2"/>
    <n v="7.7187500000000006E-2"/>
    <m/>
    <n v="808000"/>
    <m/>
    <n v="150000"/>
    <m/>
    <n v="150000"/>
    <m/>
    <n v="5.3866666666666667"/>
    <n v="7.7100000000000002E-2"/>
    <n v="2018"/>
    <x v="9"/>
    <x v="20"/>
  </r>
  <r>
    <d v="2018-03-19T00:00:00"/>
    <d v="2018-03-21T00:00:00"/>
    <s v="Bookbuilding"/>
    <s v="SR-010"/>
    <d v="2021-03-10T00:00:00"/>
    <n v="5.8999999999999997E-2"/>
    <m/>
    <m/>
    <m/>
    <m/>
    <n v="5.8999999999999997E-2"/>
    <m/>
    <m/>
    <n v="8436570"/>
    <m/>
    <n v="8436570"/>
    <m/>
    <n v="8436570"/>
    <m/>
    <n v="1"/>
    <n v="5.8999999999999997E-2"/>
    <n v="2018"/>
    <x v="9"/>
    <x v="13"/>
  </r>
  <r>
    <d v="2018-03-27T00:00:00"/>
    <d v="2018-03-29T00:00:00"/>
    <s v="Lelang"/>
    <s v="SPN03180628"/>
    <d v="2018-06-28T00:00:00"/>
    <s v="Diskonto"/>
    <n v="3.9800000000000002E-2"/>
    <n v="4.2061500000000002E-2"/>
    <n v="4.5499999999999999E-2"/>
    <n v="3.9800000000000002E-2"/>
    <n v="4.1463199999999999E-2"/>
    <n v="4.2000000000000003E-2"/>
    <n v="17000000"/>
    <n v="7445000"/>
    <n v="35572700"/>
    <n v="5250000"/>
    <n v="21050000"/>
    <n v="5000000"/>
    <n v="20700000"/>
    <n v="1.4890000000000001"/>
    <n v="4.1500000000000002E-2"/>
    <n v="2018"/>
    <x v="9"/>
    <x v="16"/>
  </r>
  <r>
    <d v="2018-03-27T00:00:00"/>
    <d v="2018-03-29T00:00:00"/>
    <s v="Lelang"/>
    <s v="SPN12190314"/>
    <d v="2019-03-14T00:00:00"/>
    <s v="Diskonto"/>
    <n v="4.9799999999999997E-2"/>
    <n v="5.1577600000000001E-2"/>
    <n v="5.5E-2"/>
    <n v="4.9799999999999997E-2"/>
    <n v="5.0496300000000001E-2"/>
    <n v="5.0999999999999997E-2"/>
    <m/>
    <n v="6900000"/>
    <m/>
    <n v="4050000"/>
    <m/>
    <n v="4050000"/>
    <m/>
    <n v="1.7037037037037037"/>
    <n v="5.0500000000000003E-2"/>
    <n v="2018"/>
    <x v="9"/>
    <x v="17"/>
  </r>
  <r>
    <d v="2018-03-27T00:00:00"/>
    <d v="2018-03-29T00:00:00"/>
    <s v="Lelang"/>
    <s v="FR0064"/>
    <d v="2028-05-15T00:00:00"/>
    <n v="6.1249999999999999E-2"/>
    <n v="7.0000000000000007E-2"/>
    <n v="6.8097000000000005E-2"/>
    <n v="6.7699999999999996E-2"/>
    <n v="7.0000000000000007E-2"/>
    <n v="6.7899399999999999E-2"/>
    <n v="6.8000000000000005E-2"/>
    <m/>
    <n v="15280500"/>
    <m/>
    <n v="8450000"/>
    <m/>
    <n v="8450000"/>
    <m/>
    <n v="1.8083431952662723"/>
    <n v="6.7900000000000002E-2"/>
    <n v="2018"/>
    <x v="9"/>
    <x v="1"/>
  </r>
  <r>
    <d v="2018-03-27T00:00:00"/>
    <d v="2018-03-29T00:00:00"/>
    <s v="Lelang"/>
    <s v="FR0065"/>
    <d v="2033-05-15T00:00:00"/>
    <n v="6.6250000000000003E-2"/>
    <n v="6.9599999999999995E-2"/>
    <n v="7.0466899999999999E-2"/>
    <n v="7.1300000000000002E-2"/>
    <m/>
    <m/>
    <m/>
    <m/>
    <n v="1633000"/>
    <m/>
    <n v="100000"/>
    <m/>
    <n v="0"/>
    <m/>
    <m/>
    <n v="7.0000000000000007E-2"/>
    <n v="2018"/>
    <x v="9"/>
    <x v="1"/>
  </r>
  <r>
    <d v="2018-03-27T00:00:00"/>
    <d v="2018-03-29T00:00:00"/>
    <s v="Lelang"/>
    <s v="FR0075"/>
    <d v="2038-05-15T00:00:00"/>
    <n v="7.4999999999999997E-2"/>
    <n v="7.3499999999999996E-2"/>
    <n v="7.4048699999999995E-2"/>
    <n v="7.4999999999999997E-2"/>
    <n v="7.3499999999999996E-2"/>
    <n v="7.3897099999999993E-2"/>
    <n v="7.4200000000000002E-2"/>
    <m/>
    <n v="4314200"/>
    <m/>
    <n v="3200000"/>
    <m/>
    <n v="3200000"/>
    <m/>
    <n v="1.3481875000000001"/>
    <n v="7.3899999999999993E-2"/>
    <n v="2018"/>
    <x v="9"/>
    <x v="1"/>
  </r>
  <r>
    <d v="2018-04-03T00:00:00"/>
    <d v="2018-04-05T00:00:00"/>
    <s v="Lelang"/>
    <s v="SPNS04102018"/>
    <d v="2018-10-04T00:00:00"/>
    <s v="Diskonto"/>
    <n v="4.2500000000000003E-2"/>
    <n v="4.4161300000000001E-2"/>
    <n v="5.5E-2"/>
    <n v="4.2500000000000003E-2"/>
    <n v="4.29427E-2"/>
    <n v="4.3749999999999997E-2"/>
    <n v="8000000"/>
    <n v="4611000"/>
    <n v="11147300"/>
    <n v="2500000"/>
    <n v="7265800"/>
    <n v="2400000"/>
    <n v="6786857"/>
    <n v="1.9212499999999999"/>
    <n v="4.2999999999999997E-2"/>
    <n v="2018"/>
    <x v="9"/>
    <x v="21"/>
  </r>
  <r>
    <d v="2018-04-03T00:00:00"/>
    <d v="2018-04-05T00:00:00"/>
    <s v="Lelang"/>
    <s v="PBS016"/>
    <d v="2020-03-15T00:00:00"/>
    <n v="6.25E-2"/>
    <n v="0.06"/>
    <n v="6.1190399999999999E-2"/>
    <n v="6.2812499999999993E-2"/>
    <n v="0.06"/>
    <n v="6.0598199999999998E-2"/>
    <n v="6.1249999999999999E-2"/>
    <m/>
    <n v="3085000"/>
    <m/>
    <n v="1560000"/>
    <m/>
    <n v="1560000"/>
    <m/>
    <n v="1.9775641025641026"/>
    <n v="6.0600000000000001E-2"/>
    <n v="2018"/>
    <x v="9"/>
    <x v="20"/>
  </r>
  <r>
    <d v="2018-04-03T00:00:00"/>
    <d v="2018-04-05T00:00:00"/>
    <s v="Lelang"/>
    <s v="PBS002"/>
    <d v="2022-01-15T00:00:00"/>
    <n v="5.45E-2"/>
    <n v="6.3125000000000001E-2"/>
    <n v="6.3909400000000005E-2"/>
    <n v="6.5000000000000002E-2"/>
    <n v="6.3125000000000001E-2"/>
    <n v="6.3898399999999994E-2"/>
    <n v="6.4687499999999995E-2"/>
    <m/>
    <n v="605000"/>
    <m/>
    <n v="600000"/>
    <m/>
    <n v="600000"/>
    <m/>
    <n v="1.0083333333333333"/>
    <n v="6.3899999999999998E-2"/>
    <n v="2018"/>
    <x v="9"/>
    <x v="20"/>
  </r>
  <r>
    <d v="2018-04-03T00:00:00"/>
    <d v="2018-04-05T00:00:00"/>
    <s v="Lelang"/>
    <s v="PBS017"/>
    <d v="2025-10-15T00:00:00"/>
    <n v="6.1249999999999999E-2"/>
    <n v="6.7500000000000004E-2"/>
    <n v="6.8874199999999997E-2"/>
    <n v="6.9062499999999999E-2"/>
    <m/>
    <m/>
    <m/>
    <m/>
    <n v="83000"/>
    <m/>
    <n v="0"/>
    <m/>
    <n v="0"/>
    <m/>
    <m/>
    <n v="6.8199999999999997E-2"/>
    <n v="2018"/>
    <x v="9"/>
    <x v="20"/>
  </r>
  <r>
    <d v="2018-04-03T00:00:00"/>
    <d v="2018-04-05T00:00:00"/>
    <s v="Lelang"/>
    <s v="PBS012"/>
    <d v="2031-11-15T00:00:00"/>
    <n v="8.8749999999999996E-2"/>
    <n v="7.3124999999999996E-2"/>
    <n v="7.3850899999999997E-2"/>
    <n v="7.5312500000000004E-2"/>
    <n v="7.3124999999999996E-2"/>
    <n v="7.4374999999999997E-2"/>
    <n v="7.3579900000000004E-2"/>
    <m/>
    <n v="857500"/>
    <m/>
    <n v="700000"/>
    <m/>
    <n v="690000"/>
    <m/>
    <n v="1.2427536231884058"/>
    <n v="7.3599999999999999E-2"/>
    <n v="2018"/>
    <x v="9"/>
    <x v="20"/>
  </r>
  <r>
    <d v="2018-04-03T00:00:00"/>
    <d v="2018-04-05T00:00:00"/>
    <s v="Lelang"/>
    <s v="PBS004"/>
    <d v="2037-02-15T00:00:00"/>
    <n v="6.0999999999999999E-2"/>
    <n v="7.6249999999999998E-2"/>
    <n v="7.6668200000000006E-2"/>
    <n v="7.7499999999999999E-2"/>
    <n v="7.6249999999999998E-2"/>
    <n v="7.6668200000000006E-2"/>
    <n v="7.7499999999999999E-2"/>
    <m/>
    <n v="625800"/>
    <m/>
    <n v="625800"/>
    <m/>
    <n v="316857"/>
    <m/>
    <n v="1.9750234332837842"/>
    <n v="7.6999999999999999E-2"/>
    <n v="2018"/>
    <x v="9"/>
    <x v="20"/>
  </r>
  <r>
    <d v="2018-04-03T00:00:00"/>
    <d v="2018-04-05T00:00:00"/>
    <s v="Lelang"/>
    <s v="PBS015"/>
    <d v="2047-07-15T00:00:00"/>
    <n v="0.08"/>
    <n v="7.7499999999999999E-2"/>
    <n v="7.8067700000000004E-2"/>
    <n v="7.9062499999999994E-2"/>
    <n v="7.7499999999999999E-2"/>
    <n v="7.8017299999999998E-2"/>
    <n v="7.8437499999999993E-2"/>
    <m/>
    <n v="1280000"/>
    <m/>
    <n v="1280000"/>
    <m/>
    <n v="1220000"/>
    <m/>
    <n v="1.0491803278688525"/>
    <n v="7.8100000000000003E-2"/>
    <n v="2018"/>
    <x v="9"/>
    <x v="20"/>
  </r>
  <r>
    <d v="2018-04-10T00:00:00"/>
    <d v="2018-04-12T00:00:00"/>
    <s v="Lelang"/>
    <s v="SPN12180712"/>
    <d v="2018-07-12T00:00:00"/>
    <s v="Diskonto"/>
    <n v="4.1500000000000002E-2"/>
    <n v="4.2887599999999998E-2"/>
    <n v="0.05"/>
    <n v="4.1500000000000002E-2"/>
    <n v="4.1899499999999999E-2"/>
    <n v="4.2099999999999999E-2"/>
    <n v="17000000"/>
    <n v="6230000"/>
    <n v="37720400"/>
    <n v="4200000"/>
    <n v="21850000"/>
    <n v="4200000"/>
    <n v="21850000"/>
    <n v="1.4833333333333334"/>
    <n v="4.19E-2"/>
    <n v="2018"/>
    <x v="9"/>
    <x v="17"/>
  </r>
  <r>
    <d v="2018-04-10T00:00:00"/>
    <d v="2018-04-12T00:00:00"/>
    <s v="Lelang"/>
    <s v="SPN12190411"/>
    <d v="2019-04-11T00:00:00"/>
    <s v="Diskonto"/>
    <n v="5.0200000000000002E-2"/>
    <n v="5.1376499999999999E-2"/>
    <n v="5.5E-2"/>
    <n v="5.0200000000000002E-2"/>
    <n v="5.0698E-2"/>
    <n v="5.1200000000000002E-2"/>
    <m/>
    <n v="7650000"/>
    <m/>
    <n v="4450000"/>
    <m/>
    <n v="4450000"/>
    <m/>
    <n v="1.7191011235955056"/>
    <n v="5.0700000000000002E-2"/>
    <n v="2018"/>
    <x v="9"/>
    <x v="17"/>
  </r>
  <r>
    <d v="2018-04-10T00:00:00"/>
    <d v="2018-04-12T00:00:00"/>
    <s v="Lelang"/>
    <s v="FR0063"/>
    <d v="2023-05-15T00:00:00"/>
    <n v="5.6250000000000001E-2"/>
    <n v="5.8999999999999997E-2"/>
    <n v="5.9481699999999998E-2"/>
    <n v="6.0499999999999998E-2"/>
    <n v="5.8999999999999997E-2"/>
    <n v="5.9297799999999998E-2"/>
    <n v="5.9799999999999999E-2"/>
    <m/>
    <n v="8230000"/>
    <m/>
    <n v="6500000"/>
    <m/>
    <n v="6500000"/>
    <m/>
    <n v="1.2661538461538462"/>
    <n v="5.9299999999999999E-2"/>
    <n v="2018"/>
    <x v="9"/>
    <x v="1"/>
  </r>
  <r>
    <d v="2018-04-10T00:00:00"/>
    <d v="2018-04-12T00:00:00"/>
    <s v="Lelang"/>
    <s v="FR0064"/>
    <d v="2028-05-15T00:00:00"/>
    <n v="6.1249999999999999E-2"/>
    <n v="6.5500000000000003E-2"/>
    <n v="6.6292100000000007E-2"/>
    <n v="6.7500000000000004E-2"/>
    <n v="6.5500000000000003E-2"/>
    <n v="6.5898899999999996E-2"/>
    <n v="6.6100000000000006E-2"/>
    <m/>
    <n v="11132000"/>
    <m/>
    <n v="3850000"/>
    <m/>
    <n v="3850000"/>
    <m/>
    <n v="2.8914285714285715"/>
    <n v="6.59E-2"/>
    <n v="2018"/>
    <x v="9"/>
    <x v="1"/>
  </r>
  <r>
    <d v="2018-04-10T00:00:00"/>
    <d v="2018-04-12T00:00:00"/>
    <s v="Lelang"/>
    <s v="FR0065"/>
    <d v="2033-05-15T00:00:00"/>
    <n v="6.6250000000000003E-2"/>
    <n v="6.7799999999999999E-2"/>
    <n v="6.8324300000000004E-2"/>
    <n v="6.9199999999999998E-2"/>
    <n v="6.7799999999999999E-2"/>
    <n v="6.8099499999999993E-2"/>
    <n v="6.83E-2"/>
    <m/>
    <n v="4478400"/>
    <m/>
    <n v="2850000"/>
    <m/>
    <n v="2850000"/>
    <m/>
    <n v="1.5713684210526315"/>
    <n v="6.8099999999999994E-2"/>
    <n v="2018"/>
    <x v="9"/>
    <x v="1"/>
  </r>
  <r>
    <d v="2018-04-17T00:00:00"/>
    <d v="2018-04-19T00:00:00"/>
    <s v="Lelang"/>
    <s v="SPNS04102018"/>
    <d v="2018-10-04T00:00:00"/>
    <s v="Diskonto"/>
    <n v="4.2812500000000003E-2"/>
    <n v="4.4482800000000003E-2"/>
    <n v="5.7500000000000002E-2"/>
    <n v="4.2812500000000003E-2"/>
    <n v="4.3256299999999998E-2"/>
    <n v="4.3749999999999997E-2"/>
    <n v="8000000"/>
    <n v="4315500"/>
    <n v="10186000"/>
    <n v="2350000"/>
    <n v="6633000"/>
    <n v="2100000"/>
    <n v="6352000"/>
    <n v="2.0550000000000002"/>
    <n v="4.3499999999999997E-2"/>
    <n v="2018"/>
    <x v="9"/>
    <x v="21"/>
  </r>
  <r>
    <d v="2018-04-17T00:00:00"/>
    <d v="2018-04-19T00:00:00"/>
    <s v="Lelang"/>
    <s v="PBS016"/>
    <d v="2020-03-15T00:00:00"/>
    <n v="6.25E-2"/>
    <n v="6.0312499999999998E-2"/>
    <n v="6.1290799999999999E-2"/>
    <n v="6.5000000000000002E-2"/>
    <n v="6.0312499999999998E-2"/>
    <n v="6.1265300000000002E-2"/>
    <n v="6.21875E-2"/>
    <m/>
    <n v="2731000"/>
    <m/>
    <n v="2731000"/>
    <m/>
    <n v="2710000"/>
    <m/>
    <n v="1.0077490774907749"/>
    <n v="6.13E-2"/>
    <n v="2018"/>
    <x v="9"/>
    <x v="20"/>
  </r>
  <r>
    <d v="2018-04-17T00:00:00"/>
    <d v="2018-04-19T00:00:00"/>
    <s v="Lelang"/>
    <s v="PBS002"/>
    <d v="2022-01-15T00:00:00"/>
    <n v="5.45E-2"/>
    <n v="6.3437499999999994E-2"/>
    <n v="6.4802899999999997E-2"/>
    <n v="6.6250000000000003E-2"/>
    <n v="6.3437499999999994E-2"/>
    <n v="6.4497399999999996E-2"/>
    <n v="6.5312499999999996E-2"/>
    <m/>
    <n v="845000"/>
    <m/>
    <n v="605000"/>
    <m/>
    <n v="605000"/>
    <m/>
    <n v="1.3966942148760331"/>
    <n v="6.4500000000000002E-2"/>
    <n v="2018"/>
    <x v="9"/>
    <x v="20"/>
  </r>
  <r>
    <d v="2018-04-17T00:00:00"/>
    <d v="2018-04-19T00:00:00"/>
    <s v="Lelang"/>
    <s v="PBS017"/>
    <d v="2025-10-15T00:00:00"/>
    <n v="6.1249999999999999E-2"/>
    <n v="6.7187499999999997E-2"/>
    <n v="6.7798899999999995E-2"/>
    <n v="6.8125000000000005E-2"/>
    <m/>
    <m/>
    <m/>
    <m/>
    <n v="25000"/>
    <m/>
    <n v="10000"/>
    <m/>
    <n v="0"/>
    <m/>
    <m/>
    <n v="6.7500000000000004E-2"/>
    <n v="2018"/>
    <x v="9"/>
    <x v="20"/>
  </r>
  <r>
    <d v="2018-04-17T00:00:00"/>
    <d v="2018-04-19T00:00:00"/>
    <s v="Lelang"/>
    <s v="PBS012"/>
    <d v="2031-11-15T00:00:00"/>
    <n v="8.8749999999999996E-2"/>
    <n v="7.3124999999999996E-2"/>
    <n v="7.4697700000000006E-2"/>
    <n v="7.6874999999999999E-2"/>
    <n v="7.3124999999999996E-2"/>
    <n v="7.4494400000000002E-2"/>
    <n v="7.4999999999999997E-2"/>
    <m/>
    <n v="500500"/>
    <m/>
    <n v="410000"/>
    <m/>
    <n v="410000"/>
    <m/>
    <n v="1.2207317073170731"/>
    <n v="7.4499999999999997E-2"/>
    <n v="2018"/>
    <x v="9"/>
    <x v="20"/>
  </r>
  <r>
    <d v="2018-04-17T00:00:00"/>
    <d v="2018-04-19T00:00:00"/>
    <s v="Lelang"/>
    <s v="PBS004"/>
    <d v="2037-02-15T00:00:00"/>
    <n v="6.0999999999999999E-2"/>
    <n v="7.6249999999999998E-2"/>
    <n v="7.6518299999999997E-2"/>
    <n v="7.7499999999999999E-2"/>
    <n v="7.6249999999999998E-2"/>
    <n v="7.6518299999999997E-2"/>
    <n v="7.7499999999999999E-2"/>
    <m/>
    <n v="527000"/>
    <m/>
    <n v="527000"/>
    <m/>
    <n v="527000"/>
    <m/>
    <n v="1"/>
    <n v="7.6600000000000001E-2"/>
    <n v="2018"/>
    <x v="9"/>
    <x v="20"/>
  </r>
  <r>
    <d v="2018-04-17T00:00:00"/>
    <d v="2018-04-19T00:00:00"/>
    <s v="Lelang"/>
    <s v="PBS015"/>
    <d v="2047-07-15T00:00:00"/>
    <n v="0.08"/>
    <n v="7.7812500000000007E-2"/>
    <n v="7.8406500000000004E-2"/>
    <n v="7.9375000000000001E-2"/>
    <m/>
    <m/>
    <m/>
    <m/>
    <n v="1242000"/>
    <m/>
    <n v="0"/>
    <m/>
    <n v="0"/>
    <m/>
    <m/>
    <n v="7.6899999999999996E-2"/>
    <n v="2018"/>
    <x v="9"/>
    <x v="20"/>
  </r>
  <r>
    <d v="2018-04-17T00:00:00"/>
    <d v="2018-04-24T00:00:00"/>
    <s v="(prefunding)"/>
    <s v="RIEUR0425"/>
    <d v="2025-04-24T00:00:00"/>
    <n v="1.7500000000000002E-2"/>
    <m/>
    <m/>
    <m/>
    <m/>
    <m/>
    <m/>
    <m/>
    <n v="50909444.999999993"/>
    <m/>
    <n v="16969815"/>
    <m/>
    <n v="16969815"/>
    <m/>
    <m/>
    <m/>
    <n v="2018"/>
    <x v="9"/>
    <x v="27"/>
  </r>
  <r>
    <d v="2018-04-17T00:00:00"/>
    <d v="2018-04-24T00:00:00"/>
    <s v="(prefunding)"/>
    <s v="RI0428"/>
    <d v="2028-04-24T00:00:00"/>
    <n v="4.1000000000000002E-2"/>
    <m/>
    <m/>
    <m/>
    <m/>
    <m/>
    <m/>
    <m/>
    <n v="37530000"/>
    <m/>
    <n v="13900000"/>
    <m/>
    <n v="13900000"/>
    <m/>
    <m/>
    <m/>
    <n v="2018"/>
    <x v="9"/>
    <x v="22"/>
  </r>
  <r>
    <d v="2018-04-24T00:00:00"/>
    <d v="2018-04-26T00:00:00"/>
    <s v="Lelang"/>
    <s v="SPN12180725"/>
    <d v="2018-07-12T00:00:00"/>
    <s v="Diskonto"/>
    <n v="4.3499999999999997E-2"/>
    <n v="4.4606699999999999E-2"/>
    <n v="4.7E-2"/>
    <m/>
    <m/>
    <m/>
    <n v="17000000"/>
    <n v="2750000"/>
    <n v="17020500"/>
    <n v="0"/>
    <n v="6150000"/>
    <n v="0"/>
    <n v="6150000"/>
    <m/>
    <n v="4.2700000000000002E-2"/>
    <n v="2018"/>
    <x v="9"/>
    <x v="17"/>
  </r>
  <r>
    <d v="2018-04-24T00:00:00"/>
    <d v="2018-04-26T00:00:00"/>
    <s v="Lelang"/>
    <s v="SPN12190131"/>
    <d v="2019-04-11T00:00:00"/>
    <s v="Diskonto"/>
    <n v="5.2499999999999998E-2"/>
    <n v="5.6124199999999999E-2"/>
    <n v="6.1499999999999999E-2"/>
    <m/>
    <m/>
    <m/>
    <m/>
    <n v="3150000"/>
    <m/>
    <n v="0"/>
    <m/>
    <n v="0"/>
    <m/>
    <m/>
    <n v="5.0999999999999997E-2"/>
    <n v="2018"/>
    <x v="9"/>
    <x v="17"/>
  </r>
  <r>
    <d v="2018-04-24T00:00:00"/>
    <d v="2018-04-26T00:00:00"/>
    <s v="Lelang"/>
    <s v="FR0063"/>
    <d v="2023-05-15T00:00:00"/>
    <n v="5.6250000000000001E-2"/>
    <n v="6.2799999999999995E-2"/>
    <n v="6.3611899999999999E-2"/>
    <n v="6.4299999999999996E-2"/>
    <m/>
    <m/>
    <m/>
    <m/>
    <n v="1351000"/>
    <m/>
    <n v="0"/>
    <m/>
    <n v="0"/>
    <m/>
    <m/>
    <n v="6.2700000000000006E-2"/>
    <n v="2018"/>
    <x v="9"/>
    <x v="1"/>
  </r>
  <r>
    <d v="2018-04-24T00:00:00"/>
    <d v="2018-04-26T00:00:00"/>
    <s v="Lelang"/>
    <s v="FR0064"/>
    <d v="2028-05-15T00:00:00"/>
    <n v="6.1249999999999999E-2"/>
    <n v="6.8699999999999997E-2"/>
    <n v="6.9447300000000003E-2"/>
    <n v="7.0199999999999999E-2"/>
    <n v="6.8699999999999997E-2"/>
    <n v="6.9199300000000005E-2"/>
    <n v="6.9400000000000003E-2"/>
    <m/>
    <n v="6171500"/>
    <m/>
    <n v="3950000"/>
    <m/>
    <n v="3950000"/>
    <m/>
    <n v="1.5624050632911393"/>
    <n v="6.9199999999999998E-2"/>
    <n v="2018"/>
    <x v="9"/>
    <x v="1"/>
  </r>
  <r>
    <d v="2018-04-24T00:00:00"/>
    <d v="2018-04-26T00:00:00"/>
    <s v="Lelang"/>
    <s v="FR0075"/>
    <d v="2038-05-15T00:00:00"/>
    <n v="7.4999999999999997E-2"/>
    <n v="7.4099999999999999E-2"/>
    <n v="7.4880000000000002E-2"/>
    <n v="7.6499999999999999E-2"/>
    <n v="7.4099999999999999E-2"/>
    <n v="7.4694999999999998E-2"/>
    <n v="7.4899999999999994E-2"/>
    <m/>
    <n v="3598000"/>
    <m/>
    <n v="2200000"/>
    <m/>
    <n v="2200000"/>
    <m/>
    <n v="1.6354545454545455"/>
    <n v="7.4700000000000003E-2"/>
    <n v="2018"/>
    <x v="9"/>
    <x v="1"/>
  </r>
  <r>
    <d v="2018-05-02T00:00:00"/>
    <d v="2018-05-04T00:00:00"/>
    <s v="Lelang"/>
    <s v="SPNS03112018"/>
    <d v="2018-11-03T00:00:00"/>
    <s v="Diskonto"/>
    <n v="4.3437499999999997E-2"/>
    <n v="4.6918099999999997E-2"/>
    <n v="5.5937500000000001E-2"/>
    <n v="4.3437499999999997E-2"/>
    <n v="4.4038500000000001E-2"/>
    <n v="4.4999999999999998E-2"/>
    <n v="8000000"/>
    <n v="3435000"/>
    <n v="5530000"/>
    <n v="700000"/>
    <n v="1775000"/>
    <n v="650000"/>
    <n v="1380000"/>
    <n v="5.2846153846153845"/>
    <n v="4.4999999999999998E-2"/>
    <n v="2018"/>
    <x v="9"/>
    <x v="21"/>
  </r>
  <r>
    <d v="2018-05-02T00:00:00"/>
    <d v="2018-05-04T00:00:00"/>
    <s v="Lelang"/>
    <s v="PBS016"/>
    <d v="2020-03-15T00:00:00"/>
    <n v="6.25E-2"/>
    <n v="6.1874999999999999E-2"/>
    <n v="6.4620499999999997E-2"/>
    <n v="7.03125E-2"/>
    <n v="6.1874999999999999E-2"/>
    <n v="6.2123499999999998E-2"/>
    <n v="6.25E-2"/>
    <m/>
    <n v="841000"/>
    <m/>
    <n v="410000"/>
    <m/>
    <n v="250000"/>
    <m/>
    <n v="3.3639999999999999"/>
    <n v="6.3200000000000006E-2"/>
    <n v="2018"/>
    <x v="9"/>
    <x v="20"/>
  </r>
  <r>
    <d v="2018-05-02T00:00:00"/>
    <d v="2018-05-04T00:00:00"/>
    <s v="Lelang"/>
    <s v="PBS002"/>
    <d v="2022-01-15T00:00:00"/>
    <n v="5.45E-2"/>
    <n v="6.5312499999999996E-2"/>
    <n v="6.6872299999999996E-2"/>
    <n v="6.9687499999999999E-2"/>
    <n v="6.5312499999999996E-2"/>
    <n v="6.5925999999999998E-2"/>
    <n v="6.6875000000000004E-2"/>
    <m/>
    <n v="685000"/>
    <m/>
    <n v="560000"/>
    <m/>
    <n v="380000"/>
    <m/>
    <n v="1.8026315789473684"/>
    <n v="6.6500000000000004E-2"/>
    <n v="2018"/>
    <x v="9"/>
    <x v="20"/>
  </r>
  <r>
    <d v="2018-05-02T00:00:00"/>
    <d v="2018-05-04T00:00:00"/>
    <s v="Lelang"/>
    <s v="PBS017"/>
    <d v="2025-10-15T00:00:00"/>
    <n v="6.1249999999999999E-2"/>
    <n v="6.9687499999999999E-2"/>
    <n v="7.2497199999999998E-2"/>
    <n v="7.7499999999999999E-2"/>
    <n v="6.9687499999999999E-2"/>
    <n v="7.1991799999999995E-2"/>
    <n v="7.2499999999999995E-2"/>
    <m/>
    <n v="112000"/>
    <m/>
    <n v="105000"/>
    <m/>
    <n v="100000"/>
    <m/>
    <n v="1.1200000000000001"/>
    <n v="7.22E-2"/>
    <n v="2018"/>
    <x v="9"/>
    <x v="20"/>
  </r>
  <r>
    <d v="2018-05-02T00:00:00"/>
    <d v="2018-05-04T00:00:00"/>
    <s v="Lelang"/>
    <s v="PBS012"/>
    <d v="2031-11-15T00:00:00"/>
    <n v="8.8749999999999996E-2"/>
    <n v="7.4999999999999997E-2"/>
    <n v="0"/>
    <n v="7.6562500000000006E-2"/>
    <m/>
    <m/>
    <m/>
    <m/>
    <n v="111000"/>
    <m/>
    <n v="0"/>
    <m/>
    <n v="0"/>
    <m/>
    <m/>
    <n v="7.5700000000000003E-2"/>
    <n v="2018"/>
    <x v="9"/>
    <x v="20"/>
  </r>
  <r>
    <d v="2018-05-02T00:00:00"/>
    <d v="2018-05-04T00:00:00"/>
    <s v="Lelang"/>
    <s v="PBS004"/>
    <d v="2037-02-15T00:00:00"/>
    <n v="6.0999999999999999E-2"/>
    <n v="7.7812500000000007E-2"/>
    <n v="0"/>
    <n v="7.8750000000000001E-2"/>
    <m/>
    <m/>
    <m/>
    <m/>
    <n v="63000"/>
    <m/>
    <n v="0"/>
    <m/>
    <n v="0"/>
    <m/>
    <m/>
    <n v="7.7200000000000005E-2"/>
    <n v="2018"/>
    <x v="9"/>
    <x v="20"/>
  </r>
  <r>
    <d v="2018-05-02T00:00:00"/>
    <d v="2018-05-04T00:00:00"/>
    <s v="Lelang"/>
    <s v="PBS015"/>
    <d v="2047-07-15T00:00:00"/>
    <n v="0.08"/>
    <n v="7.8437499999999993E-2"/>
    <n v="7.9553600000000002E-2"/>
    <n v="8.2500000000000004E-2"/>
    <m/>
    <m/>
    <m/>
    <m/>
    <n v="283000"/>
    <m/>
    <n v="0"/>
    <m/>
    <n v="0"/>
    <m/>
    <m/>
    <n v="7.7600000000000002E-2"/>
    <n v="2018"/>
    <x v="9"/>
    <x v="20"/>
  </r>
  <r>
    <d v="2018-05-08T00:00:00"/>
    <d v="2018-05-10T00:00:00"/>
    <s v="Lelang"/>
    <s v="SPN12180809"/>
    <d v="2018-08-09T00:00:00"/>
    <s v="Diskonto"/>
    <n v="5.0500000000000003E-2"/>
    <n v="5.2892500000000002E-2"/>
    <n v="5.5500000000000001E-2"/>
    <m/>
    <m/>
    <m/>
    <n v="17000000"/>
    <n v="2200000"/>
    <n v="7186100"/>
    <n v="0"/>
    <n v="154000"/>
    <n v="0"/>
    <n v="0"/>
    <m/>
    <n v="4.8399999999999999E-2"/>
    <n v="2018"/>
    <x v="9"/>
    <x v="17"/>
  </r>
  <r>
    <d v="2018-05-08T00:00:00"/>
    <d v="2018-05-10T00:00:00"/>
    <s v="Lelang"/>
    <s v="SPN12190510"/>
    <d v="2019-05-10T00:00:00"/>
    <s v="Diskonto"/>
    <n v="0.06"/>
    <n v="6.5516599999999994E-2"/>
    <n v="7.0000000000000007E-2"/>
    <m/>
    <m/>
    <m/>
    <m/>
    <n v="2301000"/>
    <m/>
    <n v="0"/>
    <m/>
    <n v="0"/>
    <m/>
    <m/>
    <n v="5.8500000000000003E-2"/>
    <n v="2018"/>
    <x v="9"/>
    <x v="17"/>
  </r>
  <r>
    <d v="2018-05-08T00:00:00"/>
    <d v="2018-05-10T00:00:00"/>
    <s v="Lelang"/>
    <s v="FR0063"/>
    <d v="2023-05-15T00:00:00"/>
    <n v="5.6250000000000001E-2"/>
    <n v="6.8000000000000005E-2"/>
    <n v="6.8987199999999999E-2"/>
    <n v="7.6999999999999999E-2"/>
    <m/>
    <m/>
    <m/>
    <m/>
    <n v="2062000"/>
    <m/>
    <n v="0"/>
    <m/>
    <n v="0"/>
    <m/>
    <m/>
    <n v="6.7799999999999999E-2"/>
    <n v="2018"/>
    <x v="9"/>
    <x v="1"/>
  </r>
  <r>
    <d v="2018-05-08T00:00:00"/>
    <d v="2018-05-10T00:00:00"/>
    <s v="Lelang"/>
    <s v="FR0065"/>
    <d v="2033-05-15T00:00:00"/>
    <n v="6.6250000000000003E-2"/>
    <n v="7.4300000000000005E-2"/>
    <n v="7.5796600000000006E-2"/>
    <n v="7.5999999999999998E-2"/>
    <m/>
    <m/>
    <m/>
    <m/>
    <n v="208000"/>
    <m/>
    <n v="4000"/>
    <m/>
    <n v="0"/>
    <m/>
    <m/>
    <n v="7.4700000000000003E-2"/>
    <n v="2018"/>
    <x v="9"/>
    <x v="1"/>
  </r>
  <r>
    <d v="2018-05-08T00:00:00"/>
    <d v="2018-05-10T00:00:00"/>
    <s v="Lelang"/>
    <s v="FR0075"/>
    <d v="2038-05-15T00:00:00"/>
    <n v="7.4999999999999997E-2"/>
    <n v="7.6999999999999999E-2"/>
    <n v="7.7720300000000006E-2"/>
    <n v="7.9500000000000001E-2"/>
    <m/>
    <m/>
    <m/>
    <m/>
    <n v="415100"/>
    <m/>
    <n v="150000"/>
    <m/>
    <n v="0"/>
    <m/>
    <m/>
    <n v="7.7100000000000002E-2"/>
    <n v="2018"/>
    <x v="9"/>
    <x v="1"/>
  </r>
  <r>
    <d v="2018-05-11T00:00:00"/>
    <d v="2018-05-15T00:00:00"/>
    <s v="Private Placement"/>
    <s v="PBS014"/>
    <d v="2021-05-15T00:00:00"/>
    <n v="6.5000000000000002E-2"/>
    <m/>
    <m/>
    <m/>
    <m/>
    <n v="6.9000000000000006E-2"/>
    <m/>
    <m/>
    <n v="1000000"/>
    <m/>
    <n v="1000000"/>
    <m/>
    <n v="1000000"/>
    <m/>
    <n v="1"/>
    <n v="6.9000000000000006E-2"/>
    <n v="2018"/>
    <x v="9"/>
    <x v="20"/>
  </r>
  <r>
    <d v="2018-05-15T00:00:00"/>
    <d v="2018-05-17T00:00:00"/>
    <s v="Lelang"/>
    <s v="SPNS03112018"/>
    <d v="2018-11-03T00:00:00"/>
    <s v="Diskonto"/>
    <n v="4.5937499999999999E-2"/>
    <n v="5.4600799999999998E-2"/>
    <n v="7.0000000000000007E-2"/>
    <n v="4.5937499999999999E-2"/>
    <n v="4.6249999999999999E-2"/>
    <n v="4.7500000000000001E-2"/>
    <n v="4000000"/>
    <n v="4171000"/>
    <n v="9107500"/>
    <n v="1900000"/>
    <n v="5571000"/>
    <n v="500000"/>
    <n v="4055000"/>
    <n v="8.3420000000000005"/>
    <n v="5.3199999999999997E-2"/>
    <n v="2018"/>
    <x v="9"/>
    <x v="21"/>
  </r>
  <r>
    <d v="2018-05-15T00:00:00"/>
    <d v="2018-05-17T00:00:00"/>
    <s v="Lelang"/>
    <s v="PBS016"/>
    <d v="2020-03-15T00:00:00"/>
    <n v="6.25E-2"/>
    <n v="6.2812499999999993E-2"/>
    <n v="6.6235799999999997E-2"/>
    <n v="6.9687499999999999E-2"/>
    <n v="6.2812499999999993E-2"/>
    <n v="6.4451800000000004E-2"/>
    <n v="6.6250000000000003E-2"/>
    <m/>
    <n v="1473000"/>
    <m/>
    <n v="920000"/>
    <m/>
    <n v="840000"/>
    <m/>
    <n v="1.7535714285714286"/>
    <n v="6.4699999999999994E-2"/>
    <n v="2018"/>
    <x v="9"/>
    <x v="20"/>
  </r>
  <r>
    <d v="2018-05-15T00:00:00"/>
    <d v="2018-05-17T00:00:00"/>
    <s v="Lelang"/>
    <s v="PBS002"/>
    <d v="2022-01-15T00:00:00"/>
    <n v="5.45E-2"/>
    <n v="6.7500000000000004E-2"/>
    <n v="6.89327E-2"/>
    <n v="7.2187500000000002E-2"/>
    <n v="6.7500000000000004E-2"/>
    <n v="6.8550799999999995E-2"/>
    <n v="6.9687499999999999E-2"/>
    <m/>
    <n v="1439000"/>
    <m/>
    <n v="1210000"/>
    <m/>
    <n v="1190000"/>
    <m/>
    <n v="1.2092436974789915"/>
    <n v="6.8599999999999994E-2"/>
    <n v="2018"/>
    <x v="9"/>
    <x v="20"/>
  </r>
  <r>
    <d v="2018-05-15T00:00:00"/>
    <d v="2018-05-17T00:00:00"/>
    <s v="Lelang"/>
    <s v="PBS017"/>
    <d v="2025-10-15T00:00:00"/>
    <n v="6.1249999999999999E-2"/>
    <n v="7.4374999999999997E-2"/>
    <n v="7.55469E-2"/>
    <n v="7.7499999999999999E-2"/>
    <m/>
    <m/>
    <m/>
    <m/>
    <n v="332000"/>
    <m/>
    <n v="0"/>
    <m/>
    <n v="0"/>
    <m/>
    <m/>
    <n v="7.3800000000000004E-2"/>
    <n v="2018"/>
    <x v="9"/>
    <x v="20"/>
  </r>
  <r>
    <d v="2018-05-15T00:00:00"/>
    <d v="2018-05-17T00:00:00"/>
    <s v="Lelang"/>
    <s v="PBS012"/>
    <d v="2031-11-15T00:00:00"/>
    <n v="8.8749999999999996E-2"/>
    <n v="7.6562500000000006E-2"/>
    <n v="7.8206600000000001E-2"/>
    <n v="8.0312499999999995E-2"/>
    <n v="7.6562500000000006E-2"/>
    <n v="7.7776399999999996E-2"/>
    <n v="7.8750000000000001E-2"/>
    <m/>
    <n v="1011500"/>
    <m/>
    <n v="860000"/>
    <m/>
    <n v="860000"/>
    <m/>
    <n v="1.1761627906976744"/>
    <n v="7.7799999999999994E-2"/>
    <n v="2018"/>
    <x v="9"/>
    <x v="20"/>
  </r>
  <r>
    <d v="2018-05-15T00:00:00"/>
    <d v="2018-05-17T00:00:00"/>
    <s v="Lelang"/>
    <s v="PBS004"/>
    <d v="2037-02-15T00:00:00"/>
    <n v="6.0999999999999999E-2"/>
    <n v="7.8125E-2"/>
    <n v="7.9926899999999995E-2"/>
    <n v="8.1562499999999996E-2"/>
    <n v="7.8125E-2"/>
    <n v="7.9890500000000003E-2"/>
    <n v="8.0625000000000002E-2"/>
    <m/>
    <n v="681000"/>
    <m/>
    <n v="681000"/>
    <m/>
    <n v="665000"/>
    <m/>
    <n v="1.0240601503759399"/>
    <n v="0.08"/>
    <n v="2018"/>
    <x v="9"/>
    <x v="20"/>
  </r>
  <r>
    <d v="2018-05-22T00:00:00"/>
    <d v="2018-05-24T00:00:00"/>
    <s v="Lelang"/>
    <s v="SPN03180823"/>
    <d v="2018-08-23T00:00:00"/>
    <s v="Diskonto"/>
    <n v="4.9500000000000002E-2"/>
    <n v="5.2275599999999998E-2"/>
    <n v="5.7000000000000002E-2"/>
    <n v="4.9500000000000002E-2"/>
    <n v="5.1954500000000001E-2"/>
    <n v="5.3499999999999999E-2"/>
    <n v="10000000"/>
    <n v="3320000"/>
    <n v="31475300"/>
    <n v="2250000"/>
    <n v="18120000"/>
    <n v="2200000"/>
    <n v="15000000"/>
    <n v="1.509090909090909"/>
    <n v="5.1999999999999998E-2"/>
    <n v="2018"/>
    <x v="9"/>
    <x v="16"/>
  </r>
  <r>
    <d v="2018-05-22T00:00:00"/>
    <d v="2018-05-24T00:00:00"/>
    <s v="Lelang"/>
    <s v="SPN12190214"/>
    <d v="2019-02-14T00:00:00"/>
    <s v="Diskonto"/>
    <n v="5.3999999999999999E-2"/>
    <n v="5.9789000000000002E-2"/>
    <n v="6.6500000000000004E-2"/>
    <n v="5.3999999999999999E-2"/>
    <n v="5.8609099999999997E-2"/>
    <n v="0.06"/>
    <m/>
    <n v="5820000"/>
    <m/>
    <n v="5820000"/>
    <m/>
    <n v="3300000"/>
    <m/>
    <n v="1.7636363636363637"/>
    <n v="0.06"/>
    <n v="2018"/>
    <x v="9"/>
    <x v="17"/>
  </r>
  <r>
    <d v="2018-05-22T00:00:00"/>
    <d v="2018-05-24T00:00:00"/>
    <s v="Lelang"/>
    <s v="FR0064"/>
    <d v="2028-05-15T00:00:00"/>
    <n v="6.1249999999999999E-2"/>
    <n v="7.3800000000000004E-2"/>
    <n v="7.7345999999999998E-2"/>
    <n v="8.8499999999999995E-2"/>
    <n v="7.3800000000000004E-2"/>
    <n v="7.4671100000000004E-2"/>
    <n v="7.4999999999999997E-2"/>
    <m/>
    <n v="14277600"/>
    <m/>
    <n v="7300000"/>
    <m/>
    <n v="6750000"/>
    <m/>
    <n v="2.1152000000000002"/>
    <n v="7.4700000000000003E-2"/>
    <n v="2018"/>
    <x v="9"/>
    <x v="1"/>
  </r>
  <r>
    <d v="2018-05-22T00:00:00"/>
    <d v="2018-05-24T00:00:00"/>
    <s v="Lelang"/>
    <s v="FR0065"/>
    <d v="2033-05-15T00:00:00"/>
    <n v="6.6250000000000003E-2"/>
    <n v="7.7799999999999994E-2"/>
    <n v="8.4403400000000003E-2"/>
    <n v="9.2700000000000005E-2"/>
    <n v="7.7799999999999994E-2"/>
    <n v="7.9195199999999993E-2"/>
    <n v="7.9799999999999996E-2"/>
    <m/>
    <n v="3746000"/>
    <m/>
    <n v="2000000"/>
    <m/>
    <n v="2000000"/>
    <m/>
    <n v="1.873"/>
    <n v="7.9200000000000007E-2"/>
    <n v="2018"/>
    <x v="9"/>
    <x v="1"/>
  </r>
  <r>
    <d v="2018-05-22T00:00:00"/>
    <d v="2018-05-24T00:00:00"/>
    <s v="Lelang"/>
    <s v="FR0075"/>
    <d v="2038-05-15T00:00:00"/>
    <n v="7.4999999999999997E-2"/>
    <n v="7.9399999999999998E-2"/>
    <n v="8.6240300000000006E-2"/>
    <n v="9.4399999999999998E-2"/>
    <n v="7.9399999999999998E-2"/>
    <n v="7.9994700000000002E-2"/>
    <n v="8.0100000000000005E-2"/>
    <m/>
    <n v="4311700"/>
    <m/>
    <n v="750000"/>
    <m/>
    <n v="750000"/>
    <m/>
    <n v="5.7489333333333335"/>
    <n v="0.08"/>
    <n v="2018"/>
    <x v="9"/>
    <x v="1"/>
  </r>
  <r>
    <d v="2018-05-24T00:00:00"/>
    <d v="2018-05-31T00:00:00"/>
    <s v="Bookbuilding"/>
    <s v="RIJPY0521"/>
    <d v="2021-05-31T00:00:00"/>
    <n v="6.7000000000000002E-3"/>
    <m/>
    <m/>
    <m/>
    <m/>
    <m/>
    <m/>
    <m/>
    <n v="6368503.6000000006"/>
    <m/>
    <n v="6291465.2500000009"/>
    <m/>
    <n v="6291467.7000000002"/>
    <m/>
    <m/>
    <m/>
    <n v="2018"/>
    <x v="9"/>
    <x v="9"/>
  </r>
  <r>
    <d v="2018-05-24T00:00:00"/>
    <d v="2018-05-31T00:00:00"/>
    <s v="Bookbuilding"/>
    <s v="RIJPY0523"/>
    <d v="2023-05-31T00:00:00"/>
    <n v="9.1999999999999998E-3"/>
    <m/>
    <m/>
    <m/>
    <m/>
    <m/>
    <m/>
    <m/>
    <n v="5058851.6500000004"/>
    <m/>
    <n v="5007492.7500000009"/>
    <m/>
    <n v="5007494.7"/>
    <m/>
    <m/>
    <m/>
    <n v="2018"/>
    <x v="9"/>
    <x v="9"/>
  </r>
  <r>
    <d v="2018-05-24T00:00:00"/>
    <d v="2018-05-31T00:00:00"/>
    <s v="Bookbuilding"/>
    <s v="RIJPY0525"/>
    <d v="2025-05-30T00:00:00"/>
    <n v="1.0699999999999999E-2"/>
    <m/>
    <m/>
    <m/>
    <m/>
    <m/>
    <m/>
    <m/>
    <n v="449390.37500000006"/>
    <m/>
    <n v="449390.37500000006"/>
    <m/>
    <n v="449390.55"/>
    <m/>
    <m/>
    <m/>
    <n v="2018"/>
    <x v="9"/>
    <x v="9"/>
  </r>
  <r>
    <d v="2018-05-24T00:00:00"/>
    <d v="2018-05-31T00:00:00"/>
    <s v="Bookbuilding"/>
    <s v="RIJPY0528"/>
    <d v="2028-05-31T00:00:00"/>
    <n v="1.2699999999999999E-2"/>
    <m/>
    <m/>
    <m/>
    <m/>
    <m/>
    <m/>
    <m/>
    <n v="1117056.0750000002"/>
    <m/>
    <n v="1091376.6250000002"/>
    <m/>
    <n v="1091377.05"/>
    <m/>
    <m/>
    <m/>
    <n v="2018"/>
    <x v="9"/>
    <x v="9"/>
  </r>
  <r>
    <d v="2018-05-28T00:00:00"/>
    <d v="2018-05-31T00:00:00"/>
    <s v="Bookbuilding"/>
    <s v="SBR003"/>
    <d v="2020-05-20T00:00:00"/>
    <n v="6.8000000000000005E-2"/>
    <m/>
    <m/>
    <m/>
    <m/>
    <n v="6.8000000000000005E-2"/>
    <m/>
    <m/>
    <n v="1928066"/>
    <m/>
    <n v="1928066"/>
    <m/>
    <n v="1928066"/>
    <m/>
    <m/>
    <n v="6.8000000000000005E-2"/>
    <n v="2018"/>
    <x v="9"/>
    <x v="26"/>
  </r>
  <r>
    <d v="2018-05-24T00:00:00"/>
    <d v="2018-05-30T00:00:00"/>
    <s v="Private Placement"/>
    <s v="PBS012"/>
    <d v="2031-11-15T00:00:00"/>
    <n v="8.8749999999999996E-2"/>
    <m/>
    <m/>
    <m/>
    <m/>
    <n v="8.8749999999999996E-2"/>
    <m/>
    <m/>
    <n v="300000"/>
    <m/>
    <n v="300000"/>
    <m/>
    <n v="300000"/>
    <m/>
    <n v="1"/>
    <n v="8.8749999999999996E-2"/>
    <n v="2018"/>
    <x v="9"/>
    <x v="20"/>
  </r>
  <r>
    <d v="2018-05-30T00:00:00"/>
    <d v="2018-06-04T00:00:00"/>
    <s v="Private Placement"/>
    <s v="PBS018"/>
    <d v="2028-05-15T00:00:00"/>
    <n v="7.6249999999999998E-2"/>
    <m/>
    <m/>
    <m/>
    <m/>
    <n v="7.6899999999999996E-2"/>
    <m/>
    <m/>
    <n v="2000000"/>
    <m/>
    <n v="2000000"/>
    <m/>
    <n v="2000000"/>
    <m/>
    <n v="1"/>
    <n v="7.6899999999999996E-2"/>
    <n v="2018"/>
    <x v="9"/>
    <x v="20"/>
  </r>
  <r>
    <d v="2018-05-30T00:00:00"/>
    <d v="2018-06-04T00:00:00"/>
    <s v="Lelang"/>
    <s v="SPNS01122018"/>
    <d v="2018-12-01T00:00:00"/>
    <s v="Diskonto"/>
    <n v="5.2187499999999998E-2"/>
    <n v="5.4884200000000001E-2"/>
    <n v="6.8750000000000006E-2"/>
    <n v="5.2187499999999998E-2"/>
    <n v="5.3541699999999998E-2"/>
    <n v="5.5E-2"/>
    <n v="4000000"/>
    <n v="4636000"/>
    <n v="7155000"/>
    <n v="2800000"/>
    <n v="4994000"/>
    <n v="2550000"/>
    <n v="4360000"/>
    <n v="1.8180392156862746"/>
    <n v="5.3999999999999999E-2"/>
    <n v="2018"/>
    <x v="9"/>
    <x v="21"/>
  </r>
  <r>
    <d v="2018-05-30T00:00:00"/>
    <d v="2018-06-04T00:00:00"/>
    <s v="Lelang"/>
    <s v="PBS016"/>
    <d v="2020-03-15T00:00:00"/>
    <n v="6.25E-2"/>
    <n v="6.5312499999999996E-2"/>
    <n v="6.8323700000000001E-2"/>
    <n v="7.2499999999999995E-2"/>
    <n v="6.5312499999999996E-2"/>
    <n v="6.8100900000000006E-2"/>
    <n v="6.9375000000000006E-2"/>
    <m/>
    <n v="442000"/>
    <m/>
    <n v="425000"/>
    <m/>
    <n v="415000"/>
    <m/>
    <n v="1.0650602409638554"/>
    <n v="6.8199999999999997E-2"/>
    <n v="2018"/>
    <x v="9"/>
    <x v="20"/>
  </r>
  <r>
    <d v="2018-05-30T00:00:00"/>
    <d v="2018-06-04T00:00:00"/>
    <s v="Lelang"/>
    <s v="PBS002"/>
    <d v="2022-01-15T00:00:00"/>
    <n v="5.45E-2"/>
    <n v="6.9062499999999999E-2"/>
    <n v="6.9867799999999994E-2"/>
    <n v="7.0624999999999993E-2"/>
    <n v="6.9062499999999999E-2"/>
    <n v="6.9849800000000004E-2"/>
    <n v="7.0000000000000007E-2"/>
    <m/>
    <n v="673000"/>
    <m/>
    <n v="673000"/>
    <m/>
    <n v="315000"/>
    <m/>
    <n v="2.1365079365079365"/>
    <n v="7.0000000000000007E-2"/>
    <n v="2018"/>
    <x v="9"/>
    <x v="20"/>
  </r>
  <r>
    <d v="2018-05-30T00:00:00"/>
    <d v="2018-06-04T00:00:00"/>
    <s v="Lelang"/>
    <s v="PBS017"/>
    <d v="2025-10-15T00:00:00"/>
    <n v="6.1249999999999999E-2"/>
    <n v="7.9687499999999994E-2"/>
    <n v="7.9687499999999994E-2"/>
    <n v="7.9687499999999994E-2"/>
    <m/>
    <m/>
    <m/>
    <m/>
    <n v="211000"/>
    <m/>
    <n v="0"/>
    <m/>
    <n v="0"/>
    <m/>
    <m/>
    <n v="7.8200000000000006E-2"/>
    <n v="2018"/>
    <x v="9"/>
    <x v="20"/>
  </r>
  <r>
    <d v="2018-05-30T00:00:00"/>
    <d v="2018-06-04T00:00:00"/>
    <s v="Lelang"/>
    <s v="PBS012"/>
    <d v="2031-11-15T00:00:00"/>
    <n v="8.8749999999999996E-2"/>
    <n v="7.9375000000000001E-2"/>
    <n v="8.0769099999999996E-2"/>
    <n v="8.1875000000000003E-2"/>
    <n v="7.9375000000000001E-2"/>
    <n v="8.0751199999999995E-2"/>
    <n v="8.1250000000000003E-2"/>
    <m/>
    <n v="1096000"/>
    <m/>
    <n v="1096000"/>
    <m/>
    <n v="1080000"/>
    <m/>
    <n v="1.0148148148148148"/>
    <n v="8.0799999999999997E-2"/>
    <n v="2018"/>
    <x v="9"/>
    <x v="20"/>
  </r>
  <r>
    <d v="2018-05-30T00:00:00"/>
    <d v="2018-06-04T00:00:00"/>
    <s v="Lelang"/>
    <s v="PBS004"/>
    <d v="2037-02-15T00:00:00"/>
    <n v="6.0999999999999999E-2"/>
    <n v="8.0937499999999996E-2"/>
    <n v="8.1668900000000003E-2"/>
    <n v="8.2187499999999997E-2"/>
    <m/>
    <m/>
    <m/>
    <m/>
    <n v="97000"/>
    <m/>
    <n v="0"/>
    <m/>
    <n v="0"/>
    <m/>
    <m/>
    <n v="8.1199999999999994E-2"/>
    <n v="2018"/>
    <x v="9"/>
    <x v="20"/>
  </r>
  <r>
    <d v="2018-05-31T00:00:00"/>
    <d v="2018-06-06T00:00:00"/>
    <s v="Private Placement"/>
    <s v="FR0070"/>
    <d v="2024-03-15T00:00:00"/>
    <n v="8.3750000000000005E-2"/>
    <m/>
    <n v="7.0000000000000007E-2"/>
    <m/>
    <m/>
    <n v="6.8699999999999997E-2"/>
    <m/>
    <m/>
    <n v="1500000"/>
    <m/>
    <n v="1500000"/>
    <m/>
    <n v="1500000"/>
    <m/>
    <m/>
    <n v="6.8699999999999997E-2"/>
    <n v="2018"/>
    <x v="9"/>
    <x v="1"/>
  </r>
  <r>
    <d v="2018-05-31T00:00:00"/>
    <d v="2018-06-06T00:00:00"/>
    <s v="Private Placement"/>
    <s v="FR0059"/>
    <d v="2027-05-15T00:00:00"/>
    <n v="7.0000000000000007E-2"/>
    <m/>
    <n v="7.1499999999999994E-2"/>
    <m/>
    <m/>
    <n v="7.0699999999999999E-2"/>
    <m/>
    <m/>
    <n v="2100000"/>
    <m/>
    <n v="2100000"/>
    <m/>
    <n v="2100000"/>
    <m/>
    <m/>
    <n v="7.0699999999999999E-2"/>
    <n v="2018"/>
    <x v="9"/>
    <x v="1"/>
  </r>
  <r>
    <d v="2018-06-05T00:00:00"/>
    <d v="2018-06-07T00:00:00"/>
    <s v="Lelang"/>
    <s v="SPN12180906"/>
    <d v="2018-09-06T00:00:00"/>
    <s v="Diskonto"/>
    <n v="5.2499999999999998E-2"/>
    <n v="5.3421999999999997E-2"/>
    <n v="5.5E-2"/>
    <n v="5.2499999999999998E-2"/>
    <n v="5.2990000000000002E-2"/>
    <n v="5.3499999999999999E-2"/>
    <n v="10000000"/>
    <n v="4965000"/>
    <n v="29306100"/>
    <n v="3050000"/>
    <n v="11900000"/>
    <n v="3000000"/>
    <n v="11700000"/>
    <n v="1.655"/>
    <n v="5.2999999999999999E-2"/>
    <n v="2018"/>
    <x v="9"/>
    <x v="17"/>
  </r>
  <r>
    <d v="2018-06-05T00:00:00"/>
    <d v="2018-06-07T00:00:00"/>
    <s v="Lelang"/>
    <s v="SPN12190606"/>
    <d v="2019-06-06T00:00:00"/>
    <s v="Diskonto"/>
    <n v="5.8999999999999997E-2"/>
    <n v="6.11154E-2"/>
    <n v="6.5000000000000002E-2"/>
    <n v="5.8999999999999997E-2"/>
    <n v="5.9714299999999998E-2"/>
    <n v="0.06"/>
    <m/>
    <n v="4550000"/>
    <m/>
    <n v="700000"/>
    <m/>
    <n v="700000"/>
    <m/>
    <n v="6.5"/>
    <n v="5.9799999999999999E-2"/>
    <n v="2018"/>
    <x v="9"/>
    <x v="17"/>
  </r>
  <r>
    <d v="2018-06-05T00:00:00"/>
    <d v="2018-06-07T00:00:00"/>
    <s v="Lelang"/>
    <s v="FR0063"/>
    <d v="2023-05-15T00:00:00"/>
    <n v="5.6250000000000001E-2"/>
    <n v="6.7500000000000004E-2"/>
    <n v="6.9878200000000001E-2"/>
    <n v="7.1999999999999995E-2"/>
    <n v="6.7500000000000004E-2"/>
    <n v="6.7972699999999997E-2"/>
    <n v="6.83E-2"/>
    <m/>
    <n v="6858500"/>
    <m/>
    <n v="2600000"/>
    <m/>
    <n v="2500000"/>
    <m/>
    <n v="2.7433999999999998"/>
    <n v="6.8000000000000005E-2"/>
    <n v="2018"/>
    <x v="9"/>
    <x v="1"/>
  </r>
  <r>
    <d v="2018-06-05T00:00:00"/>
    <d v="2018-06-07T00:00:00"/>
    <s v="Lelang"/>
    <s v="FR0064"/>
    <d v="2028-05-15T00:00:00"/>
    <n v="6.1249999999999999E-2"/>
    <n v="7.0199999999999999E-2"/>
    <n v="7.3666200000000001E-2"/>
    <n v="7.7499999999999999E-2"/>
    <n v="7.0199999999999999E-2"/>
    <n v="7.05789E-2"/>
    <n v="7.1199999999999999E-2"/>
    <m/>
    <n v="8552500"/>
    <m/>
    <n v="3200000"/>
    <m/>
    <n v="3150000"/>
    <m/>
    <n v="2.7150793650793652"/>
    <n v="7.0599999999999996E-2"/>
    <n v="2018"/>
    <x v="9"/>
    <x v="1"/>
  </r>
  <r>
    <d v="2018-06-05T00:00:00"/>
    <d v="2018-06-07T00:00:00"/>
    <s v="Lelang"/>
    <s v="FR0065"/>
    <d v="2033-05-15T00:00:00"/>
    <n v="6.6250000000000003E-2"/>
    <n v="0.08"/>
    <n v="7.6069800000000007E-2"/>
    <n v="7.4300000000000005E-2"/>
    <n v="0.08"/>
    <n v="7.4690500000000007E-2"/>
    <n v="7.5200000000000003E-2"/>
    <m/>
    <n v="3605300"/>
    <m/>
    <n v="2200000"/>
    <m/>
    <n v="2200000"/>
    <m/>
    <n v="1.6387727272727273"/>
    <n v="7.4700000000000003E-2"/>
    <n v="2018"/>
    <x v="9"/>
    <x v="1"/>
  </r>
  <r>
    <d v="2018-06-05T00:00:00"/>
    <d v="2018-06-07T00:00:00"/>
    <s v="Lelang"/>
    <s v="FR0076"/>
    <d v="2048-05-15T00:00:00"/>
    <n v="7.3749999999999996E-2"/>
    <n v="7.7799999999999994E-2"/>
    <n v="8.0030100000000007E-2"/>
    <n v="8.0500000000000002E-2"/>
    <n v="7.7799999999999994E-2"/>
    <n v="7.8444E-2"/>
    <n v="7.9000000000000001E-2"/>
    <m/>
    <n v="774800"/>
    <m/>
    <n v="150000"/>
    <m/>
    <n v="150000"/>
    <m/>
    <n v="5.1653333333333338"/>
    <n v="7.85E-2"/>
    <n v="2018"/>
    <x v="9"/>
    <x v="1"/>
  </r>
  <r>
    <d v="2018-06-26T00:00:00"/>
    <d v="2018-06-28T00:00:00"/>
    <s v="Lelang"/>
    <s v="SPNS01122018"/>
    <d v="2018-12-01T00:00:00"/>
    <s v="Diskonto"/>
    <n v="5.5E-2"/>
    <n v="5.63846E-2"/>
    <n v="7.0000000000000007E-2"/>
    <n v="5.5E-2"/>
    <n v="5.5468799999999999E-2"/>
    <n v="5.5937500000000001E-2"/>
    <n v="4000000"/>
    <n v="5253300"/>
    <n v="7147300"/>
    <n v="4050000"/>
    <n v="5243000"/>
    <n v="4000000"/>
    <n v="5159000"/>
    <n v="1.3133250000000001"/>
    <n v="5.5500000000000001E-2"/>
    <n v="2018"/>
    <x v="9"/>
    <x v="21"/>
  </r>
  <r>
    <d v="2018-06-26T00:00:00"/>
    <d v="2018-06-28T00:00:00"/>
    <s v="Lelang"/>
    <s v="PBS016"/>
    <d v="2020-03-15T00:00:00"/>
    <n v="6.25E-2"/>
    <n v="7.0624999999999993E-2"/>
    <n v="7.21585E-2"/>
    <n v="7.6249999999999998E-2"/>
    <n v="7.0624999999999993E-2"/>
    <n v="7.1553199999999997E-2"/>
    <n v="7.2499999999999995E-2"/>
    <m/>
    <n v="701000"/>
    <m/>
    <n v="550000"/>
    <m/>
    <n v="540000"/>
    <m/>
    <n v="1.2981481481481481"/>
    <n v="7.1599999999999997E-2"/>
    <n v="2018"/>
    <x v="9"/>
    <x v="20"/>
  </r>
  <r>
    <d v="2018-06-26T00:00:00"/>
    <d v="2018-06-28T00:00:00"/>
    <s v="Lelang"/>
    <s v="PBS002"/>
    <d v="2022-01-15T00:00:00"/>
    <n v="5.45E-2"/>
    <n v="7.3124999999999996E-2"/>
    <n v="7.3616100000000004E-2"/>
    <n v="8.2500000000000004E-2"/>
    <n v="7.3124999999999996E-2"/>
    <n v="7.3197100000000001E-2"/>
    <n v="7.3437500000000003E-2"/>
    <m/>
    <n v="840000"/>
    <m/>
    <n v="325000"/>
    <m/>
    <n v="325000"/>
    <m/>
    <n v="2.5846153846153848"/>
    <n v="7.3200000000000001E-2"/>
    <n v="2018"/>
    <x v="9"/>
    <x v="20"/>
  </r>
  <r>
    <d v="2018-06-26T00:00:00"/>
    <d v="2018-06-28T00:00:00"/>
    <s v="Lelang"/>
    <s v="PBS017"/>
    <d v="2025-10-15T00:00:00"/>
    <n v="6.1249999999999999E-2"/>
    <n v="7.5624999999999998E-2"/>
    <n v="7.8489600000000007E-2"/>
    <n v="7.9062499999999994E-2"/>
    <m/>
    <m/>
    <m/>
    <m/>
    <n v="24000"/>
    <m/>
    <n v="24000"/>
    <m/>
    <n v="0"/>
    <m/>
    <m/>
    <n v="7.85E-2"/>
    <n v="2018"/>
    <x v="9"/>
    <x v="20"/>
  </r>
  <r>
    <d v="2018-06-26T00:00:00"/>
    <d v="2018-06-28T00:00:00"/>
    <s v="Lelang"/>
    <s v="PBS012"/>
    <d v="2031-11-15T00:00:00"/>
    <n v="8.8749999999999996E-2"/>
    <n v="7.3437500000000003E-2"/>
    <n v="8.1244399999999994E-2"/>
    <n v="8.3750000000000005E-2"/>
    <n v="7.3437500000000003E-2"/>
    <n v="8.1244399999999994E-2"/>
    <n v="8.3750000000000005E-2"/>
    <m/>
    <n v="294000"/>
    <m/>
    <n v="294000"/>
    <m/>
    <n v="294000"/>
    <m/>
    <n v="1"/>
    <n v="8.1299999999999997E-2"/>
    <n v="2018"/>
    <x v="9"/>
    <x v="20"/>
  </r>
  <r>
    <d v="2018-06-26T00:00:00"/>
    <d v="2018-06-28T00:00:00"/>
    <s v="Lelang"/>
    <s v="PBS004"/>
    <d v="2037-02-15T00:00:00"/>
    <n v="6.0999999999999999E-2"/>
    <n v="8.4375000000000006E-2"/>
    <n v="8.5572899999999993E-2"/>
    <n v="8.6562500000000001E-2"/>
    <m/>
    <m/>
    <m/>
    <m/>
    <n v="35000"/>
    <m/>
    <n v="0"/>
    <m/>
    <n v="0"/>
    <m/>
    <m/>
    <n v="8.2199999999999995E-2"/>
    <n v="2018"/>
    <x v="9"/>
    <x v="20"/>
  </r>
  <r>
    <d v="2018-06-28T00:00:00"/>
    <d v="2018-07-03T00:00:00"/>
    <s v="Private Placement"/>
    <s v="PBS018"/>
    <d v="2028-05-15T00:00:00"/>
    <n v="7.6249999999999998E-2"/>
    <m/>
    <m/>
    <m/>
    <m/>
    <n v="7.8399999999999997E-2"/>
    <m/>
    <m/>
    <n v="1000000"/>
    <m/>
    <n v="1000000"/>
    <m/>
    <n v="1000000"/>
    <m/>
    <n v="1"/>
    <n v="7.8399999999999997E-2"/>
    <n v="2018"/>
    <x v="9"/>
    <x v="20"/>
  </r>
  <r>
    <d v="2018-07-03T00:00:00"/>
    <d v="2018-07-05T00:00:00"/>
    <s v="Lelang"/>
    <s v="SPN12181004"/>
    <d v="2018-09-06T00:00:00"/>
    <s v="Diskonto"/>
    <n v="5.5E-2"/>
    <n v="5.8522299999999999E-2"/>
    <n v="6.2E-2"/>
    <n v="5.5E-2"/>
    <n v="5.6849999999999998E-2"/>
    <n v="5.7500000000000002E-2"/>
    <n v="10000000"/>
    <n v="7250000"/>
    <n v="21465000"/>
    <n v="3250000"/>
    <n v="11650000"/>
    <n v="3000000"/>
    <n v="11320000"/>
    <n v="2.4166666666666665"/>
    <n v="5.6899999999999999E-2"/>
    <n v="2018"/>
    <x v="9"/>
    <x v="17"/>
  </r>
  <r>
    <d v="2018-07-03T00:00:00"/>
    <d v="2018-07-05T00:00:00"/>
    <s v="Lelang"/>
    <s v="SPN12190704"/>
    <d v="2019-06-06T00:00:00"/>
    <s v="Diskonto"/>
    <n v="6.1899999999999997E-2"/>
    <n v="6.7934400000000006E-2"/>
    <n v="7.2999999999999995E-2"/>
    <n v="6.1899999999999997E-2"/>
    <n v="6.5642900000000004E-2"/>
    <n v="6.9500000000000006E-2"/>
    <m/>
    <n v="6125000"/>
    <m/>
    <n v="3500000"/>
    <m/>
    <n v="3500000"/>
    <m/>
    <n v="1.75"/>
    <n v="6.5699999999999995E-2"/>
    <n v="2018"/>
    <x v="9"/>
    <x v="17"/>
  </r>
  <r>
    <d v="2018-07-03T00:00:00"/>
    <d v="2018-07-05T00:00:00"/>
    <s v="Lelang"/>
    <s v="FR0063"/>
    <d v="2023-05-15T00:00:00"/>
    <n v="5.6250000000000001E-2"/>
    <n v="7.4999999999999997E-2"/>
    <n v="7.7503500000000003E-2"/>
    <n v="8.3500000000000005E-2"/>
    <n v="7.4999999999999997E-2"/>
    <n v="7.6117400000000002E-2"/>
    <n v="7.8200000000000006E-2"/>
    <m/>
    <n v="3510000"/>
    <m/>
    <n v="2650000"/>
    <m/>
    <n v="2600000"/>
    <m/>
    <n v="1.35"/>
    <n v="7.6200000000000004E-2"/>
    <n v="2018"/>
    <x v="9"/>
    <x v="1"/>
  </r>
  <r>
    <d v="2018-07-03T00:00:00"/>
    <d v="2018-07-05T00:00:00"/>
    <s v="Lelang"/>
    <s v="FR0065"/>
    <d v="2033-05-15T00:00:00"/>
    <n v="6.6250000000000003E-2"/>
    <n v="8.1500000000000003E-2"/>
    <n v="8.4270399999999995E-2"/>
    <n v="8.6400000000000005E-2"/>
    <n v="8.1500000000000003E-2"/>
    <n v="8.2897600000000002E-2"/>
    <n v="8.3900000000000002E-2"/>
    <m/>
    <n v="3788000"/>
    <m/>
    <n v="1700000"/>
    <m/>
    <n v="1700000"/>
    <m/>
    <n v="2.2282352941176469"/>
    <n v="8.2900000000000001E-2"/>
    <n v="2018"/>
    <x v="9"/>
    <x v="1"/>
  </r>
  <r>
    <d v="2018-07-03T00:00:00"/>
    <d v="2018-07-05T00:00:00"/>
    <s v="Lelang"/>
    <s v="FR0075"/>
    <d v="2038-05-15T00:00:00"/>
    <n v="7.4999999999999997E-2"/>
    <n v="8.1500000000000003E-2"/>
    <n v="8.4207099999999993E-2"/>
    <n v="8.6999999999999994E-2"/>
    <n v="8.1500000000000003E-2"/>
    <n v="8.2849999999999993E-2"/>
    <n v="8.3500000000000005E-2"/>
    <m/>
    <n v="792000"/>
    <m/>
    <n v="550000"/>
    <m/>
    <n v="520000"/>
    <m/>
    <n v="1.523076923076923"/>
    <n v="8.3000000000000004E-2"/>
    <n v="2018"/>
    <x v="9"/>
    <x v="1"/>
  </r>
  <r>
    <d v="2018-07-10T00:00:00"/>
    <d v="2018-07-12T00:00:00"/>
    <s v="Lelang"/>
    <s v="SPNS11012019"/>
    <d v="2019-01-11T00:00:00"/>
    <s v="Diskonto"/>
    <n v="5.8125000000000003E-2"/>
    <n v="6.1273300000000003E-2"/>
    <n v="7.2499999999999995E-2"/>
    <n v="5.8125000000000003E-2"/>
    <n v="5.98869E-2"/>
    <n v="6.1249999999999999E-2"/>
    <n v="4000000"/>
    <n v="5076000"/>
    <n v="12537000"/>
    <n v="3650000"/>
    <n v="9371000"/>
    <n v="2900000"/>
    <n v="8000000"/>
    <n v="1.7503448275862068"/>
    <n v="6.0699999999999997E-2"/>
    <n v="2018"/>
    <x v="9"/>
    <x v="21"/>
  </r>
  <r>
    <d v="2018-07-10T00:00:00"/>
    <d v="2018-07-12T00:00:00"/>
    <s v="Lelang"/>
    <s v="SPNS11042019"/>
    <d v="2019-04-11T00:00:00"/>
    <s v="Diskonto"/>
    <n v="6.2812499999999993E-2"/>
    <n v="6.5587400000000004E-2"/>
    <n v="6.6875000000000004E-2"/>
    <n v="6.2812499999999993E-2"/>
    <n v="6.51563E-2"/>
    <n v="6.5937499999999996E-2"/>
    <m/>
    <n v="2790000"/>
    <m/>
    <n v="1050000"/>
    <m/>
    <n v="1000000"/>
    <m/>
    <n v="2.79"/>
    <n v="6.5199999999999994E-2"/>
    <n v="2018"/>
    <x v="9"/>
    <x v="21"/>
  </r>
  <r>
    <d v="2018-07-10T00:00:00"/>
    <d v="2018-07-12T00:00:00"/>
    <s v="Lelang"/>
    <s v="PBS016"/>
    <d v="2020-03-15T00:00:00"/>
    <n v="6.25E-2"/>
    <n v="7.1249999999999994E-2"/>
    <n v="7.2806999999999997E-2"/>
    <n v="7.7187500000000006E-2"/>
    <n v="7.1249999999999994E-2"/>
    <n v="7.2082499999999994E-2"/>
    <n v="7.3124999999999996E-2"/>
    <m/>
    <n v="1287500"/>
    <m/>
    <n v="1287500"/>
    <m/>
    <n v="910000"/>
    <m/>
    <n v="1.4148351648351649"/>
    <n v="7.3599999999999999E-2"/>
    <n v="2018"/>
    <x v="9"/>
    <x v="20"/>
  </r>
  <r>
    <d v="2018-07-10T00:00:00"/>
    <d v="2018-07-12T00:00:00"/>
    <s v="Lelang"/>
    <s v="PBS002"/>
    <d v="2022-01-15T00:00:00"/>
    <n v="5.45E-2"/>
    <n v="7.1874999999999994E-2"/>
    <n v="7.2701699999999994E-2"/>
    <n v="7.7499999999999999E-2"/>
    <n v="7.1874999999999994E-2"/>
    <n v="7.25938E-2"/>
    <n v="7.3749999999999996E-2"/>
    <m/>
    <n v="3190500"/>
    <m/>
    <n v="3190500"/>
    <m/>
    <n v="3050000"/>
    <m/>
    <n v="1.0460655737704918"/>
    <n v="7.6399999999999996E-2"/>
    <n v="2018"/>
    <x v="9"/>
    <x v="20"/>
  </r>
  <r>
    <d v="2018-07-10T00:00:00"/>
    <d v="2018-07-12T00:00:00"/>
    <s v="Lelang"/>
    <s v="PBS012"/>
    <d v="2031-11-15T00:00:00"/>
    <n v="8.8749999999999996E-2"/>
    <n v="8.0937499999999996E-2"/>
    <n v="8.2513299999999998E-2"/>
    <n v="8.5312499999999999E-2"/>
    <n v="8.0937499999999996E-2"/>
    <n v="8.1416699999999995E-2"/>
    <n v="8.1875000000000003E-2"/>
    <m/>
    <n v="52000"/>
    <m/>
    <n v="52000"/>
    <m/>
    <n v="35000"/>
    <m/>
    <n v="1.4857142857142858"/>
    <n v="8.3400000000000002E-2"/>
    <n v="2018"/>
    <x v="9"/>
    <x v="20"/>
  </r>
  <r>
    <d v="2018-07-10T00:00:00"/>
    <d v="2018-07-12T00:00:00"/>
    <s v="Lelang"/>
    <s v="PBS015"/>
    <d v="2047-07-15T00:00:00"/>
    <n v="0.08"/>
    <n v="8.3125000000000004E-2"/>
    <n v="8.4657700000000002E-2"/>
    <n v="8.6249999999999993E-2"/>
    <n v="8.3125000000000004E-2"/>
    <n v="8.4194400000000003E-2"/>
    <n v="8.5312499999999999E-2"/>
    <m/>
    <n v="141000"/>
    <m/>
    <n v="141000"/>
    <m/>
    <n v="105000"/>
    <m/>
    <n v="1.3428571428571427"/>
    <n v="8.5400000000000004E-2"/>
    <n v="2018"/>
    <x v="9"/>
    <x v="20"/>
  </r>
  <r>
    <d v="2018-07-17T00:00:00"/>
    <d v="2018-07-19T00:00:00"/>
    <s v="Lelang"/>
    <s v="SPN03181018"/>
    <d v="2018-10-18T00:00:00"/>
    <s v="Diskonto"/>
    <n v="5.1999999999999998E-2"/>
    <n v="5.4412799999999997E-2"/>
    <n v="6.4000000000000001E-2"/>
    <n v="5.1999999999999998E-2"/>
    <n v="5.2183300000000002E-2"/>
    <n v="5.2999999999999999E-2"/>
    <n v="10000000"/>
    <n v="9070000"/>
    <n v="38169100"/>
    <n v="9070000"/>
    <n v="37661100"/>
    <n v="3000000"/>
    <n v="20000000"/>
    <n v="3.0233333333333334"/>
    <n v="5.6000000000000001E-2"/>
    <n v="2018"/>
    <x v="9"/>
    <x v="16"/>
  </r>
  <r>
    <d v="2018-07-17T00:00:00"/>
    <d v="2018-07-19T00:00:00"/>
    <s v="Lelang"/>
    <s v="SPN12190411"/>
    <d v="2019-04-11T00:00:00"/>
    <s v="Diskonto"/>
    <n v="0.06"/>
    <n v="6.4949099999999996E-2"/>
    <n v="7.1999999999999995E-2"/>
    <n v="0.06"/>
    <n v="6.1576699999999998E-2"/>
    <n v="6.25E-2"/>
    <m/>
    <n v="8650000"/>
    <m/>
    <n v="8650000"/>
    <m/>
    <n v="3000000"/>
    <m/>
    <n v="2.8833333333333333"/>
    <n v="6.5000000000000002E-2"/>
    <n v="2018"/>
    <x v="9"/>
    <x v="17"/>
  </r>
  <r>
    <d v="2018-07-17T00:00:00"/>
    <d v="2018-07-19T00:00:00"/>
    <s v="Lelang"/>
    <s v="FR0063"/>
    <d v="2023-05-15T00:00:00"/>
    <n v="5.6250000000000001E-2"/>
    <n v="7.4499999999999997E-2"/>
    <n v="7.6244599999999996E-2"/>
    <n v="0.08"/>
    <n v="7.4499999999999997E-2"/>
    <n v="7.55633E-2"/>
    <n v="7.5999999999999998E-2"/>
    <m/>
    <n v="6792000"/>
    <m/>
    <n v="6400000"/>
    <m/>
    <n v="4750000"/>
    <m/>
    <n v="1.4298947368421053"/>
    <n v="7.5999999999999998E-2"/>
    <n v="2018"/>
    <x v="9"/>
    <x v="1"/>
  </r>
  <r>
    <d v="2018-07-17T00:00:00"/>
    <d v="2018-07-19T00:00:00"/>
    <s v="Lelang"/>
    <s v="FR0064"/>
    <d v="2028-05-15T00:00:00"/>
    <n v="6.1249999999999999E-2"/>
    <n v="7.4999999999999997E-2"/>
    <n v="7.6587100000000005E-2"/>
    <n v="8.2500000000000004E-2"/>
    <n v="7.4999999999999997E-2"/>
    <n v="7.5877700000000006E-2"/>
    <n v="7.6499999999999999E-2"/>
    <m/>
    <n v="8666000"/>
    <m/>
    <n v="8550000"/>
    <m/>
    <n v="6500000"/>
    <m/>
    <n v="1.3332307692307692"/>
    <n v="7.6499999999999999E-2"/>
    <n v="2018"/>
    <x v="9"/>
    <x v="1"/>
  </r>
  <r>
    <d v="2018-07-17T00:00:00"/>
    <d v="2018-07-19T00:00:00"/>
    <s v="Lelang"/>
    <s v="FR0075"/>
    <d v="2038-05-15T00:00:00"/>
    <n v="7.4999999999999997E-2"/>
    <n v="7.9200000000000007E-2"/>
    <n v="8.1977300000000003E-2"/>
    <n v="8.7499999999999994E-2"/>
    <n v="7.9200000000000007E-2"/>
    <n v="8.0621899999999996E-2"/>
    <n v="8.1199999999999994E-2"/>
    <m/>
    <n v="4991100"/>
    <m/>
    <n v="4991100"/>
    <m/>
    <n v="2750000"/>
    <m/>
    <n v="1.8149454545454546"/>
    <n v="8.2500000000000004E-2"/>
    <n v="2018"/>
    <x v="9"/>
    <x v="1"/>
  </r>
  <r>
    <d v="2018-07-23T00:00:00"/>
    <d v="2018-07-25T00:00:00"/>
    <s v="Private Placement"/>
    <s v="FR0062"/>
    <d v="2042-04-15T00:00:00"/>
    <n v="6.3750000000000001E-2"/>
    <m/>
    <n v="8.5300000000000001E-2"/>
    <m/>
    <m/>
    <n v="8.4500000000000006E-2"/>
    <m/>
    <m/>
    <n v="300000"/>
    <m/>
    <n v="300000"/>
    <m/>
    <n v="300000"/>
    <m/>
    <m/>
    <n v="8.4500000000000006E-2"/>
    <n v="2018"/>
    <x v="9"/>
    <x v="1"/>
  </r>
  <r>
    <d v="2018-07-24T00:00:00"/>
    <d v="2018-07-26T00:00:00"/>
    <s v="Lelang"/>
    <s v="SPNS11012019"/>
    <d v="2019-01-11T00:00:00"/>
    <s v="Diskonto"/>
    <n v="6.21875E-2"/>
    <n v="6.3202599999999998E-2"/>
    <n v="7.0000000000000007E-2"/>
    <n v="6.21875E-2"/>
    <n v="6.2326399999999997E-2"/>
    <n v="6.3125000000000001E-2"/>
    <n v="6000000"/>
    <n v="3685000"/>
    <n v="9889400"/>
    <n v="940000"/>
    <n v="5234000"/>
    <n v="900000"/>
    <n v="4810000"/>
    <n v="4.0944444444444441"/>
    <n v="6.2399999999999997E-2"/>
    <n v="2018"/>
    <x v="9"/>
    <x v="21"/>
  </r>
  <r>
    <d v="2018-07-24T00:00:00"/>
    <d v="2018-07-26T00:00:00"/>
    <s v="Lelang"/>
    <s v="SPNS11042019"/>
    <d v="2019-04-11T00:00:00"/>
    <s v="Diskonto"/>
    <n v="6.4375000000000002E-2"/>
    <n v="6.50926E-2"/>
    <n v="6.7187499999999997E-2"/>
    <n v="6.4375000000000002E-2"/>
    <n v="6.4772700000000002E-2"/>
    <n v="6.5000000000000002E-2"/>
    <m/>
    <n v="2675000"/>
    <m/>
    <n v="1290000"/>
    <m/>
    <n v="1100000"/>
    <m/>
    <n v="2.4318181818181817"/>
    <n v="6.5000000000000002E-2"/>
    <n v="2018"/>
    <x v="9"/>
    <x v="21"/>
  </r>
  <r>
    <d v="2018-07-24T00:00:00"/>
    <d v="2018-07-26T00:00:00"/>
    <s v="Lelang"/>
    <s v="PBS016"/>
    <d v="2020-03-15T00:00:00"/>
    <n v="6.25E-2"/>
    <n v="7.1562500000000001E-2"/>
    <n v="7.4948200000000006E-2"/>
    <n v="8.5625000000000007E-2"/>
    <n v="7.1562500000000001E-2"/>
    <n v="7.4407699999999993E-2"/>
    <n v="7.5624999999999998E-2"/>
    <m/>
    <n v="1314000"/>
    <m/>
    <n v="1314000"/>
    <m/>
    <n v="1150000"/>
    <m/>
    <n v="1.1426086956521739"/>
    <n v="7.4999999999999997E-2"/>
    <n v="2018"/>
    <x v="9"/>
    <x v="20"/>
  </r>
  <r>
    <d v="2018-07-24T00:00:00"/>
    <d v="2018-07-26T00:00:00"/>
    <s v="Lelang"/>
    <s v="PBS002"/>
    <d v="2022-01-15T00:00:00"/>
    <n v="5.45E-2"/>
    <n v="7.5937500000000005E-2"/>
    <n v="7.6599799999999996E-2"/>
    <n v="7.8750000000000001E-2"/>
    <n v="7.5937500000000005E-2"/>
    <n v="7.6297699999999996E-2"/>
    <n v="7.6562500000000006E-2"/>
    <m/>
    <n v="668500"/>
    <m/>
    <n v="565000"/>
    <m/>
    <n v="565000"/>
    <m/>
    <n v="1.1831858407079645"/>
    <n v="7.6300000000000007E-2"/>
    <n v="2018"/>
    <x v="9"/>
    <x v="20"/>
  </r>
  <r>
    <d v="2018-07-24T00:00:00"/>
    <d v="2018-07-26T00:00:00"/>
    <s v="Lelang"/>
    <s v="PBS017"/>
    <d v="2025-10-15T00:00:00"/>
    <n v="6.1249999999999999E-2"/>
    <n v="8.0625000000000002E-2"/>
    <n v="8.2208900000000001E-2"/>
    <n v="8.5625000000000007E-2"/>
    <n v="8.0625000000000002E-2"/>
    <n v="8.1499100000000005E-2"/>
    <n v="8.1875000000000003E-2"/>
    <m/>
    <n v="353000"/>
    <m/>
    <n v="95000"/>
    <m/>
    <n v="95000"/>
    <m/>
    <n v="3.7157894736842105"/>
    <n v="8.1500000000000003E-2"/>
    <n v="2018"/>
    <x v="9"/>
    <x v="20"/>
  </r>
  <r>
    <d v="2018-07-24T00:00:00"/>
    <d v="2018-07-26T00:00:00"/>
    <s v="Lelang"/>
    <s v="PBS012"/>
    <d v="2031-11-15T00:00:00"/>
    <n v="8.8749999999999996E-2"/>
    <n v="8.3437499999999998E-2"/>
    <n v="8.5441600000000006E-2"/>
    <n v="8.6249999999999993E-2"/>
    <n v="8.3437499999999998E-2"/>
    <n v="8.5275299999999998E-2"/>
    <n v="8.5625000000000007E-2"/>
    <m/>
    <n v="1193900"/>
    <m/>
    <n v="1030000"/>
    <m/>
    <n v="1000000"/>
    <m/>
    <n v="1.1939"/>
    <n v="8.5300000000000001E-2"/>
    <n v="2018"/>
    <x v="9"/>
    <x v="20"/>
  </r>
  <r>
    <d v="2018-07-24T00:00:00"/>
    <d v="2018-07-27T00:00:00"/>
    <s v="Private Placement"/>
    <s v="PBS018"/>
    <d v="2028-05-15T00:00:00"/>
    <n v="7.6249999999999998E-2"/>
    <m/>
    <m/>
    <m/>
    <m/>
    <n v="8.3099999999999993E-2"/>
    <m/>
    <m/>
    <n v="1000000"/>
    <m/>
    <n v="1000000"/>
    <m/>
    <n v="1000000"/>
    <m/>
    <n v="1"/>
    <n v="8.3099999999999993E-2"/>
    <n v="2018"/>
    <x v="9"/>
    <x v="20"/>
  </r>
  <r>
    <d v="2018-07-25T00:00:00"/>
    <d v="2018-07-27T00:00:00"/>
    <s v="Private Placement"/>
    <s v="PBS004"/>
    <d v="2037-02-15T00:00:00"/>
    <n v="6.0999999999999999E-2"/>
    <m/>
    <m/>
    <m/>
    <m/>
    <n v="8.5599999999999996E-2"/>
    <m/>
    <m/>
    <n v="350000"/>
    <m/>
    <n v="350000"/>
    <m/>
    <n v="350000"/>
    <m/>
    <n v="1"/>
    <n v="8.5599999999999996E-2"/>
    <n v="2018"/>
    <x v="9"/>
    <x v="20"/>
  </r>
  <r>
    <d v="2018-07-31T00:00:00"/>
    <d v="2018-08-02T00:00:00"/>
    <s v="Lelang"/>
    <s v="SPN03181101"/>
    <d v="2018-11-01T00:00:00"/>
    <s v="Diskonto"/>
    <n v="5.0999999999999997E-2"/>
    <n v="5.3108900000000001E-2"/>
    <n v="5.6500000000000002E-2"/>
    <n v="5.0999999999999997E-2"/>
    <n v="5.2040000000000003E-2"/>
    <n v="5.2499999999999998E-2"/>
    <n v="10000000"/>
    <n v="7220000"/>
    <n v="45441000"/>
    <n v="7220000"/>
    <n v="36635000"/>
    <n v="3000000"/>
    <n v="20000000"/>
    <n v="2.4066666666666667"/>
    <n v="5.3999999999999999E-2"/>
    <n v="2018"/>
    <x v="9"/>
    <x v="16"/>
  </r>
  <r>
    <d v="2018-07-31T00:00:00"/>
    <d v="2018-08-02T00:00:00"/>
    <s v="Lelang"/>
    <s v="SPN12190801"/>
    <d v="2019-08-01T00:00:00"/>
    <s v="Diskonto"/>
    <n v="6.0999999999999999E-2"/>
    <n v="6.4138299999999995E-2"/>
    <n v="7.0000000000000007E-2"/>
    <n v="6.0999999999999999E-2"/>
    <n v="6.1650000000000003E-2"/>
    <n v="6.2E-2"/>
    <m/>
    <n v="14215000"/>
    <m/>
    <n v="14215000"/>
    <m/>
    <n v="3000000"/>
    <m/>
    <n v="4.7383333333333333"/>
    <n v="6.5000000000000002E-2"/>
    <n v="2018"/>
    <x v="9"/>
    <x v="17"/>
  </r>
  <r>
    <d v="2018-07-31T00:00:00"/>
    <d v="2018-08-02T00:00:00"/>
    <s v="Lelang"/>
    <s v="FR0063"/>
    <d v="2023-05-15T00:00:00"/>
    <n v="5.6250000000000001E-2"/>
    <n v="7.5600000000000001E-2"/>
    <n v="7.7262800000000006E-2"/>
    <n v="0.08"/>
    <n v="7.5600000000000001E-2"/>
    <n v="7.6705200000000001E-2"/>
    <n v="7.7200000000000005E-2"/>
    <m/>
    <n v="12048000"/>
    <m/>
    <n v="8850000"/>
    <m/>
    <n v="7750000"/>
    <m/>
    <n v="1.5545806451612902"/>
    <n v="7.6799999999999993E-2"/>
    <n v="2018"/>
    <x v="9"/>
    <x v="1"/>
  </r>
  <r>
    <d v="2018-07-31T00:00:00"/>
    <d v="2018-08-02T00:00:00"/>
    <s v="Lelang"/>
    <s v="FR0064"/>
    <d v="2028-05-15T00:00:00"/>
    <n v="6.1249999999999999E-2"/>
    <n v="7.7200000000000005E-2"/>
    <n v="7.90154E-2"/>
    <n v="8.8999999999999996E-2"/>
    <n v="7.7200000000000005E-2"/>
    <n v="7.8095899999999996E-2"/>
    <n v="7.85E-2"/>
    <m/>
    <n v="7628500"/>
    <m/>
    <n v="4200000"/>
    <m/>
    <n v="4200000"/>
    <m/>
    <n v="1.8163095238095237"/>
    <n v="7.8100000000000003E-2"/>
    <n v="2018"/>
    <x v="9"/>
    <x v="1"/>
  </r>
  <r>
    <d v="2018-07-31T00:00:00"/>
    <d v="2018-08-02T00:00:00"/>
    <s v="Lelang"/>
    <s v="FR0065"/>
    <d v="2033-05-15T00:00:00"/>
    <n v="6.6250000000000003E-2"/>
    <n v="8.1500000000000003E-2"/>
    <n v="8.37035E-2"/>
    <n v="8.7499999999999994E-2"/>
    <n v="8.1500000000000003E-2"/>
    <n v="8.2167500000000004E-2"/>
    <n v="8.2500000000000004E-2"/>
    <m/>
    <n v="4329500"/>
    <m/>
    <n v="2150000"/>
    <m/>
    <n v="2050000"/>
    <m/>
    <n v="2.111951219512195"/>
    <n v="8.2199999999999995E-2"/>
    <n v="2018"/>
    <x v="9"/>
    <x v="1"/>
  </r>
  <r>
    <d v="2018-08-07T00:00:00"/>
    <d v="2018-08-09T00:00:00"/>
    <s v="Private Placement"/>
    <s v="FR0074"/>
    <d v="2032-08-15T00:00:00"/>
    <n v="7.4999999999999997E-2"/>
    <m/>
    <n v="8.2900000000000001E-2"/>
    <m/>
    <m/>
    <n v="8.2000000000000003E-2"/>
    <m/>
    <m/>
    <n v="1500000"/>
    <m/>
    <n v="1500000"/>
    <m/>
    <n v="1500000"/>
    <m/>
    <m/>
    <n v="8.2000000000000003E-2"/>
    <n v="2018"/>
    <x v="9"/>
    <x v="1"/>
  </r>
  <r>
    <d v="2018-08-07T00:00:00"/>
    <d v="2018-08-09T00:00:00"/>
    <s v="Lelang"/>
    <s v="SPNS08022019"/>
    <d v="2019-02-08T00:00:00"/>
    <s v="Diskonto"/>
    <n v="6.1249999999999999E-2"/>
    <n v="6.2863199999999994E-2"/>
    <n v="6.7500000000000004E-2"/>
    <n v="6.1249999999999999E-2"/>
    <n v="6.2371299999999998E-2"/>
    <n v="6.2812499999999993E-2"/>
    <n v="4000000"/>
    <n v="3616000"/>
    <n v="10899000"/>
    <n v="850000"/>
    <n v="5213000"/>
    <n v="850000"/>
    <n v="5170000"/>
    <n v="4.2541176470588233"/>
    <n v="6.2399999999999997E-2"/>
    <n v="2018"/>
    <x v="9"/>
    <x v="21"/>
  </r>
  <r>
    <d v="2018-08-07T00:00:00"/>
    <d v="2018-08-09T00:00:00"/>
    <s v="Lelang"/>
    <s v="SPNS08052019"/>
    <d v="2019-05-08T00:00:00"/>
    <s v="Diskonto"/>
    <n v="6.4375000000000002E-2"/>
    <n v="6.5328800000000006E-2"/>
    <n v="7.0000000000000007E-2"/>
    <n v="6.4375000000000002E-2"/>
    <n v="6.4687499999999995E-2"/>
    <n v="6.5000000000000002E-2"/>
    <m/>
    <n v="2765000"/>
    <m/>
    <n v="1200000"/>
    <m/>
    <n v="1200000"/>
    <m/>
    <n v="2.3041666666666667"/>
    <n v="6.4699999999999994E-2"/>
    <n v="2018"/>
    <x v="9"/>
    <x v="21"/>
  </r>
  <r>
    <d v="2018-08-07T00:00:00"/>
    <d v="2018-08-09T00:00:00"/>
    <s v="Lelang"/>
    <s v="PBS016"/>
    <d v="2020-03-15T00:00:00"/>
    <n v="6.25E-2"/>
    <n v="7.4062500000000003E-2"/>
    <n v="7.5713500000000003E-2"/>
    <n v="8.1250000000000003E-2"/>
    <n v="7.4062500000000003E-2"/>
    <n v="7.5198399999999999E-2"/>
    <n v="7.5937500000000005E-2"/>
    <m/>
    <n v="2165000"/>
    <m/>
    <n v="1460000"/>
    <m/>
    <n v="1460000"/>
    <m/>
    <n v="1.4828767123287672"/>
    <n v="7.5200000000000003E-2"/>
    <n v="2018"/>
    <x v="9"/>
    <x v="20"/>
  </r>
  <r>
    <d v="2018-08-07T00:00:00"/>
    <d v="2018-08-09T00:00:00"/>
    <s v="Lelang"/>
    <s v="PBS002"/>
    <d v="2022-01-15T00:00:00"/>
    <n v="5.45E-2"/>
    <n v="7.6249999999999998E-2"/>
    <n v="7.66458E-2"/>
    <n v="7.8125E-2"/>
    <n v="7.6249999999999998E-2"/>
    <n v="7.6600000000000001E-2"/>
    <n v="7.7187500000000006E-2"/>
    <m/>
    <n v="933000"/>
    <m/>
    <n v="933000"/>
    <m/>
    <n v="900000"/>
    <m/>
    <n v="1.0366666666666666"/>
    <n v="7.6999999999999999E-2"/>
    <n v="2018"/>
    <x v="9"/>
    <x v="20"/>
  </r>
  <r>
    <d v="2018-08-07T00:00:00"/>
    <d v="2018-08-09T00:00:00"/>
    <s v="Lelang"/>
    <s v="PBS012"/>
    <d v="2031-11-15T00:00:00"/>
    <n v="8.8749999999999996E-2"/>
    <n v="8.4062499999999998E-2"/>
    <n v="8.5821900000000007E-2"/>
    <n v="8.9062500000000003E-2"/>
    <n v="8.4062499999999998E-2"/>
    <n v="8.5395799999999994E-2"/>
    <n v="8.5625000000000007E-2"/>
    <m/>
    <n v="928000"/>
    <m/>
    <n v="420000"/>
    <m/>
    <n v="420000"/>
    <m/>
    <n v="2.2095238095238097"/>
    <n v="8.5400000000000004E-2"/>
    <n v="2018"/>
    <x v="9"/>
    <x v="20"/>
  </r>
  <r>
    <d v="2018-08-07T00:00:00"/>
    <d v="2018-08-09T00:00:00"/>
    <s v="Lelang"/>
    <s v="PBS015"/>
    <d v="2047-07-15T00:00:00"/>
    <n v="0.08"/>
    <n v="8.6562500000000001E-2"/>
    <n v="8.8346400000000005E-2"/>
    <n v="8.9687500000000003E-2"/>
    <n v="8.6562500000000001E-2"/>
    <n v="8.7629499999999999E-2"/>
    <n v="8.8124999999999995E-2"/>
    <m/>
    <n v="492000"/>
    <m/>
    <n v="350000"/>
    <m/>
    <n v="340000"/>
    <m/>
    <n v="1.4470588235294117"/>
    <n v="8.77E-2"/>
    <n v="2018"/>
    <x v="9"/>
    <x v="20"/>
  </r>
  <r>
    <d v="2018-08-07T00:00:00"/>
    <d v="2018-08-10T00:00:00"/>
    <s v="Private Placement"/>
    <s v="PBS003"/>
    <d v="2027-01-15T00:00:00"/>
    <n v="0.06"/>
    <m/>
    <m/>
    <m/>
    <m/>
    <n v="8.1100000000000005E-2"/>
    <m/>
    <m/>
    <n v="500000"/>
    <m/>
    <n v="500000"/>
    <m/>
    <n v="500000"/>
    <m/>
    <n v="1"/>
    <n v="8.1100000000000005E-2"/>
    <n v="2018"/>
    <x v="9"/>
    <x v="20"/>
  </r>
  <r>
    <d v="2018-08-08T00:00:00"/>
    <d v="2018-08-10T00:00:00"/>
    <s v="Private Placement"/>
    <s v="FR0061"/>
    <d v="2022-05-15T00:00:00"/>
    <n v="7.0000000000000007E-2"/>
    <m/>
    <n v="7.7499999999999999E-2"/>
    <m/>
    <m/>
    <n v="7.5399999999999995E-2"/>
    <m/>
    <m/>
    <n v="1000000"/>
    <m/>
    <n v="1000000"/>
    <m/>
    <n v="1000000"/>
    <m/>
    <m/>
    <n v="7.5399999999999995E-2"/>
    <n v="2018"/>
    <x v="9"/>
    <x v="1"/>
  </r>
  <r>
    <d v="2018-08-08T00:00:00"/>
    <d v="2018-08-13T00:00:00"/>
    <s v="Private Placement"/>
    <s v="PBS005"/>
    <d v="2043-04-15T00:00:00"/>
    <n v="6.7500000000000004E-2"/>
    <m/>
    <n v="8.7300000000000003E-2"/>
    <m/>
    <m/>
    <n v="8.7300000000000003E-2"/>
    <m/>
    <m/>
    <n v="500000"/>
    <m/>
    <n v="500000"/>
    <m/>
    <n v="500000"/>
    <m/>
    <n v="1"/>
    <n v="8.7300000000000003E-2"/>
    <n v="2018"/>
    <x v="9"/>
    <x v="20"/>
  </r>
  <r>
    <d v="2018-08-14T00:00:00"/>
    <d v="2018-08-16T00:00:00"/>
    <s v="Lelang"/>
    <s v="SPN12181115"/>
    <d v="2018-11-15T00:00:00"/>
    <s v="Diskonto"/>
    <n v="5.0999999999999997E-2"/>
    <n v="5.46489E-2"/>
    <n v="6.0999999999999999E-2"/>
    <n v="5.0999999999999997E-2"/>
    <n v="5.2479999999999999E-2"/>
    <n v="5.2999999999999999E-2"/>
    <n v="10000000"/>
    <n v="8179000"/>
    <n v="34376800"/>
    <n v="7250000"/>
    <n v="23100000"/>
    <n v="3000000"/>
    <n v="16500000"/>
    <n v="2.7263333333333333"/>
    <n v="5.3499999999999999E-2"/>
    <n v="2018"/>
    <x v="9"/>
    <x v="17"/>
  </r>
  <r>
    <d v="2018-08-14T00:00:00"/>
    <d v="2018-08-16T00:00:00"/>
    <s v="Lelang"/>
    <s v="SPN12190606"/>
    <d v="2019-06-06T00:00:00"/>
    <s v="Diskonto"/>
    <n v="0.06"/>
    <n v="6.2825699999999998E-2"/>
    <n v="6.7500000000000004E-2"/>
    <n v="0.06"/>
    <n v="6.0999999999999999E-2"/>
    <n v="6.1800000000000001E-2"/>
    <m/>
    <n v="7545000"/>
    <m/>
    <n v="5250000"/>
    <m/>
    <n v="3000000"/>
    <m/>
    <n v="2.5150000000000001"/>
    <n v="6.1499999999999999E-2"/>
    <n v="2018"/>
    <x v="9"/>
    <x v="17"/>
  </r>
  <r>
    <d v="2018-08-14T00:00:00"/>
    <d v="2018-08-16T00:00:00"/>
    <s v="Lelang"/>
    <s v="FR0063"/>
    <d v="2023-05-15T00:00:00"/>
    <n v="5.6250000000000001E-2"/>
    <n v="7.7700000000000005E-2"/>
    <n v="7.9578999999999997E-2"/>
    <n v="8.2500000000000004E-2"/>
    <n v="7.7700000000000005E-2"/>
    <n v="7.8693100000000002E-2"/>
    <n v="7.9500000000000001E-2"/>
    <m/>
    <n v="6703000"/>
    <m/>
    <n v="3950000"/>
    <m/>
    <n v="3950000"/>
    <m/>
    <n v="1.6969620253164557"/>
    <n v="7.8700000000000006E-2"/>
    <n v="2018"/>
    <x v="9"/>
    <x v="1"/>
  </r>
  <r>
    <d v="2018-08-14T00:00:00"/>
    <d v="2018-08-16T00:00:00"/>
    <s v="Lelang"/>
    <s v="FR0064"/>
    <d v="2028-05-15T00:00:00"/>
    <n v="6.1249999999999999E-2"/>
    <n v="7.9600000000000004E-2"/>
    <n v="8.1037600000000001E-2"/>
    <n v="8.2500000000000004E-2"/>
    <n v="7.9600000000000004E-2"/>
    <n v="8.0698000000000006E-2"/>
    <n v="8.1000000000000003E-2"/>
    <m/>
    <n v="5798000"/>
    <m/>
    <n v="3100000"/>
    <m/>
    <n v="3100000"/>
    <m/>
    <n v="1.8703225806451613"/>
    <n v="8.0699999999999994E-2"/>
    <n v="2018"/>
    <x v="9"/>
    <x v="1"/>
  </r>
  <r>
    <d v="2018-08-14T00:00:00"/>
    <d v="2018-08-16T00:00:00"/>
    <s v="Lelang"/>
    <s v="FR0065"/>
    <d v="2033-05-15T00:00:00"/>
    <n v="6.6250000000000003E-2"/>
    <n v="8.3000000000000004E-2"/>
    <n v="8.5006399999999996E-2"/>
    <n v="8.7499999999999994E-2"/>
    <n v="8.3000000000000004E-2"/>
    <n v="8.4398200000000007E-2"/>
    <n v="8.5000000000000006E-2"/>
    <m/>
    <n v="4308000"/>
    <m/>
    <n v="3000000"/>
    <m/>
    <n v="3000000"/>
    <m/>
    <n v="1.4359999999999999"/>
    <n v="8.4400000000000003E-2"/>
    <n v="2018"/>
    <x v="9"/>
    <x v="1"/>
  </r>
  <r>
    <d v="2018-08-14T00:00:00"/>
    <d v="2018-08-16T00:00:00"/>
    <s v="Lelang"/>
    <s v="FR0075"/>
    <d v="2038-05-15T00:00:00"/>
    <n v="7.4999999999999997E-2"/>
    <n v="8.3400000000000002E-2"/>
    <n v="8.6563699999999993E-2"/>
    <n v="0.09"/>
    <n v="8.3400000000000002E-2"/>
    <n v="8.48357E-2"/>
    <n v="8.5000000000000006E-2"/>
    <m/>
    <n v="1843800"/>
    <m/>
    <n v="550000"/>
    <m/>
    <n v="450000"/>
    <m/>
    <n v="4.0973333333333333"/>
    <n v="8.4900000000000003E-2"/>
    <n v="2018"/>
    <x v="9"/>
    <x v="1"/>
  </r>
  <r>
    <d v="2018-08-15T00:00:00"/>
    <d v="2018-08-20T00:00:00"/>
    <s v="Private Placement"/>
    <s v="FR0074"/>
    <d v="2032-08-15T00:00:00"/>
    <n v="7.4999999999999997E-2"/>
    <m/>
    <n v="8.3699999999999997E-2"/>
    <m/>
    <m/>
    <n v="8.3500000000000005E-2"/>
    <m/>
    <m/>
    <n v="750000"/>
    <m/>
    <n v="750000"/>
    <m/>
    <n v="750000"/>
    <m/>
    <m/>
    <n v="8.3500000000000005E-2"/>
    <n v="2018"/>
    <x v="9"/>
    <x v="1"/>
  </r>
  <r>
    <d v="2018-08-21T00:00:00"/>
    <d v="2018-08-24T00:00:00"/>
    <s v="Lelang"/>
    <s v="SPNS08022019"/>
    <d v="2019-02-08T00:00:00"/>
    <s v="Diskonto"/>
    <n v="6.21875E-2"/>
    <n v="6.3425400000000007E-2"/>
    <n v="7.0000000000000007E-2"/>
    <n v="6.21875E-2"/>
    <n v="6.3043799999999997E-2"/>
    <n v="6.1249999999999999E-2"/>
    <n v="4000000"/>
    <n v="8285000"/>
    <n v="14802000"/>
    <n v="5000000"/>
    <n v="8265000"/>
    <n v="3000000"/>
    <n v="6265000"/>
    <n v="2.7616666666666667"/>
    <n v="6.3100000000000003E-2"/>
    <n v="2018"/>
    <x v="9"/>
    <x v="21"/>
  </r>
  <r>
    <d v="2018-08-21T00:00:00"/>
    <d v="2018-08-24T00:00:00"/>
    <s v="Lelang"/>
    <s v="SPNS08052019"/>
    <d v="2019-05-08T00:00:00"/>
    <s v="Diskonto"/>
    <n v="6.4375000000000002E-2"/>
    <n v="6.6205899999999998E-2"/>
    <n v="6.8125000000000005E-2"/>
    <n v="6.4375000000000002E-2"/>
    <n v="6.5365599999999996E-2"/>
    <n v="6.6250000000000003E-2"/>
    <m/>
    <n v="2885000"/>
    <m/>
    <n v="1000000"/>
    <m/>
    <n v="1000000"/>
    <m/>
    <n v="2.8849999999999998"/>
    <n v="6.54E-2"/>
    <n v="2018"/>
    <x v="9"/>
    <x v="21"/>
  </r>
  <r>
    <d v="2018-08-21T00:00:00"/>
    <d v="2018-08-24T00:00:00"/>
    <s v="Lelang"/>
    <s v="PBS016"/>
    <d v="2020-03-15T00:00:00"/>
    <n v="6.25E-2"/>
    <n v="7.4062500000000003E-2"/>
    <n v="7.5648699999999999E-2"/>
    <n v="0.08"/>
    <n v="7.4062500000000003E-2"/>
    <n v="7.5198500000000001E-2"/>
    <n v="7.5624999999999998E-2"/>
    <m/>
    <n v="1864000"/>
    <m/>
    <n v="1120000"/>
    <m/>
    <n v="1120000"/>
    <m/>
    <n v="1.6642857142857144"/>
    <n v="7.5200000000000003E-2"/>
    <n v="2018"/>
    <x v="9"/>
    <x v="20"/>
  </r>
  <r>
    <d v="2018-08-21T00:00:00"/>
    <d v="2018-08-24T00:00:00"/>
    <s v="Lelang"/>
    <s v="PBS002"/>
    <d v="2022-01-15T00:00:00"/>
    <n v="5.45E-2"/>
    <n v="7.5312500000000004E-2"/>
    <n v="7.6983200000000002E-2"/>
    <n v="7.8437499999999993E-2"/>
    <n v="7.5312500000000004E-2"/>
    <n v="7.6899400000000007E-2"/>
    <n v="7.7499999999999999E-2"/>
    <m/>
    <n v="566000"/>
    <m/>
    <n v="500000"/>
    <m/>
    <n v="500000"/>
    <m/>
    <n v="1.1319999999999999"/>
    <n v="7.6899999999999996E-2"/>
    <n v="2018"/>
    <x v="9"/>
    <x v="20"/>
  </r>
  <r>
    <d v="2018-08-21T00:00:00"/>
    <d v="2018-08-24T00:00:00"/>
    <s v="Lelang"/>
    <s v="PBS017"/>
    <d v="2025-10-15T00:00:00"/>
    <n v="6.1249999999999999E-2"/>
    <n v="8.1562499999999996E-2"/>
    <n v="8.2911100000000001E-2"/>
    <n v="8.4687499999999999E-2"/>
    <n v="8.1562499999999996E-2"/>
    <n v="8.2475199999999999E-2"/>
    <n v="8.3437499999999998E-2"/>
    <m/>
    <n v="175000"/>
    <m/>
    <n v="135000"/>
    <m/>
    <n v="135000"/>
    <m/>
    <n v="1.2962962962962963"/>
    <n v="8.2500000000000004E-2"/>
    <n v="2018"/>
    <x v="9"/>
    <x v="20"/>
  </r>
  <r>
    <d v="2018-08-21T00:00:00"/>
    <d v="2018-08-24T00:00:00"/>
    <s v="Lelang"/>
    <s v="PBS012"/>
    <d v="2031-11-15T00:00:00"/>
    <n v="0.08"/>
    <n v="8.5625000000000007E-2"/>
    <n v="8.6385299999999998E-2"/>
    <n v="9.0624999999999997E-2"/>
    <n v="8.5625000000000007E-2"/>
    <n v="8.6098900000000006E-2"/>
    <n v="8.6249999999999993E-2"/>
    <m/>
    <n v="1027000"/>
    <m/>
    <n v="510000"/>
    <m/>
    <n v="510000"/>
    <m/>
    <n v="2.0137254901960784"/>
    <n v="8.6099999999999996E-2"/>
    <n v="2018"/>
    <x v="9"/>
    <x v="20"/>
  </r>
  <r>
    <d v="2018-08-21T00:00:00"/>
    <d v="2018-08-27T00:00:00"/>
    <s v="Private Placement"/>
    <s v="PBS017"/>
    <d v="2025-10-15T00:00:00"/>
    <n v="6.1249999999999999E-2"/>
    <m/>
    <n v="8.2475199999999999E-2"/>
    <m/>
    <m/>
    <n v="8.2475199999999999E-2"/>
    <m/>
    <m/>
    <n v="500000"/>
    <m/>
    <n v="500000"/>
    <m/>
    <n v="500000"/>
    <m/>
    <n v="1"/>
    <n v="8.2475199999999999E-2"/>
    <n v="2018"/>
    <x v="9"/>
    <x v="20"/>
  </r>
  <r>
    <d v="2018-08-27T00:00:00"/>
    <d v="2018-08-29T00:00:00"/>
    <s v="Private Placement"/>
    <s v="FRNT0001"/>
    <d v="2023-08-29T00:00:00"/>
    <n v="0.08"/>
    <m/>
    <n v="0.08"/>
    <m/>
    <m/>
    <n v="0.08"/>
    <m/>
    <m/>
    <n v="3500000"/>
    <m/>
    <n v="3500000"/>
    <m/>
    <n v="3500000"/>
    <m/>
    <m/>
    <n v="0.08"/>
    <n v="2018"/>
    <x v="9"/>
    <x v="32"/>
  </r>
  <r>
    <d v="2018-08-27T00:00:00"/>
    <d v="2018-08-29T00:00:00"/>
    <s v="Private Placement"/>
    <s v="PBSNT0001"/>
    <d v="2023-08-29T00:00:00"/>
    <n v="0.08"/>
    <m/>
    <n v="0.08"/>
    <m/>
    <m/>
    <n v="0.08"/>
    <m/>
    <m/>
    <n v="1500000"/>
    <m/>
    <n v="1500000"/>
    <m/>
    <n v="1500000"/>
    <m/>
    <m/>
    <n v="0.08"/>
    <n v="2018"/>
    <x v="9"/>
    <x v="33"/>
  </r>
  <r>
    <d v="2018-08-27T00:00:00"/>
    <d v="2018-08-29T00:00:00"/>
    <s v="Private Placement"/>
    <s v="FR0072"/>
    <d v="2036-05-15T00:00:00"/>
    <n v="8.2500000000000004E-2"/>
    <m/>
    <n v="8.3799999999999999E-2"/>
    <m/>
    <m/>
    <n v="8.3599999999999994E-2"/>
    <m/>
    <m/>
    <n v="1000000"/>
    <m/>
    <n v="1000000"/>
    <m/>
    <n v="1000000"/>
    <m/>
    <m/>
    <n v="8.3599999999999994E-2"/>
    <n v="2018"/>
    <x v="9"/>
    <x v="1"/>
  </r>
  <r>
    <d v="2018-08-28T00:00:00"/>
    <d v="2018-08-30T00:00:00"/>
    <s v="Lelang"/>
    <s v="SPN03181129"/>
    <d v="2018-11-29T00:00:00"/>
    <s v="Diskonto"/>
    <n v="5.2999999999999999E-2"/>
    <n v="5.5713899999999997E-2"/>
    <n v="6.0999999999999999E-2"/>
    <n v="5.2999999999999999E-2"/>
    <n v="5.32983E-2"/>
    <n v="5.3999999999999999E-2"/>
    <n v="10000000"/>
    <n v="10880000"/>
    <n v="59284500"/>
    <n v="3000000"/>
    <n v="28850000"/>
    <n v="3000000"/>
    <n v="20000000"/>
    <n v="3.6266666666666665"/>
    <n v="5.33E-2"/>
    <n v="2018"/>
    <x v="9"/>
    <x v="16"/>
  </r>
  <r>
    <d v="2018-08-28T00:00:00"/>
    <d v="2018-08-30T00:00:00"/>
    <s v="Lelang"/>
    <s v="SPN12190829"/>
    <d v="2019-08-29T00:00:00"/>
    <s v="Diskonto"/>
    <n v="6.1899999999999997E-2"/>
    <n v="6.5028600000000006E-2"/>
    <n v="6.8000000000000005E-2"/>
    <n v="6.1899999999999997E-2"/>
    <n v="6.1899999999999997E-2"/>
    <n v="6.1899999999999997E-2"/>
    <m/>
    <n v="5800000"/>
    <m/>
    <n v="1150000"/>
    <m/>
    <n v="1100000"/>
    <m/>
    <n v="5.2727272727272725"/>
    <n v="6.2E-2"/>
    <n v="2018"/>
    <x v="9"/>
    <x v="17"/>
  </r>
  <r>
    <d v="2018-08-28T00:00:00"/>
    <d v="2018-08-30T00:00:00"/>
    <s v="Lelang"/>
    <s v="FR0063"/>
    <d v="2023-05-15T00:00:00"/>
    <n v="5.6250000000000001E-2"/>
    <n v="7.7200000000000005E-2"/>
    <n v="7.8983200000000003E-2"/>
    <n v="8.2400000000000001E-2"/>
    <n v="7.7200000000000005E-2"/>
    <n v="7.7778899999999998E-2"/>
    <n v="7.8E-2"/>
    <m/>
    <n v="14840000"/>
    <m/>
    <n v="4450000"/>
    <m/>
    <n v="2650000"/>
    <m/>
    <n v="5.6"/>
    <n v="7.8E-2"/>
    <n v="2018"/>
    <x v="9"/>
    <x v="1"/>
  </r>
  <r>
    <d v="2018-08-28T00:00:00"/>
    <d v="2018-08-30T00:00:00"/>
    <s v="Lelang"/>
    <s v="FR0064"/>
    <d v="2028-05-15T00:00:00"/>
    <n v="6.1249999999999999E-2"/>
    <n v="7.9299999999999995E-2"/>
    <n v="8.0257400000000007E-2"/>
    <n v="8.4900000000000003E-2"/>
    <n v="7.9299999999999995E-2"/>
    <n v="7.9570100000000005E-2"/>
    <n v="7.9699999999999993E-2"/>
    <m/>
    <n v="17274000"/>
    <m/>
    <n v="10650000"/>
    <m/>
    <n v="6600000"/>
    <m/>
    <n v="2.6172727272727272"/>
    <n v="7.9699999999999993E-2"/>
    <n v="2018"/>
    <x v="9"/>
    <x v="1"/>
  </r>
  <r>
    <d v="2018-08-28T00:00:00"/>
    <d v="2018-08-30T00:00:00"/>
    <s v="Lelang"/>
    <s v="FR0065"/>
    <d v="2033-05-15T00:00:00"/>
    <n v="6.6250000000000003E-2"/>
    <n v="7.9500000000000001E-2"/>
    <n v="8.1230200000000002E-2"/>
    <n v="8.5000000000000006E-2"/>
    <n v="7.9500000000000001E-2"/>
    <n v="8.0242900000000006E-2"/>
    <n v="8.1000000000000003E-2"/>
    <m/>
    <n v="5350000"/>
    <m/>
    <n v="4750000"/>
    <m/>
    <n v="2150000"/>
    <m/>
    <n v="2.4883720930232558"/>
    <n v="8.1000000000000003E-2"/>
    <n v="2018"/>
    <x v="9"/>
    <x v="1"/>
  </r>
  <r>
    <d v="2018-08-28T00:00:00"/>
    <d v="2018-08-30T00:00:00"/>
    <s v="Lelang"/>
    <s v="FR0075"/>
    <d v="2038-05-15T00:00:00"/>
    <n v="7.4999999999999997E-2"/>
    <n v="8.3099999999999993E-2"/>
    <n v="8.3967200000000006E-2"/>
    <n v="8.5199999999999998E-2"/>
    <n v="8.3099999999999993E-2"/>
    <n v="8.3831900000000001E-2"/>
    <n v="8.4500000000000006E-2"/>
    <m/>
    <n v="5140500"/>
    <m/>
    <n v="4850000"/>
    <m/>
    <n v="4500000"/>
    <m/>
    <n v="1.1423333333333334"/>
    <n v="8.3900000000000002E-2"/>
    <n v="2018"/>
    <x v="9"/>
    <x v="1"/>
  </r>
  <r>
    <d v="2018-08-28T00:00:00"/>
    <d v="2018-08-30T00:00:00"/>
    <s v="Private Placement"/>
    <s v="FR0061"/>
    <d v="2022-05-15T00:00:00"/>
    <n v="7.0000000000000007E-2"/>
    <m/>
    <n v="7.8E-2"/>
    <m/>
    <m/>
    <n v="7.5499999999999998E-2"/>
    <m/>
    <m/>
    <n v="1000000"/>
    <m/>
    <n v="1000000"/>
    <m/>
    <n v="1000000"/>
    <m/>
    <m/>
    <n v="7.5499999999999998E-2"/>
    <n v="2018"/>
    <x v="9"/>
    <x v="1"/>
  </r>
  <r>
    <d v="2018-08-28T00:00:00"/>
    <d v="2018-08-30T00:00:00"/>
    <s v="Private Placement"/>
    <s v="PBS014"/>
    <d v="2021-05-15T00:00:00"/>
    <n v="6.5000000000000002E-2"/>
    <m/>
    <n v="7.6499999999999999E-2"/>
    <m/>
    <m/>
    <n v="7.6499999999999999E-2"/>
    <m/>
    <m/>
    <n v="1000000"/>
    <m/>
    <n v="1000000"/>
    <m/>
    <n v="1000000"/>
    <m/>
    <m/>
    <n v="7.6499999999999999E-2"/>
    <n v="2018"/>
    <x v="9"/>
    <x v="20"/>
  </r>
  <r>
    <d v="2018-08-28T00:00:00"/>
    <d v="2018-08-30T00:00:00"/>
    <s v="Private Placement"/>
    <s v="PBS005"/>
    <d v="2043-04-15T00:00:00"/>
    <n v="6.7500000000000004E-2"/>
    <m/>
    <n v="8.77E-2"/>
    <m/>
    <m/>
    <n v="8.77E-2"/>
    <m/>
    <m/>
    <n v="250000"/>
    <m/>
    <n v="250000"/>
    <m/>
    <n v="250000"/>
    <m/>
    <m/>
    <n v="8.77E-2"/>
    <n v="2018"/>
    <x v="9"/>
    <x v="20"/>
  </r>
  <r>
    <d v="2018-09-04T00:00:00"/>
    <d v="2018-09-06T00:00:00"/>
    <s v="Lelang"/>
    <s v="SPNS05032019"/>
    <d v="2019-02-08T00:00:00"/>
    <s v="Diskonto"/>
    <n v="6.4375000000000002E-2"/>
    <n v="6.6227800000000003E-2"/>
    <n v="7.9687499999999994E-2"/>
    <n v="6.4375000000000002E-2"/>
    <n v="6.4829499999999998E-2"/>
    <n v="6.5000000000000002E-2"/>
    <n v="4000000"/>
    <n v="3801000"/>
    <n v="10480000"/>
    <n v="1500000"/>
    <n v="5325000"/>
    <n v="1100000"/>
    <n v="4805000"/>
    <n v="3.4554545454545456"/>
    <n v="6.5699999999999995E-2"/>
    <n v="2018"/>
    <x v="9"/>
    <x v="21"/>
  </r>
  <r>
    <d v="2018-09-04T00:00:00"/>
    <d v="2018-09-06T00:00:00"/>
    <s v="Lelang"/>
    <s v="SPNS05062019"/>
    <d v="2019-05-08T00:00:00"/>
    <s v="Diskonto"/>
    <n v="6.8437499999999998E-2"/>
    <n v="6.9791699999999998E-2"/>
    <n v="7.3749999999999996E-2"/>
    <n v="6.8437499999999998E-2"/>
    <n v="6.9218799999999997E-2"/>
    <n v="7.0000000000000007E-2"/>
    <m/>
    <n v="2750000"/>
    <m/>
    <n v="1250000"/>
    <m/>
    <n v="1200000"/>
    <m/>
    <n v="2.2916666666666665"/>
    <n v="6.93E-2"/>
    <n v="2018"/>
    <x v="9"/>
    <x v="21"/>
  </r>
  <r>
    <d v="2018-09-04T00:00:00"/>
    <d v="2018-09-06T00:00:00"/>
    <s v="Lelang"/>
    <s v="PBS016"/>
    <d v="2020-03-15T00:00:00"/>
    <n v="6.25E-2"/>
    <n v="7.6562500000000006E-2"/>
    <n v="7.9477000000000006E-2"/>
    <n v="8.3750000000000005E-2"/>
    <n v="7.6562500000000006E-2"/>
    <n v="7.8748799999999994E-2"/>
    <n v="7.9375000000000001E-2"/>
    <m/>
    <n v="1978000"/>
    <m/>
    <n v="1150000"/>
    <m/>
    <n v="1100000"/>
    <m/>
    <n v="1.7981818181818181"/>
    <n v="7.8799999999999995E-2"/>
    <n v="2018"/>
    <x v="9"/>
    <x v="20"/>
  </r>
  <r>
    <d v="2018-09-04T00:00:00"/>
    <d v="2018-09-06T00:00:00"/>
    <s v="Lelang"/>
    <s v="PBS002"/>
    <d v="2022-01-15T00:00:00"/>
    <n v="5.45E-2"/>
    <n v="7.9687499999999994E-2"/>
    <n v="8.1256499999999995E-2"/>
    <n v="8.2187499999999997E-2"/>
    <n v="7.9687499999999994E-2"/>
    <n v="8.0996899999999997E-2"/>
    <n v="8.2549999999999998E-2"/>
    <m/>
    <n v="553000"/>
    <m/>
    <n v="330000"/>
    <m/>
    <n v="330000"/>
    <m/>
    <n v="1.6757575757575758"/>
    <n v="8.1000000000000003E-2"/>
    <n v="2018"/>
    <x v="9"/>
    <x v="20"/>
  </r>
  <r>
    <d v="2018-09-04T00:00:00"/>
    <d v="2018-09-06T00:00:00"/>
    <s v="Lelang"/>
    <s v="PBS012"/>
    <d v="2031-11-15T00:00:00"/>
    <n v="0.08"/>
    <n v="8.7812500000000002E-2"/>
    <n v="8.8669700000000004E-2"/>
    <n v="9.1249999999999998E-2"/>
    <n v="8.7812500000000002E-2"/>
    <n v="8.8568300000000003E-2"/>
    <n v="8.9062500000000003E-2"/>
    <m/>
    <n v="953000"/>
    <m/>
    <n v="920000"/>
    <m/>
    <n v="900000"/>
    <m/>
    <n v="1.058888888888889"/>
    <n v="8.8599999999999998E-2"/>
    <n v="2018"/>
    <x v="9"/>
    <x v="20"/>
  </r>
  <r>
    <d v="2018-09-04T00:00:00"/>
    <d v="2018-09-06T00:00:00"/>
    <s v="Lelang"/>
    <s v="PBS015"/>
    <d v="2047-07-15T00:00:00"/>
    <n v="0.08"/>
    <n v="9.0312500000000004E-2"/>
    <n v="9.1615199999999994E-2"/>
    <n v="9.375E-2"/>
    <n v="9.0312500000000004E-2"/>
    <n v="9.0786599999999995E-2"/>
    <n v="9.0937500000000004E-2"/>
    <m/>
    <n v="445000"/>
    <m/>
    <n v="175000"/>
    <m/>
    <n v="175000"/>
    <m/>
    <n v="2.5428571428571427"/>
    <n v="9.0800000000000006E-2"/>
    <n v="2018"/>
    <x v="9"/>
    <x v="20"/>
  </r>
  <r>
    <d v="2018-09-04T00:00:00"/>
    <d v="2018-09-12T00:00:00"/>
    <s v="Private Placement"/>
    <s v="PBS003"/>
    <d v="2027-01-15T00:00:00"/>
    <n v="0.06"/>
    <m/>
    <n v="8.7300000000000003E-2"/>
    <m/>
    <m/>
    <n v="8.7300000000000003E-2"/>
    <m/>
    <m/>
    <n v="500000"/>
    <m/>
    <n v="500000"/>
    <m/>
    <n v="500000"/>
    <m/>
    <m/>
    <n v="8.7300000000000003E-2"/>
    <n v="2018"/>
    <x v="9"/>
    <x v="20"/>
  </r>
  <r>
    <d v="2018-09-12T00:00:00"/>
    <d v="2018-09-14T00:00:00"/>
    <s v="Lelang"/>
    <s v="SPN03181213"/>
    <d v="2018-12-13T00:00:00"/>
    <s v="Diskonto"/>
    <n v="5.2999999999999999E-2"/>
    <n v="5.7460200000000003E-2"/>
    <n v="6.7400000000000002E-2"/>
    <n v="5.2999999999999999E-2"/>
    <n v="5.5753299999999999E-2"/>
    <n v="5.7000000000000002E-2"/>
    <n v="10000000"/>
    <n v="12200000"/>
    <n v="36884800"/>
    <n v="3100000"/>
    <n v="16460000"/>
    <n v="3000000"/>
    <n v="16210000"/>
    <n v="4.0666666666666664"/>
    <n v="5.5800000000000002E-2"/>
    <n v="2018"/>
    <x v="9"/>
    <x v="16"/>
  </r>
  <r>
    <d v="2018-09-12T00:00:00"/>
    <d v="2018-09-14T00:00:00"/>
    <s v="Lelang"/>
    <s v="SPN12190913"/>
    <d v="2019-09-13T00:00:00"/>
    <s v="Diskonto"/>
    <n v="6.1800000000000001E-2"/>
    <n v="6.5916000000000002E-2"/>
    <n v="7.4999999999999997E-2"/>
    <n v="6.1800000000000001E-2"/>
    <n v="6.3475599999999993E-2"/>
    <n v="6.4600000000000005E-2"/>
    <m/>
    <n v="7850000"/>
    <m/>
    <n v="4550000"/>
    <m/>
    <n v="4500000"/>
    <m/>
    <n v="1.7444444444444445"/>
    <n v="6.3500000000000001E-2"/>
    <n v="2018"/>
    <x v="9"/>
    <x v="17"/>
  </r>
  <r>
    <d v="2018-09-12T00:00:00"/>
    <d v="2018-09-14T00:00:00"/>
    <s v="Lelang"/>
    <s v="FR0063"/>
    <d v="2023-05-15T00:00:00"/>
    <n v="5.6250000000000001E-2"/>
    <n v="8.3900000000000002E-2"/>
    <n v="8.5965799999999995E-2"/>
    <n v="8.7999999999999995E-2"/>
    <n v="8.3900000000000002E-2"/>
    <n v="8.5281999999999997E-2"/>
    <n v="8.5800000000000001E-2"/>
    <m/>
    <n v="8294000"/>
    <m/>
    <n v="4950000"/>
    <m/>
    <n v="4850000"/>
    <m/>
    <n v="1.7101030927835053"/>
    <n v="8.5300000000000001E-2"/>
    <n v="2018"/>
    <x v="9"/>
    <x v="1"/>
  </r>
  <r>
    <d v="2018-09-12T00:00:00"/>
    <d v="2018-09-14T00:00:00"/>
    <s v="Lelang"/>
    <s v="FR0064"/>
    <d v="2028-05-15T00:00:00"/>
    <n v="6.1249999999999999E-2"/>
    <n v="8.6300000000000002E-2"/>
    <n v="8.7809100000000001E-2"/>
    <n v="9.2499999999999999E-2"/>
    <n v="8.6300000000000002E-2"/>
    <n v="8.6691799999999999E-2"/>
    <n v="8.6900000000000005E-2"/>
    <m/>
    <n v="3834500"/>
    <m/>
    <n v="1350000"/>
    <m/>
    <n v="1350000"/>
    <m/>
    <n v="2.8403703703703704"/>
    <n v="8.6699999999999999E-2"/>
    <n v="2018"/>
    <x v="9"/>
    <x v="1"/>
  </r>
  <r>
    <d v="2018-09-12T00:00:00"/>
    <d v="2018-09-14T00:00:00"/>
    <s v="Lelang"/>
    <s v="FR0065"/>
    <d v="2033-05-15T00:00:00"/>
    <n v="6.6250000000000003E-2"/>
    <n v="8.7499999999999994E-2"/>
    <n v="9.0608900000000006E-2"/>
    <n v="9.5000000000000001E-2"/>
    <n v="8.7499999999999994E-2"/>
    <n v="8.8053099999999995E-2"/>
    <n v="8.8700000000000001E-2"/>
    <m/>
    <n v="1842000"/>
    <m/>
    <n v="500000"/>
    <m/>
    <n v="500000"/>
    <m/>
    <n v="3.6840000000000002"/>
    <n v="8.8099999999999998E-2"/>
    <n v="2018"/>
    <x v="9"/>
    <x v="1"/>
  </r>
  <r>
    <d v="2018-09-12T00:00:00"/>
    <d v="2018-09-14T00:00:00"/>
    <s v="Lelang"/>
    <s v="FR0075"/>
    <d v="2038-05-15T00:00:00"/>
    <n v="7.4999999999999997E-2"/>
    <n v="9.0200000000000002E-2"/>
    <n v="9.3001600000000004E-2"/>
    <n v="9.7500000000000003E-2"/>
    <n v="9.0200000000000002E-2"/>
    <n v="9.1598100000000002E-2"/>
    <n v="9.2200000000000004E-2"/>
    <m/>
    <n v="2481300"/>
    <m/>
    <n v="1700000"/>
    <m/>
    <n v="1700000"/>
    <m/>
    <n v="1.4595882352941176"/>
    <n v="9.1600000000000001E-2"/>
    <n v="2018"/>
    <x v="9"/>
    <x v="1"/>
  </r>
  <r>
    <d v="2018-09-12T00:00:00"/>
    <d v="2018-09-14T00:00:00"/>
    <s v="Lelang"/>
    <s v="FR0076"/>
    <d v="2048-05-15T00:00:00"/>
    <n v="7.3749999999999996E-2"/>
    <n v="9.1399999999999995E-2"/>
    <n v="9.2351699999999995E-2"/>
    <n v="9.35E-2"/>
    <n v="9.1399999999999995E-2"/>
    <n v="9.2192300000000005E-2"/>
    <n v="9.2600000000000002E-2"/>
    <m/>
    <n v="383000"/>
    <m/>
    <n v="310000"/>
    <m/>
    <n v="310000"/>
    <m/>
    <n v="1.235483870967742"/>
    <n v="9.2200000000000004E-2"/>
    <n v="2018"/>
    <x v="9"/>
    <x v="1"/>
  </r>
  <r>
    <d v="2018-09-17T00:00:00"/>
    <d v="2018-09-19T00:00:00"/>
    <s v="Bookbuilding"/>
    <s v="SBR004"/>
    <d v="2020-09-20T00:00:00"/>
    <n v="8.0500000000000002E-2"/>
    <m/>
    <m/>
    <m/>
    <m/>
    <n v="8.0500000000000002E-2"/>
    <m/>
    <m/>
    <n v="7322971"/>
    <m/>
    <n v="7322971"/>
    <m/>
    <n v="7322971"/>
    <m/>
    <m/>
    <n v="8.0500000000000002E-2"/>
    <n v="2018"/>
    <x v="9"/>
    <x v="26"/>
  </r>
  <r>
    <d v="2018-09-18T00:00:00"/>
    <d v="2018-09-20T00:00:00"/>
    <s v="Lelang"/>
    <s v="SPNS05032019"/>
    <d v="2019-02-08T00:00:00"/>
    <s v="Diskonto"/>
    <n v="6.4687499999999995E-2"/>
    <n v="6.8068699999999996E-2"/>
    <n v="7.4999999999999997E-2"/>
    <n v="6.4687499999999995E-2"/>
    <n v="6.6353400000000007E-2"/>
    <n v="6.7500000000000004E-2"/>
    <n v="4000000"/>
    <n v="4193000"/>
    <n v="8217000"/>
    <n v="1750000"/>
    <n v="5418000"/>
    <n v="1300000"/>
    <n v="4903000"/>
    <n v="3.2253846153846153"/>
    <n v="6.7199999999999996E-2"/>
    <n v="2018"/>
    <x v="9"/>
    <x v="21"/>
  </r>
  <r>
    <d v="2018-09-18T00:00:00"/>
    <d v="2018-09-20T00:00:00"/>
    <s v="Lelang"/>
    <s v="PBS016"/>
    <d v="2020-03-15T00:00:00"/>
    <n v="6.25E-2"/>
    <n v="7.7499999999999999E-2"/>
    <n v="7.9768800000000001E-2"/>
    <n v="8.5000000000000006E-2"/>
    <n v="7.7499999999999999E-2"/>
    <n v="7.9436099999999996E-2"/>
    <n v="8.0312499999999995E-2"/>
    <m/>
    <n v="1440500"/>
    <m/>
    <n v="1300000"/>
    <m/>
    <n v="1260000"/>
    <m/>
    <n v="1.1432539682539682"/>
    <n v="7.9500000000000001E-2"/>
    <n v="2018"/>
    <x v="9"/>
    <x v="20"/>
  </r>
  <r>
    <d v="2018-09-18T00:00:00"/>
    <d v="2018-09-20T00:00:00"/>
    <s v="Lelang"/>
    <s v="PBS002"/>
    <d v="2022-01-15T00:00:00"/>
    <n v="5.45E-2"/>
    <n v="8.2500000000000004E-2"/>
    <n v="8.4069900000000003E-2"/>
    <n v="8.5000000000000006E-2"/>
    <n v="8.2500000000000004E-2"/>
    <n v="8.4069900000000003E-2"/>
    <n v="8.5000000000000006E-2"/>
    <m/>
    <n v="85000"/>
    <m/>
    <n v="85000"/>
    <m/>
    <n v="60000"/>
    <m/>
    <n v="1.4166666666666667"/>
    <n v="8.4699999999999998E-2"/>
    <n v="2018"/>
    <x v="9"/>
    <x v="20"/>
  </r>
  <r>
    <d v="2018-09-18T00:00:00"/>
    <d v="2018-09-20T00:00:00"/>
    <s v="Lelang"/>
    <s v="PBS017"/>
    <d v="2025-10-15T00:00:00"/>
    <n v="6.1249999999999999E-2"/>
    <n v="8.6874999999999994E-2"/>
    <n v="8.8828099999999993E-2"/>
    <n v="9.0624999999999997E-2"/>
    <n v="8.6874999999999994E-2"/>
    <n v="8.8443900000000006E-2"/>
    <n v="8.9687500000000003E-2"/>
    <m/>
    <n v="111000"/>
    <m/>
    <n v="70000"/>
    <m/>
    <n v="70000"/>
    <m/>
    <n v="1.5857142857142856"/>
    <n v="8.8499999999999995E-2"/>
    <n v="2018"/>
    <x v="9"/>
    <x v="20"/>
  </r>
  <r>
    <d v="2018-09-18T00:00:00"/>
    <d v="2018-09-20T00:00:00"/>
    <s v="Lelang"/>
    <s v="PBS012"/>
    <d v="2031-11-15T00:00:00"/>
    <n v="0.08"/>
    <n v="8.9374999999999996E-2"/>
    <n v="9.1800999999999994E-2"/>
    <n v="9.2812500000000006E-2"/>
    <n v="8.9374999999999996E-2"/>
    <n v="9.1697000000000001E-2"/>
    <n v="9.2187500000000006E-2"/>
    <m/>
    <n v="1234500"/>
    <m/>
    <n v="1060000"/>
    <m/>
    <n v="1060000"/>
    <m/>
    <n v="1.1646226415094341"/>
    <n v="9.1700000000000004E-2"/>
    <n v="2018"/>
    <x v="9"/>
    <x v="20"/>
  </r>
  <r>
    <d v="2018-09-18T00:00:00"/>
    <d v="2018-09-20T00:00:00"/>
    <s v="Lelang"/>
    <s v="PBS015"/>
    <d v="2047-07-15T00:00:00"/>
    <n v="0.08"/>
    <n v="9.2187500000000006E-2"/>
    <n v="9.4102599999999995E-2"/>
    <n v="9.5000000000000001E-2"/>
    <n v="9.2187500000000006E-2"/>
    <n v="9.4102599999999995E-2"/>
    <n v="9.5000000000000001E-2"/>
    <m/>
    <n v="1153000"/>
    <m/>
    <n v="1153000"/>
    <m/>
    <n v="1153000"/>
    <m/>
    <n v="1"/>
    <n v="9.4200000000000006E-2"/>
    <n v="2018"/>
    <x v="9"/>
    <x v="20"/>
  </r>
  <r>
    <d v="2018-09-19T00:00:00"/>
    <d v="2018-09-21T00:00:00"/>
    <s v="Private Placement"/>
    <s v="FR0072"/>
    <d v="2036-05-15T00:00:00"/>
    <n v="8.2500000000000004E-2"/>
    <m/>
    <n v="8.8499999999999995E-2"/>
    <m/>
    <m/>
    <n v="8.8200000000000001E-2"/>
    <m/>
    <m/>
    <n v="1000000"/>
    <m/>
    <n v="1000000"/>
    <m/>
    <n v="1000000"/>
    <m/>
    <m/>
    <n v="8.8200000000000001E-2"/>
    <n v="2018"/>
    <x v="9"/>
    <x v="1"/>
  </r>
  <r>
    <d v="2018-09-19T00:00:00"/>
    <d v="2018-09-24T00:00:00"/>
    <s v="Private Placement"/>
    <s v="PBS003"/>
    <d v="2027-01-15T00:00:00"/>
    <n v="0.06"/>
    <m/>
    <n v="8.9099999999999999E-2"/>
    <m/>
    <m/>
    <n v="8.9099999999999999E-2"/>
    <m/>
    <m/>
    <n v="500000"/>
    <m/>
    <n v="500000"/>
    <m/>
    <n v="500000"/>
    <m/>
    <m/>
    <n v="8.9099999999999999E-2"/>
    <n v="2018"/>
    <x v="9"/>
    <x v="20"/>
  </r>
  <r>
    <d v="2018-09-25T00:00:00"/>
    <d v="2018-09-27T00:00:00"/>
    <s v="Lelang"/>
    <s v="SPN03181226"/>
    <d v="2018-12-26T00:00:00"/>
    <s v="Diskonto"/>
    <n v="5.5E-2"/>
    <n v="5.63192E-2"/>
    <n v="5.8000000000000003E-2"/>
    <n v="5.5E-2"/>
    <n v="5.5759999999999997E-2"/>
    <n v="5.5899999999999998E-2"/>
    <n v="10000000"/>
    <n v="15000000"/>
    <n v="51535300"/>
    <n v="3800000"/>
    <n v="26900000"/>
    <n v="3000000"/>
    <n v="20000000"/>
    <n v="5"/>
    <n v="5.5800000000000002E-2"/>
    <n v="2018"/>
    <x v="9"/>
    <x v="16"/>
  </r>
  <r>
    <d v="2018-09-25T00:00:00"/>
    <d v="2018-09-27T00:00:00"/>
    <s v="Lelang"/>
    <s v="SPN12190606"/>
    <d v="2019-06-06T00:00:00"/>
    <s v="Diskonto"/>
    <n v="5.8599999999999999E-2"/>
    <n v="6.10775E-2"/>
    <n v="7.0000000000000007E-2"/>
    <n v="5.8599999999999999E-2"/>
    <n v="5.876E-2"/>
    <n v="5.8999999999999997E-2"/>
    <m/>
    <n v="9000000"/>
    <m/>
    <n v="7500000"/>
    <m/>
    <n v="1500000"/>
    <m/>
    <n v="6"/>
    <n v="6.0499999999999998E-2"/>
    <n v="2018"/>
    <x v="9"/>
    <x v="17"/>
  </r>
  <r>
    <d v="2018-09-25T00:00:00"/>
    <d v="2018-09-27T00:00:00"/>
    <s v="Lelang"/>
    <s v="FR0077"/>
    <d v="2024-05-15T00:00:00"/>
    <n v="8.1250000000000003E-2"/>
    <n v="8.1199999999999994E-2"/>
    <n v="8.2975699999999999E-2"/>
    <n v="8.5999999999999993E-2"/>
    <n v="8.1199999999999994E-2"/>
    <n v="8.21987E-2"/>
    <n v="8.2600000000000007E-2"/>
    <m/>
    <n v="11191800"/>
    <m/>
    <n v="5200000"/>
    <m/>
    <n v="5200000"/>
    <m/>
    <n v="2.1522692307692308"/>
    <n v="8.2199999999999995E-2"/>
    <n v="2018"/>
    <x v="9"/>
    <x v="1"/>
  </r>
  <r>
    <d v="2018-09-25T00:00:00"/>
    <d v="2018-09-27T00:00:00"/>
    <s v="Lelang"/>
    <s v="FR0078"/>
    <d v="2029-05-15T00:00:00"/>
    <n v="8.2500000000000004E-2"/>
    <n v="8.2000000000000003E-2"/>
    <n v="8.3142999999999995E-2"/>
    <n v="8.5500000000000007E-2"/>
    <n v="8.2000000000000003E-2"/>
    <n v="8.2693699999999995E-2"/>
    <n v="8.3099999999999993E-2"/>
    <m/>
    <n v="12215000"/>
    <m/>
    <n v="8000000"/>
    <m/>
    <n v="7950000"/>
    <m/>
    <n v="1.5364779874213836"/>
    <n v="8.2699999999999996E-2"/>
    <n v="2018"/>
    <x v="9"/>
    <x v="1"/>
  </r>
  <r>
    <d v="2018-09-25T00:00:00"/>
    <d v="2018-09-27T00:00:00"/>
    <s v="Lelang"/>
    <s v="FR0065"/>
    <d v="2033-05-15T00:00:00"/>
    <n v="6.6250000000000003E-2"/>
    <n v="8.3599999999999994E-2"/>
    <n v="8.4846000000000005E-2"/>
    <n v="8.6400000000000005E-2"/>
    <n v="8.3599999999999994E-2"/>
    <n v="8.4278400000000003E-2"/>
    <n v="8.48E-2"/>
    <m/>
    <n v="2941000"/>
    <m/>
    <n v="1650000"/>
    <m/>
    <n v="1600000"/>
    <m/>
    <n v="1.838125"/>
    <n v="8.43E-2"/>
    <n v="2018"/>
    <x v="9"/>
    <x v="1"/>
  </r>
  <r>
    <d v="2018-09-25T00:00:00"/>
    <d v="2018-09-27T00:00:00"/>
    <s v="Lelang"/>
    <s v="FR0075"/>
    <d v="2038-05-15T00:00:00"/>
    <n v="7.4999999999999997E-2"/>
    <n v="8.6800000000000002E-2"/>
    <n v="8.7601999999999999E-2"/>
    <n v="9.1999999999999998E-2"/>
    <n v="8.6800000000000002E-2"/>
    <n v="8.7288199999999996E-2"/>
    <n v="8.7499999999999994E-2"/>
    <m/>
    <n v="1187500"/>
    <m/>
    <n v="750000"/>
    <m/>
    <n v="750000"/>
    <m/>
    <n v="1.5833333333333333"/>
    <n v="8.7300000000000003E-2"/>
    <n v="2018"/>
    <x v="9"/>
    <x v="1"/>
  </r>
  <r>
    <d v="2018-10-02T00:00:00"/>
    <d v="2018-10-04T00:00:00"/>
    <s v="Lelang"/>
    <s v="SPNS03042019"/>
    <d v="2019-04-03T00:00:00"/>
    <s v="Diskonto"/>
    <n v="6.6562499999999997E-2"/>
    <n v="6.8419999999999995E-2"/>
    <n v="7.2499999999999995E-2"/>
    <n v="6.6562499999999997E-2"/>
    <n v="6.7591100000000001E-2"/>
    <n v="6.8437499999999998E-2"/>
    <n v="4000000"/>
    <n v="3864000"/>
    <n v="10390000"/>
    <n v="1400000"/>
    <n v="6715000"/>
    <n v="1400000"/>
    <n v="5105000"/>
    <n v="2.76"/>
    <n v="6.7599999999999993E-2"/>
    <n v="2018"/>
    <x v="9"/>
    <x v="21"/>
  </r>
  <r>
    <d v="2018-10-02T00:00:00"/>
    <d v="2018-10-04T00:00:00"/>
    <s v="Lelang"/>
    <s v="SPNS03072019"/>
    <d v="2019-07-03T00:00:00"/>
    <s v="Diskonto"/>
    <n v="7.0000000000000007E-2"/>
    <n v="7.1562500000000001E-2"/>
    <n v="7.2499999999999995E-2"/>
    <n v="7.0000000000000007E-2"/>
    <n v="7.1562500000000001E-2"/>
    <n v="7.2499999999999995E-2"/>
    <m/>
    <n v="2500000"/>
    <m/>
    <n v="2500000"/>
    <m/>
    <n v="1000000"/>
    <m/>
    <n v="2.5"/>
    <n v="7.1599999999999997E-2"/>
    <n v="2018"/>
    <x v="9"/>
    <x v="21"/>
  </r>
  <r>
    <d v="2018-10-02T00:00:00"/>
    <d v="2018-10-04T00:00:00"/>
    <s v="Lelang"/>
    <s v="PBS016"/>
    <d v="2020-03-15T00:00:00"/>
    <n v="6.25E-2"/>
    <n v="7.7812500000000007E-2"/>
    <n v="7.99816E-2"/>
    <n v="8.4687499999999999E-2"/>
    <n v="7.7812500000000007E-2"/>
    <n v="7.9551499999999997E-2"/>
    <n v="0.08"/>
    <m/>
    <n v="2482000"/>
    <m/>
    <n v="1610000"/>
    <m/>
    <n v="1510000"/>
    <m/>
    <n v="1.6437086092715232"/>
    <n v="7.9600000000000004E-2"/>
    <n v="2018"/>
    <x v="9"/>
    <x v="20"/>
  </r>
  <r>
    <d v="2018-10-02T00:00:00"/>
    <d v="2018-10-04T00:00:00"/>
    <s v="Lelang"/>
    <s v="PBS019"/>
    <d v="2023-09-15T00:00:00"/>
    <n v="8.2500000000000004E-2"/>
    <n v="8.1562499999999996E-2"/>
    <n v="8.3826200000000003E-2"/>
    <n v="8.5625000000000007E-2"/>
    <n v="8.1562499999999996E-2"/>
    <n v="8.2894700000000002E-2"/>
    <n v="8.3750000000000005E-2"/>
    <m/>
    <n v="127000"/>
    <m/>
    <n v="65000"/>
    <m/>
    <n v="65000"/>
    <m/>
    <n v="1.9538461538461538"/>
    <n v="8.2900000000000001E-2"/>
    <n v="2018"/>
    <x v="9"/>
    <x v="20"/>
  </r>
  <r>
    <d v="2018-10-02T00:00:00"/>
    <d v="2018-10-04T00:00:00"/>
    <s v="Lelang"/>
    <s v="PBS012"/>
    <d v="2031-11-15T00:00:00"/>
    <n v="0.08"/>
    <n v="8.6562500000000001E-2"/>
    <n v="8.9812100000000006E-2"/>
    <n v="9.2187500000000006E-2"/>
    <n v="8.6562500000000001E-2"/>
    <n v="8.7098200000000001E-2"/>
    <n v="8.7499999999999994E-2"/>
    <m/>
    <n v="356000"/>
    <m/>
    <n v="100000"/>
    <m/>
    <n v="100000"/>
    <m/>
    <n v="3.56"/>
    <n v="8.7099999999999997E-2"/>
    <n v="2018"/>
    <x v="9"/>
    <x v="20"/>
  </r>
  <r>
    <d v="2018-10-02T00:00:00"/>
    <d v="2018-10-04T00:00:00"/>
    <s v="Lelang"/>
    <s v="PBS015"/>
    <d v="2047-07-15T00:00:00"/>
    <n v="0.08"/>
    <n v="9.3124999999999999E-2"/>
    <n v="9.4641799999999998E-2"/>
    <n v="9.7187499999999996E-2"/>
    <n v="9.3124999999999999E-2"/>
    <n v="9.4580700000000004E-2"/>
    <n v="9.5000000000000001E-2"/>
    <m/>
    <n v="1061000"/>
    <m/>
    <n v="1040000"/>
    <m/>
    <n v="1030000"/>
    <m/>
    <n v="1.0300970873786408"/>
    <n v="9.4600000000000004E-2"/>
    <n v="2018"/>
    <x v="9"/>
    <x v="20"/>
  </r>
  <r>
    <d v="2018-10-02T00:00:00"/>
    <d v="2018-10-08T00:00:00"/>
    <s v="Private Placement"/>
    <s v="PBS003"/>
    <d v="2027-01-15T00:00:00"/>
    <n v="0.06"/>
    <m/>
    <n v="8.4599999999999995E-2"/>
    <m/>
    <m/>
    <n v="8.4599999999999995E-2"/>
    <m/>
    <m/>
    <n v="250000"/>
    <m/>
    <n v="250000"/>
    <m/>
    <n v="250000"/>
    <m/>
    <m/>
    <n v="8.4599999999999995E-2"/>
    <n v="2018"/>
    <x v="9"/>
    <x v="20"/>
  </r>
  <r>
    <d v="2018-10-09T00:00:00"/>
    <d v="2018-10-11T00:00:00"/>
    <s v="Lelang"/>
    <s v="SPN03190110"/>
    <d v="2019-01-10T00:00:00"/>
    <s v="Diskonto"/>
    <n v="5.7500000000000002E-2"/>
    <n v="5.8881500000000003E-2"/>
    <n v="6.0499999999999998E-2"/>
    <n v="5.7500000000000002E-2"/>
    <n v="5.7916700000000002E-2"/>
    <n v="5.8200000000000002E-2"/>
    <n v="10000000"/>
    <n v="7450000"/>
    <n v="41354700"/>
    <n v="3700000"/>
    <n v="21600000"/>
    <n v="3000000"/>
    <n v="20000000"/>
    <n v="2.4833333333333334"/>
    <n v="5.8000000000000003E-2"/>
    <n v="2018"/>
    <x v="9"/>
    <x v="16"/>
  </r>
  <r>
    <d v="2018-10-09T00:00:00"/>
    <d v="2018-10-11T00:00:00"/>
    <s v="Lelang"/>
    <s v="SPN12191010"/>
    <d v="2019-10-10T00:00:00"/>
    <s v="Diskonto"/>
    <n v="6.2899999999999998E-2"/>
    <n v="6.6366999999999995E-2"/>
    <n v="7.3999999999999996E-2"/>
    <n v="6.2899999999999998E-2"/>
    <n v="6.3810000000000006E-2"/>
    <n v="6.4600000000000005E-2"/>
    <m/>
    <n v="10050000"/>
    <m/>
    <n v="3850000"/>
    <m/>
    <n v="3000000"/>
    <m/>
    <n v="3.35"/>
    <n v="6.4000000000000001E-2"/>
    <n v="2018"/>
    <x v="9"/>
    <x v="17"/>
  </r>
  <r>
    <d v="2018-10-09T00:00:00"/>
    <d v="2018-10-11T00:00:00"/>
    <s v="Lelang"/>
    <s v="FR0077"/>
    <d v="2024-05-15T00:00:00"/>
    <n v="8.1250000000000003E-2"/>
    <n v="8.4000000000000005E-2"/>
    <n v="8.5120399999999999E-2"/>
    <n v="8.7999999999999995E-2"/>
    <n v="8.4000000000000005E-2"/>
    <n v="8.4798100000000001E-2"/>
    <n v="8.5199999999999998E-2"/>
    <m/>
    <n v="10751000"/>
    <m/>
    <n v="7550000"/>
    <m/>
    <n v="7550000"/>
    <m/>
    <n v="1.4239735099337749"/>
    <n v="8.48E-2"/>
    <n v="2018"/>
    <x v="9"/>
    <x v="1"/>
  </r>
  <r>
    <d v="2018-10-09T00:00:00"/>
    <d v="2018-10-11T00:00:00"/>
    <s v="Lelang"/>
    <s v="FR0078"/>
    <d v="2029-05-15T00:00:00"/>
    <n v="8.2500000000000004E-2"/>
    <n v="8.5000000000000006E-2"/>
    <n v="8.5922399999999996E-2"/>
    <n v="8.7499999999999994E-2"/>
    <n v="8.5000000000000006E-2"/>
    <n v="8.5596900000000004E-2"/>
    <n v="8.5900000000000004E-2"/>
    <m/>
    <n v="6061700"/>
    <m/>
    <n v="3550000"/>
    <m/>
    <n v="3550000"/>
    <m/>
    <n v="1.7075211267605634"/>
    <n v="8.5599999999999996E-2"/>
    <n v="2018"/>
    <x v="9"/>
    <x v="1"/>
  </r>
  <r>
    <d v="2018-10-09T00:00:00"/>
    <d v="2018-10-11T00:00:00"/>
    <s v="Lelang"/>
    <s v="FR0065"/>
    <d v="2033-05-15T00:00:00"/>
    <n v="6.6250000000000003E-2"/>
    <n v="8.6999999999999994E-2"/>
    <n v="8.9230699999999996E-2"/>
    <n v="9.2499999999999999E-2"/>
    <n v="8.6999999999999994E-2"/>
    <n v="8.7594400000000003E-2"/>
    <n v="8.7900000000000006E-2"/>
    <m/>
    <n v="4355000"/>
    <m/>
    <n v="1800000"/>
    <m/>
    <n v="1800000"/>
    <m/>
    <n v="2.4194444444444443"/>
    <n v="8.7599999999999997E-2"/>
    <n v="2018"/>
    <x v="9"/>
    <x v="1"/>
  </r>
  <r>
    <d v="2018-10-09T00:00:00"/>
    <d v="2018-10-11T00:00:00"/>
    <s v="Lelang"/>
    <s v="FR0075"/>
    <d v="2038-05-15T00:00:00"/>
    <n v="7.4999999999999997E-2"/>
    <n v="8.6999999999999994E-2"/>
    <n v="9.2077800000000001E-2"/>
    <n v="9.5000000000000001E-2"/>
    <n v="8.6999999999999994E-2"/>
    <n v="8.9666899999999994E-2"/>
    <n v="0.09"/>
    <m/>
    <n v="2687000"/>
    <m/>
    <n v="1150000"/>
    <m/>
    <n v="1100000"/>
    <m/>
    <n v="2.4427272727272729"/>
    <n v="8.9700000000000002E-2"/>
    <n v="2018"/>
    <x v="9"/>
    <x v="1"/>
  </r>
  <r>
    <d v="2018-10-16T00:00:00"/>
    <d v="2018-10-18T00:00:00"/>
    <s v="Lelang"/>
    <s v="SPNS03042019"/>
    <d v="2019-04-03T00:00:00"/>
    <s v="Diskonto"/>
    <n v="6.6562499999999997E-2"/>
    <n v="6.9016099999999997E-2"/>
    <n v="7.4999999999999997E-2"/>
    <n v="6.6562499999999997E-2"/>
    <n v="6.7031300000000002E-2"/>
    <n v="6.7500000000000004E-2"/>
    <n v="4000000"/>
    <n v="4796000"/>
    <n v="13894000"/>
    <n v="1100000"/>
    <n v="7100000"/>
    <n v="1000000"/>
    <n v="5225000"/>
    <n v="4.7960000000000003"/>
    <n v="6.7199999999999996E-2"/>
    <n v="2018"/>
    <x v="9"/>
    <x v="21"/>
  </r>
  <r>
    <d v="2018-10-16T00:00:00"/>
    <d v="2018-10-18T00:00:00"/>
    <s v="Lelang"/>
    <s v="SPNS03072019"/>
    <d v="2019-07-03T00:00:00"/>
    <s v="Diskonto"/>
    <n v="6.9062499999999999E-2"/>
    <n v="7.1876099999999998E-2"/>
    <n v="7.4999999999999997E-2"/>
    <n v="6.9062499999999999E-2"/>
    <n v="6.9531300000000004E-2"/>
    <n v="7.0000000000000007E-2"/>
    <m/>
    <n v="3515000"/>
    <m/>
    <n v="1000000"/>
    <m/>
    <n v="1000000"/>
    <m/>
    <n v="3.5150000000000001"/>
    <n v="6.9599999999999995E-2"/>
    <n v="2018"/>
    <x v="9"/>
    <x v="21"/>
  </r>
  <r>
    <d v="2018-10-16T00:00:00"/>
    <d v="2018-10-18T00:00:00"/>
    <s v="Lelang"/>
    <s v="PBS014"/>
    <d v="2021-05-15T00:00:00"/>
    <n v="6.5000000000000002E-2"/>
    <n v="8.1562499999999996E-2"/>
    <n v="8.4156700000000001E-2"/>
    <n v="8.7812500000000002E-2"/>
    <n v="8.1562499999999996E-2"/>
    <n v="8.2595699999999994E-2"/>
    <n v="8.3125000000000004E-2"/>
    <m/>
    <n v="3124000"/>
    <m/>
    <n v="3050000"/>
    <m/>
    <n v="1350000"/>
    <m/>
    <n v="2.3140740740740742"/>
    <n v="8.4099999999999994E-2"/>
    <n v="2018"/>
    <x v="9"/>
    <x v="20"/>
  </r>
  <r>
    <d v="2018-10-16T00:00:00"/>
    <d v="2018-10-18T00:00:00"/>
    <s v="Lelang"/>
    <s v="PBS019"/>
    <d v="2023-09-15T00:00:00"/>
    <n v="8.2500000000000004E-2"/>
    <n v="8.7187500000000001E-2"/>
    <n v="8.8641800000000007E-2"/>
    <n v="9.1249999999999998E-2"/>
    <n v="8.7187500000000001E-2"/>
    <n v="8.8331000000000007E-2"/>
    <n v="8.9062500000000003E-2"/>
    <m/>
    <n v="945500"/>
    <m/>
    <n v="815000"/>
    <m/>
    <n v="765000"/>
    <m/>
    <n v="1.2359477124183007"/>
    <n v="8.8400000000000006E-2"/>
    <n v="2018"/>
    <x v="9"/>
    <x v="20"/>
  </r>
  <r>
    <d v="2018-10-16T00:00:00"/>
    <d v="2018-10-18T00:00:00"/>
    <s v="Lelang"/>
    <s v="PBS017"/>
    <d v="2025-10-15T00:00:00"/>
    <n v="6.1249999999999999E-2"/>
    <n v="9.1874999999999998E-2"/>
    <n v="9.1923199999999997E-2"/>
    <n v="9.4062499999999993E-2"/>
    <n v="9.1874999999999998E-2"/>
    <n v="9.1874999999999998E-2"/>
    <n v="9.1874999999999998E-2"/>
    <m/>
    <n v="539000"/>
    <m/>
    <n v="530000"/>
    <m/>
    <n v="505000"/>
    <m/>
    <n v="1.0673267326732674"/>
    <n v="9.1899999999999996E-2"/>
    <n v="2018"/>
    <x v="9"/>
    <x v="20"/>
  </r>
  <r>
    <d v="2018-10-16T00:00:00"/>
    <d v="2018-10-18T00:00:00"/>
    <s v="Lelang"/>
    <s v="PBS012"/>
    <d v="2031-11-15T00:00:00"/>
    <n v="0.08"/>
    <n v="9.3437500000000007E-2"/>
    <n v="9.4797099999999995E-2"/>
    <n v="9.7187499999999996E-2"/>
    <n v="9.3437500000000007E-2"/>
    <n v="9.4599100000000005E-2"/>
    <n v="9.5000000000000001E-2"/>
    <m/>
    <n v="974500"/>
    <m/>
    <n v="605000"/>
    <m/>
    <n v="605000"/>
    <m/>
    <n v="1.6107438016528925"/>
    <n v="9.4600000000000004E-2"/>
    <n v="2018"/>
    <x v="9"/>
    <x v="20"/>
  </r>
  <r>
    <d v="2018-10-16T00:00:00"/>
    <d v="2018-10-18T00:00:00"/>
    <s v="Private Placement"/>
    <s v="FR0063"/>
    <d v="2023-05-15T00:00:00"/>
    <n v="5.6250000000000001E-2"/>
    <m/>
    <n v="8.6499999999999994E-2"/>
    <m/>
    <m/>
    <n v="8.5500000000000007E-2"/>
    <m/>
    <m/>
    <n v="3000000"/>
    <m/>
    <n v="3000000"/>
    <m/>
    <n v="3000000"/>
    <m/>
    <m/>
    <n v="8.5500000000000007E-2"/>
    <n v="2018"/>
    <x v="9"/>
    <x v="1"/>
  </r>
  <r>
    <d v="2018-10-18T00:00:00"/>
    <d v="2018-10-22T00:00:00"/>
    <s v="Private Placement"/>
    <s v="PBS020"/>
    <d v="2027-10-15T00:00:00"/>
    <n v="0.09"/>
    <m/>
    <n v="9.2799999999999994E-2"/>
    <m/>
    <m/>
    <n v="9.2799999999999994E-2"/>
    <m/>
    <m/>
    <n v="1000000"/>
    <m/>
    <n v="1000000"/>
    <m/>
    <n v="1000000"/>
    <m/>
    <m/>
    <n v="9.2799999999999994E-2"/>
    <n v="2018"/>
    <x v="9"/>
    <x v="20"/>
  </r>
  <r>
    <d v="2018-10-23T00:00:00"/>
    <d v="2018-10-25T00:00:00"/>
    <s v="Lelang"/>
    <s v="SPN03190124"/>
    <d v="2019-01-24T00:00:00"/>
    <s v="Diskonto"/>
    <n v="5.79E-2"/>
    <n v="5.82552E-2"/>
    <n v="0.06"/>
    <n v="5.79E-2"/>
    <n v="5.8123099999999997E-2"/>
    <n v="5.8599999999999999E-2"/>
    <n v="10000000"/>
    <n v="3600000"/>
    <n v="47550500"/>
    <n v="3600000"/>
    <n v="32265000"/>
    <n v="2600000"/>
    <n v="20000000"/>
    <n v="1.3846153846153846"/>
    <n v="5.8500000000000003E-2"/>
    <n v="2018"/>
    <x v="9"/>
    <x v="16"/>
  </r>
  <r>
    <d v="2018-10-23T00:00:00"/>
    <d v="2018-10-25T00:00:00"/>
    <s v="Lelang"/>
    <s v="SPN12190704"/>
    <d v="2019-07-04T00:00:00"/>
    <s v="Diskonto"/>
    <n v="0.06"/>
    <n v="6.3342499999999996E-2"/>
    <n v="7.0000000000000007E-2"/>
    <n v="0.06"/>
    <n v="6.1460000000000001E-2"/>
    <n v="6.2E-2"/>
    <m/>
    <n v="10075000"/>
    <m/>
    <n v="10075000"/>
    <m/>
    <n v="3000000"/>
    <m/>
    <n v="3.3583333333333334"/>
    <n v="6.3500000000000001E-2"/>
    <n v="2018"/>
    <x v="9"/>
    <x v="17"/>
  </r>
  <r>
    <d v="2018-10-23T00:00:00"/>
    <d v="2018-10-25T00:00:00"/>
    <s v="Lelang"/>
    <s v="FR0077"/>
    <d v="2024-05-15T00:00:00"/>
    <n v="8.1250000000000003E-2"/>
    <n v="8.5300000000000001E-2"/>
    <n v="8.6636500000000005E-2"/>
    <n v="8.8999999999999996E-2"/>
    <n v="8.5300000000000001E-2"/>
    <n v="8.5947899999999994E-2"/>
    <n v="8.6099999999999996E-2"/>
    <m/>
    <n v="14172300"/>
    <m/>
    <n v="6500000"/>
    <m/>
    <n v="4100000"/>
    <m/>
    <n v="3.4566585365853659"/>
    <n v="8.6099999999999996E-2"/>
    <n v="2018"/>
    <x v="9"/>
    <x v="1"/>
  </r>
  <r>
    <d v="2018-10-23T00:00:00"/>
    <d v="2018-10-25T00:00:00"/>
    <s v="Lelang"/>
    <s v="FR0078"/>
    <d v="2029-05-15T00:00:00"/>
    <n v="8.2500000000000004E-2"/>
    <n v="8.6199999999999999E-2"/>
    <n v="8.7212899999999996E-2"/>
    <n v="8.8800000000000004E-2"/>
    <n v="8.6199999999999999E-2"/>
    <n v="8.69114E-2"/>
    <n v="8.72E-2"/>
    <m/>
    <n v="11386000"/>
    <m/>
    <n v="7950000"/>
    <m/>
    <n v="6250000"/>
    <m/>
    <n v="1.82176"/>
    <n v="8.6999999999999994E-2"/>
    <n v="2018"/>
    <x v="9"/>
    <x v="1"/>
  </r>
  <r>
    <d v="2018-10-23T00:00:00"/>
    <d v="2018-10-25T00:00:00"/>
    <s v="Lelang"/>
    <s v="FR0065"/>
    <d v="2033-05-15T00:00:00"/>
    <n v="6.6250000000000003E-2"/>
    <n v="8.8999999999999996E-2"/>
    <n v="9.1043799999999994E-2"/>
    <n v="9.5000000000000001E-2"/>
    <n v="8.8999999999999996E-2"/>
    <n v="8.9295399999999997E-2"/>
    <n v="8.9499999999999996E-2"/>
    <m/>
    <n v="2682000"/>
    <m/>
    <n v="900000"/>
    <m/>
    <n v="900000"/>
    <m/>
    <n v="2.98"/>
    <n v="8.9300000000000004E-2"/>
    <n v="2018"/>
    <x v="9"/>
    <x v="1"/>
  </r>
  <r>
    <d v="2018-10-23T00:00:00"/>
    <d v="2018-10-25T00:00:00"/>
    <s v="Lelang"/>
    <s v="FR0075"/>
    <d v="2038-05-15T00:00:00"/>
    <n v="7.4999999999999997E-2"/>
    <n v="9.0200000000000002E-2"/>
    <n v="9.1835399999999998E-2"/>
    <n v="9.5000000000000001E-2"/>
    <n v="9.0200000000000002E-2"/>
    <n v="9.0495400000000004E-2"/>
    <n v="9.0999999999999998E-2"/>
    <m/>
    <n v="5362200"/>
    <m/>
    <n v="3000000"/>
    <m/>
    <n v="3000000"/>
    <m/>
    <n v="1.7874000000000001"/>
    <n v="9.0499999999999997E-2"/>
    <n v="2018"/>
    <x v="9"/>
    <x v="1"/>
  </r>
  <r>
    <d v="2018-10-23T00:00:00"/>
    <d v="2018-10-25T00:00:00"/>
    <s v="Lelang"/>
    <s v="FR0076"/>
    <d v="2048-05-15T00:00:00"/>
    <n v="7.3749999999999996E-2"/>
    <n v="9.2600000000000002E-2"/>
    <n v="9.3664499999999998E-2"/>
    <n v="9.4799999999999995E-2"/>
    <n v="9.2600000000000002E-2"/>
    <n v="9.3432000000000001E-2"/>
    <n v="9.3600000000000003E-2"/>
    <m/>
    <n v="273000"/>
    <m/>
    <n v="240000"/>
    <m/>
    <n v="150000"/>
    <m/>
    <n v="1.82"/>
    <n v="9.3600000000000003E-2"/>
    <n v="2018"/>
    <x v="9"/>
    <x v="1"/>
  </r>
  <r>
    <d v="2018-10-29T00:00:00"/>
    <d v="2018-10-31T00:00:00"/>
    <s v="Bookbuilding"/>
    <s v="ORI015"/>
    <d v="2021-10-15T00:00:00"/>
    <n v="8.2500000000000004E-2"/>
    <m/>
    <m/>
    <m/>
    <m/>
    <n v="8.2500000000000004E-2"/>
    <m/>
    <m/>
    <n v="23378269"/>
    <m/>
    <n v="23378269"/>
    <m/>
    <n v="23378269"/>
    <m/>
    <m/>
    <n v="8.0500000000000002E-2"/>
    <n v="2018"/>
    <x v="9"/>
    <x v="10"/>
  </r>
  <r>
    <d v="2018-10-30T00:00:00"/>
    <d v="2018-11-01T00:00:00"/>
    <s v="Lelang"/>
    <s v="SPNS01052019"/>
    <d v="2019-05-01T00:00:00"/>
    <s v="Diskonto"/>
    <n v="6.6562499999999997E-2"/>
    <n v="6.8678400000000001E-2"/>
    <n v="7.7499999999999999E-2"/>
    <n v="6.6562499999999997E-2"/>
    <n v="6.7467100000000002E-2"/>
    <n v="6.8437499999999998E-2"/>
    <n v="4000000"/>
    <n v="3816000"/>
    <n v="11300800"/>
    <n v="950000"/>
    <n v="5945000"/>
    <n v="950000"/>
    <n v="5625000"/>
    <n v="4.0168421052631578"/>
    <n v="6.7500000000000004E-2"/>
    <n v="2018"/>
    <x v="9"/>
    <x v="21"/>
  </r>
  <r>
    <d v="2018-10-30T00:00:00"/>
    <d v="2018-11-01T00:00:00"/>
    <s v="Lelang"/>
    <s v="SPNS01082019"/>
    <d v="2019-08-01T00:00:00"/>
    <s v="Diskonto"/>
    <n v="6.8750000000000006E-2"/>
    <n v="7.0742700000000006E-2"/>
    <n v="7.2499999999999995E-2"/>
    <n v="6.8750000000000006E-2"/>
    <n v="7.0308800000000005E-2"/>
    <n v="7.1249999999999994E-2"/>
    <m/>
    <n v="3115000"/>
    <m/>
    <n v="1800000"/>
    <m/>
    <n v="1700000"/>
    <m/>
    <n v="1.8323529411764705"/>
    <n v="7.0400000000000004E-2"/>
    <n v="2018"/>
    <x v="9"/>
    <x v="21"/>
  </r>
  <r>
    <d v="2018-10-30T00:00:00"/>
    <d v="2018-11-01T00:00:00"/>
    <s v="Lelang"/>
    <s v="PBS014"/>
    <d v="2021-05-15T00:00:00"/>
    <n v="6.5000000000000002E-2"/>
    <n v="8.1562499999999996E-2"/>
    <n v="8.3083799999999999E-2"/>
    <n v="8.7499999999999994E-2"/>
    <n v="8.1562499999999996E-2"/>
    <n v="8.2848500000000005E-2"/>
    <n v="8.3750000000000005E-2"/>
    <m/>
    <n v="2456000"/>
    <m/>
    <n v="2370000"/>
    <m/>
    <n v="2160000"/>
    <m/>
    <n v="1.1370370370370371"/>
    <n v="8.3000000000000004E-2"/>
    <n v="2018"/>
    <x v="9"/>
    <x v="20"/>
  </r>
  <r>
    <d v="2018-10-30T00:00:00"/>
    <d v="2018-11-01T00:00:00"/>
    <s v="Lelang"/>
    <s v="PBS019"/>
    <d v="2023-09-15T00:00:00"/>
    <n v="8.2500000000000004E-2"/>
    <n v="8.7499999999999994E-2"/>
    <n v="8.8710600000000001E-2"/>
    <n v="8.9687500000000003E-2"/>
    <n v="8.7499999999999994E-2"/>
    <n v="8.8288699999999998E-2"/>
    <n v="8.8749999999999996E-2"/>
    <m/>
    <n v="1038000"/>
    <m/>
    <n v="510000"/>
    <m/>
    <n v="510000"/>
    <m/>
    <n v="2.0352941176470587"/>
    <n v="8.8300000000000003E-2"/>
    <n v="2018"/>
    <x v="9"/>
    <x v="20"/>
  </r>
  <r>
    <d v="2018-10-30T00:00:00"/>
    <d v="2018-11-01T00:00:00"/>
    <s v="Lelang"/>
    <s v="PBS017"/>
    <d v="2025-10-15T00:00:00"/>
    <n v="6.1249999999999999E-2"/>
    <n v="0.09"/>
    <n v="9.09861E-2"/>
    <n v="9.3124999999999999E-2"/>
    <n v="0.09"/>
    <n v="0.09"/>
    <n v="0.09"/>
    <m/>
    <n v="145000"/>
    <m/>
    <n v="45000"/>
    <m/>
    <n v="35000"/>
    <m/>
    <n v="4.1428571428571432"/>
    <n v="9.0300000000000005E-2"/>
    <n v="2018"/>
    <x v="9"/>
    <x v="20"/>
  </r>
  <r>
    <d v="2018-10-30T00:00:00"/>
    <d v="2018-11-01T00:00:00"/>
    <s v="Lelang"/>
    <s v="PBS012"/>
    <d v="2031-11-15T00:00:00"/>
    <n v="0.08"/>
    <n v="9.3124999999999999E-2"/>
    <n v="9.4391000000000003E-2"/>
    <n v="9.5937499999999995E-2"/>
    <n v="9.3124999999999999E-2"/>
    <n v="9.3789300000000006E-2"/>
    <n v="9.4375000000000001E-2"/>
    <m/>
    <n v="730800"/>
    <m/>
    <n v="270000"/>
    <m/>
    <n v="270000"/>
    <m/>
    <n v="2.7066666666666666"/>
    <n v="9.3799999999999994E-2"/>
    <n v="2018"/>
    <x v="9"/>
    <x v="20"/>
  </r>
  <r>
    <d v="2018-10-30T00:00:00"/>
    <d v="2018-11-15T00:00:00"/>
    <s v="Private Placement"/>
    <s v="USDPBS-001"/>
    <d v="2021-11-15T00:00:00"/>
    <n v="4.0500000000000001E-2"/>
    <m/>
    <m/>
    <m/>
    <m/>
    <m/>
    <m/>
    <m/>
    <n v="1476400"/>
    <m/>
    <n v="1476400"/>
    <m/>
    <n v="1476400"/>
    <m/>
    <m/>
    <m/>
    <n v="2018"/>
    <x v="9"/>
    <x v="34"/>
  </r>
  <r>
    <d v="2018-10-30T00:00:00"/>
    <d v="2018-11-05T00:00:00"/>
    <s v="Private Placement"/>
    <s v="PBS020"/>
    <d v="2027-10-15T00:00:00"/>
    <n v="0.09"/>
    <m/>
    <n v="9.1200000000000003E-2"/>
    <m/>
    <m/>
    <n v="9.1200000000000003E-2"/>
    <m/>
    <m/>
    <n v="1000000"/>
    <m/>
    <n v="1000000"/>
    <m/>
    <n v="1000000"/>
    <m/>
    <m/>
    <n v="9.1200000000000003E-2"/>
    <n v="2018"/>
    <x v="9"/>
    <x v="20"/>
  </r>
  <r>
    <d v="2018-11-02T00:00:00"/>
    <d v="2018-11-06T00:00:00"/>
    <s v="Private Placement"/>
    <s v="FR0061"/>
    <d v="2022-05-15T00:00:00"/>
    <n v="7.0000000000000007E-2"/>
    <m/>
    <n v="8.2500000000000004E-2"/>
    <m/>
    <m/>
    <n v="8.1199999999999994E-2"/>
    <m/>
    <m/>
    <n v="3000000"/>
    <m/>
    <n v="3000000"/>
    <m/>
    <n v="3000000"/>
    <m/>
    <m/>
    <n v="8.1199999999999994E-2"/>
    <n v="2018"/>
    <x v="9"/>
    <x v="1"/>
  </r>
  <r>
    <d v="2018-11-02T00:00:00"/>
    <d v="2018-11-06T00:00:00"/>
    <s v="Private Placement"/>
    <s v="PBS002"/>
    <d v="2022-01-15T00:00:00"/>
    <n v="5.45E-2"/>
    <m/>
    <n v="8.3000000000000004E-2"/>
    <m/>
    <m/>
    <n v="8.3000000000000004E-2"/>
    <m/>
    <m/>
    <n v="1000000"/>
    <m/>
    <n v="1000000"/>
    <m/>
    <n v="1000000"/>
    <m/>
    <m/>
    <n v="8.3000000000000004E-2"/>
    <n v="2018"/>
    <x v="9"/>
    <x v="20"/>
  </r>
  <r>
    <d v="2018-11-02T00:00:00"/>
    <d v="2018-11-06T00:00:00"/>
    <s v="Private Placement"/>
    <s v="PBS019"/>
    <d v="2023-09-15T00:00:00"/>
    <n v="8.2500000000000004E-2"/>
    <m/>
    <n v="8.5699999999999998E-2"/>
    <m/>
    <m/>
    <n v="8.5699999999999998E-2"/>
    <m/>
    <m/>
    <n v="2000000"/>
    <m/>
    <n v="2000000"/>
    <m/>
    <n v="2000000"/>
    <m/>
    <m/>
    <n v="8.5699999999999998E-2"/>
    <n v="2018"/>
    <x v="9"/>
    <x v="20"/>
  </r>
  <r>
    <d v="2018-11-06T00:00:00"/>
    <d v="2018-11-08T00:00:00"/>
    <s v="Lelang"/>
    <s v="SPN03190207"/>
    <d v="2019-02-07T00:00:00"/>
    <s v="Diskonto"/>
    <n v="5.7599999999999998E-2"/>
    <n v="5.7911799999999999E-2"/>
    <n v="5.8900000000000001E-2"/>
    <n v="5.7599999999999998E-2"/>
    <n v="5.7599999999999998E-2"/>
    <n v="5.7599999999999998E-2"/>
    <n v="10000000"/>
    <n v="3800000"/>
    <n v="59484300"/>
    <n v="1000000"/>
    <n v="32450000"/>
    <n v="1000000"/>
    <n v="20000000"/>
    <n v="3.8"/>
    <n v="5.7599999999999998E-2"/>
    <n v="2018"/>
    <x v="9"/>
    <x v="16"/>
  </r>
  <r>
    <d v="2018-11-06T00:00:00"/>
    <d v="2018-11-08T00:00:00"/>
    <s v="Lelang"/>
    <s v="SPN12191107"/>
    <d v="2019-11-07T00:00:00"/>
    <s v="Diskonto"/>
    <n v="0.06"/>
    <n v="6.3414600000000002E-2"/>
    <n v="7.0999999999999994E-2"/>
    <n v="0.06"/>
    <n v="0.06"/>
    <n v="0.06"/>
    <m/>
    <n v="9960000"/>
    <m/>
    <n v="2300000"/>
    <m/>
    <n v="1000000"/>
    <m/>
    <n v="9.9600000000000009"/>
    <n v="6.0999999999999999E-2"/>
    <n v="2018"/>
    <x v="9"/>
    <x v="17"/>
  </r>
  <r>
    <d v="2018-11-06T00:00:00"/>
    <d v="2018-11-08T00:00:00"/>
    <s v="Lelang"/>
    <s v="FR0077"/>
    <d v="2024-05-15T00:00:00"/>
    <n v="8.1250000000000003E-2"/>
    <n v="8.1199999999999994E-2"/>
    <n v="8.2182400000000003E-2"/>
    <n v="8.4699999999999998E-2"/>
    <n v="8.1199999999999994E-2"/>
    <n v="8.1473000000000004E-2"/>
    <n v="8.1799999999999998E-2"/>
    <m/>
    <n v="15078700"/>
    <m/>
    <n v="11100000"/>
    <m/>
    <n v="4950000"/>
    <m/>
    <n v="3.0462020202020201"/>
    <n v="8.1799999999999998E-2"/>
    <n v="2018"/>
    <x v="9"/>
    <x v="1"/>
  </r>
  <r>
    <d v="2018-11-06T00:00:00"/>
    <d v="2018-11-08T00:00:00"/>
    <s v="Lelang"/>
    <s v="FR0078"/>
    <d v="2029-05-15T00:00:00"/>
    <n v="8.2500000000000004E-2"/>
    <n v="8.2299999999999998E-2"/>
    <n v="8.3055900000000002E-2"/>
    <n v="8.5000000000000006E-2"/>
    <n v="8.2299999999999998E-2"/>
    <n v="8.24936E-2"/>
    <n v="8.2600000000000007E-2"/>
    <m/>
    <n v="16637000"/>
    <m/>
    <n v="9050000"/>
    <m/>
    <n v="5950000"/>
    <m/>
    <n v="2.7961344537815127"/>
    <n v="8.2600000000000007E-2"/>
    <n v="2018"/>
    <x v="9"/>
    <x v="1"/>
  </r>
  <r>
    <d v="2018-11-06T00:00:00"/>
    <d v="2018-11-08T00:00:00"/>
    <s v="Lelang"/>
    <s v="FR0065"/>
    <d v="2033-05-15T00:00:00"/>
    <n v="6.6250000000000003E-2"/>
    <n v="8.4699999999999998E-2"/>
    <n v="8.6801600000000007E-2"/>
    <n v="9.2499999999999999E-2"/>
    <n v="8.4699999999999998E-2"/>
    <n v="8.4903500000000007E-2"/>
    <n v="8.5400000000000004E-2"/>
    <m/>
    <n v="8671500"/>
    <m/>
    <n v="7250000"/>
    <m/>
    <n v="5350000"/>
    <m/>
    <n v="1.6208411214953271"/>
    <n v="8.5400000000000004E-2"/>
    <n v="2018"/>
    <x v="9"/>
    <x v="1"/>
  </r>
  <r>
    <d v="2018-11-06T00:00:00"/>
    <d v="2018-11-08T00:00:00"/>
    <s v="Lelang"/>
    <s v="FR0075"/>
    <d v="2038-05-15T00:00:00"/>
    <n v="7.4999999999999997E-2"/>
    <n v="8.6999999999999994E-2"/>
    <n v="9.02173E-2"/>
    <n v="9.5000000000000001E-2"/>
    <n v="8.6999999999999994E-2"/>
    <n v="8.7399900000000003E-2"/>
    <n v="8.77E-2"/>
    <m/>
    <n v="5337100"/>
    <m/>
    <n v="1750000"/>
    <m/>
    <n v="1750000"/>
    <m/>
    <n v="3.0497714285714284"/>
    <n v="8.7400000000000005E-2"/>
    <n v="2018"/>
    <x v="9"/>
    <x v="1"/>
  </r>
  <r>
    <d v="2018-11-13T00:00:00"/>
    <d v="2018-11-15T00:00:00"/>
    <s v="Lelang"/>
    <s v="SPNS01052019"/>
    <d v="2019-05-01T00:00:00"/>
    <s v="Diskonto"/>
    <n v="6.5625000000000003E-2"/>
    <n v="6.7034999999999997E-2"/>
    <n v="7.4999999999999997E-2"/>
    <n v="6.5625000000000003E-2"/>
    <n v="6.5892900000000004E-2"/>
    <n v="6.6250000000000003E-2"/>
    <n v="4000000"/>
    <n v="4421000"/>
    <n v="11025000"/>
    <n v="1050000"/>
    <n v="4135000"/>
    <n v="1050000"/>
    <n v="4115000"/>
    <n v="4.2104761904761903"/>
    <n v="6.59E-2"/>
    <n v="2018"/>
    <x v="9"/>
    <x v="21"/>
  </r>
  <r>
    <d v="2018-11-13T00:00:00"/>
    <d v="2018-11-15T00:00:00"/>
    <s v="Lelang"/>
    <s v="SPNS01082019"/>
    <d v="2019-08-01T00:00:00"/>
    <s v="Diskonto"/>
    <n v="6.8125000000000005E-2"/>
    <n v="6.96885E-2"/>
    <n v="7.1874999999999994E-2"/>
    <n v="6.8125000000000005E-2"/>
    <n v="6.8593799999999996E-2"/>
    <n v="6.9062499999999999E-2"/>
    <m/>
    <n v="3715000"/>
    <m/>
    <n v="1600000"/>
    <m/>
    <n v="1600000"/>
    <m/>
    <n v="2.3218749999999999"/>
    <n v="6.8599999999999994E-2"/>
    <n v="2018"/>
    <x v="9"/>
    <x v="21"/>
  </r>
  <r>
    <d v="2018-11-13T00:00:00"/>
    <d v="2018-11-15T00:00:00"/>
    <s v="Lelang"/>
    <s v="PBS014"/>
    <d v="2021-05-15T00:00:00"/>
    <n v="6.5000000000000002E-2"/>
    <n v="7.9375000000000001E-2"/>
    <n v="8.3165600000000006E-2"/>
    <n v="8.59375E-2"/>
    <n v="7.9375000000000001E-2"/>
    <n v="8.0152699999999993E-2"/>
    <n v="8.0937499999999996E-2"/>
    <m/>
    <n v="1232000"/>
    <m/>
    <n v="240000"/>
    <m/>
    <n v="230000"/>
    <m/>
    <n v="5.3565217391304349"/>
    <n v="8.0199999999999994E-2"/>
    <n v="2018"/>
    <x v="9"/>
    <x v="20"/>
  </r>
  <r>
    <d v="2018-11-13T00:00:00"/>
    <d v="2018-11-15T00:00:00"/>
    <s v="Lelang"/>
    <s v="PBS019"/>
    <d v="2023-09-15T00:00:00"/>
    <n v="8.2500000000000004E-2"/>
    <n v="8.3125000000000004E-2"/>
    <n v="8.4333900000000003E-2"/>
    <n v="0.09"/>
    <n v="8.3125000000000004E-2"/>
    <n v="8.3660499999999999E-2"/>
    <n v="8.4375000000000006E-2"/>
    <m/>
    <n v="824500"/>
    <m/>
    <n v="620000"/>
    <m/>
    <n v="610000"/>
    <m/>
    <n v="1.3516393442622952"/>
    <n v="8.3699999999999997E-2"/>
    <n v="2018"/>
    <x v="9"/>
    <x v="20"/>
  </r>
  <r>
    <d v="2018-11-13T00:00:00"/>
    <d v="2018-11-15T00:00:00"/>
    <s v="Lelang"/>
    <s v="PBS012"/>
    <d v="2031-11-15T00:00:00"/>
    <n v="0.08"/>
    <n v="8.9687500000000003E-2"/>
    <n v="9.1036699999999998E-2"/>
    <n v="9.4625000000000001E-2"/>
    <n v="8.9687500000000003E-2"/>
    <n v="9.0395100000000006E-2"/>
    <n v="9.0937500000000004E-2"/>
    <m/>
    <n v="208500"/>
    <m/>
    <n v="155000"/>
    <m/>
    <n v="155000"/>
    <m/>
    <n v="1.3451612903225807"/>
    <n v="9.0399999999999994E-2"/>
    <n v="2018"/>
    <x v="9"/>
    <x v="20"/>
  </r>
  <r>
    <d v="2018-11-13T00:00:00"/>
    <d v="2018-11-15T00:00:00"/>
    <s v="Lelang"/>
    <s v="PBS015"/>
    <d v="2047-07-15T00:00:00"/>
    <n v="0.08"/>
    <n v="9.4875000000000001E-2"/>
    <n v="9.5653600000000005E-2"/>
    <n v="9.7500000000000003E-2"/>
    <n v="9.4875000000000001E-2"/>
    <n v="9.5395400000000005E-2"/>
    <n v="9.5937499999999995E-2"/>
    <m/>
    <n v="624000"/>
    <m/>
    <n v="470000"/>
    <m/>
    <n v="470000"/>
    <m/>
    <n v="1.327659574468085"/>
    <n v="9.5399999999999999E-2"/>
    <n v="2018"/>
    <x v="9"/>
    <x v="20"/>
  </r>
  <r>
    <d v="2018-11-13T00:00:00"/>
    <d v="2018-11-19T00:00:00"/>
    <s v="Private Placement"/>
    <s v="PBS020"/>
    <d v="2027-10-15T00:00:00"/>
    <n v="0.09"/>
    <m/>
    <n v="8.6999999999999994E-2"/>
    <m/>
    <m/>
    <n v="8.6999999999999994E-2"/>
    <m/>
    <m/>
    <n v="250000"/>
    <m/>
    <n v="250000"/>
    <m/>
    <n v="250000"/>
    <m/>
    <m/>
    <n v="8.6999999999999994E-2"/>
    <n v="2018"/>
    <x v="9"/>
    <x v="20"/>
  </r>
  <r>
    <d v="2018-11-21T00:00:00"/>
    <d v="2018-11-23T00:00:00"/>
    <s v="Lelang"/>
    <s v="SPN03190222"/>
    <d v="2019-02-22T00:00:00"/>
    <s v="Diskonto"/>
    <n v="5.79E-2"/>
    <n v="5.8347400000000001E-2"/>
    <n v="0.06"/>
    <n v="5.79E-2"/>
    <n v="5.7959999999999998E-2"/>
    <n v="5.8000000000000003E-2"/>
    <n v="10000000"/>
    <n v="3900000"/>
    <n v="41626700"/>
    <n v="2150000"/>
    <n v="20150000"/>
    <n v="1000000"/>
    <n v="15000000"/>
    <n v="3.9"/>
    <n v="5.8000000000000003E-2"/>
    <n v="2018"/>
    <x v="9"/>
    <x v="16"/>
  </r>
  <r>
    <d v="2018-11-21T00:00:00"/>
    <d v="2018-11-23T00:00:00"/>
    <s v="Lelang"/>
    <s v="SPN12190801"/>
    <d v="2019-08-01T00:00:00"/>
    <s v="Diskonto"/>
    <n v="5.9499999999999997E-2"/>
    <n v="6.2626100000000004E-2"/>
    <n v="7.0000000000000007E-2"/>
    <n v="5.9499999999999997E-2"/>
    <n v="6.0026299999999998E-2"/>
    <n v="6.0499999999999998E-2"/>
    <m/>
    <n v="5975000"/>
    <m/>
    <n v="1000000"/>
    <m/>
    <n v="950000"/>
    <m/>
    <n v="6.2894736842105265"/>
    <n v="6.0100000000000001E-2"/>
    <n v="2018"/>
    <x v="9"/>
    <x v="17"/>
  </r>
  <r>
    <d v="2018-11-21T00:00:00"/>
    <d v="2018-11-23T00:00:00"/>
    <s v="Lelang"/>
    <s v="FR0077"/>
    <d v="2024-05-15T00:00:00"/>
    <n v="8.1250000000000003E-2"/>
    <n v="7.9200000000000007E-2"/>
    <n v="7.9816899999999996E-2"/>
    <n v="8.1500000000000003E-2"/>
    <n v="7.9200000000000007E-2"/>
    <n v="7.9453899999999994E-2"/>
    <n v="7.9600000000000004E-2"/>
    <m/>
    <n v="12230700"/>
    <m/>
    <n v="8950000"/>
    <m/>
    <n v="5250000"/>
    <m/>
    <n v="2.3296571428571426"/>
    <n v="7.9600000000000004E-2"/>
    <n v="2018"/>
    <x v="9"/>
    <x v="1"/>
  </r>
  <r>
    <d v="2018-11-21T00:00:00"/>
    <d v="2018-11-23T00:00:00"/>
    <s v="Lelang"/>
    <s v="FR0078"/>
    <d v="2029-05-15T00:00:00"/>
    <n v="8.2500000000000004E-2"/>
    <n v="7.9799999999999996E-2"/>
    <n v="8.0308699999999997E-2"/>
    <n v="8.1500000000000003E-2"/>
    <n v="7.9799999999999996E-2"/>
    <n v="7.9992900000000006E-2"/>
    <n v="8.0199999999999994E-2"/>
    <m/>
    <n v="9822500"/>
    <m/>
    <n v="4450000"/>
    <m/>
    <n v="4300000"/>
    <m/>
    <n v="2.2843023255813955"/>
    <n v="0.08"/>
    <n v="2018"/>
    <x v="9"/>
    <x v="1"/>
  </r>
  <r>
    <d v="2018-11-21T00:00:00"/>
    <d v="2018-11-23T00:00:00"/>
    <s v="Lelang"/>
    <s v="FR0065"/>
    <d v="2033-05-15T00:00:00"/>
    <n v="6.6250000000000003E-2"/>
    <n v="8.2900000000000001E-2"/>
    <n v="8.4823399999999993E-2"/>
    <n v="8.7499999999999994E-2"/>
    <n v="8.2900000000000001E-2"/>
    <n v="8.3096900000000001E-2"/>
    <n v="8.3400000000000002E-2"/>
    <m/>
    <n v="4831500"/>
    <m/>
    <n v="2000000"/>
    <m/>
    <n v="2000000"/>
    <m/>
    <n v="2.4157500000000001"/>
    <n v="8.3099999999999993E-2"/>
    <n v="2018"/>
    <x v="9"/>
    <x v="1"/>
  </r>
  <r>
    <d v="2018-11-21T00:00:00"/>
    <d v="2018-11-23T00:00:00"/>
    <s v="Lelang"/>
    <s v="FR0075"/>
    <d v="2038-05-15T00:00:00"/>
    <n v="7.4999999999999997E-2"/>
    <n v="8.4000000000000005E-2"/>
    <n v="8.7018300000000007E-2"/>
    <n v="0.09"/>
    <n v="8.4000000000000005E-2"/>
    <n v="8.4373199999999995E-2"/>
    <n v="8.4599999999999995E-2"/>
    <m/>
    <n v="4867000"/>
    <m/>
    <n v="1600000"/>
    <m/>
    <n v="1500000"/>
    <m/>
    <n v="3.2446666666666668"/>
    <n v="8.4400000000000003E-2"/>
    <n v="2018"/>
    <x v="9"/>
    <x v="1"/>
  </r>
  <r>
    <d v="2018-11-26T00:00:00"/>
    <d v="2018-11-29T00:00:00"/>
    <s v="Bookbuilding"/>
    <s v="ST-002"/>
    <d v="2021-10-15T00:00:00"/>
    <m/>
    <m/>
    <m/>
    <m/>
    <m/>
    <m/>
    <m/>
    <m/>
    <n v="4945682"/>
    <m/>
    <n v="4945682"/>
    <m/>
    <n v="4945682"/>
    <m/>
    <n v="1"/>
    <n v="5.8999999999999997E-2"/>
    <n v="2018"/>
    <x v="9"/>
    <x v="28"/>
  </r>
  <r>
    <d v="2018-12-04T00:00:00"/>
    <d v="2018-12-11T00:00:00"/>
    <s v="(prefunding)"/>
    <s v="RI0224"/>
    <d v="2024-02-11T00:00:00"/>
    <n v="4.4499999999999998E-2"/>
    <m/>
    <m/>
    <m/>
    <m/>
    <m/>
    <m/>
    <m/>
    <n v="25082310"/>
    <m/>
    <n v="10848750"/>
    <m/>
    <n v="10848750"/>
    <m/>
    <m/>
    <m/>
    <n v="2018"/>
    <x v="9"/>
    <x v="35"/>
  </r>
  <r>
    <d v="2018-12-04T00:00:00"/>
    <d v="2018-12-11T00:00:00"/>
    <s v="(prefunding)"/>
    <s v="RI0229"/>
    <d v="2029-02-11T00:00:00"/>
    <n v="4.7500000000000001E-2"/>
    <m/>
    <m/>
    <m/>
    <m/>
    <m/>
    <m/>
    <m/>
    <n v="50868703.875"/>
    <m/>
    <n v="18081250"/>
    <m/>
    <n v="18081250"/>
    <m/>
    <m/>
    <m/>
    <n v="2018"/>
    <x v="9"/>
    <x v="35"/>
  </r>
  <r>
    <d v="2018-12-04T00:00:00"/>
    <d v="2018-12-11T00:00:00"/>
    <s v="(prefunding)"/>
    <s v="RI0249"/>
    <d v="2049-02-11T00:00:00"/>
    <n v="5.3499999999999999E-2"/>
    <m/>
    <m/>
    <m/>
    <m/>
    <m/>
    <m/>
    <m/>
    <n v="43520903.359999999"/>
    <m/>
    <n v="14465000"/>
    <m/>
    <n v="14465000"/>
    <m/>
    <m/>
    <m/>
    <n v="2018"/>
    <x v="9"/>
    <x v="35"/>
  </r>
  <r>
    <d v="2019-01-03T00:00:00"/>
    <d v="2019-01-07T00:00:00"/>
    <s v="Lelang"/>
    <s v="SPN03190406"/>
    <d v="2019-04-06T00:00:00"/>
    <s v="Diskonto"/>
    <n v="5.7799999999999997E-2"/>
    <n v="5.8559800000000002E-2"/>
    <n v="0.06"/>
    <n v="5.7799999999999997E-2"/>
    <n v="5.8069999999999997E-2"/>
    <n v="5.8400000000000001E-2"/>
    <n v="15000000"/>
    <n v="7075000"/>
    <n v="55274600"/>
    <n v="6900000"/>
    <n v="35600000"/>
    <n v="2000000"/>
    <n v="28250000"/>
    <n v="3.5375000000000001"/>
    <n v="5.8500000000000003E-2"/>
    <n v="2019"/>
    <x v="10"/>
    <x v="16"/>
  </r>
  <r>
    <d v="2019-01-03T00:00:00"/>
    <d v="2019-01-07T00:00:00"/>
    <s v="Lelang"/>
    <s v="SPN12200106"/>
    <d v="2020-01-06T00:00:00"/>
    <s v="Diskonto"/>
    <n v="5.8000000000000003E-2"/>
    <n v="6.1025900000000001E-2"/>
    <n v="6.7000000000000004E-2"/>
    <n v="5.8000000000000003E-2"/>
    <n v="5.9396699999999997E-2"/>
    <n v="6.0499999999999998E-2"/>
    <m/>
    <n v="10825000"/>
    <m/>
    <n v="5400000"/>
    <m/>
    <n v="3000000"/>
    <m/>
    <n v="3.6083333333333334"/>
    <n v="0.06"/>
    <n v="2019"/>
    <x v="10"/>
    <x v="17"/>
  </r>
  <r>
    <d v="2019-01-03T00:00:00"/>
    <d v="2019-01-07T00:00:00"/>
    <s v="Lelang"/>
    <s v="FR0077"/>
    <d v="2024-05-15T00:00:00"/>
    <n v="8.1250000000000003E-2"/>
    <n v="7.9500000000000001E-2"/>
    <n v="8.0095299999999994E-2"/>
    <n v="8.2000000000000003E-2"/>
    <n v="7.9500000000000001E-2"/>
    <n v="7.9799800000000004E-2"/>
    <n v="0.08"/>
    <m/>
    <n v="16741900"/>
    <m/>
    <n v="9750000"/>
    <m/>
    <n v="9750000"/>
    <m/>
    <n v="1.7171179487179487"/>
    <n v="7.9799999999999996E-2"/>
    <n v="2019"/>
    <x v="10"/>
    <x v="1"/>
  </r>
  <r>
    <d v="2019-01-03T00:00:00"/>
    <d v="2019-01-07T00:00:00"/>
    <s v="Lelang"/>
    <s v="FR0078"/>
    <d v="2029-05-15T00:00:00"/>
    <n v="8.2500000000000004E-2"/>
    <n v="8.0199999999999994E-2"/>
    <n v="8.08368E-2"/>
    <n v="8.2500000000000004E-2"/>
    <n v="8.0199999999999994E-2"/>
    <n v="8.0498899999999998E-2"/>
    <n v="8.0799999999999997E-2"/>
    <m/>
    <n v="11126000"/>
    <m/>
    <n v="6650000"/>
    <m/>
    <n v="6650000"/>
    <m/>
    <n v="1.6730827067669174"/>
    <n v="8.0500000000000002E-2"/>
    <n v="2019"/>
    <x v="10"/>
    <x v="1"/>
  </r>
  <r>
    <d v="2019-01-03T00:00:00"/>
    <d v="2019-01-07T00:00:00"/>
    <s v="Lelang"/>
    <s v="FR0068"/>
    <d v="2034-03-15T00:00:00"/>
    <n v="8.3750000000000005E-2"/>
    <n v="8.3000000000000004E-2"/>
    <n v="8.3705299999999996E-2"/>
    <n v="8.5000000000000006E-2"/>
    <n v="8.3000000000000004E-2"/>
    <n v="8.3498600000000006E-2"/>
    <n v="8.3799999999999999E-2"/>
    <m/>
    <n v="4266700"/>
    <m/>
    <n v="2750000"/>
    <m/>
    <n v="2750000"/>
    <m/>
    <n v="1.5515272727272726"/>
    <n v="8.3500000000000005E-2"/>
    <n v="2019"/>
    <x v="10"/>
    <x v="1"/>
  </r>
  <r>
    <d v="2019-01-03T00:00:00"/>
    <d v="2019-01-07T00:00:00"/>
    <s v="Lelang"/>
    <s v="FR0079"/>
    <d v="2039-04-15T00:00:00"/>
    <n v="8.3750000000000005E-2"/>
    <n v="8.4000000000000005E-2"/>
    <n v="8.4948499999999996E-2"/>
    <n v="8.6999999999999994E-2"/>
    <n v="8.4000000000000005E-2"/>
    <n v="8.4793499999999994E-2"/>
    <n v="8.5300000000000001E-2"/>
    <m/>
    <n v="5240000"/>
    <m/>
    <n v="4150000"/>
    <m/>
    <n v="4100000"/>
    <m/>
    <n v="1.2780487804878049"/>
    <n v="8.48E-2"/>
    <n v="2019"/>
    <x v="10"/>
    <x v="1"/>
  </r>
  <r>
    <d v="2019-01-08T00:00:00"/>
    <d v="2019-01-10T00:00:00"/>
    <s v="Lelang"/>
    <s v="SPNS09072019"/>
    <d v="2019-07-09T00:00:00"/>
    <s v="Diskonto"/>
    <n v="6.25E-2"/>
    <n v="6.5677799999999995E-2"/>
    <n v="7.4999999999999997E-2"/>
    <n v="6.25E-2"/>
    <n v="6.4415600000000003E-2"/>
    <n v="6.5312499999999996E-2"/>
    <n v="8000000"/>
    <n v="8201000"/>
    <n v="17811500"/>
    <n v="2200000"/>
    <n v="9535000"/>
    <n v="2000000"/>
    <n v="8655000"/>
    <n v="4.1005000000000003"/>
    <n v="6.4500000000000002E-2"/>
    <n v="2019"/>
    <x v="10"/>
    <x v="21"/>
  </r>
  <r>
    <d v="2019-01-08T00:00:00"/>
    <d v="2019-01-10T00:00:00"/>
    <s v="Lelang"/>
    <s v="PBS014"/>
    <d v="2021-05-15T00:00:00"/>
    <n v="6.5000000000000002E-2"/>
    <n v="7.7812500000000007E-2"/>
    <n v="7.93098E-2"/>
    <n v="8.1250000000000003E-2"/>
    <n v="7.7812500000000007E-2"/>
    <n v="7.8452300000000003E-2"/>
    <n v="7.9375000000000001E-2"/>
    <m/>
    <n v="3743000"/>
    <m/>
    <n v="1850000"/>
    <m/>
    <n v="1800000"/>
    <m/>
    <n v="2.0794444444444444"/>
    <n v="7.85E-2"/>
    <n v="2019"/>
    <x v="10"/>
    <x v="20"/>
  </r>
  <r>
    <d v="2019-01-08T00:00:00"/>
    <d v="2019-01-10T00:00:00"/>
    <s v="Lelang"/>
    <s v="PBS019"/>
    <d v="2023-09-15T00:00:00"/>
    <n v="8.2500000000000004E-2"/>
    <n v="7.9062499999999994E-2"/>
    <n v="7.9661499999999996E-2"/>
    <n v="8.2812499999999997E-2"/>
    <n v="7.9062499999999994E-2"/>
    <n v="7.9408900000000004E-2"/>
    <n v="0.08"/>
    <m/>
    <n v="5080000"/>
    <m/>
    <n v="5080000"/>
    <m/>
    <n v="4450000"/>
    <m/>
    <n v="1.1415730337078651"/>
    <n v="0.08"/>
    <n v="2019"/>
    <x v="10"/>
    <x v="20"/>
  </r>
  <r>
    <d v="2019-01-08T00:00:00"/>
    <d v="2019-01-10T00:00:00"/>
    <s v="Lelang"/>
    <s v="PBS021"/>
    <d v="2026-11-15T00:00:00"/>
    <n v="8.5000000000000006E-2"/>
    <n v="8.2812499999999997E-2"/>
    <n v="8.3627300000000002E-2"/>
    <n v="8.4687499999999999E-2"/>
    <n v="8.2812499999999997E-2"/>
    <n v="8.3494299999999994E-2"/>
    <n v="8.4375000000000006E-2"/>
    <m/>
    <n v="461500"/>
    <m/>
    <n v="405000"/>
    <m/>
    <n v="405000"/>
    <m/>
    <n v="1.1395061728395062"/>
    <n v="8.3500000000000005E-2"/>
    <n v="2019"/>
    <x v="10"/>
    <x v="20"/>
  </r>
  <r>
    <d v="2019-01-08T00:00:00"/>
    <d v="2019-01-10T00:00:00"/>
    <s v="Lelang"/>
    <s v="PBS022"/>
    <d v="2034-04-15T00:00:00"/>
    <m/>
    <n v="8.5312499999999999E-2"/>
    <n v="8.5902000000000006E-2"/>
    <n v="8.8749999999999996E-2"/>
    <m/>
    <m/>
    <m/>
    <m/>
    <n v="326000"/>
    <m/>
    <n v="0"/>
    <m/>
    <n v="0"/>
    <m/>
    <m/>
    <n v="8.4099999999999994E-2"/>
    <n v="2019"/>
    <x v="10"/>
    <x v="20"/>
  </r>
  <r>
    <d v="2019-01-11T00:00:00"/>
    <d v="2019-01-11T00:00:00"/>
    <s v="Private Placement"/>
    <s v="USDPBS-002"/>
    <d v="2022-01-11T00:00:00"/>
    <n v="0.04"/>
    <m/>
    <m/>
    <m/>
    <m/>
    <m/>
    <m/>
    <m/>
    <n v="1407600"/>
    <m/>
    <n v="1407600"/>
    <m/>
    <n v="1407600"/>
    <m/>
    <m/>
    <m/>
    <n v="2019"/>
    <x v="10"/>
    <x v="34"/>
  </r>
  <r>
    <d v="2019-01-15T00:00:00"/>
    <d v="2019-01-17T00:00:00"/>
    <s v="Lelang"/>
    <s v="SPN03190416"/>
    <d v="2019-04-16T00:00:00"/>
    <s v="Diskonto"/>
    <n v="5.8000000000000003E-2"/>
    <n v="5.8235099999999998E-2"/>
    <n v="5.8999999999999997E-2"/>
    <n v="5.8000000000000003E-2"/>
    <n v="5.8000000000000003E-2"/>
    <n v="5.8000000000000003E-2"/>
    <n v="15000000"/>
    <n v="6235000"/>
    <n v="55670500"/>
    <n v="6235000"/>
    <n v="43570400"/>
    <n v="2000000"/>
    <n v="27750000"/>
    <n v="3.1175000000000002"/>
    <n v="5.8500000000000003E-2"/>
    <n v="2019"/>
    <x v="10"/>
    <x v="16"/>
  </r>
  <r>
    <d v="2019-01-15T00:00:00"/>
    <d v="2019-01-17T00:00:00"/>
    <s v="Lelang"/>
    <s v="SPN12200106"/>
    <d v="2020-01-06T00:00:00"/>
    <s v="Diskonto"/>
    <n v="5.9499999999999997E-2"/>
    <n v="6.1611399999999997E-2"/>
    <n v="7.0000000000000007E-2"/>
    <n v="5.9499999999999997E-2"/>
    <n v="6.0499999999999998E-2"/>
    <n v="6.1400000000000003E-2"/>
    <m/>
    <n v="5250000"/>
    <m/>
    <n v="3100000"/>
    <m/>
    <n v="3000000"/>
    <m/>
    <n v="1.75"/>
    <n v="6.0600000000000001E-2"/>
    <n v="2019"/>
    <x v="10"/>
    <x v="17"/>
  </r>
  <r>
    <d v="2019-01-15T00:00:00"/>
    <d v="2019-01-17T00:00:00"/>
    <s v="Lelang"/>
    <s v="FR0077"/>
    <d v="2024-05-15T00:00:00"/>
    <n v="8.1250000000000003E-2"/>
    <n v="7.8799999999999995E-2"/>
    <n v="7.9692799999999994E-2"/>
    <n v="8.1500000000000003E-2"/>
    <n v="7.8799999999999995E-2"/>
    <n v="7.9136899999999996E-2"/>
    <n v="7.9299999999999995E-2"/>
    <m/>
    <n v="24350400"/>
    <m/>
    <n v="15550000"/>
    <m/>
    <n v="9150000"/>
    <m/>
    <n v="2.6612459016393442"/>
    <n v="7.9299999999999995E-2"/>
    <n v="2019"/>
    <x v="10"/>
    <x v="1"/>
  </r>
  <r>
    <d v="2019-01-15T00:00:00"/>
    <d v="2019-01-17T00:00:00"/>
    <s v="Lelang"/>
    <s v="FR0078"/>
    <d v="2029-05-15T00:00:00"/>
    <n v="8.2500000000000004E-2"/>
    <n v="7.9600000000000004E-2"/>
    <n v="8.0277000000000001E-2"/>
    <n v="8.2000000000000003E-2"/>
    <n v="7.9600000000000004E-2"/>
    <n v="8.0062700000000001E-2"/>
    <n v="8.0299999999999996E-2"/>
    <m/>
    <n v="12226900"/>
    <m/>
    <n v="12226900"/>
    <m/>
    <n v="8550000"/>
    <m/>
    <n v="1.4300467836257309"/>
    <n v="8.0299999999999996E-2"/>
    <n v="2019"/>
    <x v="10"/>
    <x v="1"/>
  </r>
  <r>
    <d v="2019-01-15T00:00:00"/>
    <d v="2019-01-17T00:00:00"/>
    <s v="Lelang"/>
    <s v="FR0068"/>
    <d v="2034-03-15T00:00:00"/>
    <n v="8.3750000000000005E-2"/>
    <n v="8.3299999999999999E-2"/>
    <n v="8.4071099999999996E-2"/>
    <n v="8.5599999999999996E-2"/>
    <n v="8.3299999999999999E-2"/>
    <n v="8.3712400000000006E-2"/>
    <n v="8.4099999999999994E-2"/>
    <m/>
    <n v="3908500"/>
    <m/>
    <n v="3908500"/>
    <m/>
    <n v="2500000"/>
    <m/>
    <n v="1.5633999999999999"/>
    <n v="8.4099999999999994E-2"/>
    <n v="2019"/>
    <x v="10"/>
    <x v="1"/>
  </r>
  <r>
    <d v="2019-01-15T00:00:00"/>
    <d v="2019-01-17T00:00:00"/>
    <s v="Lelang"/>
    <s v="FR0079"/>
    <d v="2039-04-15T00:00:00"/>
    <n v="8.3750000000000005E-2"/>
    <n v="8.4000000000000005E-2"/>
    <n v="8.4809200000000001E-2"/>
    <n v="8.6199999999999999E-2"/>
    <n v="8.4000000000000005E-2"/>
    <n v="8.4599599999999997E-2"/>
    <n v="8.4900000000000003E-2"/>
    <m/>
    <n v="3699700"/>
    <m/>
    <n v="2550000"/>
    <m/>
    <n v="2550000"/>
    <m/>
    <n v="1.4508627450980391"/>
    <n v="8.4599999999999995E-2"/>
    <n v="2019"/>
    <x v="10"/>
    <x v="1"/>
  </r>
  <r>
    <d v="2019-01-22T00:00:00"/>
    <d v="2019-01-24T00:00:00"/>
    <s v="Lelang"/>
    <s v="SPNS09072019"/>
    <d v="2019-07-09T00:00:00"/>
    <s v="Diskonto"/>
    <n v="6.0312499999999998E-2"/>
    <n v="6.5752099999999994E-2"/>
    <n v="7.2499999999999995E-2"/>
    <n v="6.0312499999999998E-2"/>
    <n v="6.45844E-2"/>
    <n v="6.5312499999999996E-2"/>
    <n v="8000000"/>
    <n v="6281000"/>
    <n v="24476000"/>
    <n v="1000000"/>
    <n v="9807000"/>
    <n v="1000000"/>
    <n v="7640000"/>
    <n v="6.2809999999999997"/>
    <n v="6.4600000000000005E-2"/>
    <n v="2019"/>
    <x v="10"/>
    <x v="21"/>
  </r>
  <r>
    <d v="2019-01-22T00:00:00"/>
    <d v="2019-01-24T00:00:00"/>
    <s v="Lelang"/>
    <s v="SPNS23012020"/>
    <d v="2020-01-23T00:00:00"/>
    <s v="Diskonto"/>
    <n v="6.1562499999999999E-2"/>
    <n v="6.8941500000000003E-2"/>
    <n v="7.4999999999999997E-2"/>
    <n v="6.1562499999999999E-2"/>
    <n v="6.6917599999999994E-2"/>
    <n v="6.7812499999999998E-2"/>
    <m/>
    <n v="6550000"/>
    <m/>
    <n v="3100000"/>
    <m/>
    <n v="1100000"/>
    <m/>
    <n v="5.9545454545454541"/>
    <n v="6.7000000000000004E-2"/>
    <n v="2019"/>
    <x v="10"/>
    <x v="21"/>
  </r>
  <r>
    <d v="2019-01-22T00:00:00"/>
    <d v="2019-01-24T00:00:00"/>
    <s v="Lelang"/>
    <s v="PBS014"/>
    <d v="2021-05-15T00:00:00"/>
    <n v="6.5000000000000002E-2"/>
    <n v="7.8750000000000001E-2"/>
    <n v="8.0027200000000007E-2"/>
    <n v="8.2500000000000004E-2"/>
    <n v="7.8750000000000001E-2"/>
    <m/>
    <m/>
    <m/>
    <n v="4220000"/>
    <m/>
    <n v="0"/>
    <m/>
    <n v="0"/>
    <m/>
    <m/>
    <n v="7.7600000000000002E-2"/>
    <n v="2019"/>
    <x v="10"/>
    <x v="20"/>
  </r>
  <r>
    <d v="2019-01-22T00:00:00"/>
    <d v="2019-01-24T00:00:00"/>
    <s v="Lelang"/>
    <s v="PBS019"/>
    <d v="2023-09-15T00:00:00"/>
    <n v="8.2500000000000004E-2"/>
    <n v="7.9062499999999994E-2"/>
    <n v="8.0335299999999998E-2"/>
    <n v="8.1875000000000003E-2"/>
    <n v="7.9062499999999994E-2"/>
    <n v="8.0301600000000001E-2"/>
    <n v="8.0937499999999996E-2"/>
    <m/>
    <n v="5367000"/>
    <m/>
    <n v="5367000"/>
    <m/>
    <n v="5200000"/>
    <m/>
    <n v="1.0321153846153845"/>
    <n v="8.0399999999999999E-2"/>
    <n v="2019"/>
    <x v="10"/>
    <x v="20"/>
  </r>
  <r>
    <d v="2019-01-22T00:00:00"/>
    <d v="2019-01-24T00:00:00"/>
    <s v="Lelang"/>
    <s v="PBS022"/>
    <d v="2034-04-15T00:00:00"/>
    <n v="8.6249999999999993E-2"/>
    <n v="8.7187500000000001E-2"/>
    <n v="8.9128899999999997E-2"/>
    <n v="9.0624999999999997E-2"/>
    <n v="8.7187500000000001E-2"/>
    <n v="8.8198499999999999E-2"/>
    <n v="8.4837499999999996E-2"/>
    <m/>
    <n v="2058000"/>
    <m/>
    <n v="340000"/>
    <m/>
    <n v="340000"/>
    <m/>
    <n v="6.052941176470588"/>
    <n v="8.8200000000000001E-2"/>
    <n v="2019"/>
    <x v="10"/>
    <x v="20"/>
  </r>
  <r>
    <d v="2019-01-23T00:00:00"/>
    <d v="2019-01-24T00:00:00"/>
    <s v="Lelang Tambahan"/>
    <s v="SPNS23012020"/>
    <d v="2020-01-23T00:00:00"/>
    <s v="Diskonto"/>
    <m/>
    <m/>
    <m/>
    <m/>
    <n v="6.6917599999999994E-2"/>
    <m/>
    <m/>
    <n v="5000000"/>
    <m/>
    <n v="2360000"/>
    <m/>
    <n v="2360000"/>
    <m/>
    <n v="2.1186440677966103"/>
    <n v="6.6917599999999994E-2"/>
    <n v="2019"/>
    <x v="10"/>
    <x v="21"/>
  </r>
  <r>
    <d v="2019-01-28T00:00:00"/>
    <d v="2019-01-30T00:00:00"/>
    <s v="Bookbuilding"/>
    <s v="SBR005"/>
    <d v="2021-01-10T00:00:00"/>
    <n v="8.1500000000000003E-2"/>
    <m/>
    <m/>
    <m/>
    <m/>
    <n v="8.1500000000000003E-2"/>
    <m/>
    <n v="2000000"/>
    <n v="4006031"/>
    <m/>
    <n v="4006031"/>
    <m/>
    <n v="4006031"/>
    <m/>
    <n v="1"/>
    <n v="8.1500000000000003E-2"/>
    <n v="2019"/>
    <x v="10"/>
    <x v="26"/>
  </r>
  <r>
    <d v="2019-01-29T00:00:00"/>
    <d v="2019-01-31T00:00:00"/>
    <s v="Lelang"/>
    <s v="SPN03190430"/>
    <d v="2019-04-30T00:00:00"/>
    <s v="Diskonto"/>
    <n v="5.8000000000000003E-2"/>
    <n v="5.8135399999999997E-2"/>
    <n v="5.8999999999999997E-2"/>
    <n v="5.8000000000000003E-2"/>
    <n v="5.8000000000000003E-2"/>
    <n v="5.8000000000000003E-2"/>
    <n v="15000000"/>
    <n v="7700000"/>
    <n v="48613700"/>
    <n v="7700000"/>
    <n v="34233000"/>
    <n v="2000000"/>
    <n v="23200000"/>
    <n v="3.85"/>
    <n v="5.8900000000000001E-2"/>
    <n v="2019"/>
    <x v="10"/>
    <x v="16"/>
  </r>
  <r>
    <d v="2019-01-29T00:00:00"/>
    <d v="2019-01-31T00:00:00"/>
    <s v="Lelang"/>
    <s v="SPN12200130"/>
    <d v="2020-01-30T00:00:00"/>
    <s v="Diskonto"/>
    <n v="6.0299999999999999E-2"/>
    <n v="6.0903199999999998E-2"/>
    <n v="6.1699999999999998E-2"/>
    <n v="6.0299999999999999E-2"/>
    <n v="6.0876699999999999E-2"/>
    <n v="6.1699999999999998E-2"/>
    <m/>
    <n v="5000000"/>
    <m/>
    <n v="3100000"/>
    <m/>
    <n v="3000000"/>
    <m/>
    <n v="1.6666666666666667"/>
    <n v="6.0999999999999999E-2"/>
    <n v="2019"/>
    <x v="10"/>
    <x v="17"/>
  </r>
  <r>
    <d v="2019-01-29T00:00:00"/>
    <d v="2019-01-31T00:00:00"/>
    <s v="Lelang"/>
    <s v="FR0077"/>
    <d v="2024-05-15T00:00:00"/>
    <n v="8.1250000000000003E-2"/>
    <n v="7.9500000000000001E-2"/>
    <n v="8.0298800000000004E-2"/>
    <n v="8.2500000000000004E-2"/>
    <n v="7.9500000000000001E-2"/>
    <n v="7.9789499999999999E-2"/>
    <n v="0.08"/>
    <m/>
    <n v="15607900"/>
    <m/>
    <n v="11050000"/>
    <m/>
    <n v="6600000"/>
    <m/>
    <n v="2.3648333333333333"/>
    <n v="0.08"/>
    <n v="2019"/>
    <x v="10"/>
    <x v="1"/>
  </r>
  <r>
    <d v="2019-01-29T00:00:00"/>
    <d v="2019-01-31T00:00:00"/>
    <s v="Lelang"/>
    <s v="FR0078"/>
    <d v="2029-05-15T00:00:00"/>
    <n v="8.2500000000000004E-2"/>
    <n v="8.0500000000000002E-2"/>
    <n v="8.1638100000000005E-2"/>
    <n v="8.2600000000000007E-2"/>
    <n v="8.0500000000000002E-2"/>
    <n v="8.1398399999999996E-2"/>
    <n v="8.1500000000000003E-2"/>
    <m/>
    <n v="6133000"/>
    <m/>
    <n v="3450000"/>
    <m/>
    <n v="3450000"/>
    <m/>
    <n v="1.7776811594202899"/>
    <n v="8.14E-2"/>
    <n v="2019"/>
    <x v="10"/>
    <x v="1"/>
  </r>
  <r>
    <d v="2019-01-29T00:00:00"/>
    <d v="2019-01-31T00:00:00"/>
    <s v="Lelang"/>
    <s v="FR0068"/>
    <d v="2034-03-15T00:00:00"/>
    <n v="8.3750000000000005E-2"/>
    <n v="8.5000000000000006E-2"/>
    <n v="8.5727200000000003E-2"/>
    <n v="8.6999999999999994E-2"/>
    <n v="8.5000000000000006E-2"/>
    <n v="8.5260600000000006E-2"/>
    <n v="8.5300000000000001E-2"/>
    <m/>
    <n v="6989800"/>
    <m/>
    <n v="1750000"/>
    <m/>
    <n v="1250000"/>
    <m/>
    <n v="5.5918400000000004"/>
    <n v="8.5300000000000001E-2"/>
    <n v="2019"/>
    <x v="10"/>
    <x v="1"/>
  </r>
  <r>
    <d v="2019-01-29T00:00:00"/>
    <d v="2019-01-31T00:00:00"/>
    <s v="Lelang"/>
    <s v="FR0079"/>
    <d v="2039-04-15T00:00:00"/>
    <n v="8.3750000000000005E-2"/>
    <n v="8.5000000000000006E-2"/>
    <n v="8.5317699999999996E-2"/>
    <n v="8.6699999999999999E-2"/>
    <n v="8.5000000000000006E-2"/>
    <n v="8.5272799999999996E-2"/>
    <n v="8.5999999999999993E-2"/>
    <m/>
    <n v="7183000"/>
    <m/>
    <n v="7183000"/>
    <m/>
    <n v="6900000"/>
    <m/>
    <n v="1.0410144927536231"/>
    <n v="8.5400000000000004E-2"/>
    <n v="2019"/>
    <x v="10"/>
    <x v="1"/>
  </r>
  <r>
    <d v="2019-02-06T00:00:00"/>
    <d v="2019-02-08T00:00:00"/>
    <s v="Lelang"/>
    <s v="SPNS01082019"/>
    <d v="2019-08-01T00:00:00"/>
    <s v="Diskonto"/>
    <n v="6.4062499999999994E-2"/>
    <n v="6.5203700000000003E-2"/>
    <n v="6.6562499999999997E-2"/>
    <n v="6.4062499999999994E-2"/>
    <n v="6.4398999999999998E-2"/>
    <n v="6.4687499999999995E-2"/>
    <n v="8000000"/>
    <n v="7670000"/>
    <n v="21605000"/>
    <n v="1300000"/>
    <n v="10718000"/>
    <n v="1300000"/>
    <n v="10120000"/>
    <n v="5.9"/>
    <n v="6.4399999999999999E-2"/>
    <n v="2019"/>
    <x v="10"/>
    <x v="21"/>
  </r>
  <r>
    <d v="2019-02-06T00:00:00"/>
    <d v="2019-02-08T00:00:00"/>
    <s v="Lelang"/>
    <s v="PBS014"/>
    <d v="2021-05-15T00:00:00"/>
    <n v="6.5000000000000002E-2"/>
    <n v="7.5937500000000005E-2"/>
    <n v="7.7187199999999997E-2"/>
    <n v="7.9062499999999994E-2"/>
    <n v="7.5937500000000005E-2"/>
    <n v="7.7041799999999994E-2"/>
    <n v="7.7812500000000007E-2"/>
    <m/>
    <n v="6193000"/>
    <m/>
    <n v="5850000"/>
    <m/>
    <n v="5600000"/>
    <m/>
    <n v="1.1058928571428572"/>
    <n v="7.7100000000000002E-2"/>
    <n v="2019"/>
    <x v="10"/>
    <x v="20"/>
  </r>
  <r>
    <d v="2019-02-06T00:00:00"/>
    <d v="2019-02-08T00:00:00"/>
    <s v="Lelang"/>
    <s v="PBS019"/>
    <d v="2023-09-15T00:00:00"/>
    <n v="8.2500000000000004E-2"/>
    <n v="7.8125E-2"/>
    <n v="7.9957200000000006E-2"/>
    <n v="8.2812499999999997E-2"/>
    <n v="7.8125E-2"/>
    <n v="7.8482099999999999E-2"/>
    <n v="7.8750000000000001E-2"/>
    <m/>
    <n v="3351000"/>
    <m/>
    <n v="250000"/>
    <m/>
    <n v="250000"/>
    <m/>
    <n v="13.404"/>
    <n v="7.85E-2"/>
    <n v="2019"/>
    <x v="10"/>
    <x v="20"/>
  </r>
  <r>
    <d v="2019-02-06T00:00:00"/>
    <d v="2019-02-08T00:00:00"/>
    <s v="Lelang"/>
    <s v="PBS022"/>
    <d v="2034-04-15T00:00:00"/>
    <n v="8.6249999999999993E-2"/>
    <n v="8.3437499999999998E-2"/>
    <n v="8.4946999999999995E-2"/>
    <n v="8.8437500000000002E-2"/>
    <n v="8.3437499999999998E-2"/>
    <n v="8.4555699999999998E-2"/>
    <n v="8.5312499999999999E-2"/>
    <m/>
    <n v="2018000"/>
    <m/>
    <n v="2018000"/>
    <m/>
    <n v="1710000"/>
    <m/>
    <n v="1.1801169590643275"/>
    <n v="8.5999999999999993E-2"/>
    <n v="2019"/>
    <x v="10"/>
    <x v="20"/>
  </r>
  <r>
    <d v="2019-02-06T00:00:00"/>
    <d v="2019-02-08T00:00:00"/>
    <s v="Lelang"/>
    <s v="PBS015"/>
    <d v="2047-07-15T00:00:00"/>
    <n v="0.08"/>
    <n v="9.1249999999999998E-2"/>
    <n v="9.3198100000000006E-2"/>
    <n v="9.5625000000000002E-2"/>
    <n v="9.1249999999999998E-2"/>
    <n v="9.2174000000000006E-2"/>
    <n v="9.2499999999999999E-2"/>
    <m/>
    <n v="2373000"/>
    <m/>
    <n v="1300000"/>
    <m/>
    <n v="1260000"/>
    <m/>
    <n v="1.8833333333333333"/>
    <n v="9.2200000000000004E-2"/>
    <n v="2019"/>
    <x v="10"/>
    <x v="20"/>
  </r>
  <r>
    <d v="2019-02-12T00:00:00"/>
    <d v="2019-02-14T00:00:00"/>
    <s v="Private Placement"/>
    <s v="PBS021"/>
    <d v="2026-11-15T00:00:00"/>
    <n v="8.5000000000000006E-2"/>
    <m/>
    <m/>
    <m/>
    <m/>
    <n v="8.0299999999999996E-2"/>
    <m/>
    <m/>
    <n v="3000000"/>
    <m/>
    <n v="3000000"/>
    <m/>
    <n v="3000000"/>
    <m/>
    <n v="1"/>
    <n v="8.0299999999999996E-2"/>
    <n v="2019"/>
    <x v="10"/>
    <x v="20"/>
  </r>
  <r>
    <d v="2019-02-12T00:00:00"/>
    <d v="2019-02-14T00:00:00"/>
    <s v="Lelang"/>
    <s v="SPN03190513"/>
    <d v="2019-05-13T00:00:00"/>
    <s v="Diskonto"/>
    <n v="5.79E-2"/>
    <n v="5.8374500000000003E-2"/>
    <n v="5.8999999999999997E-2"/>
    <n v="5.79E-2"/>
    <n v="5.8075000000000002E-2"/>
    <n v="5.8299999999999998E-2"/>
    <n v="15000000"/>
    <n v="5350000"/>
    <n v="66356200"/>
    <n v="5350000"/>
    <n v="33800000"/>
    <n v="2000000"/>
    <n v="25000000"/>
    <n v="2.6749999999999998"/>
    <n v="5.8500000000000003E-2"/>
    <n v="2019"/>
    <x v="10"/>
    <x v="16"/>
  </r>
  <r>
    <d v="2019-02-12T00:00:00"/>
    <d v="2019-02-14T00:00:00"/>
    <s v="Lelang"/>
    <s v="SPN12200213"/>
    <d v="2020-02-13T00:00:00"/>
    <s v="Diskonto"/>
    <n v="6.0999999999999999E-2"/>
    <n v="6.14117E-2"/>
    <n v="6.2E-2"/>
    <n v="6.0999999999999999E-2"/>
    <n v="6.1210000000000001E-2"/>
    <n v="6.1400000000000003E-2"/>
    <m/>
    <n v="5660000"/>
    <m/>
    <n v="4100000"/>
    <m/>
    <n v="3000000"/>
    <m/>
    <n v="1.8866666666666667"/>
    <n v="6.13E-2"/>
    <n v="2019"/>
    <x v="10"/>
    <x v="17"/>
  </r>
  <r>
    <d v="2019-02-12T00:00:00"/>
    <d v="2019-02-14T00:00:00"/>
    <s v="Lelang"/>
    <s v="FR0077"/>
    <d v="2024-05-15T00:00:00"/>
    <n v="8.1250000000000003E-2"/>
    <n v="7.6999999999999999E-2"/>
    <n v="7.8210000000000002E-2"/>
    <n v="0.08"/>
    <n v="7.6999999999999999E-2"/>
    <n v="7.7713400000000002E-2"/>
    <n v="7.7799999999999994E-2"/>
    <m/>
    <n v="22881000"/>
    <m/>
    <n v="10750000"/>
    <m/>
    <n v="7050000"/>
    <m/>
    <n v="3.245531914893617"/>
    <n v="7.7799999999999994E-2"/>
    <n v="2019"/>
    <x v="10"/>
    <x v="1"/>
  </r>
  <r>
    <d v="2019-02-12T00:00:00"/>
    <d v="2019-02-14T00:00:00"/>
    <s v="Lelang"/>
    <s v="FR0078"/>
    <d v="2029-05-15T00:00:00"/>
    <n v="8.2500000000000004E-2"/>
    <n v="7.9000000000000001E-2"/>
    <n v="7.9960400000000001E-2"/>
    <n v="8.2500000000000004E-2"/>
    <n v="7.9000000000000001E-2"/>
    <n v="7.9500000000000001E-2"/>
    <n v="7.9600000000000004E-2"/>
    <m/>
    <n v="19830300"/>
    <m/>
    <n v="7450000"/>
    <m/>
    <n v="7450000"/>
    <m/>
    <n v="2.6617852348993289"/>
    <n v="7.9500000000000001E-2"/>
    <n v="2019"/>
    <x v="10"/>
    <x v="1"/>
  </r>
  <r>
    <d v="2019-02-12T00:00:00"/>
    <d v="2019-02-14T00:00:00"/>
    <s v="Lelang"/>
    <s v="FR0068"/>
    <d v="2034-03-15T00:00:00"/>
    <n v="8.3750000000000005E-2"/>
    <n v="8.2000000000000003E-2"/>
    <n v="8.2478399999999993E-2"/>
    <n v="8.3799999999999999E-2"/>
    <n v="8.2000000000000003E-2"/>
    <n v="8.21876E-2"/>
    <n v="8.2299999999999998E-2"/>
    <m/>
    <n v="4562000"/>
    <m/>
    <n v="2000000"/>
    <m/>
    <n v="1900000"/>
    <m/>
    <n v="2.4010526315789473"/>
    <n v="8.2199999999999995E-2"/>
    <n v="2019"/>
    <x v="10"/>
    <x v="1"/>
  </r>
  <r>
    <d v="2019-02-12T00:00:00"/>
    <d v="2019-02-14T00:00:00"/>
    <s v="Lelang"/>
    <s v="FR0079"/>
    <d v="2039-04-15T00:00:00"/>
    <n v="8.3750000000000005E-2"/>
    <n v="8.2900000000000001E-2"/>
    <n v="8.3790900000000001E-2"/>
    <n v="8.5199999999999998E-2"/>
    <n v="8.2900000000000001E-2"/>
    <n v="8.3194199999999996E-2"/>
    <n v="8.3500000000000005E-2"/>
    <m/>
    <n v="4156900"/>
    <m/>
    <n v="1750000"/>
    <m/>
    <n v="1750000"/>
    <m/>
    <n v="2.3753714285714285"/>
    <n v="8.3199999999999996E-2"/>
    <n v="2019"/>
    <x v="10"/>
    <x v="1"/>
  </r>
  <r>
    <d v="2019-02-12T00:00:00"/>
    <d v="2019-02-14T00:00:00"/>
    <s v="Lelang"/>
    <s v="FR0076"/>
    <d v="2048-05-15T00:00:00"/>
    <n v="7.3749999999999996E-2"/>
    <n v="8.5999999999999993E-2"/>
    <n v="8.7973999999999997E-2"/>
    <n v="9.0399999999999994E-2"/>
    <n v="8.5999999999999993E-2"/>
    <n v="8.6705299999999999E-2"/>
    <n v="8.6999999999999994E-2"/>
    <m/>
    <n v="3916000"/>
    <m/>
    <n v="2400000"/>
    <m/>
    <n v="1850000"/>
    <m/>
    <n v="2.1167567567567569"/>
    <n v="8.6999999999999994E-2"/>
    <n v="2019"/>
    <x v="10"/>
    <x v="1"/>
  </r>
  <r>
    <d v="2019-02-12T00:00:00"/>
    <d v="2019-02-20T00:00:00"/>
    <s v="Bookbuilding"/>
    <s v="SNI0824"/>
    <d v="2024-08-20T00:00:00"/>
    <n v="3.9E-2"/>
    <m/>
    <m/>
    <m/>
    <m/>
    <m/>
    <m/>
    <m/>
    <n v="29515500"/>
    <m/>
    <n v="10541250"/>
    <m/>
    <n v="10541250"/>
    <m/>
    <m/>
    <m/>
    <n v="2019"/>
    <x v="10"/>
    <x v="29"/>
  </r>
  <r>
    <d v="2019-02-12T00:00:00"/>
    <d v="2019-02-20T00:00:00"/>
    <s v="Bookbuilding"/>
    <s v="SNI0229"/>
    <d v="2029-02-20T00:00:00"/>
    <n v="4.4499999999999998E-2"/>
    <m/>
    <m/>
    <m/>
    <m/>
    <m/>
    <m/>
    <m/>
    <n v="63247500"/>
    <m/>
    <n v="17568750"/>
    <m/>
    <n v="17568750"/>
    <m/>
    <m/>
    <m/>
    <n v="2019"/>
    <x v="10"/>
    <x v="29"/>
  </r>
  <r>
    <d v="2019-02-19T00:00:00"/>
    <d v="2019-02-21T00:00:00"/>
    <s v="Lelang"/>
    <s v="SPNS01082019"/>
    <d v="2019-08-01T00:00:00"/>
    <s v="Diskonto"/>
    <n v="6.4375000000000002E-2"/>
    <n v="6.6260299999999994E-2"/>
    <n v="7.2499999999999995E-2"/>
    <n v="6.4375000000000002E-2"/>
    <n v="6.4826900000000007E-2"/>
    <n v="6.4687499999999995E-2"/>
    <n v="8000000"/>
    <n v="7471000"/>
    <n v="21328500"/>
    <n v="1500000"/>
    <n v="8500000"/>
    <n v="1300000"/>
    <n v="8120000"/>
    <n v="5.7469230769230766"/>
    <n v="6.5000000000000002E-2"/>
    <n v="2019"/>
    <x v="10"/>
    <x v="21"/>
  </r>
  <r>
    <d v="2019-02-19T00:00:00"/>
    <d v="2019-02-21T00:00:00"/>
    <s v="Lelang"/>
    <s v="PBS014"/>
    <d v="2021-05-15T00:00:00"/>
    <n v="6.5000000000000002E-2"/>
    <n v="7.4999999999999997E-2"/>
    <n v="7.7616299999999999E-2"/>
    <n v="7.9062499999999994E-2"/>
    <n v="7.4999999999999997E-2"/>
    <n v="7.6899599999999999E-2"/>
    <n v="7.7812500000000007E-2"/>
    <m/>
    <n v="6546000"/>
    <m/>
    <n v="2800000"/>
    <m/>
    <n v="2800000"/>
    <m/>
    <n v="2.3378571428571431"/>
    <n v="7.6899999999999996E-2"/>
    <n v="2019"/>
    <x v="10"/>
    <x v="20"/>
  </r>
  <r>
    <d v="2019-02-19T00:00:00"/>
    <d v="2019-02-21T00:00:00"/>
    <s v="Lelang"/>
    <s v="PBS019"/>
    <d v="2023-09-15T00:00:00"/>
    <n v="8.2500000000000004E-2"/>
    <n v="7.7812500000000007E-2"/>
    <n v="7.9174300000000003E-2"/>
    <n v="8.2500000000000004E-2"/>
    <n v="7.7812500000000007E-2"/>
    <n v="7.8967399999999993E-2"/>
    <n v="7.8750000000000001E-2"/>
    <m/>
    <n v="1945000"/>
    <m/>
    <n v="1670000"/>
    <m/>
    <n v="1620000"/>
    <m/>
    <n v="1.2006172839506173"/>
    <n v="7.9000000000000001E-2"/>
    <n v="2019"/>
    <x v="10"/>
    <x v="20"/>
  </r>
  <r>
    <d v="2019-02-19T00:00:00"/>
    <d v="2019-02-21T00:00:00"/>
    <s v="Lelang"/>
    <s v="PBS021"/>
    <d v="2026-11-15T00:00:00"/>
    <n v="8.5000000000000006E-2"/>
    <n v="8.0312499999999995E-2"/>
    <n v="8.1124799999999997E-2"/>
    <n v="8.4062499999999998E-2"/>
    <n v="8.0312499999999995E-2"/>
    <n v="8.1031599999999995E-2"/>
    <n v="8.5312499999999999E-2"/>
    <m/>
    <n v="2556500"/>
    <m/>
    <n v="2520000"/>
    <m/>
    <n v="2400000"/>
    <m/>
    <n v="1.0652083333333333"/>
    <n v="8.1100000000000005E-2"/>
    <n v="2019"/>
    <x v="10"/>
    <x v="20"/>
  </r>
  <r>
    <d v="2019-02-19T00:00:00"/>
    <d v="2019-02-21T00:00:00"/>
    <s v="Lelang"/>
    <s v="PBS022"/>
    <d v="2034-04-15T00:00:00"/>
    <n v="8.6249999999999993E-2"/>
    <n v="8.5312499999999999E-2"/>
    <n v="8.6558099999999999E-2"/>
    <n v="8.8437500000000002E-2"/>
    <m/>
    <m/>
    <m/>
    <m/>
    <n v="2810000"/>
    <m/>
    <n v="10000"/>
    <m/>
    <n v="0"/>
    <m/>
    <m/>
    <n v="8.5699999999999998E-2"/>
    <n v="2019"/>
    <x v="10"/>
    <x v="20"/>
  </r>
  <r>
    <d v="2019-02-25T00:00:00"/>
    <d v="2019-02-27T00:00:00"/>
    <s v="Bookbuilding"/>
    <s v="ST-003"/>
    <d v="2021-02-10T00:00:00"/>
    <n v="8.1500000000000003E-2"/>
    <m/>
    <m/>
    <m/>
    <m/>
    <n v="8.1500000000000003E-2"/>
    <m/>
    <n v="2000000"/>
    <n v="3127293"/>
    <m/>
    <n v="3127293"/>
    <m/>
    <n v="3127293"/>
    <m/>
    <n v="1"/>
    <n v="8.1500000000000003E-2"/>
    <n v="2019"/>
    <x v="10"/>
    <x v="28"/>
  </r>
  <r>
    <d v="2019-02-26T00:00:00"/>
    <d v="2019-02-28T00:00:00"/>
    <s v="Lelang"/>
    <s v="SPN03190527"/>
    <d v="2019-05-27T00:00:00"/>
    <s v="Diskonto"/>
    <n v="5.79E-2"/>
    <n v="5.8238999999999999E-2"/>
    <n v="5.9799999999999999E-2"/>
    <n v="5.79E-2"/>
    <n v="5.79E-2"/>
    <n v="5.79E-2"/>
    <n v="15000000"/>
    <n v="6110000"/>
    <n v="93931700"/>
    <n v="6110000"/>
    <n v="65710000"/>
    <n v="2000000"/>
    <n v="22000000"/>
    <n v="3.0550000000000002"/>
    <n v="5.8500000000000003E-2"/>
    <n v="2019"/>
    <x v="10"/>
    <x v="16"/>
  </r>
  <r>
    <d v="2019-02-26T00:00:00"/>
    <d v="2019-02-28T00:00:00"/>
    <s v="Lelang"/>
    <s v="SPN12200213"/>
    <d v="2020-02-13T00:00:00"/>
    <s v="Diskonto"/>
    <n v="0.06"/>
    <n v="6.1955400000000001E-2"/>
    <n v="6.8500000000000005E-2"/>
    <n v="0.06"/>
    <n v="6.0725000000000001E-2"/>
    <n v="6.0999999999999999E-2"/>
    <m/>
    <n v="5610000"/>
    <m/>
    <n v="4350000"/>
    <m/>
    <n v="2000000"/>
    <m/>
    <n v="2.8050000000000002"/>
    <n v="6.13E-2"/>
    <n v="2019"/>
    <x v="10"/>
    <x v="17"/>
  </r>
  <r>
    <d v="2019-02-26T00:00:00"/>
    <d v="2019-02-28T00:00:00"/>
    <s v="Lelang"/>
    <s v="FR0077"/>
    <d v="2024-05-15T00:00:00"/>
    <n v="8.1250000000000003E-2"/>
    <n v="7.6200000000000004E-2"/>
    <n v="7.6719399999999993E-2"/>
    <n v="7.9000000000000001E-2"/>
    <n v="7.6200000000000004E-2"/>
    <n v="7.6209100000000002E-2"/>
    <n v="7.6300000000000007E-2"/>
    <m/>
    <n v="39719100"/>
    <m/>
    <n v="30400000"/>
    <m/>
    <n v="1650000"/>
    <m/>
    <n v="24.072181818181818"/>
    <n v="7.6499999999999999E-2"/>
    <n v="2019"/>
    <x v="10"/>
    <x v="1"/>
  </r>
  <r>
    <d v="2019-02-26T00:00:00"/>
    <d v="2019-02-28T00:00:00"/>
    <s v="Lelang"/>
    <s v="FR0078"/>
    <d v="2029-05-15T00:00:00"/>
    <n v="8.2500000000000004E-2"/>
    <n v="7.8E-2"/>
    <n v="7.8616500000000006E-2"/>
    <n v="8.0299999999999996E-2"/>
    <n v="7.8E-2"/>
    <n v="7.8254000000000004E-2"/>
    <n v="7.8399999999999997E-2"/>
    <m/>
    <n v="22545400"/>
    <m/>
    <n v="12850000"/>
    <m/>
    <n v="6350000"/>
    <m/>
    <n v="3.5504566929133858"/>
    <n v="7.8399999999999997E-2"/>
    <n v="2019"/>
    <x v="10"/>
    <x v="1"/>
  </r>
  <r>
    <d v="2019-02-26T00:00:00"/>
    <d v="2019-02-28T00:00:00"/>
    <s v="Lelang"/>
    <s v="FR0068"/>
    <d v="2034-03-15T00:00:00"/>
    <n v="8.3750000000000005E-2"/>
    <n v="8.1299999999999997E-2"/>
    <n v="8.19381E-2"/>
    <n v="8.3199999999999996E-2"/>
    <n v="8.1299999999999997E-2"/>
    <n v="8.15998E-2"/>
    <n v="8.1799999999999998E-2"/>
    <m/>
    <n v="12906900"/>
    <m/>
    <n v="5100000"/>
    <m/>
    <n v="5100000"/>
    <m/>
    <n v="2.530764705882353"/>
    <n v="8.1600000000000006E-2"/>
    <n v="2019"/>
    <x v="10"/>
    <x v="1"/>
  </r>
  <r>
    <d v="2019-02-26T00:00:00"/>
    <d v="2019-02-28T00:00:00"/>
    <s v="Lelang"/>
    <s v="FR0079"/>
    <d v="2039-04-15T00:00:00"/>
    <n v="8.3750000000000005E-2"/>
    <n v="8.2199999999999995E-2"/>
    <n v="8.2835500000000006E-2"/>
    <n v="0.09"/>
    <n v="8.2199999999999995E-2"/>
    <n v="8.2615599999999997E-2"/>
    <n v="8.2799999999999999E-2"/>
    <m/>
    <n v="7040300"/>
    <m/>
    <n v="6900000"/>
    <m/>
    <n v="4900000"/>
    <m/>
    <n v="1.4367959183673469"/>
    <n v="8.2799999999999999E-2"/>
    <n v="2019"/>
    <x v="10"/>
    <x v="1"/>
  </r>
  <r>
    <d v="2019-03-05T00:00:00"/>
    <d v="2019-03-08T00:00:00"/>
    <s v="Lelang"/>
    <s v="SPNS06092019"/>
    <d v="2019-09-06T00:00:00"/>
    <s v="Diskonto"/>
    <n v="6.4375000000000002E-2"/>
    <n v="6.5622700000000006E-2"/>
    <n v="7.2499999999999995E-2"/>
    <m/>
    <m/>
    <m/>
    <n v="8000000"/>
    <n v="6861000"/>
    <n v="23176700"/>
    <n v="0"/>
    <n v="9250000"/>
    <n v="0"/>
    <n v="8900000"/>
    <m/>
    <n v="6.3500000000000001E-2"/>
    <n v="2019"/>
    <x v="10"/>
    <x v="21"/>
  </r>
  <r>
    <d v="2019-03-05T00:00:00"/>
    <d v="2019-03-08T00:00:00"/>
    <s v="Lelang"/>
    <s v="PBS014"/>
    <d v="2021-05-15T00:00:00"/>
    <n v="6.5000000000000002E-2"/>
    <n v="7.3124999999999996E-2"/>
    <n v="7.4328099999999994E-2"/>
    <n v="7.7187500000000006E-2"/>
    <n v="7.3124999999999996E-2"/>
    <n v="7.3954900000000004E-2"/>
    <n v="7.4687500000000004E-2"/>
    <m/>
    <n v="9864000"/>
    <m/>
    <n v="8100000"/>
    <m/>
    <n v="7800000"/>
    <m/>
    <n v="1.2646153846153847"/>
    <n v="7.3999999999999996E-2"/>
    <n v="2019"/>
    <x v="10"/>
    <x v="20"/>
  </r>
  <r>
    <d v="2019-03-05T00:00:00"/>
    <d v="2019-03-08T00:00:00"/>
    <s v="Lelang"/>
    <s v="PBS019"/>
    <d v="2023-09-15T00:00:00"/>
    <n v="8.2500000000000004E-2"/>
    <n v="7.5312500000000004E-2"/>
    <n v="7.7014700000000005E-2"/>
    <n v="7.9062499999999994E-2"/>
    <n v="7.5312500000000004E-2"/>
    <n v="7.5572200000000006E-2"/>
    <n v="7.5937500000000005E-2"/>
    <m/>
    <n v="3110500"/>
    <m/>
    <n v="1150000"/>
    <m/>
    <n v="1100000"/>
    <m/>
    <n v="2.8277272727272726"/>
    <n v="7.5600000000000001E-2"/>
    <n v="2019"/>
    <x v="10"/>
    <x v="20"/>
  </r>
  <r>
    <d v="2019-03-05T00:00:00"/>
    <d v="2019-03-08T00:00:00"/>
    <s v="Lelang"/>
    <s v="PBS022"/>
    <d v="2034-04-15T00:00:00"/>
    <n v="8.6249999999999993E-2"/>
    <n v="8.5000000000000006E-2"/>
    <n v="8.5978499999999999E-2"/>
    <n v="8.7187500000000001E-2"/>
    <m/>
    <m/>
    <m/>
    <m/>
    <n v="1120400"/>
    <m/>
    <n v="0"/>
    <m/>
    <n v="0"/>
    <m/>
    <m/>
    <n v="8.4699999999999998E-2"/>
    <n v="2019"/>
    <x v="10"/>
    <x v="20"/>
  </r>
  <r>
    <d v="2019-03-05T00:00:00"/>
    <d v="2019-03-08T00:00:00"/>
    <s v="Lelang"/>
    <s v="PBS015"/>
    <d v="2047-07-15T00:00:00"/>
    <n v="0.08"/>
    <n v="8.9374999999999996E-2"/>
    <n v="9.02641E-2"/>
    <n v="9.3124999999999999E-2"/>
    <m/>
    <m/>
    <m/>
    <m/>
    <n v="2220800"/>
    <m/>
    <n v="0"/>
    <m/>
    <n v="0"/>
    <m/>
    <m/>
    <n v="8.8800000000000004E-2"/>
    <n v="2019"/>
    <x v="10"/>
    <x v="20"/>
  </r>
  <r>
    <d v="2019-03-06T00:00:00"/>
    <d v="2019-03-08T00:00:00"/>
    <s v="Private Placement"/>
    <s v="PBS021"/>
    <d v="2026-11-15T00:00:00"/>
    <n v="8.5000000000000006E-2"/>
    <m/>
    <m/>
    <m/>
    <m/>
    <n v="7.85E-2"/>
    <m/>
    <m/>
    <n v="1000000"/>
    <m/>
    <n v="1000000"/>
    <m/>
    <n v="1000000"/>
    <m/>
    <n v="1"/>
    <n v="7.85E-2"/>
    <n v="2019"/>
    <x v="10"/>
    <x v="20"/>
  </r>
  <r>
    <d v="2019-03-06T00:00:00"/>
    <d v="2019-03-11T00:00:00"/>
    <s v="Private Placement"/>
    <s v="FR0059"/>
    <d v="2027-05-15T00:00:00"/>
    <n v="7.0000000000000007E-2"/>
    <m/>
    <m/>
    <m/>
    <m/>
    <n v="7.8E-2"/>
    <m/>
    <m/>
    <n v="1000000"/>
    <m/>
    <n v="1000000"/>
    <m/>
    <n v="1000000"/>
    <m/>
    <n v="1"/>
    <n v="7.8E-2"/>
    <n v="2019"/>
    <x v="10"/>
    <x v="1"/>
  </r>
  <r>
    <d v="2019-03-12T00:00:00"/>
    <d v="2019-03-14T00:00:00"/>
    <s v="Lelang"/>
    <s v="SPN03190613"/>
    <d v="2019-06-13T00:00:00"/>
    <s v="Diskonto"/>
    <n v="5.7700000000000001E-2"/>
    <n v="5.8009199999999997E-2"/>
    <n v="5.8500000000000003E-2"/>
    <n v="5.7700000000000001E-2"/>
    <n v="5.7884999999999999E-2"/>
    <n v="5.8000000000000003E-2"/>
    <n v="15000000"/>
    <n v="3900000"/>
    <n v="58311800"/>
    <n v="3700000"/>
    <n v="38400000"/>
    <n v="2000000"/>
    <n v="18050000"/>
    <n v="1.95"/>
    <n v="5.8000000000000003E-2"/>
    <n v="2019"/>
    <x v="10"/>
    <x v="16"/>
  </r>
  <r>
    <d v="2019-03-12T00:00:00"/>
    <d v="2019-03-14T00:00:00"/>
    <s v="Lelang"/>
    <s v="SPN12200313"/>
    <d v="2020-03-13T00:00:00"/>
    <s v="Diskonto"/>
    <n v="6.0400000000000002E-2"/>
    <n v="6.18982E-2"/>
    <n v="6.8000000000000005E-2"/>
    <n v="6.0400000000000002E-2"/>
    <n v="6.0714999999999998E-2"/>
    <n v="6.0900000000000003E-2"/>
    <m/>
    <n v="5260000"/>
    <m/>
    <n v="3900000"/>
    <m/>
    <n v="2000000"/>
    <m/>
    <n v="2.63"/>
    <n v="6.0999999999999999E-2"/>
    <n v="2019"/>
    <x v="10"/>
    <x v="17"/>
  </r>
  <r>
    <d v="2019-03-12T00:00:00"/>
    <d v="2019-03-14T00:00:00"/>
    <s v="Lelang"/>
    <s v="FR0077"/>
    <d v="2024-05-15T00:00:00"/>
    <n v="8.1250000000000003E-2"/>
    <n v="7.3999999999999996E-2"/>
    <n v="7.5035199999999996E-2"/>
    <n v="7.8E-2"/>
    <n v="7.3999999999999996E-2"/>
    <n v="7.4379299999999995E-2"/>
    <n v="7.4499999999999997E-2"/>
    <m/>
    <n v="16061000"/>
    <m/>
    <n v="11750000"/>
    <m/>
    <n v="2000000"/>
    <m/>
    <n v="8.0305"/>
    <n v="7.4700000000000003E-2"/>
    <n v="2019"/>
    <x v="10"/>
    <x v="1"/>
  </r>
  <r>
    <d v="2019-03-12T00:00:00"/>
    <d v="2019-03-14T00:00:00"/>
    <s v="Lelang"/>
    <s v="FR0078"/>
    <d v="2029-05-15T00:00:00"/>
    <n v="8.2500000000000004E-2"/>
    <n v="7.8200000000000006E-2"/>
    <n v="7.9013600000000003E-2"/>
    <n v="8.0500000000000002E-2"/>
    <n v="7.8200000000000006E-2"/>
    <n v="7.8487600000000005E-2"/>
    <n v="7.8600000000000003E-2"/>
    <m/>
    <n v="19432300"/>
    <m/>
    <n v="9650000"/>
    <m/>
    <n v="5800000"/>
    <m/>
    <n v="3.3503965517241379"/>
    <n v="7.8600000000000003E-2"/>
    <n v="2019"/>
    <x v="10"/>
    <x v="1"/>
  </r>
  <r>
    <d v="2019-03-12T00:00:00"/>
    <d v="2019-03-14T00:00:00"/>
    <s v="Lelang"/>
    <s v="FR0068"/>
    <d v="2034-03-15T00:00:00"/>
    <n v="8.3750000000000005E-2"/>
    <n v="8.2199999999999995E-2"/>
    <n v="8.2859100000000005E-2"/>
    <n v="8.4199999999999997E-2"/>
    <n v="8.2199999999999995E-2"/>
    <n v="8.2573800000000003E-2"/>
    <n v="8.2699999999999996E-2"/>
    <m/>
    <n v="7770000"/>
    <m/>
    <n v="5600000"/>
    <m/>
    <n v="3050000"/>
    <m/>
    <n v="2.5475409836065572"/>
    <n v="8.2699999999999996E-2"/>
    <n v="2019"/>
    <x v="10"/>
    <x v="1"/>
  </r>
  <r>
    <d v="2019-03-12T00:00:00"/>
    <d v="2019-03-14T00:00:00"/>
    <s v="Lelang"/>
    <s v="FR0079"/>
    <d v="2039-04-15T00:00:00"/>
    <n v="8.3750000000000005E-2"/>
    <n v="8.3099999999999993E-2"/>
    <n v="8.3836400000000005E-2"/>
    <n v="8.4599999999999995E-2"/>
    <n v="8.3099999999999993E-2"/>
    <n v="8.36948E-2"/>
    <n v="8.4000000000000005E-2"/>
    <m/>
    <n v="3184600"/>
    <m/>
    <n v="2050000"/>
    <m/>
    <n v="2050000"/>
    <m/>
    <n v="1.5534634146341464"/>
    <n v="8.3699999999999997E-2"/>
    <n v="2019"/>
    <x v="10"/>
    <x v="1"/>
  </r>
  <r>
    <d v="2019-03-12T00:00:00"/>
    <d v="2019-03-14T00:00:00"/>
    <s v="Lelang"/>
    <s v="FR0076"/>
    <d v="2048-05-15T00:00:00"/>
    <n v="7.3749999999999996E-2"/>
    <n v="8.5000000000000006E-2"/>
    <n v="8.6114300000000005E-2"/>
    <n v="8.7999999999999995E-2"/>
    <n v="8.5000000000000006E-2"/>
    <n v="8.5452700000000006E-2"/>
    <n v="8.5699999999999998E-2"/>
    <m/>
    <n v="2703900"/>
    <m/>
    <n v="1750000"/>
    <m/>
    <n v="1150000"/>
    <m/>
    <n v="2.3512173913043477"/>
    <n v="8.5699999999999998E-2"/>
    <n v="2019"/>
    <x v="10"/>
    <x v="1"/>
  </r>
  <r>
    <d v="2019-03-19T00:00:00"/>
    <d v="2019-03-21T00:00:00"/>
    <s v="Lelang"/>
    <s v="SPNS20092019"/>
    <d v="2019-09-06T00:00:00"/>
    <s v="Diskonto"/>
    <n v="6.3750000000000001E-2"/>
    <n v="6.4740000000000006E-2"/>
    <n v="7.1249999999999994E-2"/>
    <n v="6.3750000000000001E-2"/>
    <n v="6.3995499999999997E-2"/>
    <n v="6.4062499999999994E-2"/>
    <n v="8000000"/>
    <n v="7666000"/>
    <n v="29694000"/>
    <n v="1400000"/>
    <n v="9297500"/>
    <n v="1400000"/>
    <n v="8980000"/>
    <n v="5.475714285714286"/>
    <n v="6.4000000000000001E-2"/>
    <n v="2019"/>
    <x v="10"/>
    <x v="21"/>
  </r>
  <r>
    <d v="2019-03-19T00:00:00"/>
    <d v="2019-03-21T00:00:00"/>
    <s v="Lelang"/>
    <s v="PBS014"/>
    <d v="2021-05-15T00:00:00"/>
    <n v="6.5000000000000002E-2"/>
    <n v="7.1874999999999994E-2"/>
    <n v="7.3572399999999996E-2"/>
    <n v="7.4999999999999997E-2"/>
    <n v="7.1874999999999994E-2"/>
    <n v="7.2899500000000006E-2"/>
    <n v="7.3124999999999996E-2"/>
    <m/>
    <n v="13905000"/>
    <m/>
    <n v="4800000"/>
    <m/>
    <n v="4800000"/>
    <m/>
    <n v="2.8968750000000001"/>
    <n v="7.2900000000000006E-2"/>
    <n v="2019"/>
    <x v="10"/>
    <x v="20"/>
  </r>
  <r>
    <d v="2019-03-19T00:00:00"/>
    <d v="2019-03-21T00:00:00"/>
    <s v="Lelang"/>
    <s v="PBS019"/>
    <d v="2023-09-15T00:00:00"/>
    <n v="8.2500000000000004E-2"/>
    <n v="7.3437500000000003E-2"/>
    <n v="7.5144299999999997E-2"/>
    <n v="7.6249999999999998E-2"/>
    <n v="7.3437500000000003E-2"/>
    <n v="7.3782200000000006E-2"/>
    <n v="7.4374999999999997E-2"/>
    <m/>
    <n v="2048500"/>
    <m/>
    <n v="180000"/>
    <m/>
    <n v="180000"/>
    <m/>
    <n v="11.380555555555556"/>
    <n v="7.3800000000000004E-2"/>
    <n v="2019"/>
    <x v="10"/>
    <x v="20"/>
  </r>
  <r>
    <d v="2019-03-19T00:00:00"/>
    <d v="2019-03-21T00:00:00"/>
    <s v="Lelang"/>
    <s v="PBS021"/>
    <d v="2026-11-15T00:00:00"/>
    <n v="8.5000000000000006E-2"/>
    <n v="7.6249999999999998E-2"/>
    <n v="7.7378600000000006E-2"/>
    <n v="8.1250000000000003E-2"/>
    <n v="7.6249999999999998E-2"/>
    <n v="7.6562000000000005E-2"/>
    <n v="7.6874999999999999E-2"/>
    <m/>
    <n v="1507500"/>
    <m/>
    <n v="1507500"/>
    <m/>
    <n v="1250000"/>
    <m/>
    <n v="1.206"/>
    <n v="7.7499999999999999E-2"/>
    <n v="2019"/>
    <x v="10"/>
    <x v="20"/>
  </r>
  <r>
    <d v="2019-03-19T00:00:00"/>
    <d v="2019-03-21T00:00:00"/>
    <s v="Lelang"/>
    <s v="PBS022"/>
    <d v="2034-04-15T00:00:00"/>
    <n v="8.6249999999999993E-2"/>
    <n v="8.2500000000000004E-2"/>
    <n v="8.5665000000000005E-2"/>
    <n v="8.7187500000000001E-2"/>
    <n v="8.2500000000000004E-2"/>
    <n v="8.3020800000000006E-2"/>
    <n v="8.3750000000000005E-2"/>
    <m/>
    <n v="2088000"/>
    <m/>
    <n v="30000"/>
    <m/>
    <n v="30000"/>
    <m/>
    <n v="69.599999999999994"/>
    <n v="8.3199999999999996E-2"/>
    <n v="2019"/>
    <x v="10"/>
    <x v="20"/>
  </r>
  <r>
    <d v="2019-03-19T00:00:00"/>
    <d v="2019-03-21T00:00:00"/>
    <s v="Lelang"/>
    <s v="PBS015"/>
    <d v="2047-07-15T00:00:00"/>
    <n v="0.08"/>
    <n v="8.7499999999999994E-2"/>
    <n v="8.9256799999999997E-2"/>
    <n v="9.2812500000000006E-2"/>
    <n v="8.7499999999999994E-2"/>
    <n v="8.8244699999999995E-2"/>
    <n v="8.9062500000000003E-2"/>
    <m/>
    <n v="2479000"/>
    <m/>
    <n v="1380000"/>
    <m/>
    <n v="1320000"/>
    <m/>
    <n v="1.8780303030303029"/>
    <n v="8.8300000000000003E-2"/>
    <n v="2019"/>
    <x v="10"/>
    <x v="20"/>
  </r>
  <r>
    <d v="2019-03-26T00:00:00"/>
    <d v="2019-03-28T00:00:00"/>
    <s v="Lelang"/>
    <s v="SPN03190627"/>
    <d v="2019-06-27T00:00:00"/>
    <s v="Diskonto"/>
    <n v="5.7799999999999997E-2"/>
    <n v="5.8049799999999999E-2"/>
    <n v="5.8700000000000002E-2"/>
    <n v="5.7799999999999997E-2"/>
    <n v="5.7950000000000002E-2"/>
    <n v="5.8000000000000003E-2"/>
    <n v="15000000"/>
    <n v="4350000"/>
    <n v="59500800"/>
    <n v="3800000"/>
    <n v="32784500"/>
    <n v="2000000"/>
    <n v="24950000"/>
    <n v="2.1749999999999998"/>
    <n v="5.8000000000000003E-2"/>
    <n v="2019"/>
    <x v="10"/>
    <x v="16"/>
  </r>
  <r>
    <d v="2019-03-26T00:00:00"/>
    <d v="2019-03-28T00:00:00"/>
    <s v="Lelang"/>
    <s v="SPN12200313"/>
    <d v="2020-03-13T00:00:00"/>
    <s v="Diskonto"/>
    <n v="6.0100000000000001E-2"/>
    <n v="6.0621399999999999E-2"/>
    <n v="6.0999999999999999E-2"/>
    <n v="6.0100000000000001E-2"/>
    <n v="6.0493999999999999E-2"/>
    <n v="6.0499999999999998E-2"/>
    <m/>
    <n v="5215000"/>
    <m/>
    <n v="2150000"/>
    <m/>
    <n v="2000000"/>
    <m/>
    <n v="2.6074999999999999"/>
    <n v="6.0499999999999998E-2"/>
    <n v="2019"/>
    <x v="10"/>
    <x v="17"/>
  </r>
  <r>
    <d v="2019-03-26T00:00:00"/>
    <d v="2019-03-28T00:00:00"/>
    <s v="Lelang"/>
    <s v="FR0077"/>
    <d v="2024-05-15T00:00:00"/>
    <n v="8.1250000000000003E-2"/>
    <n v="6.9900000000000004E-2"/>
    <n v="7.0638500000000007E-2"/>
    <n v="7.2999999999999995E-2"/>
    <n v="6.9900000000000004E-2"/>
    <n v="7.0140400000000006E-2"/>
    <n v="7.0199999999999999E-2"/>
    <m/>
    <n v="13508000"/>
    <m/>
    <n v="3250000"/>
    <m/>
    <n v="2000000"/>
    <m/>
    <n v="6.7539999999999996"/>
    <n v="7.0199999999999999E-2"/>
    <n v="2019"/>
    <x v="10"/>
    <x v="1"/>
  </r>
  <r>
    <d v="2019-03-26T00:00:00"/>
    <d v="2019-03-28T00:00:00"/>
    <s v="Lelang"/>
    <s v="FR0078"/>
    <d v="2029-05-15T00:00:00"/>
    <n v="8.2500000000000004E-2"/>
    <n v="7.5399999999999995E-2"/>
    <n v="7.5944700000000004E-2"/>
    <n v="7.7399999999999997E-2"/>
    <n v="7.5399999999999995E-2"/>
    <n v="7.5599799999999995E-2"/>
    <n v="7.5700000000000003E-2"/>
    <m/>
    <n v="16347000"/>
    <m/>
    <n v="3900000"/>
    <m/>
    <n v="3900000"/>
    <m/>
    <n v="4.1915384615384612"/>
    <n v="7.5600000000000001E-2"/>
    <n v="2019"/>
    <x v="10"/>
    <x v="1"/>
  </r>
  <r>
    <d v="2019-03-26T00:00:00"/>
    <d v="2019-03-28T00:00:00"/>
    <s v="Lelang"/>
    <s v="FR0068"/>
    <d v="2034-03-15T00:00:00"/>
    <n v="8.3750000000000005E-2"/>
    <n v="7.9399999999999998E-2"/>
    <n v="8.02118E-2"/>
    <n v="8.3199999999999996E-2"/>
    <n v="7.9399999999999998E-2"/>
    <n v="7.9925999999999997E-2"/>
    <n v="8.0299999999999996E-2"/>
    <m/>
    <n v="10542200"/>
    <m/>
    <n v="10542200"/>
    <m/>
    <n v="7000000"/>
    <m/>
    <n v="1.5060285714285715"/>
    <n v="8.0299999999999996E-2"/>
    <n v="2019"/>
    <x v="10"/>
    <x v="1"/>
  </r>
  <r>
    <d v="2019-03-26T00:00:00"/>
    <d v="2019-03-28T00:00:00"/>
    <s v="Lelang"/>
    <s v="FR0079"/>
    <d v="2039-04-15T00:00:00"/>
    <n v="8.3750000000000005E-2"/>
    <n v="0.08"/>
    <n v="8.0976300000000001E-2"/>
    <n v="8.3799999999999999E-2"/>
    <n v="0.08"/>
    <n v="8.0832600000000004E-2"/>
    <n v="8.1199999999999994E-2"/>
    <m/>
    <n v="7492300"/>
    <m/>
    <n v="7492300"/>
    <m/>
    <n v="6400000"/>
    <m/>
    <n v="1.170671875"/>
    <n v="8.1199999999999994E-2"/>
    <n v="2019"/>
    <x v="10"/>
    <x v="1"/>
  </r>
  <r>
    <d v="2019-03-26T00:00:00"/>
    <d v="2019-03-28T00:00:00"/>
    <s v="Lelang"/>
    <s v="FR0076"/>
    <d v="2048-05-15T00:00:00"/>
    <n v="7.3749999999999996E-2"/>
    <n v="8.3500000000000005E-2"/>
    <n v="8.4449200000000002E-2"/>
    <n v="8.5599999999999996E-2"/>
    <n v="8.3500000000000005E-2"/>
    <n v="8.4293900000000005E-2"/>
    <n v="8.4699999999999998E-2"/>
    <m/>
    <n v="2046300"/>
    <m/>
    <n v="1650000"/>
    <m/>
    <n v="1650000"/>
    <m/>
    <n v="1.2401818181818183"/>
    <n v="8.43E-2"/>
    <n v="2019"/>
    <x v="10"/>
    <x v="1"/>
  </r>
  <r>
    <d v="2019-03-26T00:00:00"/>
    <d v="2019-03-28T00:00:00"/>
    <s v="Bookbuilding"/>
    <s v="SR-011"/>
    <d v="2021-02-10T00:00:00"/>
    <n v="8.0500000000000002E-2"/>
    <m/>
    <m/>
    <m/>
    <m/>
    <n v="8.0500000000000002E-2"/>
    <m/>
    <n v="20000000"/>
    <n v="21117570"/>
    <m/>
    <n v="21117570"/>
    <m/>
    <n v="21117570"/>
    <m/>
    <n v="1"/>
    <n v="8.0500000000000002E-2"/>
    <n v="2019"/>
    <x v="10"/>
    <x v="13"/>
  </r>
  <r>
    <d v="2019-04-02T00:00:00"/>
    <d v="2019-04-05T00:00:00"/>
    <s v="Lelang"/>
    <s v="SPNS03102019"/>
    <d v="2019-10-03T00:00:00"/>
    <s v="Diskonto"/>
    <n v="6.1874999999999999E-2"/>
    <n v="6.3752000000000003E-2"/>
    <n v="7.0000000000000007E-2"/>
    <n v="6.1874999999999999E-2"/>
    <n v="6.2475000000000003E-2"/>
    <n v="6.3125000000000001E-2"/>
    <n v="8000000"/>
    <n v="6636000"/>
    <n v="18417000"/>
    <n v="500000"/>
    <n v="8040000"/>
    <n v="500000"/>
    <n v="8030000"/>
    <n v="13.272"/>
    <n v="6.25E-2"/>
    <n v="2019"/>
    <x v="10"/>
    <x v="21"/>
  </r>
  <r>
    <d v="2019-04-02T00:00:00"/>
    <d v="2019-04-05T00:00:00"/>
    <s v="Lelang"/>
    <s v="PBS014"/>
    <d v="2021-05-15T00:00:00"/>
    <n v="6.5000000000000002E-2"/>
    <n v="7.0624999999999993E-2"/>
    <n v="7.1804999999999994E-2"/>
    <n v="7.4374999999999997E-2"/>
    <n v="7.0624999999999993E-2"/>
    <n v="7.1396699999999994E-2"/>
    <n v="7.2187500000000002E-2"/>
    <m/>
    <n v="6617000"/>
    <m/>
    <n v="4900000"/>
    <m/>
    <n v="4900000"/>
    <m/>
    <n v="1.3504081632653062"/>
    <n v="7.1400000000000005E-2"/>
    <n v="2019"/>
    <x v="10"/>
    <x v="20"/>
  </r>
  <r>
    <d v="2019-04-02T00:00:00"/>
    <d v="2019-04-05T00:00:00"/>
    <s v="Lelang"/>
    <s v="PBS019"/>
    <d v="2023-09-15T00:00:00"/>
    <n v="8.2500000000000004E-2"/>
    <n v="7.2187500000000002E-2"/>
    <n v="7.3767399999999997E-2"/>
    <n v="7.4999999999999997E-2"/>
    <n v="7.2187500000000002E-2"/>
    <n v="7.2668200000000002E-2"/>
    <n v="7.3124999999999996E-2"/>
    <m/>
    <n v="873000"/>
    <m/>
    <n v="350000"/>
    <m/>
    <n v="340000"/>
    <m/>
    <n v="2.5676470588235296"/>
    <n v="7.2700000000000001E-2"/>
    <n v="2019"/>
    <x v="10"/>
    <x v="20"/>
  </r>
  <r>
    <d v="2019-04-02T00:00:00"/>
    <d v="2019-04-05T00:00:00"/>
    <s v="Lelang"/>
    <s v="PBS021"/>
    <d v="2026-11-15T00:00:00"/>
    <n v="8.5000000000000006E-2"/>
    <n v="7.4999999999999997E-2"/>
    <n v="7.5641899999999998E-2"/>
    <n v="7.8750000000000001E-2"/>
    <n v="7.4999999999999997E-2"/>
    <n v="7.5596099999999999E-2"/>
    <n v="7.6249999999999998E-2"/>
    <m/>
    <n v="974500"/>
    <m/>
    <n v="950000"/>
    <m/>
    <n v="950000"/>
    <m/>
    <n v="1.0257894736842106"/>
    <n v="7.5600000000000001E-2"/>
    <n v="2019"/>
    <x v="10"/>
    <x v="20"/>
  </r>
  <r>
    <d v="2019-04-02T00:00:00"/>
    <d v="2019-04-05T00:00:00"/>
    <s v="Lelang"/>
    <s v="PBS022"/>
    <d v="2034-04-15T00:00:00"/>
    <n v="8.6249999999999993E-2"/>
    <n v="8.1875000000000003E-2"/>
    <n v="8.3235600000000007E-2"/>
    <n v="8.3750000000000005E-2"/>
    <n v="8.1875000000000003E-2"/>
    <n v="8.2998000000000002E-2"/>
    <n v="8.3437499999999998E-2"/>
    <m/>
    <n v="805000"/>
    <m/>
    <n v="420000"/>
    <m/>
    <n v="420000"/>
    <m/>
    <n v="1.9166666666666667"/>
    <n v="8.3000000000000004E-2"/>
    <n v="2019"/>
    <x v="10"/>
    <x v="20"/>
  </r>
  <r>
    <d v="2019-04-02T00:00:00"/>
    <d v="2019-04-05T00:00:00"/>
    <s v="Lelang"/>
    <s v="PBS015"/>
    <d v="2047-07-15T00:00:00"/>
    <n v="0.08"/>
    <n v="8.6874999999999994E-2"/>
    <n v="8.8048600000000005E-2"/>
    <n v="8.9062500000000003E-2"/>
    <n v="8.6874999999999994E-2"/>
    <n v="8.7699399999999997E-2"/>
    <n v="8.8124999999999995E-2"/>
    <m/>
    <n v="2511500"/>
    <m/>
    <n v="920000"/>
    <m/>
    <n v="920000"/>
    <m/>
    <n v="2.7298913043478259"/>
    <n v="8.77E-2"/>
    <n v="2019"/>
    <x v="10"/>
    <x v="20"/>
  </r>
  <r>
    <d v="2019-04-09T00:00:00"/>
    <d v="2019-04-11T00:00:00"/>
    <s v="Lelang"/>
    <s v="SPN03190710"/>
    <d v="2019-07-10T00:00:00"/>
    <s v="Diskonto"/>
    <n v="5.7500000000000002E-2"/>
    <n v="5.7977500000000001E-2"/>
    <n v="5.8500000000000003E-2"/>
    <n v="5.7500000000000002E-2"/>
    <n v="5.7977500000000001E-2"/>
    <n v="5.8500000000000003E-2"/>
    <n v="15000000"/>
    <n v="3010000"/>
    <n v="31842800"/>
    <n v="1420000"/>
    <n v="18180000"/>
    <n v="1420000"/>
    <n v="15720000"/>
    <n v="2.119718309859155"/>
    <n v="5.8000000000000003E-2"/>
    <n v="2019"/>
    <x v="10"/>
    <x v="16"/>
  </r>
  <r>
    <d v="2019-04-09T00:00:00"/>
    <d v="2019-04-11T00:00:00"/>
    <s v="Lelang"/>
    <s v="SPN12200410"/>
    <d v="2020-04-10T00:00:00"/>
    <s v="Diskonto"/>
    <n v="0.06"/>
    <n v="6.0475399999999999E-2"/>
    <n v="6.0999999999999999E-2"/>
    <n v="0.06"/>
    <n v="6.0260000000000001E-2"/>
    <n v="6.0400000000000002E-2"/>
    <m/>
    <n v="5180000"/>
    <m/>
    <n v="4060000"/>
    <m/>
    <n v="2000000"/>
    <m/>
    <n v="2.59"/>
    <n v="6.0499999999999998E-2"/>
    <n v="2019"/>
    <x v="10"/>
    <x v="17"/>
  </r>
  <r>
    <d v="2019-04-09T00:00:00"/>
    <d v="2019-04-11T00:00:00"/>
    <s v="Lelang"/>
    <s v="FR0077"/>
    <d v="2024-05-15T00:00:00"/>
    <n v="8.1250000000000003E-2"/>
    <n v="7.0999999999999994E-2"/>
    <n v="7.1867100000000003E-2"/>
    <n v="7.5300000000000006E-2"/>
    <n v="7.0999999999999994E-2"/>
    <n v="7.1377499999999997E-2"/>
    <n v="7.17E-2"/>
    <m/>
    <n v="5405200"/>
    <m/>
    <n v="2400000"/>
    <m/>
    <n v="2300000"/>
    <m/>
    <n v="2.3500869565217393"/>
    <n v="7.1400000000000005E-2"/>
    <n v="2019"/>
    <x v="10"/>
    <x v="1"/>
  </r>
  <r>
    <d v="2019-04-09T00:00:00"/>
    <d v="2019-04-11T00:00:00"/>
    <s v="Lelang"/>
    <s v="FR0078"/>
    <d v="2029-05-15T00:00:00"/>
    <n v="8.2500000000000004E-2"/>
    <n v="7.6200000000000004E-2"/>
    <n v="7.6993300000000001E-2"/>
    <n v="8.1000000000000003E-2"/>
    <n v="7.6200000000000004E-2"/>
    <n v="7.6595099999999999E-2"/>
    <n v="7.6700000000000004E-2"/>
    <m/>
    <n v="8942500"/>
    <m/>
    <n v="4100000"/>
    <m/>
    <n v="4050000"/>
    <m/>
    <n v="2.2080246913580246"/>
    <n v="7.6600000000000001E-2"/>
    <n v="2019"/>
    <x v="10"/>
    <x v="1"/>
  </r>
  <r>
    <d v="2019-04-09T00:00:00"/>
    <d v="2019-04-11T00:00:00"/>
    <s v="Lelang"/>
    <s v="FR0068"/>
    <d v="2034-03-15T00:00:00"/>
    <n v="8.3750000000000005E-2"/>
    <n v="8.0199999999999994E-2"/>
    <n v="8.0928600000000003E-2"/>
    <n v="8.5000000000000006E-2"/>
    <n v="8.0199999999999994E-2"/>
    <n v="8.0698199999999998E-2"/>
    <n v="8.1000000000000003E-2"/>
    <m/>
    <n v="6494000"/>
    <m/>
    <n v="4550000"/>
    <m/>
    <n v="4550000"/>
    <m/>
    <n v="1.4272527472527472"/>
    <n v="8.0699999999999994E-2"/>
    <n v="2019"/>
    <x v="10"/>
    <x v="1"/>
  </r>
  <r>
    <d v="2019-04-09T00:00:00"/>
    <d v="2019-04-11T00:00:00"/>
    <s v="Lelang"/>
    <s v="FR0079"/>
    <d v="2039-04-15T00:00:00"/>
    <n v="8.3750000000000005E-2"/>
    <n v="8.14E-2"/>
    <n v="8.2383499999999998E-2"/>
    <n v="8.3000000000000004E-2"/>
    <n v="8.14E-2"/>
    <n v="8.2099000000000005E-2"/>
    <n v="8.2199999999999995E-2"/>
    <m/>
    <n v="1848500"/>
    <m/>
    <n v="750000"/>
    <m/>
    <n v="750000"/>
    <m/>
    <n v="2.4646666666666666"/>
    <n v="8.2100000000000006E-2"/>
    <n v="2019"/>
    <x v="10"/>
    <x v="1"/>
  </r>
  <r>
    <d v="2019-04-09T00:00:00"/>
    <d v="2019-04-11T00:00:00"/>
    <s v="Lelang"/>
    <s v="FR0076"/>
    <d v="2048-05-15T00:00:00"/>
    <n v="7.3749999999999996E-2"/>
    <n v="8.4199999999999997E-2"/>
    <n v="8.50331E-2"/>
    <n v="8.6499999999999994E-2"/>
    <n v="8.4199999999999997E-2"/>
    <n v="8.4807400000000005E-2"/>
    <n v="8.5000000000000006E-2"/>
    <m/>
    <n v="962600"/>
    <m/>
    <n v="900000"/>
    <m/>
    <n v="650000"/>
    <m/>
    <n v="1.480923076923077"/>
    <n v="8.5000000000000006E-2"/>
    <n v="2019"/>
    <x v="10"/>
    <x v="1"/>
  </r>
  <r>
    <d v="2019-04-16T00:00:00"/>
    <d v="2019-04-22T00:00:00"/>
    <s v="Lelang"/>
    <s v="SPNS03102019"/>
    <d v="2019-10-03T00:00:00"/>
    <s v="Diskonto"/>
    <n v="5.9374999999999997E-2"/>
    <n v="6.30082E-2"/>
    <n v="6.8437499999999998E-2"/>
    <n v="5.9374999999999997E-2"/>
    <n v="6.2852400000000003E-2"/>
    <n v="6.3750000000000001E-2"/>
    <n v="6000000"/>
    <n v="5931000"/>
    <n v="18515500"/>
    <n v="1800000"/>
    <n v="6114500"/>
    <n v="1800000"/>
    <n v="6060000"/>
    <n v="3.2949999999999999"/>
    <n v="6.2899999999999998E-2"/>
    <n v="2019"/>
    <x v="10"/>
    <x v="21"/>
  </r>
  <r>
    <d v="2019-04-16T00:00:00"/>
    <d v="2019-04-22T00:00:00"/>
    <s v="Lelang"/>
    <s v="PBS014"/>
    <d v="2021-05-15T00:00:00"/>
    <n v="6.5000000000000002E-2"/>
    <n v="7.1562500000000001E-2"/>
    <n v="7.2292800000000004E-2"/>
    <n v="7.4374999999999997E-2"/>
    <m/>
    <m/>
    <m/>
    <m/>
    <n v="6424000"/>
    <m/>
    <n v="0"/>
    <m/>
    <n v="0"/>
    <m/>
    <n v="0"/>
    <n v="6.8500000000000005E-2"/>
    <n v="2019"/>
    <x v="10"/>
    <x v="20"/>
  </r>
  <r>
    <d v="2019-04-16T00:00:00"/>
    <d v="2019-04-22T00:00:00"/>
    <s v="Lelang"/>
    <s v="PBS019"/>
    <d v="2023-09-15T00:00:00"/>
    <n v="8.2500000000000004E-2"/>
    <n v="7.2499999999999995E-2"/>
    <n v="7.3324299999999995E-2"/>
    <n v="7.5937500000000005E-2"/>
    <n v="7.2499999999999995E-2"/>
    <n v="7.3199399999999998E-2"/>
    <n v="7.3749999999999996E-2"/>
    <m/>
    <n v="1306000"/>
    <m/>
    <n v="900000"/>
    <m/>
    <n v="900000"/>
    <m/>
    <n v="1.451111111111111"/>
    <n v="7.3200000000000001E-2"/>
    <n v="2019"/>
    <x v="10"/>
    <x v="20"/>
  </r>
  <r>
    <d v="2019-04-16T00:00:00"/>
    <d v="2019-04-22T00:00:00"/>
    <s v="Lelang"/>
    <s v="PBS021"/>
    <d v="2026-11-15T00:00:00"/>
    <n v="8.5000000000000006E-2"/>
    <n v="7.5312500000000004E-2"/>
    <n v="7.5712399999999999E-2"/>
    <n v="8.2187499999999997E-2"/>
    <n v="7.5312500000000004E-2"/>
    <n v="7.5622800000000004E-2"/>
    <n v="5.5937500000000001E-2"/>
    <m/>
    <n v="1027500"/>
    <m/>
    <n v="1027500"/>
    <m/>
    <n v="990000"/>
    <m/>
    <n v="1.0378787878787878"/>
    <n v="7.5999999999999998E-2"/>
    <n v="2019"/>
    <x v="10"/>
    <x v="20"/>
  </r>
  <r>
    <d v="2019-04-16T00:00:00"/>
    <d v="2019-04-22T00:00:00"/>
    <s v="Lelang"/>
    <s v="PBS022"/>
    <d v="2034-04-15T00:00:00"/>
    <n v="8.6249999999999993E-2"/>
    <n v="8.2812499999999997E-2"/>
    <n v="8.36644E-2"/>
    <n v="8.4687499999999999E-2"/>
    <n v="8.2812499999999997E-2"/>
    <n v="8.3654800000000001E-2"/>
    <n v="8.4375000000000006E-2"/>
    <m/>
    <n v="1737000"/>
    <m/>
    <n v="1737000"/>
    <m/>
    <n v="1720000"/>
    <m/>
    <n v="1.0098837209302325"/>
    <n v="8.3699999999999997E-2"/>
    <n v="2019"/>
    <x v="10"/>
    <x v="20"/>
  </r>
  <r>
    <d v="2019-04-16T00:00:00"/>
    <d v="2019-04-22T00:00:00"/>
    <s v="Lelang"/>
    <s v="PBS015"/>
    <d v="2047-07-15T00:00:00"/>
    <n v="0.08"/>
    <n v="8.7187500000000001E-2"/>
    <n v="8.1837300000000002E-2"/>
    <n v="8.9062500000000003E-2"/>
    <n v="8.7187500000000001E-2"/>
    <n v="8.7598899999999993E-2"/>
    <n v="8.7812500000000002E-2"/>
    <m/>
    <n v="2090000"/>
    <m/>
    <n v="650000"/>
    <m/>
    <n v="650000"/>
    <m/>
    <n v="3.2153846153846155"/>
    <n v="8.7599999999999997E-2"/>
    <n v="2019"/>
    <x v="10"/>
    <x v="20"/>
  </r>
  <r>
    <d v="2019-04-16T00:00:00"/>
    <d v="2019-04-23T00:00:00"/>
    <s v="Private Placement"/>
    <s v="PBS-012"/>
    <d v="2031-11-15T00:00:00"/>
    <n v="8.8749999999999996E-2"/>
    <m/>
    <m/>
    <m/>
    <m/>
    <n v="8.1000000000000003E-2"/>
    <m/>
    <m/>
    <n v="641594"/>
    <m/>
    <n v="641594"/>
    <m/>
    <n v="641594"/>
    <m/>
    <n v="1"/>
    <n v="8.1000000000000003E-2"/>
    <n v="2019"/>
    <x v="10"/>
    <x v="18"/>
  </r>
  <r>
    <d v="2019-04-22T00:00:00"/>
    <d v="2019-04-24T00:00:00"/>
    <s v="Bookbuilding"/>
    <s v="SBR006"/>
    <d v="2021-04-10T00:00:00"/>
    <n v="7.9500000000000001E-2"/>
    <m/>
    <m/>
    <m/>
    <m/>
    <n v="7.9500000000000001E-2"/>
    <m/>
    <n v="2000000"/>
    <n v="2259225"/>
    <m/>
    <n v="2259225"/>
    <m/>
    <n v="2259225"/>
    <m/>
    <n v="1"/>
    <n v="7.9500000000000001E-2"/>
    <n v="2019"/>
    <x v="10"/>
    <x v="26"/>
  </r>
  <r>
    <d v="2019-04-23T00:00:00"/>
    <d v="2019-04-25T00:00:00"/>
    <s v="Lelang"/>
    <s v="SPN03190724"/>
    <d v="2019-07-24T00:00:00"/>
    <s v="Diskonto"/>
    <n v="5.7500000000000002E-2"/>
    <n v="5.8209999999999998E-2"/>
    <n v="6.9000000000000006E-2"/>
    <n v="5.7500000000000002E-2"/>
    <n v="5.8184199999999998E-2"/>
    <n v="5.8500000000000003E-2"/>
    <n v="15000000"/>
    <n v="2481000"/>
    <n v="41767800"/>
    <n v="962000"/>
    <n v="34732600"/>
    <n v="950000"/>
    <n v="23400000"/>
    <n v="2.6115789473684212"/>
    <n v="5.8000000000000003E-2"/>
    <n v="2019"/>
    <x v="10"/>
    <x v="16"/>
  </r>
  <r>
    <d v="2019-04-23T00:00:00"/>
    <d v="2019-04-25T00:00:00"/>
    <s v="Lelang"/>
    <s v="SPN12200106"/>
    <d v="2020-01-06T00:00:00"/>
    <s v="Diskonto"/>
    <n v="5.9499999999999997E-2"/>
    <n v="5.9954300000000002E-2"/>
    <n v="6.0999999999999999E-2"/>
    <n v="5.9499999999999997E-2"/>
    <n v="5.9740000000000001E-2"/>
    <n v="5.9900000000000002E-2"/>
    <m/>
    <n v="5025000"/>
    <m/>
    <n v="5025000"/>
    <m/>
    <n v="2000000"/>
    <m/>
    <n v="2.5125000000000002"/>
    <n v="6.0499999999999998E-2"/>
    <n v="2019"/>
    <x v="10"/>
    <x v="17"/>
  </r>
  <r>
    <d v="2019-04-23T00:00:00"/>
    <d v="2019-04-25T00:00:00"/>
    <s v="Lelang"/>
    <s v="FR0077"/>
    <d v="2024-05-15T00:00:00"/>
    <n v="8.1250000000000003E-2"/>
    <n v="7.0599999999999996E-2"/>
    <n v="7.1177199999999996E-2"/>
    <n v="7.2099999999999997E-2"/>
    <n v="7.0599999999999996E-2"/>
    <n v="7.08371E-2"/>
    <n v="7.1099999999999997E-2"/>
    <m/>
    <n v="10090000"/>
    <m/>
    <n v="9350000"/>
    <m/>
    <n v="5600000"/>
    <m/>
    <n v="1.8017857142857143"/>
    <n v="7.1400000000000005E-2"/>
    <n v="2019"/>
    <x v="10"/>
    <x v="1"/>
  </r>
  <r>
    <d v="2019-04-23T00:00:00"/>
    <d v="2019-04-25T00:00:00"/>
    <s v="Lelang"/>
    <s v="FR0078"/>
    <d v="2029-05-15T00:00:00"/>
    <n v="8.2500000000000004E-2"/>
    <n v="7.5999999999999998E-2"/>
    <n v="7.6495900000000006E-2"/>
    <n v="7.8E-2"/>
    <n v="7.5999999999999998E-2"/>
    <n v="7.6325500000000004E-2"/>
    <n v="7.6499999999999999E-2"/>
    <m/>
    <n v="9145600"/>
    <m/>
    <n v="9145600"/>
    <m/>
    <n v="6000000"/>
    <m/>
    <n v="1.5242666666666667"/>
    <n v="7.6600000000000001E-2"/>
    <n v="2019"/>
    <x v="10"/>
    <x v="1"/>
  </r>
  <r>
    <d v="2019-04-23T00:00:00"/>
    <d v="2019-04-25T00:00:00"/>
    <s v="Lelang"/>
    <s v="FR0068"/>
    <d v="2034-03-15T00:00:00"/>
    <n v="8.3750000000000005E-2"/>
    <n v="7.9299999999999995E-2"/>
    <n v="8.1282099999999996E-2"/>
    <n v="8.3000000000000004E-2"/>
    <n v="7.9299999999999995E-2"/>
    <n v="8.0698300000000001E-2"/>
    <n v="8.1000000000000003E-2"/>
    <m/>
    <n v="7281700"/>
    <m/>
    <n v="4000000"/>
    <m/>
    <n v="4000000"/>
    <m/>
    <n v="1.820425"/>
    <n v="8.0699999999999994E-2"/>
    <n v="2019"/>
    <x v="10"/>
    <x v="1"/>
  </r>
  <r>
    <d v="2019-04-23T00:00:00"/>
    <d v="2019-04-25T00:00:00"/>
    <s v="Lelang"/>
    <s v="FR0079"/>
    <d v="2039-04-15T00:00:00"/>
    <n v="8.3750000000000005E-2"/>
    <n v="8.1699999999999995E-2"/>
    <n v="8.2687800000000006E-2"/>
    <n v="8.4000000000000005E-2"/>
    <n v="8.1699999999999995E-2"/>
    <n v="8.2225900000000005E-2"/>
    <n v="8.2400000000000001E-2"/>
    <m/>
    <n v="6268300"/>
    <m/>
    <n v="5250000"/>
    <m/>
    <n v="3900000"/>
    <m/>
    <n v="1.6072564102564102"/>
    <n v="8.2100000000000006E-2"/>
    <n v="2019"/>
    <x v="10"/>
    <x v="1"/>
  </r>
  <r>
    <d v="2019-04-23T00:00:00"/>
    <d v="2019-04-25T00:00:00"/>
    <s v="Lelang"/>
    <s v="FR0076"/>
    <d v="2048-05-15T00:00:00"/>
    <n v="7.3749999999999996E-2"/>
    <n v="8.3699999999999997E-2"/>
    <n v="8.4946499999999994E-2"/>
    <n v="8.5999999999999993E-2"/>
    <n v="8.3699999999999997E-2"/>
    <n v="8.4764900000000004E-2"/>
    <n v="8.5000000000000006E-2"/>
    <m/>
    <n v="1476200"/>
    <m/>
    <n v="1000000"/>
    <m/>
    <n v="950000"/>
    <m/>
    <n v="1.5538947368421052"/>
    <n v="8.5000000000000006E-2"/>
    <n v="2019"/>
    <x v="10"/>
    <x v="1"/>
  </r>
  <r>
    <d v="2019-04-30T00:00:00"/>
    <d v="2019-05-02T00:00:00"/>
    <s v="Lelang"/>
    <s v="SPNS01112019"/>
    <d v="2019-11-01T00:00:00"/>
    <s v="Diskonto"/>
    <n v="6.2812499999999993E-2"/>
    <n v="6.3920199999999996E-2"/>
    <n v="6.9375000000000006E-2"/>
    <n v="6.2812499999999993E-2"/>
    <n v="6.3901200000000005E-2"/>
    <n v="6.4687499999999995E-2"/>
    <n v="6000000"/>
    <n v="5786000"/>
    <n v="13264000"/>
    <n v="1560000"/>
    <n v="5100000"/>
    <n v="1550000"/>
    <n v="5070000"/>
    <n v="3.7329032258064516"/>
    <n v="6.4000000000000001E-2"/>
    <n v="2019"/>
    <x v="10"/>
    <x v="21"/>
  </r>
  <r>
    <d v="2019-04-30T00:00:00"/>
    <d v="2019-05-02T00:00:00"/>
    <s v="Lelang"/>
    <s v="PBS014"/>
    <d v="2021-05-15T00:00:00"/>
    <n v="6.5000000000000002E-2"/>
    <n v="7.1249999999999994E-2"/>
    <n v="7.2678400000000004E-2"/>
    <n v="7.4062500000000003E-2"/>
    <n v="7.1249999999999994E-2"/>
    <n v="7.1679199999999998E-2"/>
    <n v="7.2187500000000002E-2"/>
    <m/>
    <n v="4689000"/>
    <m/>
    <n v="1500000"/>
    <m/>
    <n v="1500000"/>
    <m/>
    <n v="3.1259999999999999"/>
    <n v="7.17E-2"/>
    <n v="2019"/>
    <x v="10"/>
    <x v="20"/>
  </r>
  <r>
    <d v="2019-04-30T00:00:00"/>
    <d v="2019-05-02T00:00:00"/>
    <s v="Lelang"/>
    <s v="PBS019"/>
    <d v="2023-09-15T00:00:00"/>
    <n v="8.2500000000000004E-2"/>
    <n v="7.3437500000000003E-2"/>
    <n v="7.4043100000000001E-2"/>
    <n v="7.4687500000000004E-2"/>
    <n v="7.3437500000000003E-2"/>
    <n v="7.3994000000000004E-2"/>
    <n v="7.4687500000000004E-2"/>
    <m/>
    <n v="839000"/>
    <m/>
    <n v="450000"/>
    <m/>
    <n v="450000"/>
    <m/>
    <n v="1.8644444444444443"/>
    <n v="7.3999999999999996E-2"/>
    <n v="2019"/>
    <x v="10"/>
    <x v="20"/>
  </r>
  <r>
    <d v="2019-04-30T00:00:00"/>
    <d v="2019-05-02T00:00:00"/>
    <s v="Lelang"/>
    <s v="PBS021"/>
    <d v="2026-11-15T00:00:00"/>
    <n v="8.5000000000000006E-2"/>
    <n v="7.6249999999999998E-2"/>
    <n v="7.6498499999999997E-2"/>
    <n v="7.8125E-2"/>
    <n v="7.6249999999999998E-2"/>
    <n v="7.6374999999999998E-2"/>
    <n v="7.6562500000000006E-2"/>
    <m/>
    <n v="572000"/>
    <m/>
    <n v="530000"/>
    <m/>
    <n v="520000"/>
    <m/>
    <n v="1.1000000000000001"/>
    <n v="7.6399999999999996E-2"/>
    <n v="2019"/>
    <x v="10"/>
    <x v="20"/>
  </r>
  <r>
    <d v="2019-04-30T00:00:00"/>
    <d v="2019-05-02T00:00:00"/>
    <s v="Lelang"/>
    <s v="PBS022"/>
    <d v="2034-04-15T00:00:00"/>
    <n v="8.6249999999999993E-2"/>
    <n v="8.4062499999999998E-2"/>
    <n v="8.5186899999999996E-2"/>
    <n v="8.7499999999999994E-2"/>
    <n v="8.4062499999999998E-2"/>
    <n v="8.5060899999999995E-2"/>
    <n v="8.5625000000000007E-2"/>
    <m/>
    <n v="474000"/>
    <m/>
    <n v="440000"/>
    <m/>
    <n v="430000"/>
    <m/>
    <n v="1.1023255813953488"/>
    <n v="8.5099999999999995E-2"/>
    <n v="2019"/>
    <x v="10"/>
    <x v="20"/>
  </r>
  <r>
    <d v="2019-04-30T00:00:00"/>
    <d v="2019-05-02T00:00:00"/>
    <s v="Lelang"/>
    <s v="PBS015"/>
    <d v="2047-07-15T00:00:00"/>
    <n v="0.08"/>
    <n v="8.7812500000000002E-2"/>
    <n v="8.8639099999999998E-2"/>
    <n v="9.0312500000000004E-2"/>
    <n v="8.7812500000000002E-2"/>
    <n v="8.8395000000000001E-2"/>
    <n v="8.9062500000000003E-2"/>
    <m/>
    <n v="904000"/>
    <m/>
    <n v="620000"/>
    <m/>
    <n v="620000"/>
    <m/>
    <n v="1.4580645161290322"/>
    <n v="8.8400000000000006E-2"/>
    <n v="2019"/>
    <x v="10"/>
    <x v="20"/>
  </r>
  <r>
    <d v="2019-05-07T00:00:00"/>
    <d v="2019-05-09T00:00:00"/>
    <s v="Lelang"/>
    <s v="SPN03190808"/>
    <d v="2019-08-08T00:00:00"/>
    <s v="Diskonto"/>
    <n v="5.79E-2"/>
    <n v="5.8442300000000003E-2"/>
    <n v="5.8900000000000001E-2"/>
    <n v="5.79E-2"/>
    <n v="5.8442300000000003E-2"/>
    <n v="5.8900000000000001E-2"/>
    <n v="15000000"/>
    <n v="2685000"/>
    <n v="32958700"/>
    <n v="1370000"/>
    <n v="27047700"/>
    <n v="1370000"/>
    <n v="21570000"/>
    <n v="1.9598540145985401"/>
    <n v="5.8500000000000003E-2"/>
    <n v="2019"/>
    <x v="10"/>
    <x v="16"/>
  </r>
  <r>
    <d v="2019-05-07T00:00:00"/>
    <d v="2019-05-09T00:00:00"/>
    <s v="Lelang"/>
    <s v="SPN12200508"/>
    <d v="2020-05-08T00:00:00"/>
    <s v="Diskonto"/>
    <n v="6.0100000000000001E-2"/>
    <n v="6.2023799999999997E-2"/>
    <n v="6.7500000000000004E-2"/>
    <n v="6.0100000000000001E-2"/>
    <n v="6.0796999999999997E-2"/>
    <n v="6.13E-2"/>
    <m/>
    <n v="6930000"/>
    <m/>
    <n v="3300000"/>
    <m/>
    <n v="3300000"/>
    <m/>
    <n v="2.1"/>
    <n v="6.08E-2"/>
    <n v="2019"/>
    <x v="10"/>
    <x v="17"/>
  </r>
  <r>
    <d v="2019-05-07T00:00:00"/>
    <d v="2019-05-09T00:00:00"/>
    <s v="Lelang"/>
    <s v="FR0077"/>
    <d v="2024-05-15T00:00:00"/>
    <n v="8.1250000000000003E-2"/>
    <n v="7.4300000000000005E-2"/>
    <n v="7.5085499999999999E-2"/>
    <n v="7.6300000000000007E-2"/>
    <n v="7.4300000000000005E-2"/>
    <n v="7.4853600000000006E-2"/>
    <n v="7.51E-2"/>
    <m/>
    <n v="5494800"/>
    <m/>
    <n v="5494000"/>
    <m/>
    <n v="4000000"/>
    <m/>
    <n v="1.3736999999999999"/>
    <n v="7.51E-2"/>
    <n v="2019"/>
    <x v="10"/>
    <x v="1"/>
  </r>
  <r>
    <d v="2019-05-07T00:00:00"/>
    <d v="2019-05-09T00:00:00"/>
    <s v="Lelang"/>
    <s v="FR0078"/>
    <d v="2029-05-15T00:00:00"/>
    <n v="8.2500000000000004E-2"/>
    <n v="8.1100000000000005E-2"/>
    <n v="8.0035899999999993E-2"/>
    <n v="7.9000000000000001E-2"/>
    <n v="8.1100000000000005E-2"/>
    <n v="7.9877100000000006E-2"/>
    <n v="0.08"/>
    <m/>
    <n v="8336800"/>
    <m/>
    <n v="8050000"/>
    <m/>
    <n v="5850000"/>
    <m/>
    <n v="1.4250940170940172"/>
    <n v="0.08"/>
    <n v="2019"/>
    <x v="10"/>
    <x v="1"/>
  </r>
  <r>
    <d v="2019-05-07T00:00:00"/>
    <d v="2019-05-09T00:00:00"/>
    <s v="Lelang"/>
    <s v="FR0068"/>
    <d v="2034-03-15T00:00:00"/>
    <n v="8.3750000000000005E-2"/>
    <n v="8.43E-2"/>
    <n v="8.4956299999999998E-2"/>
    <n v="8.6499999999999994E-2"/>
    <n v="8.43E-2"/>
    <n v="8.47469E-2"/>
    <n v="8.5000000000000006E-2"/>
    <m/>
    <n v="6183700"/>
    <m/>
    <n v="6183700"/>
    <m/>
    <n v="4550000"/>
    <m/>
    <n v="1.359054945054945"/>
    <n v="8.5000000000000006E-2"/>
    <n v="2019"/>
    <x v="10"/>
    <x v="1"/>
  </r>
  <r>
    <d v="2019-05-07T00:00:00"/>
    <d v="2019-05-09T00:00:00"/>
    <s v="Lelang"/>
    <s v="FR0079"/>
    <d v="2039-04-15T00:00:00"/>
    <n v="8.3750000000000005E-2"/>
    <n v="8.5000000000000006E-2"/>
    <n v="8.5720599999999994E-2"/>
    <n v="8.6499999999999994E-2"/>
    <n v="8.5000000000000006E-2"/>
    <n v="8.5573899999999994E-2"/>
    <n v="8.5800000000000001E-2"/>
    <m/>
    <n v="1790700"/>
    <m/>
    <n v="1450000"/>
    <m/>
    <n v="1350000"/>
    <m/>
    <n v="1.3264444444444445"/>
    <n v="8.5599999999999996E-2"/>
    <n v="2019"/>
    <x v="10"/>
    <x v="1"/>
  </r>
  <r>
    <d v="2019-05-07T00:00:00"/>
    <d v="2019-05-09T00:00:00"/>
    <s v="Lelang"/>
    <s v="FR0076"/>
    <d v="2048-05-15T00:00:00"/>
    <n v="7.3749999999999996E-2"/>
    <n v="8.6300000000000002E-2"/>
    <n v="8.6969099999999994E-2"/>
    <n v="8.9099999999999999E-2"/>
    <n v="8.6300000000000002E-2"/>
    <n v="8.6655700000000002E-2"/>
    <n v="8.6999999999999994E-2"/>
    <m/>
    <n v="1537700"/>
    <m/>
    <n v="1200000"/>
    <m/>
    <n v="1150000"/>
    <m/>
    <n v="1.3371304347826087"/>
    <n v="8.6699999999999999E-2"/>
    <n v="2019"/>
    <x v="10"/>
    <x v="1"/>
  </r>
  <r>
    <d v="2019-05-08T00:00:00"/>
    <d v="2019-05-15T00:00:00"/>
    <s v="Private Placement"/>
    <s v="PBS-023"/>
    <d v="2030-05-15T00:00:00"/>
    <n v="8.1250000000000003E-2"/>
    <m/>
    <m/>
    <m/>
    <m/>
    <n v="8.1500000000000003E-2"/>
    <m/>
    <m/>
    <n v="3000000"/>
    <m/>
    <n v="3000000"/>
    <m/>
    <n v="3000000"/>
    <m/>
    <n v="1"/>
    <n v="8.1500000000000003E-2"/>
    <n v="2019"/>
    <x v="10"/>
    <x v="18"/>
  </r>
  <r>
    <d v="2019-05-14T00:00:00"/>
    <d v="2019-05-16T00:00:00"/>
    <s v="Lelang"/>
    <s v="SPNS01112019"/>
    <d v="2019-11-01T00:00:00"/>
    <s v="Diskonto"/>
    <n v="6.4375000000000002E-2"/>
    <n v="6.5104300000000004E-2"/>
    <n v="7.0000000000000007E-2"/>
    <n v="6.4375000000000002E-2"/>
    <n v="6.4737500000000003E-2"/>
    <n v="6.5000000000000002E-2"/>
    <n v="8000000"/>
    <n v="6441000"/>
    <n v="20462600"/>
    <n v="2250000"/>
    <n v="5450000"/>
    <n v="2000000"/>
    <n v="5150000"/>
    <n v="3.2204999999999999"/>
    <n v="6.4799999999999996E-2"/>
    <n v="2019"/>
    <x v="10"/>
    <x v="21"/>
  </r>
  <r>
    <d v="2019-05-14T00:00:00"/>
    <d v="2019-05-16T00:00:00"/>
    <s v="Lelang"/>
    <s v="SPNS15052020"/>
    <d v="2020-05-15T00:00:00"/>
    <s v="Diskonto"/>
    <n v="6.6875000000000004E-2"/>
    <n v="6.7507700000000004E-2"/>
    <n v="6.8125000000000005E-2"/>
    <n v="6.6875000000000004E-2"/>
    <n v="6.7291699999999996E-2"/>
    <n v="6.7500000000000004E-2"/>
    <m/>
    <n v="5810000"/>
    <m/>
    <n v="1200000"/>
    <m/>
    <n v="1200000"/>
    <m/>
    <n v="4.8416666666666668"/>
    <n v="6.7299999999999999E-2"/>
    <n v="2019"/>
    <x v="10"/>
    <x v="21"/>
  </r>
  <r>
    <d v="2019-05-14T00:00:00"/>
    <d v="2019-05-16T00:00:00"/>
    <s v="Lelang"/>
    <s v="PBS014"/>
    <d v="2021-05-15T00:00:00"/>
    <n v="6.5000000000000002E-2"/>
    <n v="7.3437500000000003E-2"/>
    <n v="7.4581999999999996E-2"/>
    <n v="7.7187500000000006E-2"/>
    <n v="7.3437500000000003E-2"/>
    <n v="7.3599800000000007E-2"/>
    <n v="7.3749999999999996E-2"/>
    <m/>
    <n v="4430000"/>
    <m/>
    <n v="550000"/>
    <m/>
    <n v="550000"/>
    <m/>
    <n v="8.0545454545454547"/>
    <n v="7.3599999999999999E-2"/>
    <n v="2019"/>
    <x v="10"/>
    <x v="20"/>
  </r>
  <r>
    <d v="2019-05-14T00:00:00"/>
    <d v="2019-05-16T00:00:00"/>
    <s v="Lelang"/>
    <s v="PBS019"/>
    <d v="2023-09-15T00:00:00"/>
    <n v="8.2500000000000004E-2"/>
    <n v="7.5937500000000005E-2"/>
    <n v="7.7258599999999997E-2"/>
    <n v="0.08"/>
    <n v="7.5937500000000005E-2"/>
    <n v="7.6794399999999999E-2"/>
    <n v="7.7499999999999999E-2"/>
    <m/>
    <n v="1071600"/>
    <m/>
    <n v="360000"/>
    <m/>
    <n v="360000"/>
    <m/>
    <n v="2.9766666666666666"/>
    <n v="7.6799999999999993E-2"/>
    <n v="2019"/>
    <x v="10"/>
    <x v="20"/>
  </r>
  <r>
    <d v="2019-05-14T00:00:00"/>
    <d v="2019-05-16T00:00:00"/>
    <s v="Lelang"/>
    <s v="PBS022"/>
    <d v="2034-04-15T00:00:00"/>
    <n v="8.6249999999999993E-2"/>
    <n v="8.7812500000000002E-2"/>
    <n v="8.8702500000000004E-2"/>
    <n v="9.0312500000000004E-2"/>
    <n v="8.7812500000000002E-2"/>
    <n v="8.8430099999999998E-2"/>
    <n v="8.8749999999999996E-2"/>
    <m/>
    <n v="1226000"/>
    <m/>
    <n v="1090000"/>
    <m/>
    <n v="1040000"/>
    <m/>
    <n v="1.1788461538461539"/>
    <n v="8.8499999999999995E-2"/>
    <n v="2019"/>
    <x v="10"/>
    <x v="20"/>
  </r>
  <r>
    <d v="2019-05-14T00:00:00"/>
    <d v="2019-05-16T00:00:00"/>
    <s v="Lelang"/>
    <s v="PBS015"/>
    <d v="2047-07-15T00:00:00"/>
    <n v="0.08"/>
    <n v="9.0312500000000004E-2"/>
    <n v="9.1030600000000003E-2"/>
    <n v="9.3437500000000007E-2"/>
    <m/>
    <m/>
    <m/>
    <m/>
    <n v="1484000"/>
    <m/>
    <n v="0"/>
    <m/>
    <n v="0"/>
    <m/>
    <m/>
    <n v="8.9099999999999999E-2"/>
    <n v="2019"/>
    <x v="10"/>
    <x v="20"/>
  </r>
  <r>
    <d v="2019-05-14T00:00:00"/>
    <d v="2019-05-21T00:00:00"/>
    <s v="Private Placement"/>
    <s v="PBS-012"/>
    <d v="2031-11-15T00:00:00"/>
    <n v="8.8749999999999996E-2"/>
    <m/>
    <m/>
    <m/>
    <m/>
    <n v="8.5000000000000006E-2"/>
    <m/>
    <m/>
    <n v="3000000"/>
    <m/>
    <n v="3000000"/>
    <m/>
    <n v="3000000"/>
    <m/>
    <n v="1"/>
    <n v="8.5000000000000006E-2"/>
    <n v="2019"/>
    <x v="10"/>
    <x v="18"/>
  </r>
  <r>
    <d v="2019-05-15T00:00:00"/>
    <d v="2019-05-16T00:00:00"/>
    <s v="Lelang Tambahan"/>
    <s v="SPNS15052020"/>
    <d v="2020-05-15T00:00:00"/>
    <s v="Diskonto"/>
    <m/>
    <m/>
    <m/>
    <m/>
    <n v="6.7291699999999996E-2"/>
    <m/>
    <m/>
    <n v="5000000"/>
    <m/>
    <n v="3000000"/>
    <m/>
    <n v="3000000"/>
    <m/>
    <n v="1.6666666666666667"/>
    <n v="6.7291699999999996E-2"/>
    <n v="2019"/>
    <x v="10"/>
    <x v="21"/>
  </r>
  <r>
    <d v="2019-05-15T00:00:00"/>
    <d v="2019-05-20T00:00:00"/>
    <s v="Private Placement"/>
    <s v="FR0074"/>
    <d v="2032-08-15T00:00:00"/>
    <n v="7.4999999999999997E-2"/>
    <m/>
    <m/>
    <m/>
    <m/>
    <n v="8.5000000000000006E-2"/>
    <m/>
    <m/>
    <n v="1300000"/>
    <m/>
    <n v="1300000"/>
    <m/>
    <n v="1300000"/>
    <m/>
    <n v="1"/>
    <n v="8.5000000000000006E-2"/>
    <n v="2019"/>
    <x v="10"/>
    <x v="1"/>
  </r>
  <r>
    <d v="2019-05-16T00:00:00"/>
    <d v="2019-05-22T00:00:00"/>
    <s v="Bookbuilding"/>
    <s v="RIJPY0522"/>
    <d v="2022-05-20T00:00:00"/>
    <n v="5.4000000000000003E-3"/>
    <m/>
    <m/>
    <m/>
    <m/>
    <m/>
    <m/>
    <m/>
    <n v="9919432.7699999996"/>
    <m/>
    <n v="9919432.7699999996"/>
    <m/>
    <n v="9919432.7699999996"/>
    <m/>
    <m/>
    <m/>
    <n v="2019"/>
    <x v="10"/>
    <x v="9"/>
  </r>
  <r>
    <d v="2019-05-16T00:00:00"/>
    <d v="2019-05-22T00:00:00"/>
    <s v="Bookbuilding"/>
    <s v="RIJPY0524"/>
    <d v="2024-05-22T00:00:00"/>
    <n v="8.3000000000000001E-3"/>
    <m/>
    <m/>
    <m/>
    <m/>
    <m/>
    <m/>
    <m/>
    <n v="10509095.220000001"/>
    <m/>
    <n v="10509095.220000001"/>
    <m/>
    <n v="10509095.220000001"/>
    <m/>
    <m/>
    <m/>
    <n v="2019"/>
    <x v="10"/>
    <x v="9"/>
  </r>
  <r>
    <d v="2019-05-16T00:00:00"/>
    <d v="2019-05-22T00:00:00"/>
    <s v="Bookbuilding"/>
    <s v="RIJPY0526"/>
    <d v="2026-05-22T00:00:00"/>
    <n v="9.5999999999999992E-3"/>
    <m/>
    <m/>
    <m/>
    <m/>
    <m/>
    <m/>
    <m/>
    <n v="589662.45000000007"/>
    <m/>
    <n v="589662.45000000007"/>
    <m/>
    <n v="589662.45000000007"/>
    <m/>
    <m/>
    <m/>
    <n v="2019"/>
    <x v="10"/>
    <x v="9"/>
  </r>
  <r>
    <d v="2019-05-16T00:00:00"/>
    <d v="2019-05-22T00:00:00"/>
    <s v="Bookbuilding"/>
    <s v="RIJPY0529"/>
    <d v="2029-05-22T00:00:00"/>
    <n v="1.17E-2"/>
    <m/>
    <m/>
    <m/>
    <m/>
    <m/>
    <m/>
    <m/>
    <n v="995874.36"/>
    <m/>
    <n v="995874.36"/>
    <m/>
    <n v="995874.36"/>
    <m/>
    <m/>
    <m/>
    <n v="2019"/>
    <x v="10"/>
    <x v="9"/>
  </r>
  <r>
    <d v="2019-05-16T00:00:00"/>
    <d v="2019-05-22T00:00:00"/>
    <s v="Bookbuilding"/>
    <s v="RIJPY0534"/>
    <d v="2034-05-22T00:00:00"/>
    <n v="1.55E-2"/>
    <m/>
    <m/>
    <m/>
    <m/>
    <m/>
    <m/>
    <m/>
    <n v="524144.4"/>
    <m/>
    <n v="524144.4"/>
    <m/>
    <n v="524144.4"/>
    <m/>
    <m/>
    <m/>
    <n v="2019"/>
    <x v="10"/>
    <x v="9"/>
  </r>
  <r>
    <d v="2019-05-16T00:00:00"/>
    <d v="2019-05-22T00:00:00"/>
    <s v="Bookbuilding"/>
    <s v="RIJPY0539"/>
    <d v="2039-05-20T00:00:00"/>
    <n v="1.7899999999999999E-2"/>
    <m/>
    <m/>
    <m/>
    <m/>
    <m/>
    <m/>
    <m/>
    <n v="655180.5"/>
    <m/>
    <n v="655180.5"/>
    <m/>
    <n v="655180.5"/>
    <m/>
    <m/>
    <m/>
    <n v="2019"/>
    <x v="10"/>
    <x v="9"/>
  </r>
  <r>
    <d v="2019-05-21T00:00:00"/>
    <d v="2019-05-23T00:00:00"/>
    <s v="Lelang"/>
    <s v="SPN03190822"/>
    <d v="2019-08-22T00:00:00"/>
    <s v="Diskonto"/>
    <n v="5.8500000000000003E-2"/>
    <n v="5.935E-2"/>
    <n v="0.06"/>
    <m/>
    <m/>
    <m/>
    <n v="15000000"/>
    <n v="2400000"/>
    <n v="26197400"/>
    <n v="0"/>
    <n v="16330000"/>
    <n v="0"/>
    <n v="10800000"/>
    <m/>
    <n v="5.8500000000000003E-2"/>
    <n v="2019"/>
    <x v="10"/>
    <x v="16"/>
  </r>
  <r>
    <d v="2019-05-21T00:00:00"/>
    <d v="2019-05-23T00:00:00"/>
    <s v="Lelang"/>
    <s v="SPN12200213"/>
    <d v="2020-02-13T00:00:00"/>
    <s v="Diskonto"/>
    <n v="5.8999999999999997E-2"/>
    <n v="5.9801300000000002E-2"/>
    <n v="6.1199999999999997E-2"/>
    <n v="5.8999999999999997E-2"/>
    <n v="5.94545E-2"/>
    <n v="6.0400000000000002E-2"/>
    <m/>
    <n v="4540000"/>
    <m/>
    <n v="3030000"/>
    <m/>
    <n v="2200000"/>
    <m/>
    <n v="2.0636363636363635"/>
    <n v="6.0400000000000002E-2"/>
    <n v="2019"/>
    <x v="10"/>
    <x v="17"/>
  </r>
  <r>
    <d v="2019-05-21T00:00:00"/>
    <d v="2019-05-23T00:00:00"/>
    <s v="Lelang"/>
    <s v="FR0077"/>
    <d v="2024-05-15T00:00:00"/>
    <n v="8.1250000000000003E-2"/>
    <n v="7.5499999999999998E-2"/>
    <n v="7.6291200000000003E-2"/>
    <n v="0.08"/>
    <n v="7.5499999999999998E-2"/>
    <n v="7.5845899999999994E-2"/>
    <n v="7.5999999999999998E-2"/>
    <m/>
    <n v="4198000"/>
    <m/>
    <n v="3050000"/>
    <m/>
    <n v="2100000"/>
    <m/>
    <n v="1.999047619047619"/>
    <n v="7.5999999999999998E-2"/>
    <n v="2019"/>
    <x v="10"/>
    <x v="1"/>
  </r>
  <r>
    <d v="2019-05-21T00:00:00"/>
    <d v="2019-05-23T00:00:00"/>
    <s v="Lelang"/>
    <s v="FR0078"/>
    <d v="2029-05-15T00:00:00"/>
    <n v="8.2500000000000004E-2"/>
    <n v="8.0699999999999994E-2"/>
    <n v="8.1198099999999995E-2"/>
    <n v="8.2299999999999998E-2"/>
    <n v="8.0699999999999994E-2"/>
    <n v="8.09502E-2"/>
    <n v="8.1000000000000003E-2"/>
    <m/>
    <n v="7414500"/>
    <m/>
    <n v="4200000"/>
    <m/>
    <n v="3100000"/>
    <m/>
    <n v="2.3917741935483869"/>
    <n v="8.1000000000000003E-2"/>
    <n v="2019"/>
    <x v="10"/>
    <x v="1"/>
  </r>
  <r>
    <d v="2019-05-21T00:00:00"/>
    <d v="2019-05-23T00:00:00"/>
    <s v="Lelang"/>
    <s v="FR0068"/>
    <d v="2034-03-15T00:00:00"/>
    <n v="8.3750000000000005E-2"/>
    <n v="8.5500000000000007E-2"/>
    <n v="8.6411299999999996E-2"/>
    <n v="8.7300000000000003E-2"/>
    <n v="8.5500000000000007E-2"/>
    <n v="8.60485E-2"/>
    <n v="8.6300000000000002E-2"/>
    <m/>
    <n v="5382700"/>
    <m/>
    <n v="4700000"/>
    <m/>
    <n v="2400000"/>
    <m/>
    <n v="2.2427916666666667"/>
    <n v="8.6300000000000002E-2"/>
    <n v="2019"/>
    <x v="10"/>
    <x v="1"/>
  </r>
  <r>
    <d v="2019-05-21T00:00:00"/>
    <d v="2019-05-23T00:00:00"/>
    <s v="Lelang"/>
    <s v="FR0079"/>
    <d v="2039-04-15T00:00:00"/>
    <n v="8.3750000000000005E-2"/>
    <n v="8.6499999999999994E-2"/>
    <n v="8.7172100000000002E-2"/>
    <n v="8.7999999999999995E-2"/>
    <n v="8.6499999999999994E-2"/>
    <n v="8.6917700000000001E-2"/>
    <n v="8.6999999999999994E-2"/>
    <m/>
    <n v="1802200"/>
    <m/>
    <n v="1250000"/>
    <m/>
    <n v="900000"/>
    <m/>
    <n v="2.0024444444444445"/>
    <n v="8.6999999999999994E-2"/>
    <n v="2019"/>
    <x v="10"/>
    <x v="1"/>
  </r>
  <r>
    <d v="2019-05-21T00:00:00"/>
    <d v="2019-05-23T00:00:00"/>
    <s v="Lelang"/>
    <s v="FR0076"/>
    <d v="2048-05-15T00:00:00"/>
    <n v="7.3749999999999996E-2"/>
    <n v="8.6999999999999994E-2"/>
    <n v="8.8358099999999995E-2"/>
    <n v="0.09"/>
    <n v="8.6999999999999994E-2"/>
    <n v="8.7647100000000006E-2"/>
    <n v="8.7900000000000006E-2"/>
    <m/>
    <n v="460000"/>
    <m/>
    <n v="100000"/>
    <m/>
    <n v="100000"/>
    <m/>
    <n v="4.5999999999999996"/>
    <n v="8.77E-2"/>
    <n v="2019"/>
    <x v="10"/>
    <x v="1"/>
  </r>
  <r>
    <d v="2019-05-21T00:00:00"/>
    <d v="2019-05-28T00:00:00"/>
    <s v="Private Placement"/>
    <s v="PBS-024"/>
    <d v="2032-05-15T00:00:00"/>
    <n v="8.3750000000000005E-2"/>
    <m/>
    <m/>
    <m/>
    <m/>
    <n v="8.5500000000000007E-2"/>
    <m/>
    <m/>
    <n v="1500000"/>
    <m/>
    <n v="1500000"/>
    <m/>
    <n v="1500000"/>
    <m/>
    <n v="1"/>
    <n v="8.5500000000000007E-2"/>
    <n v="2019"/>
    <x v="10"/>
    <x v="18"/>
  </r>
  <r>
    <d v="2019-05-27T00:00:00"/>
    <d v="2019-05-29T00:00:00"/>
    <s v="Private Placement"/>
    <s v="PBS-025"/>
    <d v="2033-05-15T00:00:00"/>
    <n v="8.3750000000000005E-2"/>
    <m/>
    <m/>
    <m/>
    <m/>
    <n v="8.5999999999999993E-2"/>
    <m/>
    <m/>
    <n v="1500000"/>
    <m/>
    <n v="1500000"/>
    <m/>
    <n v="1500000"/>
    <m/>
    <n v="1"/>
    <n v="8.5999999999999993E-2"/>
    <n v="2019"/>
    <x v="10"/>
    <x v="18"/>
  </r>
  <r>
    <d v="2019-05-23T00:00:00"/>
    <d v="2019-05-28T00:00:00"/>
    <s v="Private Placement"/>
    <s v="FR0070"/>
    <d v="2024-03-15T00:00:00"/>
    <n v="8.3750000000000005E-2"/>
    <m/>
    <m/>
    <m/>
    <m/>
    <n v="7.4999999999999997E-2"/>
    <m/>
    <m/>
    <n v="1000000"/>
    <m/>
    <n v="1000000"/>
    <m/>
    <n v="1000000"/>
    <m/>
    <n v="1"/>
    <n v="7.4999999999999997E-2"/>
    <n v="2019"/>
    <x v="10"/>
    <x v="1"/>
  </r>
  <r>
    <d v="2019-05-23T00:00:00"/>
    <d v="2019-05-28T00:00:00"/>
    <s v="Private Placement"/>
    <s v="FR0059"/>
    <d v="2027-05-15T00:00:00"/>
    <n v="7.0000000000000007E-2"/>
    <m/>
    <m/>
    <m/>
    <m/>
    <n v="7.9000000000000001E-2"/>
    <m/>
    <m/>
    <n v="1000000"/>
    <m/>
    <n v="1000000"/>
    <m/>
    <n v="1000000"/>
    <m/>
    <n v="1"/>
    <n v="7.9000000000000001E-2"/>
    <n v="2019"/>
    <x v="10"/>
    <x v="1"/>
  </r>
  <r>
    <d v="2019-05-24T00:00:00"/>
    <d v="2019-05-28T00:00:00"/>
    <s v="Bookbuilding"/>
    <s v="ST-004"/>
    <d v="2021-05-10T00:00:00"/>
    <n v="7.9500000000000001E-2"/>
    <m/>
    <m/>
    <m/>
    <m/>
    <n v="7.9500000000000001E-2"/>
    <m/>
    <n v="2000000"/>
    <n v="2633790"/>
    <m/>
    <n v="2633790"/>
    <m/>
    <n v="2633790"/>
    <m/>
    <n v="1"/>
    <n v="7.9500000000000001E-2"/>
    <n v="2019"/>
    <x v="10"/>
    <x v="28"/>
  </r>
  <r>
    <d v="2019-05-28T00:00:00"/>
    <d v="2019-05-31T00:00:00"/>
    <s v="Lelang"/>
    <s v="SPNS01122019"/>
    <d v="2019-12-01T00:00:00"/>
    <s v="Diskonto"/>
    <n v="6.4375000000000002E-2"/>
    <n v="6.5121700000000005E-2"/>
    <n v="7.0000000000000007E-2"/>
    <n v="6.4375000000000002E-2"/>
    <n v="6.4520800000000003E-2"/>
    <n v="6.4687499999999995E-2"/>
    <n v="6000000"/>
    <n v="6180000"/>
    <n v="13481400"/>
    <n v="1650000"/>
    <n v="5348000"/>
    <n v="1500000"/>
    <n v="5160000"/>
    <n v="4.12"/>
    <n v="6.4600000000000005E-2"/>
    <n v="2019"/>
    <x v="10"/>
    <x v="21"/>
  </r>
  <r>
    <d v="2019-05-28T00:00:00"/>
    <d v="2019-05-31T00:00:00"/>
    <s v="Lelang"/>
    <s v="PBS014"/>
    <d v="2021-05-15T00:00:00"/>
    <n v="6.5000000000000002E-2"/>
    <n v="7.3437500000000003E-2"/>
    <n v="7.4412000000000006E-2"/>
    <n v="7.5624999999999998E-2"/>
    <n v="7.3437500000000003E-2"/>
    <n v="7.3998599999999998E-2"/>
    <n v="7.4374999999999997E-2"/>
    <m/>
    <n v="3625000"/>
    <m/>
    <n v="2200000"/>
    <m/>
    <n v="2200000"/>
    <m/>
    <n v="1.6477272727272727"/>
    <n v="7.3999999999999996E-2"/>
    <n v="2019"/>
    <x v="10"/>
    <x v="20"/>
  </r>
  <r>
    <d v="2019-05-28T00:00:00"/>
    <d v="2019-05-31T00:00:00"/>
    <s v="Lelang"/>
    <s v="PBS019"/>
    <d v="2023-09-15T00:00:00"/>
    <n v="8.2500000000000004E-2"/>
    <n v="7.6249999999999998E-2"/>
    <n v="7.6757900000000004E-2"/>
    <n v="7.8437499999999993E-2"/>
    <n v="7.6249999999999998E-2"/>
    <n v="7.6675199999999999E-2"/>
    <n v="7.7499999999999999E-2"/>
    <m/>
    <n v="1568000"/>
    <m/>
    <n v="1420000"/>
    <m/>
    <n v="1390000"/>
    <m/>
    <n v="1.1280575539568345"/>
    <n v="7.6700000000000004E-2"/>
    <n v="2019"/>
    <x v="10"/>
    <x v="20"/>
  </r>
  <r>
    <d v="2019-05-28T00:00:00"/>
    <d v="2019-05-31T00:00:00"/>
    <s v="Lelang"/>
    <s v="PBS021"/>
    <d v="2026-11-15T00:00:00"/>
    <n v="8.5000000000000006E-2"/>
    <n v="0.08"/>
    <n v="8.0528799999999998E-2"/>
    <n v="8.1250000000000003E-2"/>
    <n v="0.08"/>
    <n v="8.0468799999999993E-2"/>
    <n v="8.0625000000000002E-2"/>
    <m/>
    <n v="78000"/>
    <m/>
    <n v="78000"/>
    <m/>
    <n v="70000"/>
    <m/>
    <n v="1.1142857142857143"/>
    <n v="8.1000000000000003E-2"/>
    <n v="2019"/>
    <x v="10"/>
    <x v="20"/>
  </r>
  <r>
    <d v="2019-05-28T00:00:00"/>
    <d v="2019-05-31T00:00:00"/>
    <s v="Lelang"/>
    <s v="PBS022"/>
    <d v="2034-04-15T00:00:00"/>
    <n v="8.6249999999999993E-2"/>
    <n v="8.7817500000000007E-2"/>
    <n v="8.8156399999999996E-2"/>
    <n v="8.9062500000000003E-2"/>
    <m/>
    <m/>
    <m/>
    <m/>
    <n v="1169000"/>
    <m/>
    <n v="0"/>
    <m/>
    <n v="0"/>
    <n v="0"/>
    <m/>
    <n v="8.6699999999999999E-2"/>
    <n v="2019"/>
    <x v="10"/>
    <x v="20"/>
  </r>
  <r>
    <d v="2019-05-28T00:00:00"/>
    <d v="2019-05-31T00:00:00"/>
    <s v="Lelang"/>
    <s v="PBS015"/>
    <d v="2047-07-15T00:00:00"/>
    <n v="0.08"/>
    <n v="8.9062500000000003E-2"/>
    <n v="9.0675199999999997E-2"/>
    <n v="9.3124999999999999E-2"/>
    <m/>
    <m/>
    <m/>
    <m/>
    <n v="861400"/>
    <m/>
    <n v="0"/>
    <m/>
    <n v="0"/>
    <m/>
    <m/>
    <n v="8.8999999999999996E-2"/>
    <n v="2019"/>
    <x v="10"/>
    <x v="20"/>
  </r>
  <r>
    <d v="2019-06-11T00:00:00"/>
    <d v="2019-06-18T00:00:00"/>
    <s v="Bookbuilding"/>
    <s v="RIEUR0926"/>
    <d v="2026-09-18T00:00:00"/>
    <n v="1.4500000000000001E-2"/>
    <m/>
    <m/>
    <m/>
    <m/>
    <m/>
    <m/>
    <m/>
    <n v="74063082"/>
    <m/>
    <n v="12075502.5"/>
    <m/>
    <n v="12075502.5"/>
    <m/>
    <n v="6.1333333333333337"/>
    <m/>
    <n v="2019"/>
    <x v="10"/>
    <x v="27"/>
  </r>
  <r>
    <d v="2019-06-11T00:00:00"/>
    <d v="2019-06-18T00:00:00"/>
    <s v="Bookbuilding"/>
    <s v="RI0929"/>
    <d v="2029-09-18T00:00:00"/>
    <n v="3.4000000000000002E-2"/>
    <m/>
    <m/>
    <m/>
    <m/>
    <m/>
    <m/>
    <m/>
    <n v="27234600"/>
    <m/>
    <n v="10750500"/>
    <m/>
    <n v="10750500"/>
    <m/>
    <n v="2.5333333333333332"/>
    <m/>
    <n v="2019"/>
    <x v="10"/>
    <x v="36"/>
  </r>
  <r>
    <d v="2019-06-18T00:00:00"/>
    <d v="2019-06-21T00:00:00"/>
    <s v="Private Placement"/>
    <s v="PBS-024"/>
    <d v="2032-05-15T00:00:00"/>
    <n v="8.3750000000000005E-2"/>
    <m/>
    <m/>
    <m/>
    <m/>
    <n v="8.2900000000000001E-2"/>
    <m/>
    <m/>
    <n v="1500000"/>
    <m/>
    <n v="1500000"/>
    <m/>
    <n v="1500000"/>
    <m/>
    <n v="1"/>
    <n v="8.2900000000000001E-2"/>
    <n v="2019"/>
    <x v="10"/>
    <x v="18"/>
  </r>
  <r>
    <d v="2019-06-18T00:00:00"/>
    <d v="2019-06-21T00:00:00"/>
    <s v="Private Placement"/>
    <s v="PBS-025"/>
    <d v="2033-05-15T00:00:00"/>
    <n v="8.3750000000000005E-2"/>
    <m/>
    <m/>
    <m/>
    <m/>
    <n v="8.3400000000000002E-2"/>
    <m/>
    <m/>
    <n v="1500000"/>
    <m/>
    <n v="1500000"/>
    <m/>
    <n v="1500000"/>
    <m/>
    <n v="1"/>
    <n v="8.3400000000000002E-2"/>
    <n v="2019"/>
    <x v="10"/>
    <x v="18"/>
  </r>
  <r>
    <d v="2019-06-18T00:00:00"/>
    <d v="2019-06-20T00:00:00"/>
    <s v="Lelang"/>
    <s v="SPN03190919"/>
    <d v="2019-09-19T00:00:00"/>
    <s v="Diskonto"/>
    <n v="5.7799999999999997E-2"/>
    <n v="5.8605299999999999E-2"/>
    <n v="5.9900000000000002E-2"/>
    <n v="5.7799999999999997E-2"/>
    <n v="5.8380000000000001E-2"/>
    <n v="5.8700000000000002E-2"/>
    <n v="15000000"/>
    <n v="2950000"/>
    <n v="54796900"/>
    <n v="1550000"/>
    <n v="42650000"/>
    <n v="1500000"/>
    <n v="24000000"/>
    <n v="1.9666666666666666"/>
    <n v="5.8400000000000001E-2"/>
    <n v="2019"/>
    <x v="10"/>
    <x v="16"/>
  </r>
  <r>
    <d v="2019-06-18T00:00:00"/>
    <d v="2019-06-20T00:00:00"/>
    <s v="Lelang"/>
    <s v="SPN12200619"/>
    <d v="2020-06-19T00:00:00"/>
    <s v="Diskonto"/>
    <n v="5.8999999999999997E-2"/>
    <n v="6.0737899999999997E-2"/>
    <n v="6.25E-2"/>
    <n v="5.8999999999999997E-2"/>
    <n v="5.8999999999999997E-2"/>
    <n v="5.8999999999999997E-2"/>
    <m/>
    <n v="6310000"/>
    <m/>
    <n v="2700000"/>
    <m/>
    <n v="1100000"/>
    <m/>
    <n v="5.7363636363636363"/>
    <n v="0.06"/>
    <n v="2019"/>
    <x v="10"/>
    <x v="17"/>
  </r>
  <r>
    <d v="2019-06-18T00:00:00"/>
    <d v="2019-06-20T00:00:00"/>
    <s v="Lelang"/>
    <s v="FR0077"/>
    <d v="2024-05-15T00:00:00"/>
    <n v="8.1250000000000003E-2"/>
    <n v="7.0800000000000002E-2"/>
    <n v="7.1216100000000004E-2"/>
    <n v="7.2999999999999995E-2"/>
    <n v="7.0800000000000002E-2"/>
    <n v="7.0925699999999994E-2"/>
    <n v="7.0999999999999994E-2"/>
    <m/>
    <n v="19811000"/>
    <m/>
    <n v="17100000"/>
    <m/>
    <n v="5000000"/>
    <m/>
    <n v="3.9622000000000002"/>
    <n v="7.1099999999999997E-2"/>
    <n v="2019"/>
    <x v="10"/>
    <x v="1"/>
  </r>
  <r>
    <d v="2019-06-18T00:00:00"/>
    <d v="2019-06-20T00:00:00"/>
    <s v="Lelang"/>
    <s v="FR0078"/>
    <d v="2029-05-15T00:00:00"/>
    <n v="8.2500000000000004E-2"/>
    <n v="7.5999999999999998E-2"/>
    <n v="7.6664499999999997E-2"/>
    <n v="7.7700000000000005E-2"/>
    <n v="7.5999999999999998E-2"/>
    <n v="7.6444399999999996E-2"/>
    <n v="7.6600000000000001E-2"/>
    <m/>
    <n v="13362000"/>
    <m/>
    <n v="12250000"/>
    <m/>
    <n v="7900000"/>
    <m/>
    <n v="1.6913924050632911"/>
    <n v="7.6600000000000001E-2"/>
    <n v="2019"/>
    <x v="10"/>
    <x v="1"/>
  </r>
  <r>
    <d v="2019-06-18T00:00:00"/>
    <d v="2019-06-20T00:00:00"/>
    <s v="Lelang"/>
    <s v="FR0068"/>
    <d v="2034-03-15T00:00:00"/>
    <n v="8.3750000000000005E-2"/>
    <n v="7.9399999999999998E-2"/>
    <n v="8.0074000000000006E-2"/>
    <n v="8.1500000000000003E-2"/>
    <n v="7.9399999999999998E-2"/>
    <n v="7.9897099999999999E-2"/>
    <n v="8.0199999999999994E-2"/>
    <m/>
    <n v="7362500"/>
    <m/>
    <n v="4900000"/>
    <m/>
    <n v="4900000"/>
    <m/>
    <n v="1.5025510204081634"/>
    <n v="7.9899999999999999E-2"/>
    <n v="2019"/>
    <x v="10"/>
    <x v="1"/>
  </r>
  <r>
    <d v="2019-06-18T00:00:00"/>
    <d v="2019-06-20T00:00:00"/>
    <s v="Lelang"/>
    <s v="FR0079"/>
    <d v="2039-04-15T00:00:00"/>
    <n v="8.3750000000000005E-2"/>
    <n v="8.1000000000000003E-2"/>
    <n v="8.1641599999999995E-2"/>
    <n v="8.3000000000000004E-2"/>
    <n v="8.1000000000000003E-2"/>
    <n v="8.1493200000000002E-2"/>
    <n v="8.1799999999999998E-2"/>
    <m/>
    <n v="3286700"/>
    <m/>
    <n v="2600000"/>
    <m/>
    <n v="2600000"/>
    <m/>
    <n v="1.2641153846153845"/>
    <n v="8.1500000000000003E-2"/>
    <n v="2019"/>
    <x v="10"/>
    <x v="1"/>
  </r>
  <r>
    <d v="2019-06-18T00:00:00"/>
    <d v="2019-06-20T00:00:00"/>
    <s v="Lelang"/>
    <s v="FR0076"/>
    <d v="2048-05-15T00:00:00"/>
    <n v="7.3749999999999996E-2"/>
    <n v="8.3900000000000002E-2"/>
    <n v="8.4807800000000003E-2"/>
    <n v="8.5999999999999993E-2"/>
    <n v="8.3900000000000002E-2"/>
    <n v="8.4404400000000004E-2"/>
    <n v="8.4699999999999998E-2"/>
    <m/>
    <n v="1714700"/>
    <m/>
    <n v="1550000"/>
    <m/>
    <n v="1000000"/>
    <m/>
    <n v="1.7146999999999999"/>
    <n v="8.4699999999999998E-2"/>
    <n v="2019"/>
    <x v="10"/>
    <x v="1"/>
  </r>
  <r>
    <d v="2019-06-25T00:00:00"/>
    <d v="2019-06-27T00:00:00"/>
    <s v="Lelang"/>
    <s v="SPNS01122019"/>
    <d v="2019-12-01T00:00:00"/>
    <s v="Diskonto"/>
    <n v="6.1874999999999999E-2"/>
    <n v="6.3400700000000004E-2"/>
    <n v="6.7812499999999998E-2"/>
    <n v="6.1874999999999999E-2"/>
    <n v="6.2198299999999998E-2"/>
    <n v="6.25E-2"/>
    <n v="6000000"/>
    <n v="8885000"/>
    <n v="40191500"/>
    <n v="1450000"/>
    <n v="11240000"/>
    <n v="1450000"/>
    <n v="8000000"/>
    <n v="6.1275862068965514"/>
    <n v="6.2199999999999998E-2"/>
    <n v="2019"/>
    <x v="10"/>
    <x v="21"/>
  </r>
  <r>
    <d v="2019-06-25T00:00:00"/>
    <d v="2019-06-27T00:00:00"/>
    <s v="Lelang"/>
    <s v="PBS014"/>
    <d v="2021-05-15T00:00:00"/>
    <n v="6.5000000000000002E-2"/>
    <n v="6.7500000000000004E-2"/>
    <n v="6.9795700000000002E-2"/>
    <n v="7.3124999999999996E-2"/>
    <n v="6.7500000000000004E-2"/>
    <n v="6.7859600000000006E-2"/>
    <n v="6.8125000000000005E-2"/>
    <m/>
    <n v="17332000"/>
    <m/>
    <n v="1950000"/>
    <m/>
    <n v="1850000"/>
    <m/>
    <n v="9.368648648648648"/>
    <n v="6.7900000000000002E-2"/>
    <n v="2019"/>
    <x v="10"/>
    <x v="20"/>
  </r>
  <r>
    <d v="2019-06-25T00:00:00"/>
    <d v="2019-06-27T00:00:00"/>
    <s v="Lelang"/>
    <s v="PBS019"/>
    <d v="2023-09-15T00:00:00"/>
    <n v="8.2500000000000004E-2"/>
    <n v="6.8125000000000005E-2"/>
    <n v="7.0311899999999997E-2"/>
    <n v="7.7187500000000006E-2"/>
    <n v="6.8125000000000005E-2"/>
    <n v="6.87865E-2"/>
    <n v="6.9062499999999999E-2"/>
    <m/>
    <n v="8951000"/>
    <m/>
    <n v="3650000"/>
    <m/>
    <n v="3550000"/>
    <m/>
    <n v="2.5214084507042251"/>
    <n v="6.88E-2"/>
    <n v="2019"/>
    <x v="10"/>
    <x v="20"/>
  </r>
  <r>
    <d v="2019-06-25T00:00:00"/>
    <d v="2019-06-27T00:00:00"/>
    <s v="Lelang"/>
    <s v="PBS021"/>
    <d v="2026-11-15T00:00:00"/>
    <n v="8.5000000000000006E-2"/>
    <n v="7.4999999999999997E-2"/>
    <n v="7.7031299999999997E-2"/>
    <n v="7.8437499999999993E-2"/>
    <n v="7.4999999999999997E-2"/>
    <n v="7.5842400000000004E-2"/>
    <n v="7.6249999999999998E-2"/>
    <m/>
    <n v="580500"/>
    <m/>
    <n v="290000"/>
    <m/>
    <n v="250000"/>
    <m/>
    <n v="2.3220000000000001"/>
    <n v="7.5999999999999998E-2"/>
    <n v="2019"/>
    <x v="10"/>
    <x v="20"/>
  </r>
  <r>
    <d v="2019-06-25T00:00:00"/>
    <d v="2019-06-27T00:00:00"/>
    <s v="Lelang"/>
    <s v="PBS022"/>
    <d v="2034-04-15T00:00:00"/>
    <n v="8.6249999999999993E-2"/>
    <n v="7.3437500000000003E-2"/>
    <n v="8.3136600000000005E-2"/>
    <n v="8.8124999999999995E-2"/>
    <n v="7.3437500000000003E-2"/>
    <n v="8.0995999999999999E-2"/>
    <n v="8.2187499999999997E-2"/>
    <m/>
    <n v="2443000"/>
    <m/>
    <n v="900000"/>
    <m/>
    <n v="900000"/>
    <n v="0"/>
    <n v="2.7144444444444447"/>
    <n v="8.1000000000000003E-2"/>
    <n v="2019"/>
    <x v="10"/>
    <x v="20"/>
  </r>
  <r>
    <d v="2019-06-25T00:00:00"/>
    <d v="2019-06-27T00:00:00"/>
    <s v="Lelang"/>
    <s v="PBS015"/>
    <d v="2047-07-15T00:00:00"/>
    <n v="0.08"/>
    <n v="8.3750000000000005E-2"/>
    <n v="8.6136500000000005E-2"/>
    <n v="8.8749999999999996E-2"/>
    <m/>
    <m/>
    <m/>
    <m/>
    <n v="2000000"/>
    <m/>
    <n v="0"/>
    <m/>
    <n v="0"/>
    <m/>
    <m/>
    <n v="8.5000000000000006E-2"/>
    <n v="2019"/>
    <x v="10"/>
    <x v="20"/>
  </r>
  <r>
    <d v="2019-06-26T00:00:00"/>
    <d v="2019-07-02T00:00:00"/>
    <s v="Private Placement"/>
    <s v="PBS-025"/>
    <d v="2033-05-15T00:00:00"/>
    <n v="8.3750000000000005E-2"/>
    <m/>
    <m/>
    <m/>
    <m/>
    <n v="8.0399999999999999E-2"/>
    <m/>
    <m/>
    <n v="3000000"/>
    <m/>
    <n v="3000000"/>
    <m/>
    <n v="3000000"/>
    <m/>
    <n v="1"/>
    <n v="8.2900000000000001E-2"/>
    <n v="2019"/>
    <x v="10"/>
    <x v="18"/>
  </r>
  <r>
    <d v="2019-07-02T00:00:00"/>
    <d v="2019-07-04T00:00:00"/>
    <s v="Lelang"/>
    <s v="SPN03191003"/>
    <d v="2019-10-03T00:00:00"/>
    <s v="Diskonto"/>
    <n v="5.7000000000000002E-2"/>
    <n v="5.7972099999999999E-2"/>
    <n v="5.8799999999999998E-2"/>
    <n v="5.7000000000000002E-2"/>
    <n v="5.74355E-2"/>
    <n v="5.7599999999999998E-2"/>
    <n v="15000000"/>
    <n v="4870000"/>
    <n v="62088800"/>
    <n v="4870000"/>
    <n v="32045500"/>
    <n v="2000000"/>
    <n v="22150000"/>
    <n v="2.4350000000000001"/>
    <n v="5.8500000000000003E-2"/>
    <n v="2019"/>
    <x v="10"/>
    <x v="16"/>
  </r>
  <r>
    <d v="2019-07-02T00:00:00"/>
    <d v="2019-07-04T00:00:00"/>
    <s v="Lelang"/>
    <s v="SPN12200703"/>
    <d v="2020-07-03T00:00:00"/>
    <s v="Diskonto"/>
    <n v="5.8500000000000003E-2"/>
    <n v="5.9190800000000002E-2"/>
    <n v="6.0199999999999997E-2"/>
    <n v="5.8500000000000003E-2"/>
    <n v="5.8680000000000003E-2"/>
    <n v="5.8999999999999997E-2"/>
    <m/>
    <n v="5650000"/>
    <m/>
    <n v="3800000"/>
    <m/>
    <n v="2000000"/>
    <m/>
    <n v="2.8250000000000002"/>
    <n v="5.9499999999999997E-2"/>
    <n v="2019"/>
    <x v="10"/>
    <x v="17"/>
  </r>
  <r>
    <d v="2019-07-02T00:00:00"/>
    <d v="2019-07-04T00:00:00"/>
    <s v="Lelang"/>
    <s v="FR0077"/>
    <d v="2024-05-15T00:00:00"/>
    <n v="8.1250000000000003E-2"/>
    <n v="6.8000000000000005E-2"/>
    <n v="6.9195599999999996E-2"/>
    <n v="7.2499999999999995E-2"/>
    <n v="6.8000000000000005E-2"/>
    <n v="6.8199700000000002E-2"/>
    <n v="6.8400000000000002E-2"/>
    <m/>
    <n v="8289000"/>
    <m/>
    <n v="2050000"/>
    <m/>
    <n v="2050000"/>
    <m/>
    <n v="4.0434146341463411"/>
    <n v="6.8199999999999997E-2"/>
    <n v="2019"/>
    <x v="10"/>
    <x v="1"/>
  </r>
  <r>
    <d v="2019-07-02T00:00:00"/>
    <d v="2019-07-04T00:00:00"/>
    <s v="Lelang"/>
    <s v="FR0078"/>
    <d v="2029-05-15T00:00:00"/>
    <n v="8.2500000000000004E-2"/>
    <n v="7.3400000000000007E-2"/>
    <n v="7.3952900000000002E-2"/>
    <n v="7.5999999999999998E-2"/>
    <n v="7.3400000000000007E-2"/>
    <n v="7.3536500000000005E-2"/>
    <n v="7.3599999999999999E-2"/>
    <m/>
    <n v="17030400"/>
    <m/>
    <n v="8300000"/>
    <m/>
    <n v="5400000"/>
    <m/>
    <n v="3.1537777777777776"/>
    <n v="7.3599999999999999E-2"/>
    <n v="2019"/>
    <x v="10"/>
    <x v="1"/>
  </r>
  <r>
    <d v="2019-07-02T00:00:00"/>
    <d v="2019-07-04T00:00:00"/>
    <s v="Lelang"/>
    <s v="FR0080"/>
    <d v="2035-06-15T00:00:00"/>
    <n v="7.4999999999999997E-2"/>
    <n v="7.5999999999999998E-2"/>
    <n v="7.6972799999999994E-2"/>
    <n v="7.8700000000000006E-2"/>
    <n v="7.5999999999999998E-2"/>
    <n v="7.6599100000000003E-2"/>
    <n v="7.6799999999999993E-2"/>
    <m/>
    <n v="16928900"/>
    <m/>
    <n v="5450000"/>
    <m/>
    <n v="5450000"/>
    <m/>
    <n v="3.1062201834862386"/>
    <n v="7.6600000000000001E-2"/>
    <n v="2019"/>
    <x v="10"/>
    <x v="1"/>
  </r>
  <r>
    <d v="2019-07-02T00:00:00"/>
    <d v="2019-07-04T00:00:00"/>
    <s v="Lelang"/>
    <s v="FR0079"/>
    <d v="2039-04-15T00:00:00"/>
    <n v="8.3750000000000005E-2"/>
    <n v="7.8700000000000006E-2"/>
    <n v="7.9277200000000006E-2"/>
    <n v="8.0500000000000002E-2"/>
    <n v="7.8700000000000006E-2"/>
    <n v="7.90328E-2"/>
    <n v="7.9299999999999995E-2"/>
    <m/>
    <n v="4825500"/>
    <m/>
    <n v="4825500"/>
    <m/>
    <n v="3350000"/>
    <m/>
    <n v="1.4404477611940298"/>
    <n v="7.9299999999999995E-2"/>
    <n v="2019"/>
    <x v="10"/>
    <x v="1"/>
  </r>
  <r>
    <d v="2019-07-02T00:00:00"/>
    <d v="2019-07-04T00:00:00"/>
    <s v="Lelang"/>
    <s v="FR0076"/>
    <d v="2048-05-15T00:00:00"/>
    <n v="7.3749999999999996E-2"/>
    <n v="8.2199999999999995E-2"/>
    <n v="8.3030499999999993E-2"/>
    <n v="8.6499999999999994E-2"/>
    <n v="8.2199999999999995E-2"/>
    <n v="8.2610199999999995E-2"/>
    <n v="8.2699999999999996E-2"/>
    <m/>
    <n v="4495000"/>
    <m/>
    <n v="2750000"/>
    <m/>
    <n v="1900000"/>
    <m/>
    <n v="2.3657894736842104"/>
    <n v="8.2699999999999996E-2"/>
    <n v="2019"/>
    <x v="10"/>
    <x v="1"/>
  </r>
  <r>
    <d v="2019-07-09T00:00:00"/>
    <d v="2019-07-11T00:00:00"/>
    <s v="Lelang"/>
    <s v="SPNS10012020"/>
    <d v="2020-01-10T00:00:00"/>
    <s v="Diskonto"/>
    <n v="6.0624999999999998E-2"/>
    <n v="6.2244399999999998E-2"/>
    <n v="7.0000000000000007E-2"/>
    <n v="6.0624999999999998E-2"/>
    <n v="6.1199400000000001E-2"/>
    <n v="6.1562499999999999E-2"/>
    <n v="8000000"/>
    <n v="9465000"/>
    <n v="36438000"/>
    <n v="1050000"/>
    <n v="10160000"/>
    <n v="1050000"/>
    <n v="8000000"/>
    <n v="9.0142857142857142"/>
    <n v="6.1199999999999997E-2"/>
    <n v="2019"/>
    <x v="10"/>
    <x v="21"/>
  </r>
  <r>
    <d v="2019-07-09T00:00:00"/>
    <d v="2019-07-11T00:00:00"/>
    <s v="Lelang"/>
    <s v="PBS014"/>
    <d v="2021-05-15T00:00:00"/>
    <n v="6.5000000000000002E-2"/>
    <n v="6.5937499999999996E-2"/>
    <n v="6.7470699999999995E-2"/>
    <n v="7.0000000000000007E-2"/>
    <n v="6.5937499999999996E-2"/>
    <n v="6.6236900000000001E-2"/>
    <n v="6.6250000000000003E-2"/>
    <m/>
    <n v="13760000"/>
    <m/>
    <n v="4670000"/>
    <m/>
    <n v="2550000"/>
    <m/>
    <n v="5.3960784313725494"/>
    <n v="6.6299999999999998E-2"/>
    <n v="2019"/>
    <x v="10"/>
    <x v="20"/>
  </r>
  <r>
    <d v="2019-07-09T00:00:00"/>
    <d v="2019-07-11T00:00:00"/>
    <s v="Lelang"/>
    <s v="PBS019"/>
    <d v="2023-09-15T00:00:00"/>
    <n v="8.2500000000000004E-2"/>
    <n v="6.7500000000000004E-2"/>
    <n v="6.8378499999999995E-2"/>
    <n v="7.3437500000000003E-2"/>
    <n v="6.7500000000000004E-2"/>
    <n v="6.7797399999999994E-2"/>
    <n v="6.8125000000000005E-2"/>
    <m/>
    <n v="7935000"/>
    <m/>
    <n v="3450000"/>
    <m/>
    <n v="3450000"/>
    <m/>
    <n v="2.2999999999999998"/>
    <n v="6.7799999999999999E-2"/>
    <n v="2019"/>
    <x v="10"/>
    <x v="20"/>
  </r>
  <r>
    <d v="2019-07-09T00:00:00"/>
    <d v="2019-07-11T00:00:00"/>
    <s v="Lelang"/>
    <s v="PBS021"/>
    <d v="2026-11-15T00:00:00"/>
    <n v="8.5000000000000006E-2"/>
    <n v="7.4062500000000003E-2"/>
    <n v="7.4562900000000001E-2"/>
    <n v="7.5937500000000005E-2"/>
    <n v="7.4062500000000003E-2"/>
    <n v="7.4062500000000003E-2"/>
    <n v="7.4062500000000003E-2"/>
    <m/>
    <n v="986000"/>
    <m/>
    <n v="340000"/>
    <m/>
    <n v="300000"/>
    <m/>
    <n v="3.2866666666666666"/>
    <n v="7.4099999999999999E-2"/>
    <n v="2019"/>
    <x v="10"/>
    <x v="20"/>
  </r>
  <r>
    <d v="2019-07-09T00:00:00"/>
    <d v="2019-07-11T00:00:00"/>
    <s v="Lelang"/>
    <s v="PBS022"/>
    <d v="2034-04-15T00:00:00"/>
    <n v="8.6249999999999993E-2"/>
    <n v="7.8750000000000001E-2"/>
    <n v="8.0131300000000003E-2"/>
    <n v="8.2500000000000004E-2"/>
    <n v="7.8750000000000001E-2"/>
    <n v="7.8839300000000001E-2"/>
    <n v="7.9375000000000001E-2"/>
    <m/>
    <n v="2643000"/>
    <m/>
    <n v="250000"/>
    <m/>
    <n v="250000"/>
    <n v="0"/>
    <n v="10.571999999999999"/>
    <n v="7.8899999999999998E-2"/>
    <n v="2019"/>
    <x v="10"/>
    <x v="20"/>
  </r>
  <r>
    <d v="2019-07-09T00:00:00"/>
    <d v="2019-07-11T00:00:00"/>
    <s v="Lelang"/>
    <s v="PBS015"/>
    <d v="2047-07-15T00:00:00"/>
    <n v="0.08"/>
    <n v="8.2500000000000004E-2"/>
    <n v="8.4878800000000004E-2"/>
    <n v="8.8124999999999995E-2"/>
    <n v="8.2500000000000004E-2"/>
    <n v="8.3196400000000004E-2"/>
    <n v="8.3437499999999998E-2"/>
    <m/>
    <n v="1649000"/>
    <m/>
    <n v="400000"/>
    <m/>
    <n v="400000"/>
    <m/>
    <n v="4.1224999999999996"/>
    <n v="8.3199999999999996E-2"/>
    <n v="2019"/>
    <x v="10"/>
    <x v="20"/>
  </r>
  <r>
    <d v="2019-07-16T00:00:00"/>
    <d v="2019-07-18T00:00:00"/>
    <s v="Lelang"/>
    <s v="SPN03191017"/>
    <d v="2019-10-17T00:00:00"/>
    <s v="Diskonto"/>
    <n v="5.6599999999999998E-2"/>
    <n v="5.7576200000000001E-2"/>
    <n v="5.8500000000000003E-2"/>
    <n v="5.6599999999999998E-2"/>
    <n v="5.6998600000000003E-2"/>
    <n v="5.7200000000000001E-2"/>
    <n v="15000000"/>
    <n v="4485000"/>
    <n v="53144000"/>
    <n v="1450000"/>
    <n v="28400000"/>
    <n v="1450000"/>
    <n v="22050000"/>
    <n v="3.0931034482758619"/>
    <n v="5.7000000000000002E-2"/>
    <n v="2019"/>
    <x v="10"/>
    <x v="16"/>
  </r>
  <r>
    <d v="2019-07-16T00:00:00"/>
    <d v="2019-07-18T00:00:00"/>
    <s v="Lelang"/>
    <s v="SPN12200410"/>
    <d v="2020-04-10T00:00:00"/>
    <s v="Diskonto"/>
    <n v="5.8000000000000003E-2"/>
    <n v="5.8760199999999999E-2"/>
    <n v="5.8999999999999997E-2"/>
    <n v="5.8000000000000003E-2"/>
    <n v="5.8572199999999998E-2"/>
    <n v="5.8900000000000001E-2"/>
    <m/>
    <n v="4405000"/>
    <m/>
    <n v="950000"/>
    <m/>
    <n v="900000"/>
    <m/>
    <n v="4.8944444444444448"/>
    <n v="5.8599999999999999E-2"/>
    <n v="2019"/>
    <x v="10"/>
    <x v="17"/>
  </r>
  <r>
    <d v="2019-07-16T00:00:00"/>
    <d v="2019-07-18T00:00:00"/>
    <s v="Lelang"/>
    <s v="FR0077"/>
    <d v="2020-04-10T00:00:00"/>
    <n v="8.1250000000000003E-2"/>
    <n v="6.4000000000000001E-2"/>
    <n v="6.51592E-2"/>
    <n v="6.8500000000000005E-2"/>
    <n v="6.4000000000000001E-2"/>
    <n v="6.4380199999999999E-2"/>
    <n v="6.4699999999999994E-2"/>
    <m/>
    <n v="6453000"/>
    <m/>
    <n v="5250000"/>
    <m/>
    <n v="2750000"/>
    <m/>
    <n v="2.3465454545454545"/>
    <n v="6.4699999999999994E-2"/>
    <n v="2019"/>
    <x v="10"/>
    <x v="1"/>
  </r>
  <r>
    <d v="2019-07-16T00:00:00"/>
    <d v="2019-07-18T00:00:00"/>
    <s v="Lelang"/>
    <s v="FR0078"/>
    <d v="2029-05-15T00:00:00"/>
    <n v="8.2500000000000004E-2"/>
    <n v="7.0499999999999993E-2"/>
    <n v="7.1048899999999998E-2"/>
    <n v="7.1999999999999995E-2"/>
    <n v="7.0499999999999993E-2"/>
    <n v="7.0799399999999998E-2"/>
    <n v="7.0900000000000005E-2"/>
    <m/>
    <n v="17059700"/>
    <m/>
    <n v="5500000"/>
    <m/>
    <n v="5500000"/>
    <m/>
    <n v="3.1017636363636365"/>
    <n v="7.0800000000000002E-2"/>
    <n v="2019"/>
    <x v="10"/>
    <x v="1"/>
  </r>
  <r>
    <d v="2019-07-16T00:00:00"/>
    <d v="2019-07-18T00:00:00"/>
    <s v="Lelang"/>
    <s v="FR0080"/>
    <d v="2035-06-15T00:00:00"/>
    <n v="7.4999999999999997E-2"/>
    <n v="7.3499999999999996E-2"/>
    <n v="7.4055800000000005E-2"/>
    <n v="7.4899999999999994E-2"/>
    <n v="7.3499999999999996E-2"/>
    <n v="7.3847800000000005E-2"/>
    <n v="7.3999999999999996E-2"/>
    <m/>
    <n v="8888500"/>
    <m/>
    <n v="7500000"/>
    <m/>
    <n v="4800000"/>
    <m/>
    <n v="1.8517708333333334"/>
    <n v="7.3999999999999996E-2"/>
    <n v="2019"/>
    <x v="10"/>
    <x v="1"/>
  </r>
  <r>
    <d v="2019-07-16T00:00:00"/>
    <d v="2019-07-18T00:00:00"/>
    <s v="Lelang"/>
    <s v="FR0079"/>
    <d v="2039-04-15T00:00:00"/>
    <n v="8.3750000000000005E-2"/>
    <n v="7.6100000000000001E-2"/>
    <n v="7.6487299999999994E-2"/>
    <n v="7.7399999999999997E-2"/>
    <n v="7.6100000000000001E-2"/>
    <n v="7.6300000000000007E-2"/>
    <n v="7.6499999999999999E-2"/>
    <m/>
    <n v="7544500"/>
    <m/>
    <n v="3950000"/>
    <m/>
    <n v="3950000"/>
    <m/>
    <n v="1.91"/>
    <n v="7.6300000000000007E-2"/>
    <n v="2019"/>
    <x v="10"/>
    <x v="1"/>
  </r>
  <r>
    <d v="2019-07-16T00:00:00"/>
    <d v="2019-07-18T00:00:00"/>
    <s v="Lelang"/>
    <s v="FR0076"/>
    <d v="2048-05-15T00:00:00"/>
    <n v="7.3749999999999996E-2"/>
    <n v="7.8700000000000006E-2"/>
    <n v="7.9438099999999998E-2"/>
    <n v="8.1000000000000003E-2"/>
    <n v="7.8700000000000006E-2"/>
    <n v="7.9094399999999995E-2"/>
    <n v="7.9299999999999995E-2"/>
    <m/>
    <n v="4308300"/>
    <m/>
    <n v="3800000"/>
    <m/>
    <n v="2700000"/>
    <m/>
    <n v="1.5956666666666666"/>
    <n v="7.9299999999999995E-2"/>
    <n v="2019"/>
    <x v="10"/>
    <x v="1"/>
  </r>
  <r>
    <d v="2019-07-23T00:00:00"/>
    <d v="2019-07-25T00:00:00"/>
    <s v="Lelang"/>
    <s v="SPNS10012020"/>
    <d v="2020-01-10T00:00:00"/>
    <s v="Diskonto"/>
    <n v="5.9687499999999998E-2"/>
    <n v="6.0813300000000001E-2"/>
    <n v="6.6250000000000003E-2"/>
    <n v="5.9687499999999998E-2"/>
    <n v="6.0143799999999997E-2"/>
    <n v="6.0937499999999999E-2"/>
    <n v="8000000"/>
    <n v="6670000"/>
    <n v="16478000"/>
    <n v="1600000"/>
    <n v="8170000"/>
    <n v="1500000"/>
    <n v="8000000"/>
    <n v="4.4466666666666663"/>
    <n v="6.0199999999999997E-2"/>
    <n v="2019"/>
    <x v="10"/>
    <x v="21"/>
  </r>
  <r>
    <d v="2019-07-23T00:00:00"/>
    <d v="2019-07-25T00:00:00"/>
    <s v="Lelang"/>
    <s v="PBS014"/>
    <d v="2021-05-15T00:00:00"/>
    <n v="6.5000000000000002E-2"/>
    <n v="6.2812499999999993E-2"/>
    <n v="6.5312800000000004E-2"/>
    <n v="6.8125000000000005E-2"/>
    <n v="6.2812499999999993E-2"/>
    <n v="6.45955E-2"/>
    <n v="6.5312499999999996E-2"/>
    <m/>
    <n v="6048000"/>
    <m/>
    <n v="4610000"/>
    <m/>
    <n v="4600000"/>
    <m/>
    <n v="1.3147826086956522"/>
    <n v="6.4600000000000005E-2"/>
    <n v="2019"/>
    <x v="10"/>
    <x v="20"/>
  </r>
  <r>
    <d v="2019-07-23T00:00:00"/>
    <d v="2019-07-25T00:00:00"/>
    <s v="Lelang"/>
    <s v="PBS019"/>
    <d v="2023-09-15T00:00:00"/>
    <n v="8.2500000000000004E-2"/>
    <n v="6.5625000000000003E-2"/>
    <n v="6.7266099999999995E-2"/>
    <n v="6.8437499999999998E-2"/>
    <n v="6.5625000000000003E-2"/>
    <n v="6.6870499999999999E-2"/>
    <n v="6.7500000000000004E-2"/>
    <m/>
    <n v="2260000"/>
    <m/>
    <n v="1550000"/>
    <m/>
    <n v="1500000"/>
    <m/>
    <n v="1.5066666666666666"/>
    <n v="6.6900000000000001E-2"/>
    <n v="2019"/>
    <x v="10"/>
    <x v="20"/>
  </r>
  <r>
    <d v="2019-07-23T00:00:00"/>
    <d v="2019-07-25T00:00:00"/>
    <s v="Lelang"/>
    <s v="PBS021"/>
    <d v="2026-11-15T00:00:00"/>
    <n v="8.5000000000000006E-2"/>
    <n v="7.1562500000000001E-2"/>
    <n v="7.2764400000000007E-2"/>
    <n v="7.3124999999999996E-2"/>
    <n v="7.1562500000000001E-2"/>
    <n v="7.2678599999999996E-2"/>
    <n v="7.3124999999999996E-2"/>
    <m/>
    <n v="330000"/>
    <m/>
    <n v="150000"/>
    <m/>
    <n v="150000"/>
    <m/>
    <n v="2.2000000000000002"/>
    <n v="7.2700000000000001E-2"/>
    <n v="2019"/>
    <x v="10"/>
    <x v="20"/>
  </r>
  <r>
    <d v="2019-07-23T00:00:00"/>
    <d v="2019-07-25T00:00:00"/>
    <s v="Lelang"/>
    <s v="PBS022"/>
    <d v="2034-04-15T00:00:00"/>
    <n v="8.6249999999999993E-2"/>
    <n v="7.8125E-2"/>
    <n v="7.9921500000000006E-2"/>
    <n v="8.0625000000000002E-2"/>
    <n v="7.8125E-2"/>
    <n v="7.8125E-2"/>
    <n v="7.8125E-2"/>
    <m/>
    <n v="619000"/>
    <m/>
    <n v="50000"/>
    <m/>
    <n v="50000"/>
    <n v="0"/>
    <n v="12.38"/>
    <n v="7.8200000000000006E-2"/>
    <n v="2019"/>
    <x v="10"/>
    <x v="20"/>
  </r>
  <r>
    <d v="2019-07-23T00:00:00"/>
    <d v="2019-07-25T00:00:00"/>
    <s v="Lelang"/>
    <s v="PBS015"/>
    <d v="2047-07-15T00:00:00"/>
    <n v="0.08"/>
    <n v="8.1250000000000003E-2"/>
    <n v="8.35336E-2"/>
    <n v="8.5000000000000006E-2"/>
    <n v="8.1250000000000003E-2"/>
    <n v="8.2540199999999994E-2"/>
    <n v="8.3125000000000004E-2"/>
    <m/>
    <n v="551000"/>
    <m/>
    <n v="210000"/>
    <m/>
    <n v="200000"/>
    <m/>
    <n v="2.7549999999999999"/>
    <n v="8.2600000000000007E-2"/>
    <n v="2019"/>
    <x v="10"/>
    <x v="20"/>
  </r>
  <r>
    <d v="2019-07-29T00:00:00"/>
    <d v="2019-07-31T00:00:00"/>
    <s v="Bookbuilding"/>
    <s v="SBR007"/>
    <d v="2021-07-10T00:00:00"/>
    <n v="7.4999999999999997E-2"/>
    <m/>
    <m/>
    <m/>
    <m/>
    <n v="7.4999999999999997E-2"/>
    <m/>
    <n v="2000000"/>
    <n v="3216085"/>
    <m/>
    <n v="3216085"/>
    <m/>
    <n v="3216085"/>
    <m/>
    <n v="1"/>
    <n v="7.4999999999999997E-2"/>
    <n v="2019"/>
    <x v="10"/>
    <x v="26"/>
  </r>
  <r>
    <d v="2019-07-30T00:00:00"/>
    <d v="2019-08-01T00:00:00"/>
    <s v="Lelang"/>
    <s v="SPN03191031"/>
    <d v="2019-10-31T00:00:00"/>
    <s v="Diskonto"/>
    <n v="5.5E-2"/>
    <n v="5.6985899999999999E-2"/>
    <n v="5.8000000000000003E-2"/>
    <n v="5.5E-2"/>
    <n v="5.6541500000000001E-2"/>
    <n v="5.7000000000000002E-2"/>
    <n v="15000000"/>
    <n v="5455000"/>
    <n v="43273800"/>
    <n v="5110000"/>
    <n v="31810000"/>
    <n v="2000000"/>
    <n v="21450000"/>
    <n v="2.7275"/>
    <n v="5.7000000000000002E-2"/>
    <n v="2019"/>
    <x v="10"/>
    <x v="16"/>
  </r>
  <r>
    <d v="2019-07-30T00:00:00"/>
    <d v="2019-08-01T00:00:00"/>
    <s v="Lelang"/>
    <s v="SPN12200410"/>
    <d v="2020-04-10T00:00:00"/>
    <s v="Diskonto"/>
    <n v="5.7000000000000002E-2"/>
    <n v="5.8700599999999999E-2"/>
    <n v="5.9499999999999997E-2"/>
    <n v="5.7000000000000002E-2"/>
    <n v="5.8398100000000001E-2"/>
    <n v="5.8999999999999997E-2"/>
    <m/>
    <n v="4170000"/>
    <m/>
    <n v="1050000"/>
    <m/>
    <n v="1050000"/>
    <m/>
    <n v="3.9714285714285715"/>
    <n v="5.8400000000000001E-2"/>
    <n v="2019"/>
    <x v="10"/>
    <x v="17"/>
  </r>
  <r>
    <d v="2019-07-30T00:00:00"/>
    <d v="2019-08-01T00:00:00"/>
    <s v="Lelang"/>
    <s v="FR0081"/>
    <d v="2025-06-15T00:00:00"/>
    <n v="6.5000000000000002E-2"/>
    <n v="6.6799999999999998E-2"/>
    <n v="6.7389599999999994E-2"/>
    <n v="7.0999999999999994E-2"/>
    <n v="6.6799999999999998E-2"/>
    <n v="6.7099599999999995E-2"/>
    <n v="6.7299999999999999E-2"/>
    <m/>
    <n v="10386000"/>
    <m/>
    <n v="5050000"/>
    <m/>
    <n v="5050000"/>
    <m/>
    <n v="2.0566336633663367"/>
    <n v="6.7100000000000007E-2"/>
    <n v="2019"/>
    <x v="10"/>
    <x v="1"/>
  </r>
  <r>
    <d v="2019-07-30T00:00:00"/>
    <d v="2019-08-01T00:00:00"/>
    <s v="Lelang"/>
    <s v="FR0082"/>
    <d v="2030-09-15T00:00:00"/>
    <n v="7.0000000000000007E-2"/>
    <n v="7.2499999999999995E-2"/>
    <n v="7.3055400000000006E-2"/>
    <n v="7.4499999999999997E-2"/>
    <n v="7.2499999999999995E-2"/>
    <n v="7.2804800000000003E-2"/>
    <n v="7.2999999999999995E-2"/>
    <m/>
    <n v="19660000"/>
    <m/>
    <n v="18750000"/>
    <m/>
    <n v="11600000"/>
    <m/>
    <n v="1.6948275862068964"/>
    <n v="7.2999999999999995E-2"/>
    <n v="2019"/>
    <x v="10"/>
    <x v="1"/>
  </r>
  <r>
    <d v="2019-07-30T00:00:00"/>
    <d v="2019-08-01T00:00:00"/>
    <s v="Lelang"/>
    <s v="FR0080"/>
    <d v="2035-06-15T00:00:00"/>
    <n v="7.4999999999999997E-2"/>
    <n v="7.51E-2"/>
    <n v="7.5712500000000002E-2"/>
    <n v="7.6700000000000004E-2"/>
    <n v="7.51E-2"/>
    <n v="7.5486300000000006E-2"/>
    <n v="7.5700000000000003E-2"/>
    <m/>
    <n v="2438500"/>
    <m/>
    <n v="1500000"/>
    <m/>
    <n v="1450000"/>
    <m/>
    <n v="1.6817241379310346"/>
    <n v="7.5499999999999998E-2"/>
    <n v="2019"/>
    <x v="10"/>
    <x v="1"/>
  </r>
  <r>
    <d v="2019-07-30T00:00:00"/>
    <d v="2019-08-01T00:00:00"/>
    <s v="Lelang"/>
    <s v="FR0079"/>
    <d v="2039-04-15T00:00:00"/>
    <n v="8.3750000000000005E-2"/>
    <n v="7.8E-2"/>
    <n v="7.8359999999999999E-2"/>
    <n v="7.9000000000000001E-2"/>
    <n v="7.8E-2"/>
    <n v="7.8090999999999994E-2"/>
    <n v="7.8200000000000006E-2"/>
    <m/>
    <n v="524000"/>
    <m/>
    <n v="150000"/>
    <m/>
    <n v="150000"/>
    <m/>
    <n v="3.4933333333333332"/>
    <n v="7.8100000000000003E-2"/>
    <n v="2019"/>
    <x v="10"/>
    <x v="1"/>
  </r>
  <r>
    <d v="2019-07-30T00:00:00"/>
    <d v="2019-08-01T00:00:00"/>
    <s v="Lelang"/>
    <s v="FR0076"/>
    <d v="2048-05-15T00:00:00"/>
    <n v="7.3749999999999996E-2"/>
    <n v="7.9399999999999998E-2"/>
    <n v="8.0160800000000004E-2"/>
    <n v="8.1199999999999994E-2"/>
    <n v="7.9399999999999998E-2"/>
    <n v="7.9638899999999999E-2"/>
    <n v="7.9699999999999993E-2"/>
    <m/>
    <n v="640300"/>
    <m/>
    <n v="200000"/>
    <m/>
    <n v="150000"/>
    <m/>
    <n v="4.2686666666666664"/>
    <n v="7.9699999999999993E-2"/>
    <n v="2019"/>
    <x v="10"/>
    <x v="1"/>
  </r>
  <r>
    <d v="2019-08-06T00:00:00"/>
    <d v="2019-08-09T00:00:00"/>
    <s v="Lelang"/>
    <s v="SPNS07022020"/>
    <d v="2020-02-07T00:00:00"/>
    <s v="Diskonto"/>
    <n v="6.0312499999999998E-2"/>
    <n v="6.0991299999999998E-2"/>
    <n v="6.25E-2"/>
    <n v="6.0312499999999998E-2"/>
    <n v="6.0695100000000002E-2"/>
    <n v="6.1249999999999999E-2"/>
    <n v="8000000"/>
    <n v="6550000"/>
    <n v="18051000"/>
    <n v="1650000"/>
    <n v="8250000"/>
    <n v="1650000"/>
    <n v="8030000"/>
    <n v="3.9696969696969697"/>
    <n v="6.0699999999999997E-2"/>
    <n v="2019"/>
    <x v="10"/>
    <x v="21"/>
  </r>
  <r>
    <d v="2019-08-06T00:00:00"/>
    <d v="2019-08-09T00:00:00"/>
    <s v="Lelang"/>
    <s v="PBS014"/>
    <d v="2021-05-15T00:00:00"/>
    <n v="6.5000000000000002E-2"/>
    <n v="6.7187499999999997E-2"/>
    <n v="6.9091399999999997E-2"/>
    <n v="7.1874999999999994E-2"/>
    <n v="6.7187499999999997E-2"/>
    <n v="6.8334199999999998E-2"/>
    <n v="6.9062499999999999E-2"/>
    <m/>
    <n v="6551000"/>
    <m/>
    <n v="4300000"/>
    <m/>
    <n v="4100000"/>
    <m/>
    <n v="1.5978048780487806"/>
    <n v="6.8400000000000002E-2"/>
    <n v="2019"/>
    <x v="10"/>
    <x v="20"/>
  </r>
  <r>
    <d v="2019-08-06T00:00:00"/>
    <d v="2019-08-09T00:00:00"/>
    <s v="Lelang"/>
    <s v="PBS019"/>
    <d v="2023-09-15T00:00:00"/>
    <n v="8.2500000000000004E-2"/>
    <n v="7.0624999999999993E-2"/>
    <n v="7.1917200000000001E-2"/>
    <n v="7.5937500000000005E-2"/>
    <n v="7.0624999999999993E-2"/>
    <n v="7.1783100000000002E-2"/>
    <n v="7.2499999999999995E-2"/>
    <m/>
    <n v="2667000"/>
    <m/>
    <n v="2050000"/>
    <m/>
    <n v="2050000"/>
    <m/>
    <n v="1.3009756097560976"/>
    <n v="7.1800000000000003E-2"/>
    <n v="2019"/>
    <x v="10"/>
    <x v="20"/>
  </r>
  <r>
    <d v="2019-08-06T00:00:00"/>
    <d v="2019-08-09T00:00:00"/>
    <s v="Lelang"/>
    <s v="PBS021"/>
    <d v="2026-11-15T00:00:00"/>
    <n v="8.5000000000000006E-2"/>
    <n v="7.7499999999999999E-2"/>
    <n v="7.8243400000000005E-2"/>
    <n v="7.9062499999999994E-2"/>
    <n v="7.7499999999999999E-2"/>
    <m/>
    <m/>
    <m/>
    <n v="571000"/>
    <m/>
    <n v="0"/>
    <m/>
    <n v="0"/>
    <m/>
    <m/>
    <n v="7.7100000000000002E-2"/>
    <n v="2019"/>
    <x v="10"/>
    <x v="20"/>
  </r>
  <r>
    <d v="2019-08-06T00:00:00"/>
    <d v="2019-08-09T00:00:00"/>
    <s v="Lelang"/>
    <s v="PBS022"/>
    <d v="2034-04-15T00:00:00"/>
    <n v="8.6249999999999993E-2"/>
    <n v="8.1250000000000003E-2"/>
    <n v="8.3171400000000006E-2"/>
    <n v="8.4687499999999999E-2"/>
    <n v="8.1250000000000003E-2"/>
    <n v="8.2865900000000006E-2"/>
    <n v="8.3750000000000005E-2"/>
    <m/>
    <n v="313000"/>
    <m/>
    <n v="230000"/>
    <m/>
    <n v="230000"/>
    <n v="0"/>
    <n v="1.3608695652173912"/>
    <n v="8.2900000000000001E-2"/>
    <n v="2019"/>
    <x v="10"/>
    <x v="20"/>
  </r>
  <r>
    <d v="2019-08-06T00:00:00"/>
    <d v="2019-08-09T00:00:00"/>
    <s v="Lelang"/>
    <s v="PBS015"/>
    <d v="2047-07-15T00:00:00"/>
    <n v="0.08"/>
    <n v="8.3125000000000004E-2"/>
    <n v="8.6264400000000005E-2"/>
    <n v="8.9062500000000003E-2"/>
    <n v="8.3125000000000004E-2"/>
    <m/>
    <m/>
    <m/>
    <n v="1399000"/>
    <m/>
    <n v="20000"/>
    <m/>
    <n v="0"/>
    <m/>
    <m/>
    <n v="8.4000000000000005E-2"/>
    <n v="2019"/>
    <x v="10"/>
    <x v="20"/>
  </r>
  <r>
    <d v="2019-08-13T00:00:00"/>
    <d v="2019-08-15T00:00:00"/>
    <s v="Lelang"/>
    <s v="SPN03191114"/>
    <d v="2019-11-14T00:00:00"/>
    <s v="Diskonto"/>
    <n v="5.7000000000000002E-2"/>
    <n v="5.7576200000000001E-2"/>
    <n v="5.8000000000000003E-2"/>
    <n v="5.7000000000000002E-2"/>
    <n v="5.70909E-2"/>
    <n v="5.7200000000000001E-2"/>
    <n v="15000000"/>
    <n v="2680000"/>
    <n v="26509600"/>
    <n v="1360000"/>
    <n v="22799600"/>
    <n v="1100000"/>
    <n v="15000000"/>
    <n v="2.4363636363636365"/>
    <n v="5.8000000000000003E-2"/>
    <n v="2019"/>
    <x v="10"/>
    <x v="16"/>
  </r>
  <r>
    <d v="2019-08-13T00:00:00"/>
    <d v="2019-08-15T00:00:00"/>
    <s v="Lelang"/>
    <s v="SPN12200814"/>
    <d v="2020-08-14T00:00:00"/>
    <s v="Diskonto"/>
    <n v="5.8999999999999997E-2"/>
    <n v="5.9567200000000001E-2"/>
    <n v="6.25E-2"/>
    <n v="5.8999999999999997E-2"/>
    <n v="5.919E-2"/>
    <n v="5.9499999999999997E-2"/>
    <m/>
    <n v="4690000"/>
    <m/>
    <n v="2300000"/>
    <m/>
    <n v="2000000"/>
    <m/>
    <n v="2.3450000000000002"/>
    <n v="5.9499999999999997E-2"/>
    <n v="2019"/>
    <x v="10"/>
    <x v="17"/>
  </r>
  <r>
    <d v="2019-08-13T00:00:00"/>
    <d v="2019-08-15T00:00:00"/>
    <s v="Lelang"/>
    <s v="FR0081"/>
    <d v="2025-06-15T00:00:00"/>
    <n v="6.5000000000000002E-2"/>
    <n v="6.7199999999999996E-2"/>
    <n v="6.86866E-2"/>
    <n v="7.0300000000000001E-2"/>
    <n v="6.7199999999999996E-2"/>
    <n v="6.8293199999999998E-2"/>
    <n v="6.8699999999999997E-2"/>
    <m/>
    <n v="6123000"/>
    <m/>
    <n v="6123000"/>
    <m/>
    <n v="3950000"/>
    <m/>
    <n v="1.5501265822784811"/>
    <n v="6.8699999999999997E-2"/>
    <n v="2019"/>
    <x v="10"/>
    <x v="1"/>
  </r>
  <r>
    <d v="2019-08-13T00:00:00"/>
    <d v="2019-08-15T00:00:00"/>
    <s v="Lelang"/>
    <s v="FR0082"/>
    <d v="2030-09-15T00:00:00"/>
    <n v="7.0000000000000007E-2"/>
    <n v="7.4200000000000002E-2"/>
    <n v="7.4835700000000005E-2"/>
    <n v="7.6999999999999999E-2"/>
    <n v="7.4200000000000002E-2"/>
    <n v="7.4614600000000003E-2"/>
    <n v="7.4800000000000005E-2"/>
    <m/>
    <n v="8715500"/>
    <m/>
    <n v="8715500"/>
    <m/>
    <n v="5700000"/>
    <m/>
    <n v="1.5290350877192982"/>
    <n v="7.4999999999999997E-2"/>
    <n v="2019"/>
    <x v="10"/>
    <x v="1"/>
  </r>
  <r>
    <d v="2019-08-13T00:00:00"/>
    <d v="2019-08-15T00:00:00"/>
    <s v="Lelang"/>
    <s v="FR0080"/>
    <d v="2035-06-15T00:00:00"/>
    <n v="7.4999999999999997E-2"/>
    <n v="7.6700000000000004E-2"/>
    <n v="7.7537499999999995E-2"/>
    <n v="7.9000000000000001E-2"/>
    <n v="7.6700000000000004E-2"/>
    <n v="7.7044600000000005E-2"/>
    <n v="7.7200000000000005E-2"/>
    <m/>
    <n v="2447200"/>
    <m/>
    <n v="2447200"/>
    <m/>
    <n v="1200000"/>
    <m/>
    <n v="2.0393333333333334"/>
    <n v="7.7899999999999997E-2"/>
    <n v="2019"/>
    <x v="10"/>
    <x v="1"/>
  </r>
  <r>
    <d v="2019-08-13T00:00:00"/>
    <d v="2019-08-15T00:00:00"/>
    <s v="Lelang"/>
    <s v="FR0079"/>
    <d v="2039-04-15T00:00:00"/>
    <n v="8.3750000000000005E-2"/>
    <n v="7.9000000000000001E-2"/>
    <n v="7.9538800000000007E-2"/>
    <n v="8.1000000000000003E-2"/>
    <n v="7.9000000000000001E-2"/>
    <n v="7.9372700000000004E-2"/>
    <n v="7.9399999999999998E-2"/>
    <m/>
    <n v="1190400"/>
    <m/>
    <n v="1190400"/>
    <m/>
    <n v="700000"/>
    <m/>
    <n v="1.7005714285714286"/>
    <n v="0.08"/>
    <n v="2019"/>
    <x v="10"/>
    <x v="1"/>
  </r>
  <r>
    <d v="2019-08-13T00:00:00"/>
    <d v="2019-08-15T00:00:00"/>
    <s v="Lelang"/>
    <s v="FR0076"/>
    <d v="2048-05-15T00:00:00"/>
    <n v="7.3749999999999996E-2"/>
    <n v="8.0799999999999997E-2"/>
    <n v="8.1864900000000004E-2"/>
    <n v="8.2799999999999999E-2"/>
    <n v="8.0799999999999997E-2"/>
    <n v="8.1472500000000003E-2"/>
    <n v="8.1500000000000003E-2"/>
    <m/>
    <n v="663500"/>
    <m/>
    <n v="663500"/>
    <m/>
    <n v="350000"/>
    <m/>
    <n v="1.8957142857142857"/>
    <n v="8.2299999999999998E-2"/>
    <n v="2019"/>
    <x v="10"/>
    <x v="1"/>
  </r>
  <r>
    <d v="2019-08-20T00:00:00"/>
    <d v="2019-08-22T00:00:00"/>
    <s v="Lelang"/>
    <s v="SPNS07022020"/>
    <d v="2020-02-07T00:00:00"/>
    <s v="Diskonto"/>
    <n v="6.0312499999999998E-2"/>
    <n v="6.1276900000000002E-2"/>
    <n v="6.21875E-2"/>
    <n v="6.0312499999999998E-2"/>
    <n v="6.1031299999999997E-2"/>
    <n v="6.1562499999999999E-2"/>
    <n v="8000000"/>
    <n v="7235000"/>
    <n v="21398500"/>
    <n v="4070000"/>
    <n v="10054985"/>
    <n v="2600000"/>
    <n v="8000000"/>
    <n v="2.7826923076923076"/>
    <n v="6.2199999999999998E-2"/>
    <n v="2019"/>
    <x v="10"/>
    <x v="21"/>
  </r>
  <r>
    <d v="2019-08-20T00:00:00"/>
    <d v="2019-08-22T00:00:00"/>
    <s v="Lelang"/>
    <s v="PBS014"/>
    <d v="2021-05-15T00:00:00"/>
    <n v="6.5000000000000002E-2"/>
    <n v="6.6875000000000004E-2"/>
    <n v="6.8079200000000006E-2"/>
    <n v="7.03125E-2"/>
    <n v="6.6875000000000004E-2"/>
    <n v="6.6875000000000004E-2"/>
    <n v="6.6875000000000004E-2"/>
    <m/>
    <n v="6462000"/>
    <m/>
    <n v="150000"/>
    <m/>
    <n v="150000"/>
    <m/>
    <n v="43.08"/>
    <n v="6.6900000000000001E-2"/>
    <n v="2019"/>
    <x v="10"/>
    <x v="20"/>
  </r>
  <r>
    <d v="2019-08-20T00:00:00"/>
    <d v="2019-08-22T00:00:00"/>
    <s v="Lelang"/>
    <s v="PBS019"/>
    <d v="2023-09-15T00:00:00"/>
    <n v="8.2500000000000004E-2"/>
    <n v="6.9062499999999999E-2"/>
    <n v="6.9863499999999995E-2"/>
    <n v="7.1874999999999994E-2"/>
    <n v="6.9062499999999999E-2"/>
    <n v="6.9776199999999997E-2"/>
    <n v="7.0624999999999993E-2"/>
    <m/>
    <n v="4440700"/>
    <m/>
    <n v="4440700"/>
    <m/>
    <n v="4150000"/>
    <m/>
    <n v="1.0700481927710843"/>
    <n v="7.0400000000000004E-2"/>
    <n v="2019"/>
    <x v="10"/>
    <x v="20"/>
  </r>
  <r>
    <d v="2019-08-20T00:00:00"/>
    <d v="2019-08-22T00:00:00"/>
    <s v="Lelang"/>
    <s v="PBS021"/>
    <d v="2026-11-15T00:00:00"/>
    <n v="8.5000000000000006E-2"/>
    <n v="7.5624999999999998E-2"/>
    <n v="7.6549099999999995E-2"/>
    <n v="7.7187500000000006E-2"/>
    <n v="7.5624999999999998E-2"/>
    <m/>
    <m/>
    <m/>
    <n v="1075000"/>
    <m/>
    <n v="0"/>
    <m/>
    <n v="0"/>
    <m/>
    <m/>
    <n v="7.3999999999999996E-2"/>
    <n v="2019"/>
    <x v="10"/>
    <x v="20"/>
  </r>
  <r>
    <d v="2019-08-20T00:00:00"/>
    <d v="2019-08-22T00:00:00"/>
    <s v="Lelang"/>
    <s v="PBS022"/>
    <d v="2034-04-15T00:00:00"/>
    <n v="8.6249999999999993E-2"/>
    <n v="0.08"/>
    <n v="8.2421599999999998E-2"/>
    <n v="8.3437499999999998E-2"/>
    <n v="0.08"/>
    <m/>
    <m/>
    <m/>
    <n v="689800"/>
    <m/>
    <n v="0"/>
    <m/>
    <m/>
    <n v="0"/>
    <m/>
    <n v="7.9100000000000004E-2"/>
    <n v="2019"/>
    <x v="10"/>
    <x v="20"/>
  </r>
  <r>
    <d v="2019-08-20T00:00:00"/>
    <d v="2019-08-22T00:00:00"/>
    <s v="Lelang"/>
    <s v="PBS005"/>
    <d v="2043-04-15T00:00:00"/>
    <n v="6.7500000000000004E-2"/>
    <n v="8.3125000000000004E-2"/>
    <n v="8.3726599999999998E-2"/>
    <n v="8.6249999999999993E-2"/>
    <n v="8.3125000000000004E-2"/>
    <n v="8.3434300000000003E-2"/>
    <n v="8.3750000000000005E-2"/>
    <m/>
    <n v="1496000"/>
    <m/>
    <n v="1394285"/>
    <m/>
    <n v="1100000"/>
    <m/>
    <n v="1.36"/>
    <n v="8.3799999999999999E-2"/>
    <n v="2019"/>
    <x v="10"/>
    <x v="20"/>
  </r>
  <r>
    <d v="2019-08-26T00:00:00"/>
    <d v="2019-08-28T00:00:00"/>
    <s v="Bookbuilding"/>
    <s v="ST-005"/>
    <d v="2021-08-10T00:00:00"/>
    <n v="7.3999999999999996E-2"/>
    <m/>
    <m/>
    <m/>
    <m/>
    <n v="7.3999999999999996E-2"/>
    <m/>
    <n v="2000000"/>
    <n v="1962684"/>
    <m/>
    <n v="1962684"/>
    <m/>
    <n v="1962684"/>
    <m/>
    <n v="1"/>
    <n v="7.3999999999999996E-2"/>
    <n v="2019"/>
    <x v="10"/>
    <x v="28"/>
  </r>
  <r>
    <d v="2019-08-27T00:00:00"/>
    <d v="2019-08-29T00:00:00"/>
    <s v="Lelang"/>
    <s v="SPN03191128"/>
    <d v="2019-11-28T00:00:00"/>
    <s v="Diskonto"/>
    <n v="5.7000000000000002E-2"/>
    <n v="5.7151399999999998E-2"/>
    <n v="5.7500000000000002E-2"/>
    <n v="5.7000000000000002E-2"/>
    <n v="5.7024999999999999E-2"/>
    <n v="5.7099999999999998E-2"/>
    <n v="15000000"/>
    <n v="4200000"/>
    <n v="29105000"/>
    <n v="3150000"/>
    <n v="19850000"/>
    <n v="2000000"/>
    <n v="17300000"/>
    <n v="2.1"/>
    <n v="5.7099999999999998E-2"/>
    <n v="2019"/>
    <x v="10"/>
    <x v="16"/>
  </r>
  <r>
    <d v="2019-08-27T00:00:00"/>
    <d v="2019-08-29T00:00:00"/>
    <s v="Lelang"/>
    <s v="SPN12200508"/>
    <d v="2020-05-08T00:00:00"/>
    <s v="Diskonto"/>
    <n v="5.7500000000000002E-2"/>
    <n v="5.8616099999999997E-2"/>
    <n v="5.9400000000000001E-2"/>
    <n v="5.7500000000000002E-2"/>
    <n v="5.8321999999999999E-2"/>
    <n v="5.8900000000000001E-2"/>
    <m/>
    <n v="4780000"/>
    <m/>
    <n v="2750000"/>
    <m/>
    <n v="2000000"/>
    <m/>
    <n v="2.39"/>
    <n v="5.8500000000000003E-2"/>
    <n v="2019"/>
    <x v="10"/>
    <x v="17"/>
  </r>
  <r>
    <d v="2019-08-27T00:00:00"/>
    <d v="2019-08-29T00:00:00"/>
    <s v="Lelang"/>
    <s v="FR0081"/>
    <d v="2025-06-15T00:00:00"/>
    <n v="6.5000000000000002E-2"/>
    <n v="6.7199999999999996E-2"/>
    <n v="6.79255E-2"/>
    <n v="7.0000000000000007E-2"/>
    <n v="6.7199999999999996E-2"/>
    <n v="6.7698900000000006E-2"/>
    <n v="6.8000000000000005E-2"/>
    <m/>
    <n v="6920300"/>
    <m/>
    <n v="5000000"/>
    <m/>
    <n v="5000000"/>
    <m/>
    <n v="1.3840600000000001"/>
    <n v="6.7699999999999996E-2"/>
    <n v="2019"/>
    <x v="10"/>
    <x v="1"/>
  </r>
  <r>
    <d v="2019-08-27T00:00:00"/>
    <d v="2019-08-29T00:00:00"/>
    <s v="Lelang"/>
    <s v="FR0082"/>
    <d v="2030-09-15T00:00:00"/>
    <n v="7.0000000000000007E-2"/>
    <n v="7.2700000000000001E-2"/>
    <n v="7.3596099999999998E-2"/>
    <n v="7.4700000000000003E-2"/>
    <n v="7.2700000000000001E-2"/>
    <n v="7.3399900000000004E-2"/>
    <n v="7.3599999999999999E-2"/>
    <m/>
    <n v="9523600"/>
    <m/>
    <n v="6150000"/>
    <m/>
    <n v="6150000"/>
    <m/>
    <n v="1.5485528455284552"/>
    <n v="7.3400000000000007E-2"/>
    <n v="2019"/>
    <x v="10"/>
    <x v="1"/>
  </r>
  <r>
    <d v="2019-08-27T00:00:00"/>
    <d v="2019-08-29T00:00:00"/>
    <s v="Lelang"/>
    <s v="FR0080"/>
    <d v="2035-06-15T00:00:00"/>
    <n v="7.4999999999999997E-2"/>
    <n v="7.5499999999999998E-2"/>
    <n v="7.7077999999999994E-2"/>
    <n v="7.8E-2"/>
    <n v="7.5499999999999998E-2"/>
    <n v="7.68234E-2"/>
    <n v="7.6999999999999999E-2"/>
    <m/>
    <n v="1781600"/>
    <m/>
    <n v="1600000"/>
    <m/>
    <n v="1000000"/>
    <m/>
    <n v="1.7816000000000001"/>
    <n v="7.6999999999999999E-2"/>
    <n v="2019"/>
    <x v="10"/>
    <x v="1"/>
  </r>
  <r>
    <d v="2019-08-27T00:00:00"/>
    <d v="2019-08-29T00:00:00"/>
    <s v="Lelang"/>
    <s v="FR0079"/>
    <d v="2039-04-15T00:00:00"/>
    <n v="8.3750000000000005E-2"/>
    <n v="7.8200000000000006E-2"/>
    <n v="7.8559100000000007E-2"/>
    <n v="7.9100000000000004E-2"/>
    <n v="7.8200000000000006E-2"/>
    <n v="7.83938E-2"/>
    <n v="7.8600000000000003E-2"/>
    <m/>
    <n v="834000"/>
    <m/>
    <n v="500000"/>
    <m/>
    <n v="500000"/>
    <m/>
    <n v="1.6679999999999999"/>
    <n v="7.8399999999999997E-2"/>
    <n v="2019"/>
    <x v="10"/>
    <x v="1"/>
  </r>
  <r>
    <d v="2019-08-27T00:00:00"/>
    <d v="2019-08-29T00:00:00"/>
    <s v="Lelang"/>
    <s v="FR0076"/>
    <d v="2048-05-15T00:00:00"/>
    <n v="7.3749999999999996E-2"/>
    <n v="8.0100000000000005E-2"/>
    <n v="8.0693200000000007E-2"/>
    <n v="8.1500000000000003E-2"/>
    <n v="8.0100000000000005E-2"/>
    <n v="8.0475599999999994E-2"/>
    <n v="8.0500000000000002E-2"/>
    <m/>
    <n v="1065500"/>
    <m/>
    <n v="700000"/>
    <m/>
    <n v="650000"/>
    <m/>
    <n v="1.6392307692307693"/>
    <n v="8.0500000000000002E-2"/>
    <n v="2019"/>
    <x v="10"/>
    <x v="1"/>
  </r>
  <r>
    <d v="2019-09-03T00:00:00"/>
    <d v="2019-09-05T00:00:00"/>
    <s v="Lelang"/>
    <s v="SPNS04032020"/>
    <d v="2020-03-04T00:00:00"/>
    <s v="Diskonto"/>
    <n v="6.0312499999999998E-2"/>
    <n v="6.1433799999999997E-2"/>
    <n v="6.5000000000000002E-2"/>
    <n v="6.0312499999999998E-2"/>
    <n v="6.0462500000000002E-2"/>
    <n v="6.0624999999999998E-2"/>
    <n v="8000000"/>
    <n v="9888000"/>
    <n v="21817500"/>
    <n v="1300000"/>
    <n v="7510000"/>
    <n v="1000000"/>
    <n v="7000000"/>
    <n v="9.8879999999999999"/>
    <n v="6.0499999999999998E-2"/>
    <n v="2019"/>
    <x v="10"/>
    <x v="21"/>
  </r>
  <r>
    <d v="2019-09-03T00:00:00"/>
    <d v="2019-09-05T00:00:00"/>
    <s v="Lelang"/>
    <s v="PBS014"/>
    <d v="2021-05-15T00:00:00"/>
    <n v="6.5000000000000002E-2"/>
    <n v="6.5312499999999996E-2"/>
    <n v="6.6898399999999997E-2"/>
    <n v="6.8750000000000006E-2"/>
    <n v="6.5312499999999996E-2"/>
    <n v="6.6251000000000004E-2"/>
    <n v="6.6562499999999997E-2"/>
    <m/>
    <n v="5733000"/>
    <m/>
    <n v="2800000"/>
    <m/>
    <n v="2600000"/>
    <m/>
    <n v="2.2050000000000001"/>
    <n v="6.6299999999999998E-2"/>
    <n v="2019"/>
    <x v="10"/>
    <x v="20"/>
  </r>
  <r>
    <d v="2019-09-03T00:00:00"/>
    <d v="2019-09-05T00:00:00"/>
    <s v="Lelang"/>
    <s v="PBS019"/>
    <d v="2023-09-15T00:00:00"/>
    <n v="8.2500000000000004E-2"/>
    <n v="6.8750000000000006E-2"/>
    <n v="7.0166300000000001E-2"/>
    <n v="7.1249999999999994E-2"/>
    <n v="6.8750000000000006E-2"/>
    <n v="6.9995299999999996E-2"/>
    <n v="7.0624999999999993E-2"/>
    <m/>
    <n v="3994500"/>
    <m/>
    <n v="3050000"/>
    <m/>
    <n v="3050000"/>
    <m/>
    <n v="1.309672131147541"/>
    <n v="7.0000000000000007E-2"/>
    <n v="2019"/>
    <x v="10"/>
    <x v="20"/>
  </r>
  <r>
    <d v="2019-09-03T00:00:00"/>
    <d v="2019-09-05T00:00:00"/>
    <s v="Lelang"/>
    <s v="PBS021"/>
    <d v="2026-11-15T00:00:00"/>
    <n v="8.5000000000000006E-2"/>
    <n v="7.4999999999999997E-2"/>
    <n v="7.5967199999999999E-2"/>
    <n v="7.6562500000000006E-2"/>
    <n v="7.4999999999999997E-2"/>
    <m/>
    <m/>
    <m/>
    <n v="845000"/>
    <m/>
    <m/>
    <m/>
    <m/>
    <m/>
    <m/>
    <n v="7.4700000000000003E-2"/>
    <n v="2019"/>
    <x v="10"/>
    <x v="20"/>
  </r>
  <r>
    <d v="2019-09-03T00:00:00"/>
    <d v="2019-09-05T00:00:00"/>
    <s v="Lelang"/>
    <s v="PBS022"/>
    <d v="2034-04-15T00:00:00"/>
    <n v="8.6249999999999993E-2"/>
    <n v="8.0312499999999995E-2"/>
    <n v="8.1702800000000006E-2"/>
    <n v="8.4062499999999998E-2"/>
    <n v="8.0312499999999995E-2"/>
    <n v="8.1182799999999999E-2"/>
    <n v="8.1875000000000003E-2"/>
    <m/>
    <n v="543000"/>
    <m/>
    <n v="300000"/>
    <m/>
    <n v="300000"/>
    <n v="0"/>
    <m/>
    <n v="8.1199999999999994E-2"/>
    <n v="2019"/>
    <x v="10"/>
    <x v="20"/>
  </r>
  <r>
    <d v="2019-09-03T00:00:00"/>
    <d v="2019-09-05T00:00:00"/>
    <s v="Lelang"/>
    <s v="PBS015"/>
    <d v="2047-07-15T00:00:00"/>
    <n v="0.08"/>
    <n v="8.2500000000000004E-2"/>
    <n v="8.4387500000000004E-2"/>
    <n v="8.6874999999999994E-2"/>
    <n v="8.2500000000000004E-2"/>
    <n v="8.2633899999999996E-2"/>
    <n v="8.2812499999999997E-2"/>
    <m/>
    <n v="814000"/>
    <m/>
    <n v="60000"/>
    <m/>
    <n v="50000"/>
    <m/>
    <n v="16.28"/>
    <n v="8.2699999999999996E-2"/>
    <n v="2019"/>
    <x v="10"/>
    <x v="20"/>
  </r>
  <r>
    <d v="2019-09-10T00:00:00"/>
    <d v="2019-09-12T00:00:00"/>
    <s v="Lelang"/>
    <s v="SPN03191211"/>
    <d v="2019-12-11T00:00:00"/>
    <s v="Diskonto"/>
    <n v="5.7000000000000002E-2"/>
    <n v="5.7102600000000003E-2"/>
    <n v="5.8099999999999999E-2"/>
    <n v="5.7000000000000002E-2"/>
    <n v="5.7020000000000001E-2"/>
    <n v="5.7099999999999998E-2"/>
    <n v="15000000"/>
    <n v="3360000"/>
    <n v="44727100"/>
    <n v="2720000"/>
    <n v="37320000"/>
    <n v="2000000"/>
    <n v="23250000"/>
    <n v="1.68"/>
    <n v="5.7500000000000002E-2"/>
    <n v="2019"/>
    <x v="10"/>
    <x v="16"/>
  </r>
  <r>
    <d v="2019-09-10T00:00:00"/>
    <d v="2019-09-12T00:00:00"/>
    <s v="Lelang"/>
    <s v="SPN12200911"/>
    <d v="2020-09-11T00:00:00"/>
    <s v="Diskonto"/>
    <n v="5.5500000000000001E-2"/>
    <n v="5.87617E-2"/>
    <n v="6.0100000000000001E-2"/>
    <n v="5.5500000000000001E-2"/>
    <n v="5.7063599999999999E-2"/>
    <n v="5.8799999999999998E-2"/>
    <m/>
    <n v="7950000"/>
    <m/>
    <n v="7950000"/>
    <m/>
    <n v="2200000"/>
    <m/>
    <n v="3.6136363636363638"/>
    <n v="5.8999999999999997E-2"/>
    <n v="2019"/>
    <x v="10"/>
    <x v="17"/>
  </r>
  <r>
    <d v="2019-09-10T00:00:00"/>
    <d v="2019-09-12T00:00:00"/>
    <s v="Lelang"/>
    <s v="FR0081"/>
    <d v="2025-06-15T00:00:00"/>
    <n v="6.5000000000000002E-2"/>
    <n v="6.7000000000000004E-2"/>
    <n v="6.7597599999999994E-2"/>
    <n v="7.0000000000000007E-2"/>
    <n v="6.7000000000000004E-2"/>
    <n v="6.7291199999999995E-2"/>
    <n v="6.7400000000000002E-2"/>
    <m/>
    <n v="6753000"/>
    <m/>
    <n v="3200000"/>
    <m/>
    <n v="3100000"/>
    <m/>
    <n v="2.1783870967741934"/>
    <n v="6.7299999999999999E-2"/>
    <n v="2019"/>
    <x v="10"/>
    <x v="1"/>
  </r>
  <r>
    <d v="2019-09-10T00:00:00"/>
    <d v="2019-09-12T00:00:00"/>
    <s v="Lelang"/>
    <s v="FR0082"/>
    <d v="2030-09-15T00:00:00"/>
    <n v="7.0000000000000007E-2"/>
    <n v="7.2499999999999995E-2"/>
    <n v="7.3114799999999994E-2"/>
    <n v="7.4099999999999999E-2"/>
    <n v="7.2499999999999995E-2"/>
    <n v="7.29437E-2"/>
    <n v="7.3099999999999998E-2"/>
    <m/>
    <n v="16079500"/>
    <m/>
    <n v="15800000"/>
    <m/>
    <n v="10050000"/>
    <m/>
    <n v="1.5999502487562189"/>
    <n v="7.3099999999999998E-2"/>
    <n v="2019"/>
    <x v="10"/>
    <x v="1"/>
  </r>
  <r>
    <d v="2019-09-10T00:00:00"/>
    <d v="2019-09-12T00:00:00"/>
    <s v="Lelang"/>
    <s v="FR0080"/>
    <d v="2035-06-15T00:00:00"/>
    <n v="7.4999999999999997E-2"/>
    <n v="7.5600000000000001E-2"/>
    <n v="7.6082999999999998E-2"/>
    <n v="7.7799999999999994E-2"/>
    <n v="7.5600000000000001E-2"/>
    <n v="7.5890299999999994E-2"/>
    <n v="7.5999999999999998E-2"/>
    <m/>
    <n v="3286300"/>
    <m/>
    <n v="3050000"/>
    <m/>
    <n v="2250000"/>
    <m/>
    <n v="1.4605777777777778"/>
    <n v="7.5999999999999998E-2"/>
    <n v="2019"/>
    <x v="10"/>
    <x v="1"/>
  </r>
  <r>
    <d v="2019-09-10T00:00:00"/>
    <d v="2019-09-12T00:00:00"/>
    <s v="Lelang"/>
    <s v="FR0079"/>
    <d v="2039-04-15T00:00:00"/>
    <n v="8.3750000000000005E-2"/>
    <n v="7.7899999999999997E-2"/>
    <n v="7.9313300000000003E-2"/>
    <n v="8.2000000000000003E-2"/>
    <n v="7.7899999999999997E-2"/>
    <n v="7.8022099999999997E-2"/>
    <n v="7.8100000000000003E-2"/>
    <m/>
    <n v="6739400"/>
    <m/>
    <n v="4300000"/>
    <m/>
    <n v="3350000"/>
    <m/>
    <n v="2.0117611940298508"/>
    <n v="7.8100000000000003E-2"/>
    <n v="2019"/>
    <x v="10"/>
    <x v="1"/>
  </r>
  <r>
    <d v="2019-09-10T00:00:00"/>
    <d v="2019-09-12T00:00:00"/>
    <s v="Lelang"/>
    <s v="FR0076"/>
    <d v="2048-05-15T00:00:00"/>
    <n v="7.3749999999999996E-2"/>
    <n v="7.9500000000000001E-2"/>
    <n v="8.0164600000000003E-2"/>
    <n v="8.0600000000000005E-2"/>
    <n v="7.9500000000000001E-2"/>
    <n v="7.9985100000000003E-2"/>
    <n v="8.0199999999999994E-2"/>
    <m/>
    <n v="558900"/>
    <m/>
    <n v="300000"/>
    <m/>
    <n v="300000"/>
    <m/>
    <n v="1.863"/>
    <n v="0.08"/>
    <n v="2019"/>
    <x v="10"/>
    <x v="1"/>
  </r>
  <r>
    <d v="2019-09-17T00:00:00"/>
    <d v="2019-09-19T00:00:00"/>
    <s v="Lelang"/>
    <s v="SPNS04032020"/>
    <d v="2020-03-04T00:00:00"/>
    <s v="Diskonto"/>
    <n v="5.9062499999999997E-2"/>
    <n v="6.0171599999999999E-2"/>
    <n v="6.1562499999999999E-2"/>
    <n v="5.9062499999999997E-2"/>
    <n v="5.9196400000000003E-2"/>
    <n v="5.9374999999999997E-2"/>
    <n v="8000000"/>
    <n v="10625000"/>
    <n v="29028000"/>
    <n v="1050000"/>
    <n v="7220000"/>
    <n v="1050000"/>
    <n v="7050000"/>
    <n v="10.119047619047619"/>
    <n v="5.9200000000000003E-2"/>
    <n v="2019"/>
    <x v="10"/>
    <x v="21"/>
  </r>
  <r>
    <d v="2019-09-17T00:00:00"/>
    <d v="2019-09-19T00:00:00"/>
    <s v="Lelang"/>
    <s v="PBS014"/>
    <d v="2021-05-15T00:00:00"/>
    <n v="6.5000000000000002E-2"/>
    <n v="6.5000000000000002E-2"/>
    <n v="6.66625E-2"/>
    <n v="6.8750000000000006E-2"/>
    <n v="6.5000000000000002E-2"/>
    <n v="6.5687499999999996E-2"/>
    <n v="6.5937499999999996E-2"/>
    <m/>
    <n v="7793000"/>
    <m/>
    <n v="400000"/>
    <m/>
    <n v="400000"/>
    <m/>
    <n v="19.482500000000002"/>
    <n v="6.5699999999999995E-2"/>
    <n v="2019"/>
    <x v="10"/>
    <x v="20"/>
  </r>
  <r>
    <d v="2019-09-17T00:00:00"/>
    <d v="2019-09-19T00:00:00"/>
    <s v="Lelang"/>
    <s v="PBS019"/>
    <d v="2023-09-15T00:00:00"/>
    <n v="8.2500000000000004E-2"/>
    <n v="6.9062499999999999E-2"/>
    <n v="7.0035899999999998E-2"/>
    <n v="7.1249999999999994E-2"/>
    <n v="6.9062499999999999E-2"/>
    <n v="6.9473099999999996E-2"/>
    <n v="6.9687499999999999E-2"/>
    <m/>
    <n v="5388500"/>
    <m/>
    <n v="2400000"/>
    <m/>
    <n v="2300000"/>
    <m/>
    <n v="2.3428260869565216"/>
    <n v="6.9500000000000006E-2"/>
    <n v="2019"/>
    <x v="10"/>
    <x v="20"/>
  </r>
  <r>
    <d v="2019-09-17T00:00:00"/>
    <d v="2019-09-19T00:00:00"/>
    <s v="Lelang"/>
    <s v="PBS021"/>
    <d v="2026-11-15T00:00:00"/>
    <n v="8.5000000000000006E-2"/>
    <n v="7.3124999999999996E-2"/>
    <n v="7.4723600000000001E-2"/>
    <n v="7.6249999999999998E-2"/>
    <n v="7.3124999999999996E-2"/>
    <n v="7.3995599999999995E-2"/>
    <n v="7.4374999999999997E-2"/>
    <m/>
    <n v="971500"/>
    <m/>
    <n v="400000"/>
    <m/>
    <n v="400000"/>
    <m/>
    <n v="2.42875"/>
    <n v="7.3999999999999996E-2"/>
    <n v="2019"/>
    <x v="10"/>
    <x v="20"/>
  </r>
  <r>
    <d v="2019-09-17T00:00:00"/>
    <d v="2019-09-19T00:00:00"/>
    <s v="Lelang"/>
    <s v="PBS022"/>
    <d v="2034-04-15T00:00:00"/>
    <n v="8.6249999999999993E-2"/>
    <n v="7.9375000000000001E-2"/>
    <n v="8.0908099999999997E-2"/>
    <n v="8.3750000000000005E-2"/>
    <n v="7.9375000000000001E-2"/>
    <n v="8.0197099999999993E-2"/>
    <n v="8.0312499999999995E-2"/>
    <m/>
    <n v="1618500"/>
    <m/>
    <n v="350000"/>
    <m/>
    <n v="350000"/>
    <n v="0"/>
    <n v="4.6242857142857146"/>
    <n v="8.0199999999999994E-2"/>
    <n v="2019"/>
    <x v="10"/>
    <x v="20"/>
  </r>
  <r>
    <d v="2019-09-17T00:00:00"/>
    <d v="2019-09-19T00:00:00"/>
    <s v="Lelang"/>
    <s v="PBS005"/>
    <d v="2043-04-15T00:00:00"/>
    <n v="6.7500000000000004E-2"/>
    <n v="8.2500000000000004E-2"/>
    <n v="8.2904599999999995E-2"/>
    <n v="8.59375E-2"/>
    <n v="8.2500000000000004E-2"/>
    <n v="8.28266E-2"/>
    <n v="8.3750000000000005E-2"/>
    <m/>
    <n v="2631500"/>
    <m/>
    <n v="2620000"/>
    <m/>
    <n v="2550000"/>
    <m/>
    <n v="1.0319607843137255"/>
    <n v="8.2900000000000001E-2"/>
    <n v="2019"/>
    <x v="10"/>
    <x v="20"/>
  </r>
  <r>
    <d v="2019-09-19T00:00:00"/>
    <d v="2019-09-23T00:00:00"/>
    <s v="Bookbuilding"/>
    <s v="SBR008"/>
    <d v="2021-09-10T00:00:00"/>
    <n v="7.1999999999999995E-2"/>
    <m/>
    <m/>
    <m/>
    <m/>
    <n v="7.4999999999999997E-2"/>
    <m/>
    <n v="2000000"/>
    <n v="1895451"/>
    <m/>
    <n v="1895451"/>
    <m/>
    <n v="1895451"/>
    <m/>
    <n v="1"/>
    <n v="7.1999999999999995E-2"/>
    <n v="2019"/>
    <x v="10"/>
    <x v="26"/>
  </r>
  <r>
    <d v="2019-09-24T00:00:00"/>
    <d v="2019-09-26T00:00:00"/>
    <s v="Lelang"/>
    <s v="SPN03191226"/>
    <d v="2019-12-26T00:00:00"/>
    <s v="Diskonto"/>
    <n v="5.5E-2"/>
    <n v="5.6594699999999998E-2"/>
    <n v="5.7500000000000002E-2"/>
    <n v="5.5E-2"/>
    <n v="5.5869000000000002E-2"/>
    <n v="5.6500000000000002E-2"/>
    <n v="15000000"/>
    <n v="6722000"/>
    <n v="34063400"/>
    <n v="6722000"/>
    <n v="32539800"/>
    <n v="2000000"/>
    <n v="18000000"/>
    <n v="3.3610000000000002"/>
    <n v="5.7299999999999997E-2"/>
    <n v="2019"/>
    <x v="10"/>
    <x v="16"/>
  </r>
  <r>
    <d v="2019-09-24T00:00:00"/>
    <d v="2019-09-26T00:00:00"/>
    <s v="Lelang"/>
    <s v="SPN12200619"/>
    <d v="2020-06-19T00:00:00"/>
    <s v="Diskonto"/>
    <n v="5.6500000000000002E-2"/>
    <n v="5.7590799999999998E-2"/>
    <n v="5.8999999999999997E-2"/>
    <n v="5.6500000000000002E-2"/>
    <n v="5.6813299999999997E-2"/>
    <n v="5.7099999999999998E-2"/>
    <m/>
    <n v="8465000"/>
    <m/>
    <n v="8465000"/>
    <m/>
    <n v="3000000"/>
    <m/>
    <n v="2.8216666666666668"/>
    <n v="5.8500000000000003E-2"/>
    <n v="2019"/>
    <x v="10"/>
    <x v="17"/>
  </r>
  <r>
    <d v="2019-09-24T00:00:00"/>
    <d v="2019-09-26T00:00:00"/>
    <s v="Lelang"/>
    <s v="FR0081"/>
    <d v="2025-06-15T00:00:00"/>
    <n v="6.5000000000000002E-2"/>
    <n v="6.7500000000000004E-2"/>
    <n v="6.8128599999999997E-2"/>
    <n v="6.9000000000000006E-2"/>
    <n v="6.7500000000000004E-2"/>
    <n v="6.8010000000000001E-2"/>
    <n v="6.8199999999999997E-2"/>
    <m/>
    <n v="5752800"/>
    <m/>
    <n v="5752800"/>
    <m/>
    <n v="4100000"/>
    <m/>
    <n v="1.4031219512195121"/>
    <n v="6.8199999999999997E-2"/>
    <n v="2019"/>
    <x v="10"/>
    <x v="1"/>
  </r>
  <r>
    <d v="2019-09-24T00:00:00"/>
    <d v="2019-09-26T00:00:00"/>
    <s v="Lelang"/>
    <s v="FR0082"/>
    <d v="2030-09-15T00:00:00"/>
    <n v="7.0000000000000007E-2"/>
    <n v="7.2999999999999995E-2"/>
    <n v="7.3737800000000006E-2"/>
    <n v="0.08"/>
    <n v="7.2999999999999995E-2"/>
    <n v="7.3572399999999996E-2"/>
    <n v="7.3700000000000002E-2"/>
    <m/>
    <n v="7664500"/>
    <m/>
    <n v="7400000"/>
    <m/>
    <n v="5200000"/>
    <m/>
    <n v="1.4739423076923077"/>
    <n v="7.3700000000000002E-2"/>
    <n v="2019"/>
    <x v="10"/>
    <x v="1"/>
  </r>
  <r>
    <d v="2019-09-24T00:00:00"/>
    <d v="2019-09-26T00:00:00"/>
    <s v="Lelang"/>
    <s v="FR0080"/>
    <d v="2035-06-15T00:00:00"/>
    <n v="7.4999999999999997E-2"/>
    <n v="7.6100000000000001E-2"/>
    <n v="7.6720999999999998E-2"/>
    <n v="7.8E-2"/>
    <n v="7.6100000000000001E-2"/>
    <n v="7.65734E-2"/>
    <n v="7.6799999999999993E-2"/>
    <m/>
    <n v="2935900"/>
    <m/>
    <n v="2300000"/>
    <m/>
    <n v="2150000"/>
    <m/>
    <n v="1.3655348837209302"/>
    <n v="7.6600000000000001E-2"/>
    <n v="2019"/>
    <x v="10"/>
    <x v="1"/>
  </r>
  <r>
    <d v="2019-09-24T00:00:00"/>
    <d v="2019-09-26T00:00:00"/>
    <s v="Lelang"/>
    <s v="FR0079"/>
    <d v="2039-04-15T00:00:00"/>
    <n v="8.3750000000000005E-2"/>
    <n v="7.8E-2"/>
    <n v="7.8344200000000003E-2"/>
    <n v="0.08"/>
    <n v="7.8E-2"/>
    <n v="7.8E-2"/>
    <n v="7.8E-2"/>
    <m/>
    <n v="937700"/>
    <m/>
    <n v="400000"/>
    <m/>
    <n v="400000"/>
    <m/>
    <n v="2.3442500000000002"/>
    <n v="7.8E-2"/>
    <n v="2019"/>
    <x v="10"/>
    <x v="1"/>
  </r>
  <r>
    <d v="2019-09-24T00:00:00"/>
    <d v="2019-09-26T00:00:00"/>
    <s v="Lelang"/>
    <s v="FR0076"/>
    <d v="2048-05-15T00:00:00"/>
    <n v="7.3749999999999996E-2"/>
    <n v="8.0100000000000005E-2"/>
    <n v="8.0742999999999995E-2"/>
    <n v="8.1500000000000003E-2"/>
    <n v="8.0100000000000005E-2"/>
    <n v="8.0592300000000006E-2"/>
    <n v="8.0699999999999994E-2"/>
    <m/>
    <n v="1585500"/>
    <m/>
    <n v="1500000"/>
    <m/>
    <n v="1150000"/>
    <m/>
    <n v="1.3786956521739131"/>
    <n v="8.0699999999999994E-2"/>
    <n v="2019"/>
    <x v="10"/>
    <x v="1"/>
  </r>
  <r>
    <d v="2019-10-01T00:00:00"/>
    <d v="2019-10-03T00:00:00"/>
    <s v="Lelang"/>
    <s v="SPNS02042020"/>
    <d v="2020-04-02T00:00:00"/>
    <s v="Diskonto"/>
    <n v="5.6250000000000001E-2"/>
    <n v="5.8325799999999997E-2"/>
    <n v="6.5000000000000002E-2"/>
    <n v="5.6250000000000001E-2"/>
    <n v="5.7043799999999999E-2"/>
    <n v="5.7187500000000002E-2"/>
    <n v="7000000"/>
    <n v="14858500"/>
    <n v="28111300"/>
    <n v="10800000"/>
    <n v="18080000"/>
    <n v="1000000"/>
    <n v="7120000"/>
    <n v="14.858499999999999"/>
    <n v="5.79E-2"/>
    <n v="2019"/>
    <x v="10"/>
    <x v="21"/>
  </r>
  <r>
    <d v="2019-10-01T00:00:00"/>
    <d v="2019-10-03T00:00:00"/>
    <s v="Lelang"/>
    <s v="PBS002"/>
    <d v="2022-01-15T00:00:00"/>
    <n v="5.45E-2"/>
    <n v="6.5625000000000003E-2"/>
    <n v="6.7493999999999998E-2"/>
    <n v="7.0000000000000007E-2"/>
    <n v="6.5625000000000003E-2"/>
    <n v="6.7198599999999997E-2"/>
    <n v="6.7500000000000004E-2"/>
    <m/>
    <n v="5339000"/>
    <m/>
    <n v="2750000"/>
    <m/>
    <n v="2750000"/>
    <m/>
    <n v="1.9414545454545455"/>
    <n v="6.7199999999999996E-2"/>
    <n v="2019"/>
    <x v="10"/>
    <x v="20"/>
  </r>
  <r>
    <d v="2019-10-01T00:00:00"/>
    <d v="2019-10-03T00:00:00"/>
    <s v="Lelang"/>
    <s v="PBS019"/>
    <d v="2023-09-15T00:00:00"/>
    <n v="8.2500000000000004E-2"/>
    <n v="6.8750000000000006E-2"/>
    <n v="6.9424700000000006E-2"/>
    <n v="7.1249999999999994E-2"/>
    <n v="6.8750000000000006E-2"/>
    <n v="6.9095799999999999E-2"/>
    <n v="6.9375000000000006E-2"/>
    <m/>
    <n v="5367000"/>
    <m/>
    <n v="3950000"/>
    <m/>
    <n v="2800000"/>
    <m/>
    <n v="1.9167857142857143"/>
    <n v="6.9199999999999998E-2"/>
    <n v="2019"/>
    <x v="10"/>
    <x v="20"/>
  </r>
  <r>
    <d v="2019-10-01T00:00:00"/>
    <d v="2019-10-03T00:00:00"/>
    <s v="Lelang"/>
    <s v="PBS022"/>
    <d v="2034-04-15T00:00:00"/>
    <n v="8.6249999999999993E-2"/>
    <n v="0.08"/>
    <n v="8.0770700000000001E-2"/>
    <n v="8.6249999999999993E-2"/>
    <n v="0.08"/>
    <n v="8.0296400000000004E-2"/>
    <n v="8.0625000000000002E-2"/>
    <m/>
    <n v="1695500"/>
    <m/>
    <n v="360000"/>
    <m/>
    <n v="360000"/>
    <n v="0"/>
    <n v="4.7097222222222221"/>
    <n v="8.0299999999999996E-2"/>
    <n v="2019"/>
    <x v="10"/>
    <x v="20"/>
  </r>
  <r>
    <d v="2019-10-01T00:00:00"/>
    <d v="2019-10-03T00:00:00"/>
    <s v="Lelang"/>
    <s v="PBS015"/>
    <d v="2047-07-15T00:00:00"/>
    <n v="0.08"/>
    <n v="8.1250000000000003E-2"/>
    <n v="8.3742200000000003E-2"/>
    <n v="8.59375E-2"/>
    <n v="8.1250000000000003E-2"/>
    <n v="8.2386299999999996E-2"/>
    <n v="8.3125000000000004E-2"/>
    <m/>
    <n v="851300"/>
    <m/>
    <n v="220000"/>
    <m/>
    <n v="210000"/>
    <m/>
    <n v="4.053809523809524"/>
    <n v="8.2500000000000004E-2"/>
    <n v="2019"/>
    <x v="10"/>
    <x v="20"/>
  </r>
  <r>
    <d v="2019-10-08T00:00:00"/>
    <d v="2019-10-10T00:00:00"/>
    <s v="Lelang"/>
    <s v="SPN12200106"/>
    <d v="2020-01-06T00:00:00"/>
    <s v="Diskonto"/>
    <n v="5.4199999999999998E-2"/>
    <n v="5.5603300000000001E-2"/>
    <n v="5.7000000000000002E-2"/>
    <n v="5.4199999999999998E-2"/>
    <n v="5.4692499999999998E-2"/>
    <n v="5.5E-2"/>
    <n v="15000000"/>
    <n v="7570000"/>
    <n v="48010100"/>
    <n v="7570000"/>
    <n v="46421142"/>
    <n v="2000000"/>
    <n v="23800000"/>
    <n v="3.7850000000000001"/>
    <n v="5.6500000000000002E-2"/>
    <n v="2019"/>
    <x v="10"/>
    <x v="17"/>
  </r>
  <r>
    <d v="2019-10-08T00:00:00"/>
    <d v="2019-10-10T00:00:00"/>
    <s v="Lelang"/>
    <s v="SPN12201009"/>
    <d v="2020-10-09T00:00:00"/>
    <s v="Diskonto"/>
    <n v="5.5500000000000001E-2"/>
    <n v="5.6960499999999997E-2"/>
    <n v="5.8999999999999997E-2"/>
    <n v="5.5500000000000001E-2"/>
    <n v="5.6059999999999999E-2"/>
    <n v="5.6300000000000003E-2"/>
    <m/>
    <n v="11920000"/>
    <m/>
    <n v="11920000"/>
    <m/>
    <n v="2000000"/>
    <m/>
    <n v="5.96"/>
    <n v="5.8000000000000003E-2"/>
    <n v="2019"/>
    <x v="10"/>
    <x v="17"/>
  </r>
  <r>
    <d v="2019-10-08T00:00:00"/>
    <d v="2019-10-10T00:00:00"/>
    <s v="Lelang"/>
    <s v="FR0081"/>
    <d v="2025-06-15T00:00:00"/>
    <n v="6.5000000000000002E-2"/>
    <n v="6.7199999999999996E-2"/>
    <n v="6.8049899999999997E-2"/>
    <n v="7.0000000000000007E-2"/>
    <n v="6.7199999999999996E-2"/>
    <n v="6.7617999999999998E-2"/>
    <n v="6.8000000000000005E-2"/>
    <m/>
    <n v="13023000"/>
    <m/>
    <n v="12750000"/>
    <m/>
    <n v="8950000"/>
    <m/>
    <n v="1.4550837988826815"/>
    <n v="6.8000000000000005E-2"/>
    <n v="2019"/>
    <x v="10"/>
    <x v="1"/>
  </r>
  <r>
    <d v="2019-10-08T00:00:00"/>
    <d v="2019-10-10T00:00:00"/>
    <s v="Lelang"/>
    <s v="FR0082"/>
    <d v="2030-09-15T00:00:00"/>
    <n v="7.0000000000000007E-2"/>
    <n v="7.2499999999999995E-2"/>
    <n v="7.3447799999999994E-2"/>
    <n v="7.4999999999999997E-2"/>
    <n v="7.2499999999999995E-2"/>
    <n v="7.3125399999999993E-2"/>
    <n v="7.3300000000000004E-2"/>
    <m/>
    <n v="10352000"/>
    <m/>
    <n v="9550000"/>
    <m/>
    <n v="7250000"/>
    <m/>
    <n v="1.4278620689655173"/>
    <n v="7.3300000000000004E-2"/>
    <n v="2019"/>
    <x v="10"/>
    <x v="1"/>
  </r>
  <r>
    <d v="2019-10-08T00:00:00"/>
    <d v="2019-10-10T00:00:00"/>
    <s v="Lelang"/>
    <s v="FR0080"/>
    <d v="2035-06-15T00:00:00"/>
    <n v="7.4999999999999997E-2"/>
    <n v="7.6200000000000004E-2"/>
    <n v="7.6649300000000004E-2"/>
    <n v="0.08"/>
    <n v="7.6200000000000004E-2"/>
    <n v="7.6448799999999997E-2"/>
    <n v="7.6600000000000001E-2"/>
    <m/>
    <n v="2199500"/>
    <m/>
    <n v="2100000"/>
    <m/>
    <n v="1400000"/>
    <m/>
    <n v="1.5710714285714287"/>
    <n v="7.6600000000000001E-2"/>
    <n v="2019"/>
    <x v="10"/>
    <x v="1"/>
  </r>
  <r>
    <d v="2019-10-08T00:00:00"/>
    <d v="2019-10-10T00:00:00"/>
    <s v="Lelang"/>
    <s v="FR0079"/>
    <d v="2039-04-15T00:00:00"/>
    <n v="8.3750000000000005E-2"/>
    <n v="7.8299999999999995E-2"/>
    <n v="7.8614400000000001E-2"/>
    <n v="8.1000000000000003E-2"/>
    <n v="7.8299999999999995E-2"/>
    <n v="7.8481899999999993E-2"/>
    <n v="7.85E-2"/>
    <m/>
    <n v="1723800"/>
    <m/>
    <n v="1350000"/>
    <m/>
    <n v="1200000"/>
    <m/>
    <n v="1.4365000000000001"/>
    <n v="7.85E-2"/>
    <n v="2019"/>
    <x v="10"/>
    <x v="1"/>
  </r>
  <r>
    <d v="2019-10-08T00:00:00"/>
    <d v="2019-10-10T00:00:00"/>
    <s v="Lelang"/>
    <s v="FR0076"/>
    <d v="2048-05-15T00:00:00"/>
    <n v="7.3749999999999996E-2"/>
    <n v="8.0100000000000005E-2"/>
    <n v="8.0634899999999995E-2"/>
    <n v="8.2000000000000003E-2"/>
    <n v="8.0100000000000005E-2"/>
    <n v="8.0573099999999995E-2"/>
    <n v="8.0699999999999994E-2"/>
    <m/>
    <n v="1221800"/>
    <m/>
    <n v="1181142"/>
    <m/>
    <n v="1000000"/>
    <m/>
    <n v="1.2218"/>
    <n v="8.0699999999999994E-2"/>
    <n v="2019"/>
    <x v="10"/>
    <x v="1"/>
  </r>
  <r>
    <d v="2019-10-15T00:00:00"/>
    <d v="2019-10-17T00:00:00"/>
    <s v="Lelang"/>
    <s v="SPNS02042020"/>
    <d v="2020-04-02T00:00:00"/>
    <s v="Diskonto"/>
    <n v="5.3124999999999999E-2"/>
    <n v="5.5336200000000002E-2"/>
    <n v="0.06"/>
    <n v="5.3124999999999999E-2"/>
    <n v="5.4113799999999997E-2"/>
    <n v="5.46875E-2"/>
    <n v="7000000"/>
    <n v="13361000"/>
    <n v="29909500"/>
    <n v="2400000"/>
    <n v="11440000"/>
    <n v="1000000"/>
    <n v="7040000"/>
    <n v="13.361000000000001"/>
    <n v="5.45E-2"/>
    <n v="2019"/>
    <x v="10"/>
    <x v="21"/>
  </r>
  <r>
    <d v="2019-10-15T00:00:00"/>
    <d v="2019-10-17T00:00:00"/>
    <s v="Lelang"/>
    <s v="PBS002"/>
    <d v="2022-01-15T00:00:00"/>
    <n v="5.45E-2"/>
    <n v="6.4687499999999995E-2"/>
    <n v="6.6352499999999995E-2"/>
    <n v="6.8750000000000006E-2"/>
    <n v="6.4687499999999995E-2"/>
    <n v="6.5655699999999997E-2"/>
    <n v="6.6250000000000003E-2"/>
    <m/>
    <n v="8253000"/>
    <m/>
    <n v="3200000"/>
    <m/>
    <n v="3000000"/>
    <m/>
    <n v="2.7509999999999999"/>
    <n v="6.5699999999999995E-2"/>
    <n v="2019"/>
    <x v="10"/>
    <x v="20"/>
  </r>
  <r>
    <d v="2019-10-15T00:00:00"/>
    <d v="2019-10-17T00:00:00"/>
    <s v="Lelang"/>
    <s v="PBS026"/>
    <d v="2024-10-15T00:00:00"/>
    <n v="6.6250000000000003E-2"/>
    <n v="6.7812499999999998E-2"/>
    <n v="6.91798E-2"/>
    <n v="7.1874999999999994E-2"/>
    <n v="6.7812499999999998E-2"/>
    <n v="6.8397799999999995E-2"/>
    <n v="6.8750000000000006E-2"/>
    <m/>
    <n v="5885500"/>
    <m/>
    <n v="5450000"/>
    <m/>
    <n v="2650000"/>
    <m/>
    <n v="2.2209433962264149"/>
    <n v="6.9000000000000006E-2"/>
    <n v="2019"/>
    <x v="10"/>
    <x v="20"/>
  </r>
  <r>
    <d v="2019-10-15T00:00:00"/>
    <d v="2019-10-17T00:00:00"/>
    <s v="Lelang"/>
    <s v="PBS022"/>
    <d v="2034-04-15T00:00:00"/>
    <n v="8.6249999999999993E-2"/>
    <n v="7.9062499999999994E-2"/>
    <n v="8.0075900000000005E-2"/>
    <n v="8.0937499999999996E-2"/>
    <n v="7.9062499999999994E-2"/>
    <m/>
    <m/>
    <m/>
    <n v="1735700"/>
    <m/>
    <m/>
    <m/>
    <m/>
    <n v="0"/>
    <m/>
    <n v="7.9100000000000004E-2"/>
    <n v="2019"/>
    <x v="10"/>
    <x v="20"/>
  </r>
  <r>
    <d v="2019-10-15T00:00:00"/>
    <d v="2019-10-17T00:00:00"/>
    <s v="Lelang"/>
    <s v="PBS015"/>
    <d v="2047-07-15T00:00:00"/>
    <n v="0.08"/>
    <n v="8.0937499999999996E-2"/>
    <n v="8.2901699999999995E-2"/>
    <n v="8.5312499999999999E-2"/>
    <n v="8.0937499999999996E-2"/>
    <n v="8.2488599999999995E-2"/>
    <n v="8.3125000000000004E-2"/>
    <m/>
    <n v="674300"/>
    <m/>
    <n v="390000"/>
    <m/>
    <n v="390000"/>
    <m/>
    <n v="1.7289743589743589"/>
    <n v="8.2500000000000004E-2"/>
    <n v="2019"/>
    <x v="10"/>
    <x v="20"/>
  </r>
  <r>
    <d v="2019-10-22T00:00:00"/>
    <d v="2019-10-24T00:00:00"/>
    <s v="Lelang"/>
    <s v="SPN03200123"/>
    <d v="2020-01-23T00:00:00"/>
    <s v="Diskonto"/>
    <n v="5.1499999999999997E-2"/>
    <n v="5.32831E-2"/>
    <n v="5.5E-2"/>
    <n v="5.1499999999999997E-2"/>
    <n v="5.1819999999999998E-2"/>
    <n v="5.1999999999999998E-2"/>
    <n v="15000000"/>
    <n v="11910000"/>
    <n v="73862000"/>
    <n v="11910000"/>
    <n v="58075000"/>
    <n v="2000000"/>
    <n v="27200000"/>
    <n v="5.9550000000000001"/>
    <n v="5.3900000000000003E-2"/>
    <n v="2019"/>
    <x v="10"/>
    <x v="16"/>
  </r>
  <r>
    <d v="2019-10-22T00:00:00"/>
    <d v="2019-10-24T00:00:00"/>
    <s v="Lelang"/>
    <s v="SPN12200703"/>
    <d v="2020-07-03T00:00:00"/>
    <s v="Diskonto"/>
    <n v="5.2499999999999998E-2"/>
    <n v="5.39479E-2"/>
    <n v="5.6000000000000001E-2"/>
    <n v="5.2499999999999998E-2"/>
    <n v="5.2650000000000002E-2"/>
    <n v="5.2699999999999997E-2"/>
    <m/>
    <n v="12315000"/>
    <m/>
    <n v="12315000"/>
    <m/>
    <n v="2000000"/>
    <m/>
    <n v="6.1574999999999998"/>
    <n v="5.5E-2"/>
    <n v="2019"/>
    <x v="10"/>
    <x v="17"/>
  </r>
  <r>
    <d v="2019-10-22T00:00:00"/>
    <d v="2019-10-24T00:00:00"/>
    <s v="Lelang"/>
    <s v="FR0081"/>
    <d v="2025-06-15T00:00:00"/>
    <n v="6.5000000000000002E-2"/>
    <n v="6.6199999999999995E-2"/>
    <n v="6.6703299999999993E-2"/>
    <n v="7.0000000000000007E-2"/>
    <n v="6.6199999999999995E-2"/>
    <n v="6.6412600000000002E-2"/>
    <n v="6.6500000000000004E-2"/>
    <m/>
    <n v="17703000"/>
    <m/>
    <n v="11250000"/>
    <m/>
    <n v="7150000"/>
    <m/>
    <n v="2.4759440559440558"/>
    <n v="6.6500000000000004E-2"/>
    <n v="2019"/>
    <x v="10"/>
    <x v="1"/>
  </r>
  <r>
    <d v="2019-10-22T00:00:00"/>
    <d v="2019-10-24T00:00:00"/>
    <s v="Lelang"/>
    <s v="FR0082"/>
    <d v="2030-09-15T00:00:00"/>
    <n v="7.0000000000000007E-2"/>
    <n v="7.1999999999999995E-2"/>
    <n v="7.2450000000000001E-2"/>
    <n v="7.3300000000000004E-2"/>
    <n v="7.1999999999999995E-2"/>
    <n v="7.2228399999999998E-2"/>
    <n v="7.2300000000000003E-2"/>
    <m/>
    <n v="19265800"/>
    <m/>
    <n v="12850000"/>
    <m/>
    <n v="8450000"/>
    <m/>
    <n v="2.2799763313609467"/>
    <n v="7.2300000000000003E-2"/>
    <n v="2019"/>
    <x v="10"/>
    <x v="1"/>
  </r>
  <r>
    <d v="2019-10-22T00:00:00"/>
    <d v="2019-10-24T00:00:00"/>
    <s v="Lelang"/>
    <s v="FR0080"/>
    <d v="2035-06-15T00:00:00"/>
    <n v="7.4999999999999997E-2"/>
    <n v="7.4899999999999994E-2"/>
    <n v="7.5461200000000006E-2"/>
    <n v="7.6200000000000004E-2"/>
    <n v="7.4899999999999994E-2"/>
    <n v="7.5278999999999999E-2"/>
    <n v="7.5399999999999995E-2"/>
    <m/>
    <n v="4844100"/>
    <m/>
    <n v="4400000"/>
    <m/>
    <n v="2950000"/>
    <m/>
    <n v="1.6420677966101695"/>
    <n v="7.5399999999999995E-2"/>
    <n v="2019"/>
    <x v="10"/>
    <x v="1"/>
  </r>
  <r>
    <d v="2019-10-22T00:00:00"/>
    <d v="2019-10-24T00:00:00"/>
    <s v="Lelang"/>
    <s v="FR0079"/>
    <d v="2039-04-15T00:00:00"/>
    <n v="8.3750000000000005E-2"/>
    <n v="7.7499999999999999E-2"/>
    <n v="7.7874700000000005E-2"/>
    <n v="7.85E-2"/>
    <n v="7.7499999999999999E-2"/>
    <n v="7.7748800000000007E-2"/>
    <n v="7.7799999999999994E-2"/>
    <m/>
    <n v="4442700"/>
    <m/>
    <n v="3600000"/>
    <m/>
    <n v="2900000"/>
    <m/>
    <n v="1.5319655172413793"/>
    <n v="7.7799999999999994E-2"/>
    <n v="2019"/>
    <x v="10"/>
    <x v="1"/>
  </r>
  <r>
    <d v="2019-10-22T00:00:00"/>
    <d v="2019-10-24T00:00:00"/>
    <s v="Lelang"/>
    <s v="FR0076"/>
    <d v="2048-05-15T00:00:00"/>
    <n v="7.3749999999999996E-2"/>
    <n v="7.9600000000000004E-2"/>
    <n v="7.9990199999999997E-2"/>
    <n v="8.1500000000000003E-2"/>
    <n v="7.9600000000000004E-2"/>
    <n v="7.9798499999999994E-2"/>
    <n v="7.9899999999999999E-2"/>
    <m/>
    <n v="3381400"/>
    <m/>
    <n v="1750000"/>
    <m/>
    <n v="1750000"/>
    <m/>
    <n v="1.9322285714285714"/>
    <n v="7.9799999999999996E-2"/>
    <n v="2019"/>
    <x v="10"/>
    <x v="1"/>
  </r>
  <r>
    <d v="2019-10-24T00:00:00"/>
    <d v="2019-10-30T00:00:00"/>
    <s v="Bookbuilding"/>
    <s v="RIEUR1031"/>
    <d v="2031-10-30T00:00:00"/>
    <n v="1.41E-2"/>
    <m/>
    <m/>
    <m/>
    <m/>
    <m/>
    <m/>
    <m/>
    <n v="51326566.200000003"/>
    <m/>
    <n v="15600780"/>
    <m/>
    <n v="15600780"/>
    <m/>
    <n v="3.29"/>
    <m/>
    <n v="2019"/>
    <x v="10"/>
    <x v="27"/>
  </r>
  <r>
    <d v="2019-10-24T00:00:00"/>
    <d v="2019-10-30T00:00:00"/>
    <s v="Bookbuilding"/>
    <s v="RI1049"/>
    <d v="2049-10-30T00:00:00"/>
    <n v="3.7499999999999999E-2"/>
    <m/>
    <m/>
    <m/>
    <m/>
    <m/>
    <m/>
    <m/>
    <n v="68956040"/>
    <m/>
    <n v="14044000"/>
    <m/>
    <n v="14044000"/>
    <m/>
    <n v="4.91"/>
    <m/>
    <n v="2019"/>
    <x v="10"/>
    <x v="24"/>
  </r>
  <r>
    <d v="2019-10-29T00:00:00"/>
    <d v="2019-10-31T00:00:00"/>
    <s v="Lelang"/>
    <s v="SPNS02042020"/>
    <d v="2020-04-02T00:00:00"/>
    <s v="Diskonto"/>
    <n v="0.05"/>
    <n v="5.2042600000000001E-2"/>
    <n v="5.5E-2"/>
    <n v="0.05"/>
    <n v="5.1140600000000001E-2"/>
    <n v="5.1562499999999997E-2"/>
    <n v="7000000"/>
    <n v="13710000"/>
    <n v="35916400"/>
    <n v="11020000"/>
    <n v="21207714"/>
    <n v="1000000"/>
    <n v="7430000"/>
    <n v="13.71"/>
    <n v="5.3499999999999999E-2"/>
    <n v="2019"/>
    <x v="10"/>
    <x v="21"/>
  </r>
  <r>
    <d v="2019-10-29T00:00:00"/>
    <d v="2019-10-31T00:00:00"/>
    <s v="Lelang"/>
    <s v="PBS002"/>
    <d v="2022-01-15T00:00:00"/>
    <n v="5.45E-2"/>
    <n v="6.3125000000000001E-2"/>
    <n v="6.4597600000000005E-2"/>
    <n v="6.6875000000000004E-2"/>
    <n v="6.3125000000000001E-2"/>
    <n v="6.3694799999999996E-2"/>
    <n v="6.3750000000000001E-2"/>
    <m/>
    <n v="10694500"/>
    <m/>
    <n v="1950000"/>
    <m/>
    <n v="1900000"/>
    <m/>
    <n v="5.6286842105263162"/>
    <n v="6.3700000000000007E-2"/>
    <n v="2019"/>
    <x v="10"/>
    <x v="20"/>
  </r>
  <r>
    <d v="2019-10-29T00:00:00"/>
    <d v="2019-10-31T00:00:00"/>
    <s v="Lelang"/>
    <s v="PBS026"/>
    <d v="2024-10-15T00:00:00"/>
    <n v="6.6250000000000003E-2"/>
    <n v="6.4062499999999994E-2"/>
    <n v="6.64714E-2"/>
    <n v="6.8750000000000006E-2"/>
    <n v="6.4062499999999994E-2"/>
    <n v="6.5614599999999995E-2"/>
    <n v="6.6250000000000003E-2"/>
    <m/>
    <n v="7129500"/>
    <m/>
    <n v="6165000"/>
    <m/>
    <n v="3000000"/>
    <m/>
    <n v="2.3765000000000001"/>
    <n v="6.8199999999999997E-2"/>
    <n v="2019"/>
    <x v="10"/>
    <x v="20"/>
  </r>
  <r>
    <d v="2019-10-29T00:00:00"/>
    <d v="2019-10-31T00:00:00"/>
    <s v="Lelang"/>
    <s v="PBS022"/>
    <d v="2034-04-15T00:00:00"/>
    <n v="8.6249999999999993E-2"/>
    <n v="7.6874999999999999E-2"/>
    <n v="7.8648800000000005E-2"/>
    <n v="8.0312499999999995E-2"/>
    <n v="7.6874999999999999E-2"/>
    <n v="7.7407000000000004E-2"/>
    <n v="7.7812500000000007E-2"/>
    <m/>
    <n v="3211500"/>
    <m/>
    <n v="950000"/>
    <m/>
    <n v="900000"/>
    <n v="0"/>
    <n v="3.5683333333333334"/>
    <n v="7.7499999999999999E-2"/>
    <n v="2019"/>
    <x v="10"/>
    <x v="20"/>
  </r>
  <r>
    <d v="2019-10-29T00:00:00"/>
    <d v="2019-10-31T00:00:00"/>
    <s v="Lelang"/>
    <s v="PBS015"/>
    <d v="2047-07-15T00:00:00"/>
    <n v="0.08"/>
    <n v="7.9687499999999994E-2"/>
    <n v="8.1267599999999995E-2"/>
    <n v="8.4375000000000006E-2"/>
    <n v="7.9687499999999994E-2"/>
    <n v="8.0431699999999995E-2"/>
    <n v="8.0937499999999996E-2"/>
    <m/>
    <n v="1170900"/>
    <m/>
    <n v="1122714"/>
    <m/>
    <n v="630000"/>
    <m/>
    <n v="1.8585714285714285"/>
    <n v="8.1299999999999997E-2"/>
    <n v="2019"/>
    <x v="10"/>
    <x v="20"/>
  </r>
  <r>
    <d v="2019-10-30T00:00:00"/>
    <d v="2019-10-30T00:00:00"/>
    <s v="Bookbuilding"/>
    <s v="ORI016"/>
    <d v="2022-10-15T00:00:00"/>
    <n v="6.8000000000000005E-2"/>
    <m/>
    <m/>
    <m/>
    <m/>
    <n v="6.8000000000000005E-2"/>
    <m/>
    <n v="10000000"/>
    <n v="8213531"/>
    <m/>
    <n v="8213531"/>
    <m/>
    <n v="8213531"/>
    <m/>
    <n v="1"/>
    <n v="6.8000000000000005E-2"/>
    <n v="2019"/>
    <x v="10"/>
    <x v="10"/>
  </r>
  <r>
    <d v="2019-11-05T00:00:00"/>
    <d v="2019-11-07T00:00:00"/>
    <s v="Lelang"/>
    <s v="SPN03200206"/>
    <d v="2020-02-06T00:00:00"/>
    <s v="Diskonto"/>
    <n v="4.4999999999999998E-2"/>
    <n v="4.9045100000000001E-2"/>
    <n v="5.1999999999999998E-2"/>
    <n v="4.4999999999999998E-2"/>
    <n v="4.5920000000000002E-2"/>
    <n v="4.7E-2"/>
    <n v="15000000"/>
    <n v="12060000"/>
    <n v="67970700"/>
    <n v="12060000"/>
    <n v="54710000"/>
    <n v="2000000"/>
    <n v="24250000"/>
    <n v="6.03"/>
    <n v="0.05"/>
    <n v="2019"/>
    <x v="10"/>
    <x v="16"/>
  </r>
  <r>
    <d v="2019-11-05T00:00:00"/>
    <d v="2019-11-07T00:00:00"/>
    <s v="Lelang"/>
    <s v="SPN12201106"/>
    <d v="2020-11-06T00:00:00"/>
    <s v="Diskonto"/>
    <n v="4.7399999999999998E-2"/>
    <n v="5.0833499999999997E-2"/>
    <n v="5.45E-2"/>
    <n v="4.7399999999999998E-2"/>
    <n v="4.7625000000000001E-2"/>
    <n v="4.7800000000000002E-2"/>
    <m/>
    <n v="11950000"/>
    <m/>
    <n v="11950000"/>
    <m/>
    <n v="2000000"/>
    <m/>
    <n v="5.9749999999999996"/>
    <n v="5.2999999999999999E-2"/>
    <n v="2019"/>
    <x v="10"/>
    <x v="17"/>
  </r>
  <r>
    <d v="2019-11-05T00:00:00"/>
    <d v="2019-11-07T00:00:00"/>
    <s v="Lelang"/>
    <s v="FR0081"/>
    <d v="2025-06-15T00:00:00"/>
    <n v="6.5000000000000002E-2"/>
    <n v="6.3600000000000004E-2"/>
    <n v="6.4330700000000005E-2"/>
    <n v="6.5000000000000002E-2"/>
    <n v="6.3600000000000004E-2"/>
    <n v="6.3968399999999995E-2"/>
    <n v="6.4199999999999993E-2"/>
    <m/>
    <n v="8514000"/>
    <m/>
    <n v="6850000"/>
    <m/>
    <n v="3800000"/>
    <m/>
    <n v="2.2405263157894737"/>
    <n v="6.4199999999999993E-2"/>
    <n v="2019"/>
    <x v="10"/>
    <x v="1"/>
  </r>
  <r>
    <d v="2019-11-05T00:00:00"/>
    <d v="2019-11-07T00:00:00"/>
    <s v="Lelang"/>
    <s v="FR0082"/>
    <d v="2030-09-15T00:00:00"/>
    <n v="7.0000000000000007E-2"/>
    <n v="7.0400000000000004E-2"/>
    <n v="7.0926500000000003E-2"/>
    <n v="7.2300000000000003E-2"/>
    <n v="7.0400000000000004E-2"/>
    <n v="7.0666300000000001E-2"/>
    <n v="7.0800000000000002E-2"/>
    <m/>
    <n v="18021400"/>
    <m/>
    <n v="14650000"/>
    <m/>
    <n v="8550000"/>
    <m/>
    <n v="2.1077660818713451"/>
    <n v="7.0800000000000002E-2"/>
    <n v="2019"/>
    <x v="10"/>
    <x v="1"/>
  </r>
  <r>
    <d v="2019-11-05T00:00:00"/>
    <d v="2019-11-07T00:00:00"/>
    <s v="Lelang"/>
    <s v="FR0080"/>
    <d v="2035-06-15T00:00:00"/>
    <n v="7.4999999999999997E-2"/>
    <n v="7.3999999999999996E-2"/>
    <n v="7.4690599999999996E-2"/>
    <n v="7.5499999999999998E-2"/>
    <n v="7.3999999999999996E-2"/>
    <n v="7.4418300000000007E-2"/>
    <n v="7.4499999999999997E-2"/>
    <m/>
    <n v="4547300"/>
    <m/>
    <n v="3200000"/>
    <m/>
    <n v="2350000"/>
    <m/>
    <n v="1.9350212765957446"/>
    <n v="7.4499999999999997E-2"/>
    <n v="2019"/>
    <x v="10"/>
    <x v="1"/>
  </r>
  <r>
    <d v="2019-11-05T00:00:00"/>
    <d v="2019-11-07T00:00:00"/>
    <s v="Lelang"/>
    <s v="FR0083"/>
    <d v="2040-04-15T00:00:00"/>
    <n v="7.4999999999999997E-2"/>
    <n v="7.6499999999999999E-2"/>
    <n v="7.6964199999999997E-2"/>
    <n v="7.8E-2"/>
    <n v="7.6499999999999999E-2"/>
    <n v="7.6699400000000001E-2"/>
    <n v="7.6799999999999993E-2"/>
    <m/>
    <n v="10484100"/>
    <m/>
    <n v="4000000"/>
    <m/>
    <n v="4000000"/>
    <m/>
    <n v="2.6210249999999999"/>
    <n v="7.6700000000000004E-2"/>
    <n v="2019"/>
    <x v="10"/>
    <x v="1"/>
  </r>
  <r>
    <d v="2019-11-05T00:00:00"/>
    <d v="2019-11-07T00:00:00"/>
    <s v="Lelang"/>
    <s v="FR0076"/>
    <d v="2048-05-15T00:00:00"/>
    <n v="7.3749999999999996E-2"/>
    <n v="7.7100000000000002E-2"/>
    <n v="7.7674999999999994E-2"/>
    <n v="7.8399999999999997E-2"/>
    <n v="7.7100000000000002E-2"/>
    <n v="7.7524099999999999E-2"/>
    <n v="7.7600000000000002E-2"/>
    <m/>
    <n v="2393900"/>
    <m/>
    <n v="2000000"/>
    <m/>
    <n v="1550000"/>
    <m/>
    <n v="1.5444516129032257"/>
    <n v="7.7600000000000002E-2"/>
    <n v="2019"/>
    <x v="10"/>
    <x v="1"/>
  </r>
  <r>
    <d v="2019-11-12T00:00:00"/>
    <d v="2019-11-14T00:00:00"/>
    <s v="Lelang"/>
    <s v="SPNS15052020"/>
    <d v="2020-05-15T00:00:00"/>
    <s v="Diskonto"/>
    <n v="4.71875E-2"/>
    <n v="4.8986599999999998E-2"/>
    <n v="5.5E-2"/>
    <n v="4.71875E-2"/>
    <n v="4.7892900000000002E-2"/>
    <n v="4.8125000000000001E-2"/>
    <n v="7000000"/>
    <n v="8545000"/>
    <n v="24324000"/>
    <n v="4490000"/>
    <n v="11500000"/>
    <n v="1050000"/>
    <n v="8000000"/>
    <n v="8.1380952380952376"/>
    <n v="4.9000000000000002E-2"/>
    <n v="2019"/>
    <x v="10"/>
    <x v="21"/>
  </r>
  <r>
    <d v="2019-11-12T00:00:00"/>
    <d v="2019-11-14T00:00:00"/>
    <s v="Lelang"/>
    <s v="PBS002"/>
    <d v="2022-01-15T00:00:00"/>
    <n v="5.45E-2"/>
    <n v="6.1562499999999999E-2"/>
    <n v="6.3059599999999993E-2"/>
    <n v="6.5000000000000002E-2"/>
    <n v="6.1562499999999999E-2"/>
    <n v="6.2390399999999999E-2"/>
    <n v="6.2812499999999993E-2"/>
    <m/>
    <n v="8474000"/>
    <m/>
    <n v="2000000"/>
    <m/>
    <n v="2000000"/>
    <m/>
    <n v="4.2370000000000001"/>
    <n v="6.2399999999999997E-2"/>
    <n v="2019"/>
    <x v="10"/>
    <x v="20"/>
  </r>
  <r>
    <d v="2019-11-12T00:00:00"/>
    <d v="2019-11-14T00:00:00"/>
    <s v="Lelang"/>
    <s v="PBS026"/>
    <d v="2024-10-15T00:00:00"/>
    <n v="6.6250000000000003E-2"/>
    <n v="6.5000000000000002E-2"/>
    <n v="6.64627E-2"/>
    <n v="6.7812499999999998E-2"/>
    <n v="6.5000000000000002E-2"/>
    <n v="6.6173399999999993E-2"/>
    <n v="6.6875000000000004E-2"/>
    <m/>
    <n v="5832000"/>
    <m/>
    <n v="4800000"/>
    <m/>
    <n v="4750000"/>
    <m/>
    <n v="1.2277894736842105"/>
    <n v="6.6199999999999995E-2"/>
    <n v="2019"/>
    <x v="10"/>
    <x v="20"/>
  </r>
  <r>
    <d v="2019-11-12T00:00:00"/>
    <d v="2019-11-14T00:00:00"/>
    <s v="Lelang"/>
    <s v="PBS022"/>
    <d v="2034-04-15T00:00:00"/>
    <n v="8.6249999999999993E-2"/>
    <n v="7.6249999999999998E-2"/>
    <n v="7.7835399999999999E-2"/>
    <n v="7.9375000000000001E-2"/>
    <m/>
    <m/>
    <m/>
    <m/>
    <n v="1116000"/>
    <m/>
    <n v="10000"/>
    <m/>
    <m/>
    <n v="0"/>
    <m/>
    <n v="7.6300000000000007E-2"/>
    <n v="2019"/>
    <x v="10"/>
    <x v="20"/>
  </r>
  <r>
    <d v="2019-11-12T00:00:00"/>
    <d v="2019-11-14T00:00:00"/>
    <s v="Lelang"/>
    <s v="PBS005"/>
    <d v="2043-04-15T00:00:00"/>
    <n v="6.7500000000000004E-2"/>
    <n v="7.8437499999999993E-2"/>
    <n v="7.9695199999999994E-2"/>
    <n v="8.1562499999999996E-2"/>
    <n v="7.8437499999999993E-2"/>
    <n v="7.8437499999999993E-2"/>
    <n v="7.8437499999999993E-2"/>
    <m/>
    <n v="357000"/>
    <m/>
    <n v="200000"/>
    <m/>
    <n v="200000"/>
    <m/>
    <n v="1.7849999999999999"/>
    <n v="7.85E-2"/>
    <n v="2019"/>
    <x v="10"/>
    <x v="20"/>
  </r>
  <r>
    <d v="2019-11-19T00:00:00"/>
    <d v="2019-11-21T00:00:00"/>
    <s v="Lelang"/>
    <s v="SPN03200220"/>
    <d v="2020-02-20T00:00:00"/>
    <s v="Diskonto"/>
    <n v="4.5499999999999999E-2"/>
    <n v="4.6828700000000001E-2"/>
    <n v="4.8000000000000001E-2"/>
    <n v="4.5499999999999999E-2"/>
    <n v="4.6199999999999998E-2"/>
    <n v="4.7E-2"/>
    <n v="15000000"/>
    <n v="4130000"/>
    <n v="42006900"/>
    <n v="2000000"/>
    <n v="37586500"/>
    <n v="1850000"/>
    <n v="23000000"/>
    <n v="2.2324324324324323"/>
    <n v="4.6300000000000001E-2"/>
    <n v="2019"/>
    <x v="10"/>
    <x v="16"/>
  </r>
  <r>
    <d v="2019-11-19T00:00:00"/>
    <d v="2019-11-21T00:00:00"/>
    <s v="Lelang"/>
    <s v="SPN1220814"/>
    <d v="2020-08-14T00:00:00"/>
    <s v="Diskonto"/>
    <n v="4.6300000000000001E-2"/>
    <n v="4.71776E-2"/>
    <n v="4.8399999999999999E-2"/>
    <n v="4.6300000000000001E-2"/>
    <n v="4.6638499999999999E-2"/>
    <n v="4.6800000000000001E-2"/>
    <m/>
    <n v="5775000"/>
    <m/>
    <n v="4250000"/>
    <m/>
    <n v="1950000"/>
    <m/>
    <n v="2.9615384615384617"/>
    <n v="4.7500000000000001E-2"/>
    <n v="2019"/>
    <x v="10"/>
    <x v="17"/>
  </r>
  <r>
    <d v="2019-11-19T00:00:00"/>
    <d v="2019-11-21T00:00:00"/>
    <s v="Lelang"/>
    <s v="FR0081"/>
    <d v="2025-06-15T00:00:00"/>
    <n v="6.5000000000000002E-2"/>
    <n v="6.4199999999999993E-2"/>
    <n v="6.4948099999999995E-2"/>
    <n v="7.1199999999999999E-2"/>
    <n v="6.4199999999999993E-2"/>
    <n v="6.4657000000000006E-2"/>
    <n v="6.4899999999999999E-2"/>
    <m/>
    <n v="8217500"/>
    <m/>
    <n v="8100000"/>
    <m/>
    <n v="6350000"/>
    <m/>
    <n v="1.2940944881889764"/>
    <n v="6.4899999999999999E-2"/>
    <n v="2019"/>
    <x v="10"/>
    <x v="1"/>
  </r>
  <r>
    <d v="2019-11-19T00:00:00"/>
    <d v="2019-11-21T00:00:00"/>
    <s v="Lelang"/>
    <s v="FR0082"/>
    <d v="2030-09-15T00:00:00"/>
    <n v="7.0000000000000007E-2"/>
    <n v="7.0499999999999993E-2"/>
    <n v="7.0977700000000005E-2"/>
    <n v="7.4099999999999999E-2"/>
    <n v="7.0499999999999993E-2"/>
    <n v="7.0810200000000004E-2"/>
    <n v="7.0900000000000005E-2"/>
    <m/>
    <n v="14386500"/>
    <m/>
    <n v="14386500"/>
    <m/>
    <n v="7250000"/>
    <m/>
    <n v="1.984344827586207"/>
    <n v="7.1099999999999997E-2"/>
    <n v="2019"/>
    <x v="10"/>
    <x v="1"/>
  </r>
  <r>
    <d v="2019-11-19T00:00:00"/>
    <d v="2019-11-21T00:00:00"/>
    <s v="Lelang"/>
    <s v="FR0080"/>
    <d v="2035-06-15T00:00:00"/>
    <n v="7.4999999999999997E-2"/>
    <n v="7.3599999999999999E-2"/>
    <n v="7.4192800000000003E-2"/>
    <n v="7.51E-2"/>
    <n v="7.3599999999999999E-2"/>
    <n v="7.3950199999999994E-2"/>
    <n v="7.4099999999999999E-2"/>
    <m/>
    <n v="3575800"/>
    <m/>
    <n v="3050000"/>
    <m/>
    <n v="1700000"/>
    <m/>
    <n v="2.1034117647058825"/>
    <n v="7.4099999999999999E-2"/>
    <n v="2019"/>
    <x v="10"/>
    <x v="1"/>
  </r>
  <r>
    <d v="2019-11-19T00:00:00"/>
    <d v="2019-11-21T00:00:00"/>
    <s v="Lelang"/>
    <s v="FR0083"/>
    <d v="2040-04-15T00:00:00"/>
    <n v="7.4999999999999997E-2"/>
    <n v="7.4999999999999997E-2"/>
    <n v="7.5501499999999999E-2"/>
    <n v="7.6999999999999999E-2"/>
    <n v="7.4999999999999997E-2"/>
    <n v="7.5322600000000003E-2"/>
    <n v="7.5499999999999998E-2"/>
    <m/>
    <n v="4594400"/>
    <m/>
    <n v="4550000"/>
    <m/>
    <n v="2950000"/>
    <m/>
    <n v="1.5574237288135593"/>
    <n v="7.5499999999999998E-2"/>
    <n v="2019"/>
    <x v="10"/>
    <x v="1"/>
  </r>
  <r>
    <d v="2019-11-19T00:00:00"/>
    <d v="2019-11-21T00:00:00"/>
    <s v="Lelang"/>
    <s v="FR0076"/>
    <d v="2048-05-15T00:00:00"/>
    <n v="7.3749999999999996E-2"/>
    <n v="7.7499999999999999E-2"/>
    <n v="7.7826500000000007E-2"/>
    <n v="7.8799999999999995E-2"/>
    <n v="7.7499999999999999E-2"/>
    <n v="7.7687300000000001E-2"/>
    <n v="7.7799999999999994E-2"/>
    <m/>
    <n v="1327700"/>
    <m/>
    <n v="1250000"/>
    <m/>
    <n v="950000"/>
    <m/>
    <n v="1.397578947368421"/>
    <n v="7.7799999999999994E-2"/>
    <n v="2019"/>
    <x v="10"/>
    <x v="1"/>
  </r>
  <r>
    <d v="2019-11-26T00:00:00"/>
    <d v="2019-11-28T00:00:00"/>
    <s v="Lelang"/>
    <s v="SPNS15052020"/>
    <d v="2020-05-15T00:00:00"/>
    <s v="Diskonto"/>
    <n v="4.6249999999999999E-2"/>
    <n v="4.8083599999999997E-2"/>
    <n v="5.5E-2"/>
    <n v="4.6249999999999999E-2"/>
    <n v="4.7462499999999998E-2"/>
    <n v="4.7812500000000001E-2"/>
    <n v="7000000"/>
    <n v="6940000"/>
    <n v="19510700"/>
    <n v="2800000"/>
    <n v="11851700"/>
    <n v="1000000"/>
    <n v="7900000"/>
    <n v="6.94"/>
    <n v="4.8000000000000001E-2"/>
    <n v="2019"/>
    <x v="10"/>
    <x v="21"/>
  </r>
  <r>
    <d v="2019-11-26T00:00:00"/>
    <d v="2019-11-28T00:00:00"/>
    <s v="Lelang"/>
    <s v="PBS002"/>
    <d v="2022-01-15T00:00:00"/>
    <n v="5.45E-2"/>
    <n v="6.25E-2"/>
    <n v="6.3273499999999996E-2"/>
    <n v="6.5000000000000002E-2"/>
    <n v="6.25E-2"/>
    <n v="6.2705399999999994E-2"/>
    <n v="6.2812499999999993E-2"/>
    <m/>
    <n v="5631000"/>
    <m/>
    <n v="3300000"/>
    <m/>
    <n v="1750000"/>
    <m/>
    <n v="3.2177142857142855"/>
    <n v="6.2899999999999998E-2"/>
    <n v="2019"/>
    <x v="10"/>
    <x v="20"/>
  </r>
  <r>
    <d v="2019-11-26T00:00:00"/>
    <d v="2019-11-28T00:00:00"/>
    <s v="Lelang"/>
    <s v="PBS026"/>
    <d v="2024-10-15T00:00:00"/>
    <n v="6.6250000000000003E-2"/>
    <n v="6.5937499999999996E-2"/>
    <n v="6.6953100000000002E-2"/>
    <n v="6.8125000000000005E-2"/>
    <n v="6.5937499999999996E-2"/>
    <n v="6.6608299999999995E-2"/>
    <n v="6.7187499999999997E-2"/>
    <m/>
    <n v="2344500"/>
    <m/>
    <n v="1860000"/>
    <m/>
    <n v="1700000"/>
    <m/>
    <n v="1.3791176470588236"/>
    <n v="6.6699999999999995E-2"/>
    <n v="2019"/>
    <x v="10"/>
    <x v="20"/>
  </r>
  <r>
    <d v="2019-11-26T00:00:00"/>
    <d v="2019-11-28T00:00:00"/>
    <s v="Lelang"/>
    <s v="PBS022"/>
    <d v="2034-04-15T00:00:00"/>
    <n v="8.6249999999999993E-2"/>
    <n v="7.7187500000000006E-2"/>
    <n v="7.7991599999999994E-2"/>
    <n v="7.8437499999999993E-2"/>
    <n v="7.7187500000000006E-2"/>
    <n v="7.7496999999999996E-2"/>
    <n v="7.7812500000000007E-2"/>
    <m/>
    <n v="853500"/>
    <m/>
    <n v="150000"/>
    <m/>
    <n v="150000"/>
    <n v="0"/>
    <n v="5.69"/>
    <n v="7.7499999999999999E-2"/>
    <n v="2019"/>
    <x v="10"/>
    <x v="20"/>
  </r>
  <r>
    <d v="2019-11-26T00:00:00"/>
    <d v="2019-11-28T00:00:00"/>
    <s v="Lelang"/>
    <s v="PBS015"/>
    <d v="2047-07-15T00:00:00"/>
    <n v="0.08"/>
    <n v="7.9375000000000001E-2"/>
    <n v="8.0111000000000002E-2"/>
    <n v="8.0625000000000002E-2"/>
    <n v="7.9375000000000001E-2"/>
    <n v="8.0038100000000001E-2"/>
    <n v="8.0312499999999995E-2"/>
    <m/>
    <n v="3741700"/>
    <m/>
    <n v="3741700"/>
    <m/>
    <n v="3300000"/>
    <m/>
    <n v="1.1338484848484849"/>
    <n v="8.0399999999999999E-2"/>
    <n v="2019"/>
    <x v="10"/>
    <x v="20"/>
  </r>
  <r>
    <d v="2019-11-26T00:00:00"/>
    <d v="2019-11-28T00:00:00"/>
    <s v="Bookbuilding"/>
    <s v="ST-006"/>
    <d v="2021-11-10T00:00:00"/>
    <n v="6.7500000000000004E-2"/>
    <m/>
    <m/>
    <m/>
    <m/>
    <n v="6.7500000000000004E-2"/>
    <m/>
    <n v="2000000"/>
    <n v="1459880"/>
    <m/>
    <n v="1459880"/>
    <m/>
    <n v="1459880"/>
    <m/>
    <n v="1"/>
    <n v="6.7500000000000004E-2"/>
    <n v="2019"/>
    <x v="10"/>
    <x v="28"/>
  </r>
  <r>
    <d v="2020-01-07T00:00:00"/>
    <d v="2020-01-09T00:00:00"/>
    <s v="Lelang"/>
    <s v="SPN12200410"/>
    <d v="2020-04-10T00:00:00"/>
    <s v="Diskonto"/>
    <n v="4.2500000000000003E-2"/>
    <n v="4.5751500000000001E-2"/>
    <n v="4.9500000000000002E-2"/>
    <n v="4.2500000000000003E-2"/>
    <n v="4.4173299999999999E-2"/>
    <n v="4.4999999999999998E-2"/>
    <n v="15000000"/>
    <n v="13200000"/>
    <n v="81542200"/>
    <n v="13200000"/>
    <n v="59990000"/>
    <n v="1500000"/>
    <n v="20000000"/>
    <n v="8.8000000000000007"/>
    <n v="4.65E-2"/>
    <n v="2020"/>
    <x v="11"/>
    <x v="17"/>
  </r>
  <r>
    <d v="2020-01-07T00:00:00"/>
    <d v="2020-01-09T00:00:00"/>
    <s v="Lelang"/>
    <s v="SPN12210108"/>
    <d v="2021-01-08T00:00:00"/>
    <s v="Diskonto"/>
    <n v="4.6399999999999997E-2"/>
    <n v="4.7655599999999999E-2"/>
    <n v="5.2999999999999999E-2"/>
    <n v="4.6399999999999997E-2"/>
    <n v="4.6406700000000002E-2"/>
    <n v="4.65E-2"/>
    <m/>
    <n v="12440000"/>
    <m/>
    <n v="12440000"/>
    <m/>
    <n v="1500000"/>
    <m/>
    <n v="8.293333333333333"/>
    <n v="4.9000000000000002E-2"/>
    <n v="2020"/>
    <x v="11"/>
    <x v="17"/>
  </r>
  <r>
    <d v="2020-01-07T00:00:00"/>
    <d v="2020-01-09T00:00:00"/>
    <s v="Lelang"/>
    <s v="FR0081"/>
    <d v="2025-06-15T00:00:00"/>
    <n v="6.5000000000000002E-2"/>
    <n v="6.3500000000000001E-2"/>
    <n v="6.4116999999999993E-2"/>
    <n v="6.5000000000000002E-2"/>
    <n v="6.3500000000000001E-2"/>
    <n v="6.3793900000000001E-2"/>
    <n v="6.3899999999999998E-2"/>
    <m/>
    <n v="17034400"/>
    <m/>
    <n v="11000000"/>
    <m/>
    <n v="5650000"/>
    <m/>
    <n v="3.0149380530973451"/>
    <n v="6.3899999999999998E-2"/>
    <n v="2020"/>
    <x v="11"/>
    <x v="1"/>
  </r>
  <r>
    <d v="2020-01-07T00:00:00"/>
    <d v="2020-01-09T00:00:00"/>
    <s v="Lelang"/>
    <s v="FR0082"/>
    <d v="2030-09-15T00:00:00"/>
    <n v="7.0000000000000007E-2"/>
    <n v="7.0499999999999993E-2"/>
    <n v="7.1137199999999998E-2"/>
    <n v="7.1900000000000006E-2"/>
    <n v="7.0499999999999993E-2"/>
    <n v="7.09341E-2"/>
    <n v="7.0999999999999994E-2"/>
    <m/>
    <n v="28785500"/>
    <m/>
    <n v="16950000"/>
    <m/>
    <n v="6400000"/>
    <m/>
    <n v="4.4977343750000003"/>
    <n v="7.0999999999999994E-2"/>
    <n v="2020"/>
    <x v="11"/>
    <x v="1"/>
  </r>
  <r>
    <d v="2020-01-07T00:00:00"/>
    <d v="2020-01-09T00:00:00"/>
    <s v="Lelang"/>
    <s v="FR0080"/>
    <d v="2035-06-15T00:00:00"/>
    <n v="7.4999999999999997E-2"/>
    <n v="7.4200000000000002E-2"/>
    <n v="7.4610800000000005E-2"/>
    <n v="7.5499999999999998E-2"/>
    <n v="7.4200000000000002E-2"/>
    <n v="7.4438400000000002E-2"/>
    <n v="7.4499999999999997E-2"/>
    <m/>
    <n v="6050000"/>
    <m/>
    <n v="4500000"/>
    <m/>
    <n v="3100000"/>
    <m/>
    <n v="1.9516129032258065"/>
    <n v="7.4499999999999997E-2"/>
    <n v="2020"/>
    <x v="11"/>
    <x v="1"/>
  </r>
  <r>
    <d v="2020-01-07T00:00:00"/>
    <d v="2020-01-09T00:00:00"/>
    <s v="Lelang"/>
    <s v="FR0083"/>
    <d v="2040-04-15T00:00:00"/>
    <n v="7.4999999999999997E-2"/>
    <n v="7.5200000000000003E-2"/>
    <n v="7.5700100000000006E-2"/>
    <n v="7.6499999999999999E-2"/>
    <n v="7.5200000000000003E-2"/>
    <n v="7.5388800000000006E-2"/>
    <n v="7.5499999999999998E-2"/>
    <m/>
    <n v="2412500"/>
    <m/>
    <n v="750000"/>
    <m/>
    <n v="750000"/>
    <m/>
    <n v="3.2166666666666668"/>
    <n v="7.5399999999999995E-2"/>
    <n v="2020"/>
    <x v="11"/>
    <x v="1"/>
  </r>
  <r>
    <d v="2020-01-07T00:00:00"/>
    <d v="2020-01-09T00:00:00"/>
    <s v="Lelang"/>
    <s v="FR0076"/>
    <d v="2048-05-15T00:00:00"/>
    <n v="7.3749999999999996E-2"/>
    <n v="7.6899999999999996E-2"/>
    <n v="7.7340900000000004E-2"/>
    <n v="7.8799999999999995E-2"/>
    <n v="7.6899999999999996E-2"/>
    <n v="7.7189400000000005E-2"/>
    <n v="7.7299999999999994E-2"/>
    <m/>
    <n v="1619800"/>
    <m/>
    <n v="1150000"/>
    <m/>
    <n v="1100000"/>
    <m/>
    <n v="1.4725454545454546"/>
    <n v="7.7200000000000005E-2"/>
    <n v="2020"/>
    <x v="11"/>
    <x v="1"/>
  </r>
  <r>
    <d v="2020-01-07T00:00:00"/>
    <d v="2020-01-17T00:00:00"/>
    <s v="Bookbuilding"/>
    <s v="RI0230"/>
    <d v="2030-02-14T00:00:00"/>
    <n v="2.8500000000000001E-2"/>
    <m/>
    <m/>
    <m/>
    <m/>
    <m/>
    <m/>
    <m/>
    <n v="59020944.248000003"/>
    <m/>
    <n v="16384800"/>
    <m/>
    <n v="16384800"/>
    <m/>
    <m/>
    <m/>
    <n v="2020"/>
    <x v="11"/>
    <x v="35"/>
  </r>
  <r>
    <d v="2020-01-07T00:00:00"/>
    <d v="2020-01-17T00:00:00"/>
    <s v="Bookbuilding"/>
    <s v="RI0250"/>
    <d v="2050-02-14T00:00:00"/>
    <n v="3.5000000000000003E-2"/>
    <m/>
    <m/>
    <m/>
    <m/>
    <m/>
    <m/>
    <m/>
    <n v="46078973.040000007"/>
    <m/>
    <n v="10923200"/>
    <m/>
    <n v="10923200"/>
    <m/>
    <m/>
    <m/>
    <n v="2020"/>
    <x v="11"/>
    <x v="35"/>
  </r>
  <r>
    <d v="2020-01-07T00:00:00"/>
    <d v="2020-01-17T00:00:00"/>
    <s v="Bookbuilding"/>
    <s v="RIEUR0227"/>
    <d v="2027-02-14T00:00:00"/>
    <n v="8.9999999999999993E-3"/>
    <m/>
    <m/>
    <m/>
    <m/>
    <m/>
    <m/>
    <m/>
    <n v="67501671.93979001"/>
    <m/>
    <n v="15207830"/>
    <m/>
    <n v="15207830"/>
    <m/>
    <m/>
    <m/>
    <n v="2020"/>
    <x v="11"/>
    <x v="27"/>
  </r>
  <r>
    <d v="2020-01-14T00:00:00"/>
    <d v="2020-01-16T00:00:00"/>
    <s v="Lelang"/>
    <s v="SPNS15072020"/>
    <d v="2020-07-15T00:00:00"/>
    <s v="Diskonto"/>
    <n v="4.1250000000000002E-2"/>
    <n v="4.4363E-2"/>
    <n v="4.6249999999999999E-2"/>
    <n v="4.1250000000000002E-2"/>
    <n v="4.2041700000000001E-2"/>
    <n v="4.2500000000000003E-2"/>
    <n v="7000000"/>
    <n v="21150000"/>
    <n v="59143000"/>
    <n v="20900000"/>
    <n v="39040000"/>
    <n v="1500000"/>
    <n v="7000000"/>
    <n v="14.1"/>
    <n v="4.7500000000000001E-2"/>
    <n v="2020"/>
    <x v="11"/>
    <x v="21"/>
  </r>
  <r>
    <d v="2020-01-14T00:00:00"/>
    <d v="2020-01-16T00:00:00"/>
    <s v="Lelang"/>
    <s v="PBS002"/>
    <d v="2022-01-15T00:00:00"/>
    <n v="5.45E-2"/>
    <n v="5.7500000000000002E-2"/>
    <n v="6.0375199999999997E-2"/>
    <n v="6.3125000000000001E-2"/>
    <n v="5.7500000000000002E-2"/>
    <n v="5.8515299999999999E-2"/>
    <n v="5.9062499999999997E-2"/>
    <m/>
    <n v="22182000"/>
    <m/>
    <n v="3800000"/>
    <m/>
    <n v="1550000"/>
    <m/>
    <n v="14.310967741935483"/>
    <n v="5.91E-2"/>
    <n v="2020"/>
    <x v="11"/>
    <x v="20"/>
  </r>
  <r>
    <d v="2020-01-14T00:00:00"/>
    <d v="2020-01-16T00:00:00"/>
    <s v="Lelang"/>
    <s v="PBS026"/>
    <d v="2024-10-15T00:00:00"/>
    <n v="6.6250000000000003E-2"/>
    <n v="6.4062499999999994E-2"/>
    <n v="6.5339099999999997E-2"/>
    <n v="6.7812499999999998E-2"/>
    <n v="6.4062499999999994E-2"/>
    <n v="6.4192799999999994E-2"/>
    <n v="6.4375000000000002E-2"/>
    <m/>
    <n v="12431000"/>
    <m/>
    <n v="11450000"/>
    <m/>
    <n v="2450000"/>
    <m/>
    <n v="5.0738775510204084"/>
    <n v="6.5199999999999994E-2"/>
    <n v="2020"/>
    <x v="11"/>
    <x v="20"/>
  </r>
  <r>
    <d v="2020-01-14T00:00:00"/>
    <d v="2020-01-16T00:00:00"/>
    <s v="Lelang"/>
    <s v="PBS005"/>
    <d v="2043-04-15T00:00:00"/>
    <n v="6.7500000000000004E-2"/>
    <n v="7.6249999999999998E-2"/>
    <n v="7.7597200000000005E-2"/>
    <n v="8.0312499999999995E-2"/>
    <n v="7.6249999999999998E-2"/>
    <n v="7.7021999999999993E-2"/>
    <n v="7.7187500000000006E-2"/>
    <m/>
    <n v="3380000"/>
    <m/>
    <n v="2890000"/>
    <m/>
    <n v="1500000"/>
    <m/>
    <n v="2.2533333333333334"/>
    <n v="7.9399999999999998E-2"/>
    <n v="2020"/>
    <x v="11"/>
    <x v="20"/>
  </r>
  <r>
    <d v="2020-01-21T00:00:00"/>
    <d v="2020-01-23T00:00:00"/>
    <s v="Lelang"/>
    <s v="SPN03200422"/>
    <d v="2020-04-22T00:00:00"/>
    <s v="Diskonto"/>
    <n v="3.9E-2"/>
    <n v="4.1106999999999998E-2"/>
    <n v="4.4900000000000002E-2"/>
    <n v="3.9E-2"/>
    <n v="3.9399999999999998E-2"/>
    <n v="3.95E-2"/>
    <n v="15000000"/>
    <n v="21990000"/>
    <n v="94979700"/>
    <n v="15800000"/>
    <n v="71250000"/>
    <n v="1500000"/>
    <n v="20000000"/>
    <n v="14.66"/>
    <n v="4.3999999999999997E-2"/>
    <n v="2020"/>
    <x v="11"/>
    <x v="16"/>
  </r>
  <r>
    <d v="2020-01-21T00:00:00"/>
    <d v="2020-01-23T00:00:00"/>
    <s v="Lelang"/>
    <s v="SPN12210108"/>
    <d v="2021-01-08T00:00:00"/>
    <s v="Diskonto"/>
    <n v="4.1500000000000002E-2"/>
    <n v="4.3268000000000001E-2"/>
    <n v="4.5600000000000002E-2"/>
    <n v="4.1500000000000002E-2"/>
    <n v="4.19333E-2"/>
    <n v="4.2000000000000003E-2"/>
    <m/>
    <n v="21490000"/>
    <m/>
    <n v="14700000"/>
    <m/>
    <n v="1500000"/>
    <m/>
    <n v="14.326666666666666"/>
    <n v="4.5999999999999999E-2"/>
    <n v="2020"/>
    <x v="11"/>
    <x v="17"/>
  </r>
  <r>
    <d v="2020-01-21T00:00:00"/>
    <d v="2020-01-23T00:00:00"/>
    <s v="Lelang"/>
    <s v="FR0081"/>
    <d v="2025-06-15T00:00:00"/>
    <n v="6.5000000000000002E-2"/>
    <n v="0.06"/>
    <n v="6.0839600000000001E-2"/>
    <n v="6.1600000000000002E-2"/>
    <n v="0.06"/>
    <n v="6.0385500000000002E-2"/>
    <n v="6.0699999999999997E-2"/>
    <m/>
    <n v="16649800"/>
    <m/>
    <n v="11800000"/>
    <m/>
    <n v="5550000"/>
    <m/>
    <n v="2.9999639639639639"/>
    <n v="6.0699999999999997E-2"/>
    <n v="2020"/>
    <x v="11"/>
    <x v="1"/>
  </r>
  <r>
    <d v="2020-01-21T00:00:00"/>
    <d v="2020-01-23T00:00:00"/>
    <s v="Lelang"/>
    <s v="FR0082"/>
    <d v="2030-09-15T00:00:00"/>
    <n v="7.0000000000000007E-2"/>
    <n v="6.7699999999999996E-2"/>
    <n v="6.8106200000000006E-2"/>
    <n v="6.88E-2"/>
    <n v="6.7699999999999996E-2"/>
    <n v="6.7849699999999999E-2"/>
    <n v="6.7900000000000002E-2"/>
    <m/>
    <n v="17223000"/>
    <m/>
    <n v="17050000"/>
    <m/>
    <n v="4200000"/>
    <m/>
    <n v="4.100714285714286"/>
    <n v="6.8099999999999994E-2"/>
    <n v="2020"/>
    <x v="11"/>
    <x v="1"/>
  </r>
  <r>
    <d v="2020-01-21T00:00:00"/>
    <d v="2020-01-23T00:00:00"/>
    <s v="Lelang"/>
    <s v="FR0080"/>
    <d v="2035-06-15T00:00:00"/>
    <n v="7.4999999999999997E-2"/>
    <n v="7.2499999999999995E-2"/>
    <n v="7.3252800000000007E-2"/>
    <n v="7.4999999999999997E-2"/>
    <n v="7.2499999999999995E-2"/>
    <n v="7.3062500000000002E-2"/>
    <n v="7.3099999999999998E-2"/>
    <m/>
    <n v="5407000"/>
    <m/>
    <n v="3050000"/>
    <m/>
    <n v="2200000"/>
    <m/>
    <n v="2.4577272727272725"/>
    <n v="7.3099999999999998E-2"/>
    <n v="2020"/>
    <x v="11"/>
    <x v="1"/>
  </r>
  <r>
    <d v="2020-01-21T00:00:00"/>
    <d v="2020-01-23T00:00:00"/>
    <s v="Lelang"/>
    <s v="FR0083"/>
    <d v="2040-04-15T00:00:00"/>
    <n v="7.4999999999999997E-2"/>
    <n v="7.3800000000000004E-2"/>
    <n v="7.4161199999999997E-2"/>
    <n v="7.4800000000000005E-2"/>
    <n v="7.3800000000000004E-2"/>
    <n v="7.3871400000000004E-2"/>
    <n v="7.3999999999999996E-2"/>
    <m/>
    <n v="6910300"/>
    <m/>
    <n v="4400000"/>
    <m/>
    <n v="2250000"/>
    <m/>
    <n v="3.0712444444444444"/>
    <n v="7.3999999999999996E-2"/>
    <n v="2020"/>
    <x v="11"/>
    <x v="1"/>
  </r>
  <r>
    <d v="2020-01-21T00:00:00"/>
    <d v="2020-01-23T00:00:00"/>
    <s v="Lelang"/>
    <s v="FR0076"/>
    <d v="2048-05-15T00:00:00"/>
    <n v="7.3749999999999996E-2"/>
    <n v="7.5499999999999998E-2"/>
    <n v="7.6376399999999997E-2"/>
    <n v="7.85E-2"/>
    <n v="7.5499999999999998E-2"/>
    <n v="7.5864500000000001E-2"/>
    <n v="7.5999999999999998E-2"/>
    <m/>
    <n v="5309600"/>
    <m/>
    <n v="4450000"/>
    <m/>
    <n v="2800000"/>
    <m/>
    <n v="1.8962857142857144"/>
    <n v="7.5999999999999998E-2"/>
    <n v="2020"/>
    <x v="11"/>
    <x v="1"/>
  </r>
  <r>
    <d v="2020-01-28T00:00:00"/>
    <d v="2020-01-30T00:00:00"/>
    <s v="Lelang"/>
    <s v="SPNS15072020"/>
    <d v="2020-07-15T00:00:00"/>
    <s v="Diskonto"/>
    <n v="3.90625E-2"/>
    <n v="4.06573E-2"/>
    <n v="4.3124999999999997E-2"/>
    <n v="3.90625E-2"/>
    <n v="3.94375E-2"/>
    <n v="3.9687500000000001E-2"/>
    <n v="7000000"/>
    <n v="19075000"/>
    <n v="46914800"/>
    <n v="13550000"/>
    <n v="28848600"/>
    <n v="1000000"/>
    <n v="8000000"/>
    <n v="19.074999999999999"/>
    <n v="4.0800000000000003E-2"/>
    <n v="2020"/>
    <x v="11"/>
    <x v="21"/>
  </r>
  <r>
    <d v="2020-01-28T00:00:00"/>
    <d v="2020-01-30T00:00:00"/>
    <s v="Lelang"/>
    <s v="PBS002"/>
    <d v="2022-01-15T00:00:00"/>
    <n v="5.45E-2"/>
    <n v="5.6250000000000001E-2"/>
    <n v="5.8546899999999999E-2"/>
    <n v="6.25E-2"/>
    <n v="5.6250000000000001E-2"/>
    <n v="5.7080400000000003E-2"/>
    <n v="5.7187500000000002E-2"/>
    <m/>
    <n v="12236000"/>
    <m/>
    <n v="1400000"/>
    <m/>
    <n v="1000000"/>
    <m/>
    <n v="12.236000000000001"/>
    <n v="5.7200000000000001E-2"/>
    <n v="2020"/>
    <x v="11"/>
    <x v="20"/>
  </r>
  <r>
    <d v="2020-01-28T00:00:00"/>
    <d v="2020-01-30T00:00:00"/>
    <s v="Lelang"/>
    <s v="PBS026"/>
    <d v="2024-10-15T00:00:00"/>
    <n v="6.6250000000000003E-2"/>
    <n v="6.1874999999999999E-2"/>
    <n v="6.2893599999999994E-2"/>
    <n v="6.6250000000000003E-2"/>
    <n v="6.1874999999999999E-2"/>
    <n v="6.1874999999999999E-2"/>
    <n v="6.1874999999999999E-2"/>
    <m/>
    <n v="9227000"/>
    <m/>
    <n v="8960000"/>
    <m/>
    <n v="2280000"/>
    <m/>
    <n v="4.0469298245614036"/>
    <n v="6.2799999999999995E-2"/>
    <n v="2020"/>
    <x v="11"/>
    <x v="20"/>
  </r>
  <r>
    <d v="2020-01-28T00:00:00"/>
    <d v="2020-01-30T00:00:00"/>
    <s v="Lelang"/>
    <s v="PBS005"/>
    <d v="2043-04-15T00:00:00"/>
    <n v="6.7500000000000004E-2"/>
    <n v="7.6249999999999998E-2"/>
    <n v="7.6654E-2"/>
    <n v="7.9062499999999994E-2"/>
    <n v="7.6249999999999998E-2"/>
    <n v="7.6414200000000002E-2"/>
    <n v="7.6562500000000006E-2"/>
    <m/>
    <n v="1988600"/>
    <m/>
    <n v="1988600"/>
    <m/>
    <n v="1370000"/>
    <m/>
    <n v="1.4515328467153286"/>
    <n v="7.7499999999999999E-2"/>
    <n v="2020"/>
    <x v="11"/>
    <x v="20"/>
  </r>
  <r>
    <d v="2020-01-28T00:00:00"/>
    <d v="2020-01-30T00:00:00"/>
    <s v="Lelang"/>
    <s v="PBS015"/>
    <d v="1947-07-15T00:00:00"/>
    <n v="0.08"/>
    <n v="7.8437499999999993E-2"/>
    <n v="7.87437E-2"/>
    <n v="0.08"/>
    <n v="7.8437499999999993E-2"/>
    <n v="7.8437499999999993E-2"/>
    <n v="7.8437499999999993E-2"/>
    <m/>
    <n v="4388200"/>
    <m/>
    <n v="2950000"/>
    <m/>
    <n v="2350000"/>
    <m/>
    <n v="1.8673191489361702"/>
    <n v="7.85E-2"/>
    <n v="2020"/>
    <x v="11"/>
    <x v="20"/>
  </r>
  <r>
    <d v="2020-02-04T00:00:00"/>
    <d v="2020-02-06T00:00:00"/>
    <s v="Lelang"/>
    <s v="SPN12200508"/>
    <d v="2020-05-08T00:00:00"/>
    <s v="Diskonto"/>
    <n v="3.49E-2"/>
    <n v="3.6995899999999998E-2"/>
    <n v="4.2500000000000003E-2"/>
    <n v="3.49E-2"/>
    <n v="3.49E-2"/>
    <n v="3.49E-2"/>
    <n v="15000000"/>
    <n v="16160000"/>
    <n v="96901400"/>
    <n v="13120000"/>
    <n v="57177142"/>
    <n v="1500000"/>
    <n v="21000000"/>
    <n v="10.773333333333333"/>
    <n v="0.04"/>
    <n v="2020"/>
    <x v="11"/>
    <x v="17"/>
  </r>
  <r>
    <d v="2020-02-04T00:00:00"/>
    <d v="2020-02-06T00:00:00"/>
    <s v="Lelang"/>
    <s v="SPN12210205"/>
    <d v="2021-02-05T00:00:00"/>
    <s v="Diskonto"/>
    <n v="3.7900000000000003E-2"/>
    <n v="3.8976299999999998E-2"/>
    <n v="4.1000000000000002E-2"/>
    <n v="3.7900000000000003E-2"/>
    <n v="3.7960000000000001E-2"/>
    <n v="3.7999999999999999E-2"/>
    <m/>
    <n v="18800000"/>
    <m/>
    <n v="11800000"/>
    <m/>
    <n v="1500000"/>
    <m/>
    <n v="12.533333333333333"/>
    <n v="4.2000000000000003E-2"/>
    <n v="2020"/>
    <x v="11"/>
    <x v="17"/>
  </r>
  <r>
    <d v="2020-02-04T00:00:00"/>
    <d v="2020-02-06T00:00:00"/>
    <s v="Lelang"/>
    <s v="FR0081"/>
    <d v="2025-06-15T00:00:00"/>
    <n v="6.5000000000000002E-2"/>
    <n v="5.96E-2"/>
    <n v="6.0027999999999998E-2"/>
    <n v="6.5000000000000002E-2"/>
    <n v="5.96E-2"/>
    <n v="5.97653E-2"/>
    <n v="5.9900000000000002E-2"/>
    <m/>
    <n v="19996000"/>
    <m/>
    <n v="14807142"/>
    <m/>
    <n v="4750000"/>
    <m/>
    <n v="4.2096842105263157"/>
    <n v="6.0100000000000001E-2"/>
    <n v="2020"/>
    <x v="11"/>
    <x v="1"/>
  </r>
  <r>
    <d v="2020-02-04T00:00:00"/>
    <d v="2020-02-06T00:00:00"/>
    <s v="Lelang"/>
    <s v="FR0082"/>
    <d v="2030-09-15T00:00:00"/>
    <n v="7.0000000000000007E-2"/>
    <n v="6.6000000000000003E-2"/>
    <n v="6.6774399999999998E-2"/>
    <n v="7.0999999999999994E-2"/>
    <n v="6.6000000000000003E-2"/>
    <n v="6.6423200000000002E-2"/>
    <n v="6.6500000000000004E-2"/>
    <m/>
    <n v="24167000"/>
    <m/>
    <n v="9950000"/>
    <m/>
    <n v="6500000"/>
    <m/>
    <n v="3.718"/>
    <n v="6.6500000000000004E-2"/>
    <n v="2020"/>
    <x v="11"/>
    <x v="1"/>
  </r>
  <r>
    <d v="2020-02-04T00:00:00"/>
    <d v="2020-02-06T00:00:00"/>
    <s v="Lelang"/>
    <s v="FR0080"/>
    <d v="2035-06-15T00:00:00"/>
    <n v="7.4999999999999997E-2"/>
    <n v="7.1300000000000002E-2"/>
    <n v="7.1900000000000006E-2"/>
    <n v="7.2300000000000003E-2"/>
    <n v="7.1300000000000002E-2"/>
    <n v="7.1698499999999998E-2"/>
    <n v="7.1800000000000003E-2"/>
    <m/>
    <n v="9931100"/>
    <m/>
    <n v="3100000"/>
    <m/>
    <n v="3100000"/>
    <m/>
    <n v="3.2035806451612903"/>
    <n v="7.17E-2"/>
    <n v="2020"/>
    <x v="11"/>
    <x v="1"/>
  </r>
  <r>
    <d v="2020-02-04T00:00:00"/>
    <d v="2020-02-06T00:00:00"/>
    <s v="Lelang"/>
    <s v="FR0083"/>
    <d v="2040-04-15T00:00:00"/>
    <n v="7.4999999999999997E-2"/>
    <n v="7.3400000000000007E-2"/>
    <n v="7.3634099999999994E-2"/>
    <n v="7.4200000000000002E-2"/>
    <n v="7.3400000000000007E-2"/>
    <n v="7.3499900000000007E-2"/>
    <n v="7.3599999999999999E-2"/>
    <m/>
    <n v="3912100"/>
    <m/>
    <n v="1900000"/>
    <m/>
    <n v="1900000"/>
    <m/>
    <n v="2.0590000000000002"/>
    <n v="7.3499999999999996E-2"/>
    <n v="2020"/>
    <x v="11"/>
    <x v="1"/>
  </r>
  <r>
    <d v="2020-02-04T00:00:00"/>
    <d v="2020-02-06T00:00:00"/>
    <s v="Lelang"/>
    <s v="FR0076"/>
    <d v="2048-05-15T00:00:00"/>
    <n v="7.3749999999999996E-2"/>
    <n v="7.5399999999999995E-2"/>
    <n v="7.6770900000000003E-2"/>
    <n v="7.85E-2"/>
    <n v="7.5399999999999995E-2"/>
    <n v="7.5636300000000004E-2"/>
    <n v="7.5800000000000006E-2"/>
    <m/>
    <n v="3935200"/>
    <m/>
    <n v="2500000"/>
    <m/>
    <n v="1750000"/>
    <m/>
    <n v="2.2486857142857142"/>
    <n v="7.5800000000000006E-2"/>
    <n v="2020"/>
    <x v="11"/>
    <x v="1"/>
  </r>
  <r>
    <d v="2020-02-11T00:00:00"/>
    <d v="2020-02-13T00:00:00"/>
    <s v="Lelang"/>
    <s v="SPNS12082020"/>
    <d v="2020-07-15T00:00:00"/>
    <s v="Diskonto"/>
    <n v="3.4687500000000003E-2"/>
    <n v="3.5831799999999997E-2"/>
    <n v="3.90625E-2"/>
    <n v="3.4687500000000003E-2"/>
    <n v="3.4687500000000003E-2"/>
    <n v="3.4687500000000003E-2"/>
    <n v="7000000"/>
    <n v="22010000"/>
    <n v="69574800"/>
    <n v="15020000"/>
    <n v="43007142"/>
    <n v="1500000"/>
    <n v="8000000"/>
    <n v="14.673333333333334"/>
    <n v="3.6600000000000001E-2"/>
    <n v="2020"/>
    <x v="11"/>
    <x v="21"/>
  </r>
  <r>
    <d v="2020-02-11T00:00:00"/>
    <d v="2020-02-13T00:00:00"/>
    <s v="Lelang"/>
    <s v="PBS002"/>
    <d v="2022-01-15T00:00:00"/>
    <n v="5.45E-2"/>
    <n v="5.46875E-2"/>
    <n v="5.5966500000000002E-2"/>
    <n v="5.8125000000000003E-2"/>
    <n v="5.46875E-2"/>
    <n v="5.5148999999999997E-2"/>
    <n v="5.5312500000000001E-2"/>
    <m/>
    <n v="28707000"/>
    <m/>
    <n v="15500000"/>
    <m/>
    <n v="2730000"/>
    <m/>
    <n v="10.515384615384615"/>
    <n v="5.6000000000000001E-2"/>
    <n v="2020"/>
    <x v="11"/>
    <x v="20"/>
  </r>
  <r>
    <d v="2020-02-11T00:00:00"/>
    <d v="2020-02-13T00:00:00"/>
    <s v="Lelang"/>
    <s v="PBS026"/>
    <d v="2024-10-15T00:00:00"/>
    <n v="6.6250000000000003E-2"/>
    <n v="0.06"/>
    <n v="6.11359E-2"/>
    <n v="6.5000000000000002E-2"/>
    <n v="0.06"/>
    <n v="6.0226599999999998E-2"/>
    <n v="6.0312499999999998E-2"/>
    <m/>
    <n v="15111000"/>
    <m/>
    <n v="10597142"/>
    <m/>
    <n v="2600000"/>
    <m/>
    <n v="5.811923076923077"/>
    <n v="6.1600000000000002E-2"/>
    <n v="2020"/>
    <x v="11"/>
    <x v="20"/>
  </r>
  <r>
    <d v="2020-02-11T00:00:00"/>
    <d v="2020-02-13T00:00:00"/>
    <s v="Lelang"/>
    <s v="PBS005"/>
    <d v="2043-04-15T00:00:00"/>
    <n v="6.7500000000000004E-2"/>
    <n v="7.5312500000000004E-2"/>
    <n v="7.7361100000000002E-2"/>
    <n v="7.8125E-2"/>
    <n v="7.5312500000000004E-2"/>
    <n v="7.5734200000000002E-2"/>
    <n v="7.6249999999999998E-2"/>
    <m/>
    <n v="3746800"/>
    <m/>
    <n v="1890000"/>
    <m/>
    <n v="1170000"/>
    <m/>
    <n v="3.2023931623931623"/>
    <n v="7.6300000000000007E-2"/>
    <n v="2020"/>
    <x v="11"/>
    <x v="20"/>
  </r>
  <r>
    <d v="2020-02-18T00:00:00"/>
    <d v="2020-02-20T00:00:00"/>
    <s v="Lelang"/>
    <s v="SPN03200519"/>
    <d v="2020-05-19T00:00:00"/>
    <s v="Diskonto"/>
    <n v="2.4899999999999999E-2"/>
    <n v="3.28518E-2"/>
    <n v="0.04"/>
    <n v="2.4899999999999999E-2"/>
    <n v="2.8931999999999999E-2"/>
    <n v="3.2899999999999999E-2"/>
    <n v="15000000"/>
    <n v="15740000"/>
    <n v="127119700"/>
    <n v="7880000"/>
    <n v="39530000"/>
    <n v="1500000"/>
    <n v="18500000"/>
    <n v="10.493333333333334"/>
    <n v="3.4500000000000003E-2"/>
    <n v="2020"/>
    <x v="11"/>
    <x v="16"/>
  </r>
  <r>
    <d v="2020-02-18T00:00:00"/>
    <d v="2020-02-20T00:00:00"/>
    <s v="Lelang"/>
    <s v="SPN12210205"/>
    <d v="2021-02-05T00:00:00"/>
    <s v="Diskonto"/>
    <n v="3.4000000000000002E-2"/>
    <n v="3.6436799999999998E-2"/>
    <n v="3.7499999999999999E-2"/>
    <n v="3.4000000000000002E-2"/>
    <n v="3.5213300000000003E-2"/>
    <n v="3.6200000000000003E-2"/>
    <m/>
    <n v="17700000"/>
    <m/>
    <n v="7600000"/>
    <m/>
    <n v="1500000"/>
    <m/>
    <n v="11.8"/>
    <n v="3.6999999999999998E-2"/>
    <n v="2020"/>
    <x v="11"/>
    <x v="17"/>
  </r>
  <r>
    <d v="2020-02-18T00:00:00"/>
    <d v="2020-02-20T00:00:00"/>
    <s v="Lelang"/>
    <s v="FR0081"/>
    <d v="2025-06-15T00:00:00"/>
    <n v="6.5000000000000002E-2"/>
    <n v="5.6500000000000002E-2"/>
    <n v="5.73923E-2"/>
    <n v="6.7599999999999993E-2"/>
    <n v="5.6500000000000002E-2"/>
    <n v="5.6922199999999999E-2"/>
    <n v="5.7099999999999998E-2"/>
    <m/>
    <n v="37244000"/>
    <m/>
    <n v="8600000"/>
    <m/>
    <n v="3600000"/>
    <m/>
    <n v="10.345555555555556"/>
    <n v="5.7099999999999998E-2"/>
    <n v="2020"/>
    <x v="11"/>
    <x v="1"/>
  </r>
  <r>
    <d v="2020-02-18T00:00:00"/>
    <d v="2020-02-20T00:00:00"/>
    <s v="Lelang"/>
    <s v="FR0082"/>
    <d v="2030-09-15T00:00:00"/>
    <n v="7.0000000000000007E-2"/>
    <n v="6.4799999999999996E-2"/>
    <n v="6.5407000000000007E-2"/>
    <n v="6.6299999999999998E-2"/>
    <n v="6.4799999999999996E-2"/>
    <n v="6.5162200000000003E-2"/>
    <n v="6.5199999999999994E-2"/>
    <m/>
    <n v="25261000"/>
    <m/>
    <n v="5300000"/>
    <m/>
    <n v="3850000"/>
    <m/>
    <n v="6.5612987012987016"/>
    <n v="6.5199999999999994E-2"/>
    <n v="2020"/>
    <x v="11"/>
    <x v="1"/>
  </r>
  <r>
    <d v="2020-02-18T00:00:00"/>
    <d v="2020-02-20T00:00:00"/>
    <s v="Lelang"/>
    <s v="FR0080"/>
    <d v="2035-06-15T00:00:00"/>
    <n v="7.4999999999999997E-2"/>
    <n v="6.9900000000000004E-2"/>
    <n v="7.0276500000000006E-2"/>
    <n v="7.0999999999999994E-2"/>
    <n v="6.9900000000000004E-2"/>
    <n v="7.00992E-2"/>
    <n v="7.0199999999999999E-2"/>
    <m/>
    <n v="16795700"/>
    <m/>
    <n v="3850000"/>
    <m/>
    <n v="3850000"/>
    <m/>
    <n v="4.3625194805194809"/>
    <n v="7.0099999999999996E-2"/>
    <n v="2020"/>
    <x v="11"/>
    <x v="1"/>
  </r>
  <r>
    <d v="2020-02-18T00:00:00"/>
    <d v="2020-02-20T00:00:00"/>
    <s v="Lelang"/>
    <s v="FR0083"/>
    <d v="2040-04-15T00:00:00"/>
    <n v="7.4999999999999997E-2"/>
    <n v="7.2400000000000006E-2"/>
    <n v="7.2869299999999998E-2"/>
    <n v="7.3300000000000004E-2"/>
    <n v="7.2400000000000006E-2"/>
    <n v="7.2653300000000004E-2"/>
    <n v="7.2700000000000001E-2"/>
    <m/>
    <n v="9176000"/>
    <m/>
    <n v="2200000"/>
    <m/>
    <n v="1500000"/>
    <m/>
    <n v="6.1173333333333337"/>
    <n v="7.2700000000000001E-2"/>
    <n v="2020"/>
    <x v="11"/>
    <x v="1"/>
  </r>
  <r>
    <d v="2020-02-18T00:00:00"/>
    <d v="2020-02-20T00:00:00"/>
    <s v="Lelang"/>
    <s v="FR0076"/>
    <d v="2048-05-15T00:00:00"/>
    <n v="7.3749999999999996E-2"/>
    <n v="7.4300000000000005E-2"/>
    <n v="7.4837500000000001E-2"/>
    <n v="7.5999999999999998E-2"/>
    <n v="7.4300000000000005E-2"/>
    <n v="7.4642200000000006E-2"/>
    <n v="7.4800000000000005E-2"/>
    <m/>
    <n v="5203000"/>
    <m/>
    <n v="4100000"/>
    <m/>
    <n v="2700000"/>
    <m/>
    <n v="1.9270370370370371"/>
    <n v="7.4800000000000005E-2"/>
    <n v="2020"/>
    <x v="11"/>
    <x v="1"/>
  </r>
  <r>
    <d v="2020-02-19T00:00:00"/>
    <d v="2020-02-19T00:00:00"/>
    <s v="Bookbuilding"/>
    <s v="SBR009"/>
    <d v="2022-02-10T00:00:00"/>
    <n v="6.3E-2"/>
    <m/>
    <m/>
    <m/>
    <m/>
    <n v="6.3E-2"/>
    <m/>
    <n v="2000000"/>
    <n v="2255246"/>
    <n v="2255246"/>
    <n v="2255246"/>
    <n v="2255246"/>
    <n v="2255246"/>
    <n v="2255246"/>
    <n v="1"/>
    <n v="6.3E-2"/>
    <n v="2020"/>
    <x v="11"/>
    <x v="26"/>
  </r>
  <r>
    <d v="2020-02-25T00:00:00"/>
    <d v="2020-02-27T00:00:00"/>
    <s v="Lelang"/>
    <s v="SPNS12082020"/>
    <d v="2020-07-15T00:00:00"/>
    <s v="Diskonto"/>
    <n v="0.03"/>
    <n v="3.1534899999999998E-2"/>
    <n v="3.3125000000000002E-2"/>
    <n v="0.03"/>
    <n v="3.02125E-2"/>
    <n v="3.0624999999999999E-2"/>
    <n v="7000000"/>
    <n v="10830000"/>
    <n v="60544700"/>
    <n v="5660000"/>
    <n v="38810000"/>
    <n v="1000000"/>
    <n v="7000000"/>
    <n v="10.83"/>
    <n v="3.1899999999999998E-2"/>
    <n v="2020"/>
    <x v="11"/>
    <x v="21"/>
  </r>
  <r>
    <d v="2020-02-25T00:00:00"/>
    <d v="2020-02-27T00:00:00"/>
    <s v="Lelang"/>
    <s v="PBS002"/>
    <d v="2022-01-15T00:00:00"/>
    <n v="5.45E-2"/>
    <n v="0.05"/>
    <n v="5.1593400000000005E-2"/>
    <n v="5.5E-2"/>
    <n v="0.05"/>
    <n v="5.0367299999999997E-2"/>
    <n v="5.0625000000000003E-2"/>
    <m/>
    <n v="17975000"/>
    <m/>
    <n v="11000000"/>
    <m/>
    <n v="2200000"/>
    <m/>
    <n v="8.170454545454545"/>
    <n v="5.11E-2"/>
    <n v="2020"/>
    <x v="11"/>
    <x v="20"/>
  </r>
  <r>
    <d v="2020-02-25T00:00:00"/>
    <d v="2020-02-27T00:00:00"/>
    <s v="Lelang"/>
    <s v="PBS026"/>
    <d v="2024-10-15T00:00:00"/>
    <n v="6.6250000000000003E-2"/>
    <n v="5.6875000000000002E-2"/>
    <n v="5.8184199999999998E-2"/>
    <n v="6.0312499999999998E-2"/>
    <n v="5.6875000000000002E-2"/>
    <n v="5.7335400000000002E-2"/>
    <n v="5.7500000000000002E-2"/>
    <m/>
    <n v="21139000"/>
    <m/>
    <n v="11850000"/>
    <m/>
    <n v="1500000"/>
    <m/>
    <n v="14.092666666666666"/>
    <n v="5.8000000000000003E-2"/>
    <n v="2020"/>
    <x v="11"/>
    <x v="20"/>
  </r>
  <r>
    <d v="2020-02-25T00:00:00"/>
    <d v="2020-02-27T00:00:00"/>
    <s v="Lelang"/>
    <s v="PBS005"/>
    <d v="2043-04-15T00:00:00"/>
    <n v="6.7500000000000004E-2"/>
    <n v="7.4999999999999997E-2"/>
    <n v="7.5153300000000006E-2"/>
    <n v="7.7187500000000006E-2"/>
    <n v="7.4999999999999997E-2"/>
    <n v="7.4999999999999997E-2"/>
    <n v="7.4999999999999997E-2"/>
    <m/>
    <n v="10600700"/>
    <m/>
    <n v="10300000"/>
    <m/>
    <n v="2300000"/>
    <m/>
    <n v="4.609"/>
    <n v="7.51E-2"/>
    <n v="2020"/>
    <x v="11"/>
    <x v="20"/>
  </r>
  <r>
    <d v="2020-03-03T00:00:00"/>
    <d v="2020-03-05T00:00:00"/>
    <s v="Lelang"/>
    <s v="SPN03200604"/>
    <d v="2020-06-04T00:00:00"/>
    <s v="Diskonto"/>
    <n v="2.8500000000000001E-2"/>
    <n v="3.1703000000000002E-2"/>
    <n v="3.4000000000000002E-2"/>
    <n v="2.8500000000000001E-2"/>
    <n v="2.9010000000000001E-2"/>
    <n v="2.9499999999999998E-2"/>
    <n v="15000000"/>
    <n v="10815000"/>
    <n v="78413500"/>
    <n v="3000000"/>
    <n v="29950000"/>
    <n v="1500000"/>
    <n v="17500000"/>
    <n v="7.21"/>
    <n v="0.03"/>
    <n v="2020"/>
    <x v="11"/>
    <x v="16"/>
  </r>
  <r>
    <d v="2020-03-03T00:00:00"/>
    <d v="2020-03-05T00:00:00"/>
    <s v="Lelang"/>
    <s v="SPN12210304"/>
    <d v="2021-03-04T00:00:00"/>
    <s v="Diskonto"/>
    <n v="3.2000000000000001E-2"/>
    <n v="3.5625299999999999E-2"/>
    <n v="0.04"/>
    <n v="3.2000000000000001E-2"/>
    <n v="3.2539999999999999E-2"/>
    <n v="3.3000000000000002E-2"/>
    <m/>
    <n v="17650000"/>
    <m/>
    <n v="7500000"/>
    <m/>
    <n v="1500000"/>
    <m/>
    <n v="11.766666666666667"/>
    <n v="3.5999999999999997E-2"/>
    <n v="2020"/>
    <x v="11"/>
    <x v="17"/>
  </r>
  <r>
    <d v="2020-03-03T00:00:00"/>
    <d v="2020-03-05T00:00:00"/>
    <s v="Lelang"/>
    <s v="FR0081"/>
    <d v="2025-06-15T00:00:00"/>
    <n v="6.5000000000000002E-2"/>
    <n v="5.9900000000000002E-2"/>
    <n v="6.05855E-2"/>
    <n v="6.2E-2"/>
    <n v="5.9900000000000002E-2"/>
    <n v="6.0183E-2"/>
    <n v="6.0299999999999999E-2"/>
    <m/>
    <n v="19319000"/>
    <m/>
    <n v="8750000"/>
    <m/>
    <n v="4550000"/>
    <m/>
    <n v="4.2459340659340663"/>
    <n v="6.0299999999999999E-2"/>
    <n v="2020"/>
    <x v="11"/>
    <x v="1"/>
  </r>
  <r>
    <d v="2020-03-03T00:00:00"/>
    <d v="2020-03-05T00:00:00"/>
    <s v="Lelang"/>
    <s v="FR0082"/>
    <d v="2030-09-15T00:00:00"/>
    <n v="7.0000000000000007E-2"/>
    <n v="6.7299999999999999E-2"/>
    <n v="6.8843600000000005E-2"/>
    <n v="7.0300000000000001E-2"/>
    <n v="6.7299999999999999E-2"/>
    <n v="6.7699999999999996E-2"/>
    <n v="6.8000000000000005E-2"/>
    <m/>
    <n v="17915000"/>
    <m/>
    <n v="3800000"/>
    <m/>
    <n v="3800000"/>
    <m/>
    <n v="4.7144736842105264"/>
    <n v="6.7699999999999996E-2"/>
    <n v="2020"/>
    <x v="11"/>
    <x v="1"/>
  </r>
  <r>
    <d v="2020-03-03T00:00:00"/>
    <d v="2020-03-05T00:00:00"/>
    <s v="Lelang"/>
    <s v="FR0080"/>
    <d v="2035-06-15T00:00:00"/>
    <n v="7.4999999999999997E-2"/>
    <n v="7.3300000000000004E-2"/>
    <n v="7.4226E-2"/>
    <n v="7.5999999999999998E-2"/>
    <n v="7.3300000000000004E-2"/>
    <n v="7.36739E-2"/>
    <n v="7.3700000000000002E-2"/>
    <m/>
    <n v="7351500"/>
    <m/>
    <n v="3650000"/>
    <m/>
    <n v="3200000"/>
    <m/>
    <n v="2.29734375"/>
    <n v="7.3700000000000002E-2"/>
    <n v="2020"/>
    <x v="11"/>
    <x v="1"/>
  </r>
  <r>
    <d v="2020-03-03T00:00:00"/>
    <d v="2020-03-05T00:00:00"/>
    <s v="Lelang"/>
    <s v="FR0083"/>
    <d v="2040-04-15T00:00:00"/>
    <n v="7.4999999999999997E-2"/>
    <n v="7.4899999999999994E-2"/>
    <n v="7.5139600000000001E-2"/>
    <n v="7.6300000000000007E-2"/>
    <n v="7.4899999999999994E-2"/>
    <n v="7.4976799999999996E-2"/>
    <n v="7.4999999999999997E-2"/>
    <m/>
    <n v="3079800"/>
    <m/>
    <n v="2500000"/>
    <m/>
    <n v="2250000"/>
    <m/>
    <n v="1.3688"/>
    <n v="7.4999999999999997E-2"/>
    <n v="2020"/>
    <x v="11"/>
    <x v="1"/>
  </r>
  <r>
    <d v="2020-03-03T00:00:00"/>
    <d v="2020-03-05T00:00:00"/>
    <s v="Lelang"/>
    <s v="FR0076"/>
    <d v="2048-05-15T00:00:00"/>
    <n v="7.3749999999999996E-2"/>
    <n v="7.5999999999999998E-2"/>
    <n v="7.6899400000000007E-2"/>
    <n v="7.7499999999999999E-2"/>
    <n v="7.5999999999999998E-2"/>
    <n v="7.6474399999999998E-2"/>
    <n v="7.6700000000000004E-2"/>
    <m/>
    <n v="2283200"/>
    <m/>
    <n v="750000"/>
    <m/>
    <n v="700000"/>
    <m/>
    <n v="3.2617142857142856"/>
    <n v="7.6499999999999999E-2"/>
    <n v="2020"/>
    <x v="11"/>
    <x v="1"/>
  </r>
  <r>
    <d v="2020-03-04T00:00:00"/>
    <d v="2020-03-06T00:00:00"/>
    <s v="Private Placement"/>
    <s v="FR0064"/>
    <d v="2028-05-15T00:00:00"/>
    <n v="6.1249999999999999E-2"/>
    <m/>
    <m/>
    <m/>
    <m/>
    <n v="6.6500000000000004E-2"/>
    <m/>
    <m/>
    <n v="1500000"/>
    <n v="1500000"/>
    <n v="1500000"/>
    <n v="1500000"/>
    <n v="1500000"/>
    <n v="1500000"/>
    <n v="1"/>
    <n v="6.6500000000000004E-2"/>
    <n v="2020"/>
    <x v="11"/>
    <x v="1"/>
  </r>
  <r>
    <d v="2020-03-04T00:00:00"/>
    <d v="2020-03-06T00:00:00"/>
    <s v="Private Placement"/>
    <s v="FR0074"/>
    <d v="2032-08-15T00:00:00"/>
    <n v="7.4999999999999997E-2"/>
    <m/>
    <m/>
    <m/>
    <m/>
    <n v="7.1999999999999995E-2"/>
    <m/>
    <m/>
    <n v="500000"/>
    <n v="500000"/>
    <n v="500000"/>
    <n v="500000"/>
    <n v="500000"/>
    <n v="500000"/>
    <n v="1"/>
    <n v="7.1999999999999995E-2"/>
    <n v="2020"/>
    <x v="11"/>
    <x v="1"/>
  </r>
  <r>
    <d v="2020-03-10T00:00:00"/>
    <d v="2020-03-12T00:00:00"/>
    <s v="Lelang"/>
    <s v="SPNS11092020"/>
    <d v="2020-09-11T00:00:00"/>
    <s v="Diskonto"/>
    <n v="2.9687499999999999E-2"/>
    <n v="3.0536000000000001E-2"/>
    <n v="0.05"/>
    <n v="2.9687499999999999E-2"/>
    <n v="3.00781E-2"/>
    <n v="3.0312499999999999E-2"/>
    <n v="7000000"/>
    <n v="10781000"/>
    <n v="36731900"/>
    <n v="4162000"/>
    <n v="27875685"/>
    <n v="1000000"/>
    <n v="8000000"/>
    <n v="10.781000000000001"/>
    <n v="3.3399999999999999E-2"/>
    <n v="2020"/>
    <x v="11"/>
    <x v="21"/>
  </r>
  <r>
    <d v="2020-03-10T00:00:00"/>
    <d v="2020-03-12T00:00:00"/>
    <s v="Lelang"/>
    <s v="PBS002"/>
    <d v="2022-01-15T00:00:00"/>
    <n v="5.45E-2"/>
    <n v="4.9062500000000002E-2"/>
    <n v="5.16642E-2"/>
    <n v="5.5E-2"/>
    <n v="4.9062500000000002E-2"/>
    <n v="4.9793000000000004E-2"/>
    <n v="5.0625000000000003E-2"/>
    <m/>
    <n v="9561000"/>
    <m/>
    <n v="7934285"/>
    <m/>
    <n v="2400000"/>
    <m/>
    <n v="3.9837500000000001"/>
    <n v="5.2900000000000003E-2"/>
    <n v="2020"/>
    <x v="11"/>
    <x v="20"/>
  </r>
  <r>
    <d v="2020-03-10T00:00:00"/>
    <d v="2020-03-12T00:00:00"/>
    <s v="Lelang"/>
    <s v="PBS026"/>
    <d v="2024-10-15T00:00:00"/>
    <n v="6.6250000000000003E-2"/>
    <n v="5.6875000000000002E-2"/>
    <n v="6.0696300000000002E-2"/>
    <n v="6.5000000000000002E-2"/>
    <n v="5.6875000000000002E-2"/>
    <n v="5.7025200000000005E-2"/>
    <n v="5.7187500000000002E-2"/>
    <m/>
    <n v="8660500"/>
    <m/>
    <n v="8050000"/>
    <m/>
    <n v="550000"/>
    <m/>
    <n v="15.746363636363636"/>
    <n v="6.0400000000000002E-2"/>
    <n v="2020"/>
    <x v="11"/>
    <x v="20"/>
  </r>
  <r>
    <d v="2020-03-10T00:00:00"/>
    <d v="2020-03-12T00:00:00"/>
    <s v="Lelang"/>
    <s v="PBS005"/>
    <d v="2043-04-15T00:00:00"/>
    <n v="6.7500000000000004E-2"/>
    <n v="7.5312500000000004E-2"/>
    <n v="7.6683299999999996E-2"/>
    <n v="8.0625000000000002E-2"/>
    <n v="7.5312500000000004E-2"/>
    <n v="7.5731199999999999E-2"/>
    <n v="7.5937500000000005E-2"/>
    <m/>
    <n v="7729400"/>
    <m/>
    <n v="7729400"/>
    <m/>
    <n v="4050000"/>
    <m/>
    <n v="1.9084938271604939"/>
    <n v="7.7200000000000005E-2"/>
    <n v="2020"/>
    <x v="11"/>
    <x v="20"/>
  </r>
  <r>
    <d v="2020-03-10T00:00:00"/>
    <d v="2020-03-12T00:00:00"/>
    <s v="Private Placement"/>
    <s v="SW001"/>
    <d v="2023-03-10T00:00:00"/>
    <n v="0.05"/>
    <m/>
    <m/>
    <m/>
    <m/>
    <n v="6.1499999999999999E-2"/>
    <m/>
    <m/>
    <n v="50000"/>
    <n v="50000"/>
    <n v="50000"/>
    <n v="50000"/>
    <n v="50000"/>
    <n v="50000"/>
    <n v="1"/>
    <n v="6.1499999999999999E-2"/>
    <n v="2020"/>
    <x v="11"/>
    <x v="37"/>
  </r>
  <r>
    <d v="2020-03-17T00:00:00"/>
    <d v="2020-03-19T00:00:00"/>
    <s v="Lelang"/>
    <s v="SPN12200619"/>
    <d v="2020-06-19T00:00:00"/>
    <s v="Diskonto"/>
    <n v="2.5999999999999999E-2"/>
    <n v="2.9345500000000004E-2"/>
    <n v="3.2000000000000001E-2"/>
    <n v="2.5999999999999999E-2"/>
    <n v="2.7652900000000001E-2"/>
    <n v="2.9399999999999999E-2"/>
    <n v="15000000"/>
    <n v="11240000"/>
    <n v="51307800"/>
    <n v="8480000"/>
    <n v="25980000"/>
    <n v="3100000"/>
    <n v="17050000"/>
    <n v="3.6258064516129034"/>
    <n v="2.9399999999999999E-2"/>
    <n v="2020"/>
    <x v="11"/>
    <x v="17"/>
  </r>
  <r>
    <d v="2020-03-17T00:00:00"/>
    <d v="2020-03-19T00:00:00"/>
    <s v="Lelang"/>
    <s v="SPN12210304"/>
    <d v="2021-03-04T00:00:00"/>
    <s v="Diskonto"/>
    <n v="3.0499999999999999E-2"/>
    <n v="3.3851399999999997E-2"/>
    <n v="3.5999999999999997E-2"/>
    <n v="3.0499999999999999E-2"/>
    <n v="3.35156E-2"/>
    <n v="3.5000000000000003E-2"/>
    <m/>
    <n v="18200000"/>
    <m/>
    <n v="6600000"/>
    <m/>
    <n v="6400000"/>
    <m/>
    <n v="2.84375"/>
    <n v="3.3599999999999998E-2"/>
    <n v="2020"/>
    <x v="11"/>
    <x v="17"/>
  </r>
  <r>
    <d v="2020-03-17T00:00:00"/>
    <d v="2020-03-19T00:00:00"/>
    <s v="Lelang"/>
    <s v="FR0081"/>
    <d v="2025-06-15T00:00:00"/>
    <n v="6.5000000000000002E-2"/>
    <n v="6.6900000000000001E-2"/>
    <n v="6.8056199999999997E-2"/>
    <n v="7.0999999999999994E-2"/>
    <n v="6.6900000000000001E-2"/>
    <n v="6.71041E-2"/>
    <n v="6.7299999999999999E-2"/>
    <m/>
    <n v="10412000"/>
    <m/>
    <n v="4650000"/>
    <m/>
    <n v="3500000"/>
    <m/>
    <n v="2.9748571428571426"/>
    <n v="6.7299999999999999E-2"/>
    <n v="2020"/>
    <x v="11"/>
    <x v="1"/>
  </r>
  <r>
    <d v="2020-03-17T00:00:00"/>
    <d v="2020-03-19T00:00:00"/>
    <s v="Lelang"/>
    <s v="FR0082"/>
    <d v="2030-09-15T00:00:00"/>
    <n v="7.0000000000000007E-2"/>
    <n v="7.4200000000000002E-2"/>
    <n v="7.5648199999999999E-2"/>
    <n v="7.7499999999999999E-2"/>
    <n v="7.4200000000000002E-2"/>
    <n v="7.4739700000000006E-2"/>
    <n v="7.4999999999999997E-2"/>
    <m/>
    <n v="7427100"/>
    <m/>
    <n v="4500000"/>
    <m/>
    <n v="2600000"/>
    <m/>
    <n v="2.8565769230769229"/>
    <n v="7.4999999999999997E-2"/>
    <n v="2020"/>
    <x v="11"/>
    <x v="1"/>
  </r>
  <r>
    <d v="2020-03-17T00:00:00"/>
    <d v="2020-03-19T00:00:00"/>
    <s v="Lelang"/>
    <s v="FR0080"/>
    <d v="2035-06-15T00:00:00"/>
    <n v="7.4999999999999997E-2"/>
    <n v="7.6200000000000004E-2"/>
    <n v="7.7768400000000001E-2"/>
    <n v="0.08"/>
    <n v="7.6200000000000004E-2"/>
    <n v="7.69262E-2"/>
    <n v="7.7100000000000002E-2"/>
    <m/>
    <n v="2009400"/>
    <m/>
    <n v="1050000"/>
    <m/>
    <n v="850000"/>
    <m/>
    <n v="2.3639999999999999"/>
    <n v="7.7100000000000002E-2"/>
    <n v="2020"/>
    <x v="11"/>
    <x v="1"/>
  </r>
  <r>
    <d v="2020-03-17T00:00:00"/>
    <d v="2020-03-19T00:00:00"/>
    <s v="Lelang"/>
    <s v="FR0083"/>
    <d v="2040-04-15T00:00:00"/>
    <n v="7.4999999999999997E-2"/>
    <n v="7.7499999999999999E-2"/>
    <n v="8.0466400000000007E-2"/>
    <n v="8.2500000000000004E-2"/>
    <n v="7.7499999999999999E-2"/>
    <n v="7.8369499999999995E-2"/>
    <n v="7.85E-2"/>
    <m/>
    <n v="1263800"/>
    <m/>
    <n v="600000"/>
    <m/>
    <n v="600000"/>
    <m/>
    <n v="2.1063333333333332"/>
    <n v="7.8399999999999997E-2"/>
    <n v="2020"/>
    <x v="11"/>
    <x v="1"/>
  </r>
  <r>
    <d v="2020-03-17T00:00:00"/>
    <d v="2020-03-19T00:00:00"/>
    <s v="Lelang"/>
    <s v="FR0076"/>
    <d v="2048-05-15T00:00:00"/>
    <n v="7.3749999999999996E-2"/>
    <n v="7.7399999999999997E-2"/>
    <n v="8.38058E-2"/>
    <n v="8.5000000000000006E-2"/>
    <n v="7.7399999999999997E-2"/>
    <s v="-"/>
    <s v="-"/>
    <m/>
    <n v="755500"/>
    <m/>
    <n v="100000"/>
    <m/>
    <s v="-"/>
    <m/>
    <s v="-"/>
    <n v="7.85E-2"/>
    <n v="2020"/>
    <x v="11"/>
    <x v="1"/>
  </r>
  <r>
    <d v="2020-03-17T00:00:00"/>
    <d v="2020-03-19T00:00:00"/>
    <s v="Private Placement"/>
    <s v="PBS015"/>
    <d v="2047-07-15T00:00:00"/>
    <n v="0.08"/>
    <n v="0"/>
    <n v="0"/>
    <n v="0"/>
    <m/>
    <n v="7.6499999999999998E-7"/>
    <n v="0"/>
    <m/>
    <n v="2000000"/>
    <n v="2000000"/>
    <n v="2000000"/>
    <n v="2000000"/>
    <n v="2000000"/>
    <n v="2000000"/>
    <n v="1"/>
    <n v="7.6499999999999999E-2"/>
    <n v="2020"/>
    <x v="11"/>
    <x v="20"/>
  </r>
  <r>
    <d v="2020-03-24T00:00:00"/>
    <d v="2020-03-26T00:00:00"/>
    <s v="Lelang"/>
    <s v="SPNS11092020"/>
    <d v="2020-09-11T00:00:00"/>
    <s v="Diskonto"/>
    <n v="0.03"/>
    <n v="3.1184899999999998E-2"/>
    <n v="0.06"/>
    <n v="0.03"/>
    <n v="3.07354E-2"/>
    <n v="3.125E-2"/>
    <n v="7000000"/>
    <n v="10181000"/>
    <n v="14609600"/>
    <n v="5262000"/>
    <n v="6783600"/>
    <n v="5150000"/>
    <n v="6600000"/>
    <n v="1.9768932038834952"/>
    <n v="3.7999999999999999E-2"/>
    <n v="2020"/>
    <x v="11"/>
    <x v="21"/>
  </r>
  <r>
    <d v="2020-03-24T00:00:00"/>
    <d v="2020-03-26T00:00:00"/>
    <s v="Lelang"/>
    <s v="PBS002"/>
    <d v="2022-01-15T00:00:00"/>
    <n v="5.45E-2"/>
    <n v="5.9687499999999998E-2"/>
    <n v="6.3470799999999994E-2"/>
    <n v="7.4999999999999997E-2"/>
    <n v="5.9687499999999998E-2"/>
    <s v="-"/>
    <s v="-"/>
    <m/>
    <n v="2258000"/>
    <m/>
    <n v="0"/>
    <m/>
    <s v="-"/>
    <m/>
    <s v="-"/>
    <n v="5.6899999999999999E-2"/>
    <n v="2020"/>
    <x v="11"/>
    <x v="20"/>
  </r>
  <r>
    <d v="2020-03-24T00:00:00"/>
    <d v="2020-03-26T00:00:00"/>
    <s v="Lelang"/>
    <s v="PBS026"/>
    <d v="2024-10-15T00:00:00"/>
    <n v="6.6250000000000003E-2"/>
    <n v="7.0624999999999993E-2"/>
    <n v="7.27497E-2"/>
    <n v="7.4999999999999997E-2"/>
    <n v="7.0624999999999993E-2"/>
    <n v="7.1645799999999996E-2"/>
    <n v="7.2499999999999995E-2"/>
    <m/>
    <n v="368000"/>
    <m/>
    <n v="260000"/>
    <m/>
    <n v="240000"/>
    <m/>
    <n v="1.5333333333333334"/>
    <n v="7.1900000000000006E-2"/>
    <n v="2020"/>
    <x v="11"/>
    <x v="20"/>
  </r>
  <r>
    <d v="2020-03-24T00:00:00"/>
    <d v="2020-03-26T00:00:00"/>
    <s v="Lelang"/>
    <s v="PBS004"/>
    <d v="2037-02-15T00:00:00"/>
    <n v="6.0999999999999999E-2"/>
    <n v="8.6562500000000001E-2"/>
    <n v="8.8254899999999997E-2"/>
    <n v="8.9687500000000003E-2"/>
    <n v="8.6562500000000001E-2"/>
    <n v="8.7477000000000013E-2"/>
    <n v="8.7499999999999994E-2"/>
    <m/>
    <n v="1321000"/>
    <m/>
    <n v="780000"/>
    <m/>
    <n v="770000"/>
    <m/>
    <n v="1.7155844155844155"/>
    <n v="8.7499999999999994E-2"/>
    <n v="2020"/>
    <x v="11"/>
    <x v="20"/>
  </r>
  <r>
    <d v="2020-03-24T00:00:00"/>
    <d v="2020-03-26T00:00:00"/>
    <s v="Lelang"/>
    <s v="PBS005"/>
    <d v="2043-04-15T00:00:00"/>
    <n v="6.7500000000000004E-2"/>
    <n v="8.9374999999999996E-2"/>
    <n v="9.0470800000000004E-2"/>
    <n v="9.5000000000000001E-2"/>
    <n v="8.9374999999999996E-2"/>
    <n v="9.0148500000000006E-2"/>
    <n v="9.0624999999999997E-2"/>
    <m/>
    <n v="481600"/>
    <m/>
    <n v="481600"/>
    <m/>
    <n v="440000"/>
    <m/>
    <n v="1.0945454545454545"/>
    <n v="9.0499999999999997E-2"/>
    <n v="2020"/>
    <x v="11"/>
    <x v="20"/>
  </r>
  <r>
    <d v="2020-03-26T00:00:00"/>
    <d v="2020-03-26T00:00:00"/>
    <s v="Bookbuilding"/>
    <s v="SR012"/>
    <d v="2023-03-10T00:00:00"/>
    <n v="6.3E-2"/>
    <n v="0"/>
    <n v="0"/>
    <n v="0"/>
    <m/>
    <n v="6.3E-2"/>
    <m/>
    <n v="8000000"/>
    <n v="12142572"/>
    <n v="12142572"/>
    <n v="12142572"/>
    <n v="12142572"/>
    <n v="12142572"/>
    <n v="12142572"/>
    <n v="1"/>
    <n v="6.3E-2"/>
    <n v="2020"/>
    <x v="11"/>
    <x v="38"/>
  </r>
  <r>
    <d v="2020-03-26T00:00:00"/>
    <d v="2020-03-30T00:00:00"/>
    <s v="Private Placement"/>
    <s v="FR0063"/>
    <d v="2023-05-15T00:00:00"/>
    <n v="5.6250000000000001E-2"/>
    <n v="0"/>
    <n v="0"/>
    <n v="0"/>
    <m/>
    <n v="6.5799999999999997E-2"/>
    <m/>
    <m/>
    <n v="2000000"/>
    <n v="2000000"/>
    <n v="2000000"/>
    <n v="2000000"/>
    <n v="2000000"/>
    <n v="2000000"/>
    <n v="1"/>
    <n v="6.5799999999999997E-2"/>
    <n v="2020"/>
    <x v="11"/>
    <x v="1"/>
  </r>
  <r>
    <d v="2020-03-31T00:00:00"/>
    <d v="2020-04-02T00:00:00"/>
    <s v="Lelang"/>
    <s v="SPN12200703"/>
    <d v="2020-07-03T00:00:00"/>
    <s v="Diskonto"/>
    <n v="2.4500000000000001E-2"/>
    <n v="2.6838200000000003E-2"/>
    <n v="2.9499999999999998E-2"/>
    <n v="2.4500000000000001E-2"/>
    <n v="2.5000000000000001E-2"/>
    <n v="2.5499999999999998E-2"/>
    <n v="15000000"/>
    <n v="2590000"/>
    <n v="33515000"/>
    <n v="400000"/>
    <n v="24014285"/>
    <n v="320000"/>
    <n v="22220000"/>
    <n v="8.09375"/>
    <n v="2.5499999999999998E-2"/>
    <n v="2020"/>
    <x v="11"/>
    <x v="17"/>
  </r>
  <r>
    <d v="2020-03-31T00:00:00"/>
    <d v="2020-04-02T00:00:00"/>
    <s v="Lelang"/>
    <s v="SPN12210401"/>
    <d v="2021-04-01T00:00:00"/>
    <s v="Diskonto"/>
    <n v="3.3500000000000002E-2"/>
    <n v="3.4723699999999996E-2"/>
    <n v="3.5499999999999997E-2"/>
    <n v="3.3500000000000002E-2"/>
    <n v="3.4490699999999999E-2"/>
    <n v="3.5099999999999999E-2"/>
    <m/>
    <n v="7600000"/>
    <m/>
    <n v="4350000"/>
    <m/>
    <n v="4300000"/>
    <m/>
    <n v="1.7674418604651163"/>
    <n v="3.4500000000000003E-2"/>
    <n v="2020"/>
    <x v="11"/>
    <x v="17"/>
  </r>
  <r>
    <d v="2020-03-31T00:00:00"/>
    <d v="2020-04-02T00:00:00"/>
    <s v="Lelang"/>
    <s v="FR0081"/>
    <d v="2025-06-15T00:00:00"/>
    <n v="6.5000000000000002E-2"/>
    <n v="7.1099999999999997E-2"/>
    <n v="7.1771199999999993E-2"/>
    <n v="7.5499999999999998E-2"/>
    <n v="7.1099999999999997E-2"/>
    <n v="7.1543099999999998E-2"/>
    <n v="7.2300000000000003E-2"/>
    <m/>
    <n v="9463000"/>
    <m/>
    <n v="9294285"/>
    <m/>
    <n v="8000000"/>
    <m/>
    <n v="1.1828749999999999"/>
    <n v="7.2300000000000003E-2"/>
    <n v="2020"/>
    <x v="11"/>
    <x v="1"/>
  </r>
  <r>
    <d v="2020-03-31T00:00:00"/>
    <d v="2020-04-02T00:00:00"/>
    <s v="Lelang"/>
    <s v="FR0082"/>
    <d v="2030-09-15T00:00:00"/>
    <n v="7.0000000000000007E-2"/>
    <n v="7.7799999999999994E-2"/>
    <n v="7.8626199999999993E-2"/>
    <n v="8.2699999999999996E-2"/>
    <n v="7.7799999999999994E-2"/>
    <n v="7.8298699999999999E-2"/>
    <n v="7.9000000000000001E-2"/>
    <m/>
    <n v="8514500"/>
    <m/>
    <n v="6350000"/>
    <m/>
    <n v="6350000"/>
    <m/>
    <n v="1.3408661417322834"/>
    <n v="7.8299999999999995E-2"/>
    <n v="2020"/>
    <x v="11"/>
    <x v="1"/>
  </r>
  <r>
    <d v="2020-03-31T00:00:00"/>
    <d v="2020-04-02T00:00:00"/>
    <s v="Lelang"/>
    <s v="FR0080"/>
    <d v="2035-06-15T00:00:00"/>
    <n v="7.4999999999999997E-2"/>
    <n v="8.1699999999999995E-2"/>
    <n v="8.2736799999999999E-2"/>
    <n v="8.5300000000000001E-2"/>
    <n v="8.1699999999999995E-2"/>
    <n v="8.2299500000000012E-2"/>
    <n v="8.2600000000000007E-2"/>
    <m/>
    <n v="3595800"/>
    <m/>
    <n v="2400000"/>
    <m/>
    <n v="2400000"/>
    <m/>
    <n v="1.4982500000000001"/>
    <n v="8.2299999999999998E-2"/>
    <n v="2020"/>
    <x v="11"/>
    <x v="1"/>
  </r>
  <r>
    <d v="2020-03-31T00:00:00"/>
    <d v="2020-04-02T00:00:00"/>
    <s v="Lelang"/>
    <s v="FR0083"/>
    <d v="2040-04-15T00:00:00"/>
    <n v="7.4999999999999997E-2"/>
    <n v="8.2699999999999996E-2"/>
    <n v="8.3754500000000009E-2"/>
    <n v="8.6499999999999994E-2"/>
    <n v="8.2699999999999996E-2"/>
    <n v="8.3394200000000002E-2"/>
    <n v="8.3500000000000005E-2"/>
    <m/>
    <n v="1486900"/>
    <m/>
    <n v="1150000"/>
    <m/>
    <n v="850000"/>
    <m/>
    <n v="1.7492941176470589"/>
    <n v="8.3500000000000005E-2"/>
    <n v="2020"/>
    <x v="11"/>
    <x v="1"/>
  </r>
  <r>
    <d v="2020-03-31T00:00:00"/>
    <d v="2020-04-02T00:00:00"/>
    <s v="Lelang"/>
    <s v="FR0076"/>
    <d v="2048-05-15T00:00:00"/>
    <n v="7.3749999999999996E-2"/>
    <n v="8.3400000000000002E-2"/>
    <n v="8.7249699999999999E-2"/>
    <n v="8.9499999999999996E-2"/>
    <n v="8.3400000000000002E-2"/>
    <s v="-"/>
    <s v="-"/>
    <m/>
    <n v="264800"/>
    <m/>
    <n v="70000"/>
    <m/>
    <m/>
    <m/>
    <s v="-"/>
    <n v="8.4500000000000006E-2"/>
    <n v="2020"/>
    <x v="11"/>
    <x v="1"/>
  </r>
  <r>
    <d v="2020-04-07T00:00:00"/>
    <d v="2020-04-09T00:00:00"/>
    <s v="Lelang"/>
    <s v="SPNS08102020"/>
    <d v="2020-10-08T00:00:00"/>
    <s v="Diskonto"/>
    <n v="3.125E-2"/>
    <n v="3.4112200000000002E-2"/>
    <n v="6.7500000000000004E-2"/>
    <n v="3.125E-2"/>
    <n v="3.125E-2"/>
    <n v="3.125E-2"/>
    <n v="7000000"/>
    <n v="6182000"/>
    <n v="18005000"/>
    <n v="600000"/>
    <n v="7260000"/>
    <n v="600000"/>
    <n v="6290000"/>
    <n v="10.303333333333333"/>
    <n v="3.1300000000000001E-2"/>
    <n v="2020"/>
    <x v="11"/>
    <x v="21"/>
  </r>
  <r>
    <d v="2020-04-07T00:00:00"/>
    <d v="2020-04-09T00:00:00"/>
    <s v="Lelang"/>
    <s v="SPNS08012021"/>
    <d v="2021-01-08T00:00:00"/>
    <s v="Diskonto"/>
    <n v="3.3437500000000002E-2"/>
    <n v="3.4169900000000003E-2"/>
    <n v="3.5000000000000003E-2"/>
    <n v="3.3437500000000002E-2"/>
    <n v="3.4169900000000003E-2"/>
    <n v="3.5000000000000003E-2"/>
    <m/>
    <n v="6600000"/>
    <m/>
    <n v="3200000"/>
    <m/>
    <n v="3200000"/>
    <m/>
    <n v="2.0625"/>
    <n v="3.4200000000000001E-2"/>
    <n v="2020"/>
    <x v="11"/>
    <x v="21"/>
  </r>
  <r>
    <d v="2020-04-07T00:00:00"/>
    <d v="2020-04-09T00:00:00"/>
    <s v="Lelang"/>
    <s v="PBS002"/>
    <d v="2022-01-15T00:00:00"/>
    <n v="5.45E-2"/>
    <n v="5.8749999999999997E-2"/>
    <n v="6.3097399999999998E-2"/>
    <n v="7.0000000000000007E-2"/>
    <n v="5.8749999999999997E-2"/>
    <n v="5.90573E-2"/>
    <n v="5.9374999999999997E-2"/>
    <m/>
    <n v="1126000"/>
    <m/>
    <n v="1090000"/>
    <m/>
    <n v="470000"/>
    <m/>
    <s v="-"/>
    <n v="6.2899999999999998E-2"/>
    <n v="2020"/>
    <x v="11"/>
    <x v="20"/>
  </r>
  <r>
    <d v="2020-04-07T00:00:00"/>
    <d v="2020-04-09T00:00:00"/>
    <s v="Lelang"/>
    <s v="PBS026"/>
    <d v="2024-10-15T00:00:00"/>
    <n v="6.6250000000000003E-2"/>
    <n v="7.0624999999999993E-2"/>
    <n v="7.6779799999999995E-2"/>
    <n v="8.3750000000000005E-2"/>
    <n v="7.0624999999999993E-2"/>
    <n v="7.1910199999999994E-2"/>
    <n v="7.2812500000000002E-2"/>
    <m/>
    <n v="1510500"/>
    <m/>
    <n v="910000"/>
    <m/>
    <n v="650000"/>
    <m/>
    <n v="2.3238461538461537"/>
    <n v="7.2800000000000004E-2"/>
    <n v="2020"/>
    <x v="11"/>
    <x v="20"/>
  </r>
  <r>
    <d v="2020-04-07T00:00:00"/>
    <d v="2020-04-09T00:00:00"/>
    <s v="Lelang"/>
    <s v="PBS004"/>
    <d v="2037-02-15T00:00:00"/>
    <n v="6.0999999999999999E-2"/>
    <n v="8.6249999999999993E-2"/>
    <n v="8.9801000000000006E-2"/>
    <n v="9.2499999999999999E-2"/>
    <n v="8.6249999999999993E-2"/>
    <n v="8.68482E-2"/>
    <n v="8.7187500000000001E-2"/>
    <m/>
    <n v="1324000"/>
    <m/>
    <n v="650000"/>
    <m/>
    <n v="650000"/>
    <m/>
    <n v="2.0369230769230771"/>
    <n v="8.6900000000000005E-2"/>
    <n v="2020"/>
    <x v="11"/>
    <x v="20"/>
  </r>
  <r>
    <d v="2020-04-07T00:00:00"/>
    <d v="2020-04-09T00:00:00"/>
    <s v="Lelang"/>
    <s v="PBS005"/>
    <d v="2043-04-15T00:00:00"/>
    <n v="6.7500000000000004E-2"/>
    <n v="8.7499999999999994E-2"/>
    <n v="8.7499999999999994E-2"/>
    <n v="9.7500000000000003E-2"/>
    <n v="8.7499999999999994E-2"/>
    <n v="8.89321E-2"/>
    <n v="0.09"/>
    <m/>
    <n v="1262500"/>
    <m/>
    <n v="810000"/>
    <m/>
    <n v="720000"/>
    <m/>
    <n v="1.7534722222222223"/>
    <n v="8.9700000000000002E-2"/>
    <n v="2020"/>
    <x v="11"/>
    <x v="20"/>
  </r>
  <r>
    <d v="2020-04-07T00:00:00"/>
    <d v="2020-04-15T00:00:00"/>
    <s v="Bookbuilding"/>
    <s v="RI1030"/>
    <d v="2030-10-15T00:00:00"/>
    <n v="3.85E-2"/>
    <m/>
    <m/>
    <m/>
    <m/>
    <m/>
    <m/>
    <m/>
    <n v="25916550"/>
    <m/>
    <m/>
    <m/>
    <n v="25916550"/>
    <m/>
    <m/>
    <m/>
    <n v="2020"/>
    <x v="11"/>
    <x v="24"/>
  </r>
  <r>
    <d v="2020-04-07T00:00:00"/>
    <d v="2020-04-15T00:00:00"/>
    <s v="Bookbuilding"/>
    <s v="RI1050"/>
    <d v="2050-10-15T00:00:00"/>
    <n v="4.2000000000000003E-2"/>
    <m/>
    <m/>
    <m/>
    <m/>
    <m/>
    <m/>
    <m/>
    <n v="25916550"/>
    <m/>
    <m/>
    <m/>
    <n v="25916550"/>
    <m/>
    <m/>
    <m/>
    <n v="2020"/>
    <x v="11"/>
    <x v="24"/>
  </r>
  <r>
    <d v="2020-04-07T00:00:00"/>
    <d v="2020-04-15T00:00:00"/>
    <s v="Bookbuilding"/>
    <s v="RI0470"/>
    <d v="2070-04-15T00:00:00"/>
    <n v="4.4499999999999998E-2"/>
    <m/>
    <m/>
    <m/>
    <m/>
    <m/>
    <m/>
    <m/>
    <n v="15707000"/>
    <m/>
    <m/>
    <m/>
    <n v="15707000"/>
    <m/>
    <m/>
    <m/>
    <n v="2020"/>
    <x v="11"/>
    <x v="22"/>
  </r>
  <r>
    <d v="2020-04-14T00:00:00"/>
    <d v="2020-04-16T00:00:00"/>
    <s v="Lelang"/>
    <s v="SPN03200715"/>
    <d v="2020-07-15T00:00:00"/>
    <s v="Diskonto"/>
    <n v="2.5000000000000001E-2"/>
    <n v="2.5605300000000001E-2"/>
    <n v="2.5999999999999999E-2"/>
    <n v="2.5000000000000001E-2"/>
    <n v="2.5605300000000001E-2"/>
    <n v="2.5999999999999999E-2"/>
    <n v="20000000"/>
    <n v="2190000"/>
    <n v="27653200"/>
    <n v="380000"/>
    <n v="20780000"/>
    <n v="380000"/>
    <n v="16880000"/>
    <n v="5.7631578947368425"/>
    <n v="2.5999999999999999E-2"/>
    <n v="2020"/>
    <x v="11"/>
    <x v="16"/>
  </r>
  <r>
    <d v="2020-04-14T00:00:00"/>
    <d v="2020-04-16T00:00:00"/>
    <s v="Lelang"/>
    <s v="SPN12210401"/>
    <d v="2021-04-01T00:00:00"/>
    <s v="Diskonto"/>
    <n v="3.5000000000000003E-2"/>
    <n v="3.5666700000000003E-2"/>
    <n v="3.5999999999999997E-2"/>
    <n v="3.5000000000000003E-2"/>
    <n v="3.5666700000000003E-2"/>
    <n v="3.5999999999999997E-2"/>
    <m/>
    <n v="3200000"/>
    <m/>
    <n v="300000"/>
    <m/>
    <n v="300000"/>
    <m/>
    <n v="10.666666666666666"/>
    <n v="3.5999999999999997E-2"/>
    <n v="2020"/>
    <x v="11"/>
    <x v="17"/>
  </r>
  <r>
    <d v="2020-04-14T00:00:00"/>
    <d v="2020-04-16T00:00:00"/>
    <s v="Lelang"/>
    <s v="FR0081"/>
    <d v="2025-06-15T00:00:00"/>
    <n v="6.5000000000000002E-2"/>
    <n v="7.4399999999999994E-2"/>
    <n v="7.5916700000000004E-2"/>
    <n v="7.85E-2"/>
    <n v="7.4399999999999994E-2"/>
    <n v="7.5435699999999994E-2"/>
    <n v="7.5899999999999995E-2"/>
    <m/>
    <n v="5948800"/>
    <m/>
    <n v="5900000"/>
    <m/>
    <n v="4150000"/>
    <m/>
    <n v="1.43344578313253"/>
    <n v="7.5899999999999995E-2"/>
    <n v="2020"/>
    <x v="11"/>
    <x v="1"/>
  </r>
  <r>
    <d v="2020-04-14T00:00:00"/>
    <d v="2020-04-16T00:00:00"/>
    <s v="Lelang"/>
    <s v="FR0082"/>
    <d v="2030-09-15T00:00:00"/>
    <n v="7.0000000000000007E-2"/>
    <n v="7.8899999999999998E-2"/>
    <n v="8.0037200000000003E-2"/>
    <n v="8.2500000000000004E-2"/>
    <n v="7.8899999999999998E-2"/>
    <n v="7.96153E-2"/>
    <n v="0.08"/>
    <m/>
    <n v="9512100"/>
    <m/>
    <n v="9400000"/>
    <m/>
    <n v="8000000"/>
    <m/>
    <n v="1.1890125"/>
    <n v="0.08"/>
    <n v="2020"/>
    <x v="11"/>
    <x v="1"/>
  </r>
  <r>
    <d v="2020-04-14T00:00:00"/>
    <d v="2020-04-16T00:00:00"/>
    <s v="Lelang"/>
    <s v="FR0080"/>
    <d v="2035-06-15T00:00:00"/>
    <n v="7.4999999999999997E-2"/>
    <n v="8.1500000000000003E-2"/>
    <n v="8.4165900000000002E-2"/>
    <n v="8.7499999999999994E-2"/>
    <n v="8.1500000000000003E-2"/>
    <n v="8.2114900000000005E-2"/>
    <n v="8.2500000000000004E-2"/>
    <m/>
    <n v="4065400"/>
    <m/>
    <n v="2700000"/>
    <m/>
    <n v="2000000"/>
    <m/>
    <n v="2.0327000000000002"/>
    <n v="8.2500000000000004E-2"/>
    <n v="2020"/>
    <x v="11"/>
    <x v="1"/>
  </r>
  <r>
    <d v="2020-04-14T00:00:00"/>
    <d v="2020-04-16T00:00:00"/>
    <s v="Lelang"/>
    <s v="FR0083"/>
    <d v="2040-04-15T00:00:00"/>
    <n v="7.4999999999999997E-2"/>
    <n v="8.2000000000000003E-2"/>
    <n v="8.3290000000000003E-2"/>
    <n v="8.4000000000000005E-2"/>
    <n v="8.2000000000000003E-2"/>
    <n v="8.3195400000000003E-2"/>
    <n v="8.3500000000000005E-2"/>
    <m/>
    <n v="1950900"/>
    <m/>
    <n v="1600000"/>
    <m/>
    <n v="1600000"/>
    <m/>
    <n v="1.2193125"/>
    <n v="8.3199999999999996E-2"/>
    <n v="2020"/>
    <x v="11"/>
    <x v="1"/>
  </r>
  <r>
    <d v="2020-04-14T00:00:00"/>
    <d v="2020-04-16T00:00:00"/>
    <s v="Lelang"/>
    <s v="FR0076"/>
    <d v="2048-05-15T00:00:00"/>
    <n v="7.3749999999999996E-2"/>
    <n v="8.3299999999999999E-2"/>
    <n v="8.4481700000000007E-2"/>
    <n v="0.09"/>
    <n v="8.3299999999999999E-2"/>
    <n v="8.4200300000000006E-2"/>
    <n v="8.4500000000000006E-2"/>
    <m/>
    <n v="786000"/>
    <m/>
    <n v="500000"/>
    <m/>
    <n v="450000"/>
    <m/>
    <n v="1.7466666666666666"/>
    <n v="8.43E-2"/>
    <n v="2020"/>
    <x v="11"/>
    <x v="1"/>
  </r>
  <r>
    <d v="2020-04-21T00:00:00"/>
    <d v="2020-04-23T00:00:00"/>
    <s v="Lelang"/>
    <s v="SPNS08102020"/>
    <d v="2020-10-08T00:00:00"/>
    <s v="Diskonto"/>
    <n v="0.05"/>
    <n v="0.05"/>
    <n v="0.05"/>
    <s v="-"/>
    <s v="-"/>
    <s v="-"/>
    <n v="7000000"/>
    <n v="151000"/>
    <n v="18839500"/>
    <s v="0"/>
    <n v="10630000"/>
    <n v="0"/>
    <n v="9980000"/>
    <s v="-"/>
    <n v="3.1300000000000001E-2"/>
    <n v="2020"/>
    <x v="11"/>
    <x v="21"/>
  </r>
  <r>
    <d v="2020-04-21T00:00:00"/>
    <d v="2020-04-23T00:00:00"/>
    <s v="Lelang"/>
    <s v="SPNS08012021"/>
    <d v="2021-01-08T00:00:00"/>
    <s v="Diskonto"/>
    <n v="3.2500000000000001E-2"/>
    <n v="3.2500000000000001E-2"/>
    <n v="3.2500000000000001E-2"/>
    <n v="3.2500000000000001E-2"/>
    <n v="3.2500000000000001E-2"/>
    <n v="3.2500000000000001E-2"/>
    <m/>
    <n v="20000"/>
    <m/>
    <n v="20000"/>
    <m/>
    <n v="20000"/>
    <m/>
    <n v="1"/>
    <n v="3.4200000000000001E-2"/>
    <n v="2020"/>
    <x v="11"/>
    <x v="21"/>
  </r>
  <r>
    <d v="2020-04-21T00:00:00"/>
    <d v="2020-04-23T00:00:00"/>
    <s v="Lelang"/>
    <s v="PBS002"/>
    <d v="2022-01-15T00:00:00"/>
    <n v="5.45E-2"/>
    <n v="5.7500000000000002E-2"/>
    <n v="5.9340299999999999E-2"/>
    <n v="6.5000000000000002E-2"/>
    <n v="5.7500000000000002E-2"/>
    <n v="5.8829399999999997E-2"/>
    <n v="5.9374999999999997E-2"/>
    <m/>
    <n v="4165000"/>
    <m/>
    <n v="2880000"/>
    <m/>
    <n v="2520000"/>
    <m/>
    <n v="1.6527777777777777"/>
    <n v="6.2899999999999998E-2"/>
    <n v="2020"/>
    <x v="11"/>
    <x v="20"/>
  </r>
  <r>
    <d v="2020-04-21T00:00:00"/>
    <d v="2020-04-23T00:00:00"/>
    <s v="Lelang"/>
    <s v="PBS026"/>
    <d v="2024-10-15T00:00:00"/>
    <n v="6.6250000000000003E-2"/>
    <n v="6.6250000000000003E-2"/>
    <n v="7.1721699999999999E-2"/>
    <n v="7.2812500000000002E-2"/>
    <n v="6.6250000000000003E-2"/>
    <n v="7.1667899999999993E-2"/>
    <n v="7.2499999999999995E-2"/>
    <m/>
    <n v="3033000"/>
    <m/>
    <n v="1890000"/>
    <m/>
    <n v="1800000"/>
    <m/>
    <n v="1.6850000000000001"/>
    <n v="7.2800000000000004E-2"/>
    <n v="2020"/>
    <x v="11"/>
    <x v="20"/>
  </r>
  <r>
    <d v="2020-04-21T00:00:00"/>
    <d v="2020-04-23T00:00:00"/>
    <s v="Lelang"/>
    <s v="PBS004"/>
    <d v="2037-02-15T00:00:00"/>
    <n v="6.0999999999999999E-2"/>
    <n v="8.4375000000000006E-2"/>
    <n v="8.69978E-2"/>
    <n v="0.09"/>
    <n v="8.4375000000000006E-2"/>
    <n v="8.5056999999999994E-2"/>
    <n v="8.5625000000000007E-2"/>
    <m/>
    <n v="7023000"/>
    <m/>
    <n v="4500000"/>
    <m/>
    <n v="4400000"/>
    <m/>
    <n v="1.5961363636363637"/>
    <n v="8.6900000000000005E-2"/>
    <n v="2020"/>
    <x v="11"/>
    <x v="20"/>
  </r>
  <r>
    <d v="2020-04-21T00:00:00"/>
    <d v="2020-04-23T00:00:00"/>
    <s v="Lelang"/>
    <s v="PBS005"/>
    <d v="2043-04-15T00:00:00"/>
    <n v="6.7500000000000004E-2"/>
    <n v="8.6249999999999993E-2"/>
    <n v="9.0836299999999995E-2"/>
    <n v="9.2499999999999999E-2"/>
    <n v="8.6249999999999993E-2"/>
    <n v="8.7028700000000014E-2"/>
    <n v="8.7812500000000002E-2"/>
    <m/>
    <n v="4447500"/>
    <m/>
    <n v="1340000"/>
    <m/>
    <n v="1240000"/>
    <m/>
    <n v="3.586693548387097"/>
    <n v="8.9700000000000002E-2"/>
    <n v="2020"/>
    <x v="11"/>
    <x v="20"/>
  </r>
  <r>
    <d v="2020-04-22T00:00:00"/>
    <d v="2020-04-23T00:00:00"/>
    <s v="Lelang GSO"/>
    <s v="PBS002"/>
    <d v="2022-01-15T00:00:00"/>
    <n v="5.8829399999999997E-2"/>
    <n v="5.8829399999999997E-2"/>
    <n v="5.8829399999999997E-2"/>
    <n v="5.8829399999999997E-2"/>
    <n v="5.8829399999999997E-2"/>
    <n v="5.8829399999999997E-2"/>
    <n v="5.8829399999999997E-2"/>
    <m/>
    <n v="2100000"/>
    <n v="6330000"/>
    <n v="2100000"/>
    <n v="6330000"/>
    <n v="1470000"/>
    <n v="4020000"/>
    <n v="1.4285714285714286"/>
    <n v="6.2899999999999998E-2"/>
    <n v="2020"/>
    <x v="11"/>
    <x v="20"/>
  </r>
  <r>
    <d v="2020-04-22T00:00:00"/>
    <d v="2020-04-23T00:00:00"/>
    <s v="Lelang GSO"/>
    <s v="PBS026"/>
    <d v="2024-10-15T00:00:00"/>
    <n v="7.1667899999999993E-2"/>
    <n v="7.1667899999999993E-2"/>
    <n v="7.1667899999999993E-2"/>
    <n v="7.1667899999999993E-2"/>
    <n v="7.1667899999999993E-2"/>
    <n v="7.1667899999999993E-2"/>
    <n v="7.1667899999999993E-2"/>
    <m/>
    <n v="2180000"/>
    <m/>
    <n v="2180000"/>
    <m/>
    <n v="500000"/>
    <m/>
    <n v="4.3600000000000003"/>
    <n v="7.2800000000000004E-2"/>
    <n v="2020"/>
    <x v="11"/>
    <x v="20"/>
  </r>
  <r>
    <d v="2020-04-22T00:00:00"/>
    <d v="2020-04-23T00:00:00"/>
    <s v="Lelang GSO"/>
    <s v="PBS004"/>
    <d v="2037-02-15T00:00:00"/>
    <n v="8.5056999999999994E-2"/>
    <n v="8.5056999999999994E-2"/>
    <n v="8.5056999999999994E-2"/>
    <n v="8.5056999999999994E-2"/>
    <n v="8.5056999999999994E-2"/>
    <n v="8.5056999999999994E-2"/>
    <n v="8.5056999999999994E-2"/>
    <m/>
    <n v="1050000"/>
    <m/>
    <n v="1050000"/>
    <m/>
    <n v="1050000"/>
    <m/>
    <n v="1"/>
    <n v="8.6900000000000005E-2"/>
    <n v="2020"/>
    <x v="11"/>
    <x v="20"/>
  </r>
  <r>
    <d v="2020-04-22T00:00:00"/>
    <d v="2020-04-23T00:00:00"/>
    <s v="Lelang GSO"/>
    <s v="PBS005"/>
    <d v="2043-04-15T00:00:00"/>
    <n v="8.7028700000000014E-2"/>
    <n v="8.7028700000000014E-2"/>
    <n v="8.7028700000000014E-2"/>
    <n v="8.7028700000000014E-2"/>
    <n v="8.7028700000000014E-2"/>
    <n v="8.7028700000000014E-2"/>
    <n v="8.7028700000000014E-2"/>
    <m/>
    <n v="1000000"/>
    <m/>
    <n v="1000000"/>
    <m/>
    <n v="1000000"/>
    <m/>
    <n v="1"/>
    <n v="8.9700000000000002E-2"/>
    <n v="2020"/>
    <x v="11"/>
    <x v="20"/>
  </r>
  <r>
    <d v="2020-04-27T00:00:00"/>
    <d v="2020-05-04T00:00:00"/>
    <s v="Private Placement"/>
    <s v="VR0033"/>
    <d v="2025-04-25T00:00:00"/>
    <n v="4.5400000000000003E-2"/>
    <m/>
    <m/>
    <m/>
    <m/>
    <n v="4.5400000000000003E-2"/>
    <m/>
    <m/>
    <n v="3568686"/>
    <n v="3568686"/>
    <n v="3568686"/>
    <n v="3568686"/>
    <n v="3568686"/>
    <n v="3568686"/>
    <n v="1"/>
    <n v="4.5400000000000003E-2"/>
    <n v="2020"/>
    <x v="11"/>
    <x v="3"/>
  </r>
  <r>
    <d v="2020-04-27T00:00:00"/>
    <d v="2020-05-04T00:00:00"/>
    <s v="Private Placement"/>
    <s v="FR0084"/>
    <d v="2026-02-15T00:00:00"/>
    <n v="7.2499999999999995E-2"/>
    <m/>
    <m/>
    <m/>
    <m/>
    <n v="7.3700000000000002E-2"/>
    <m/>
    <m/>
    <n v="37877372"/>
    <n v="37877372"/>
    <n v="37877372"/>
    <n v="37877372"/>
    <n v="37877372"/>
    <n v="37877372"/>
    <n v="1"/>
    <n v="7.3700000000000002E-2"/>
    <n v="2020"/>
    <x v="11"/>
    <x v="1"/>
  </r>
  <r>
    <d v="2020-04-27T00:00:00"/>
    <d v="2020-05-04T00:00:00"/>
    <s v="Private Placement"/>
    <s v="FR0085"/>
    <d v="2031-04-15T00:00:00"/>
    <n v="7.7499999999999999E-2"/>
    <m/>
    <m/>
    <m/>
    <m/>
    <n v="7.8600000000000003E-2"/>
    <m/>
    <m/>
    <n v="21177940"/>
    <n v="21177940"/>
    <n v="21177940"/>
    <n v="21177940"/>
    <n v="21177940"/>
    <n v="21177940"/>
    <n v="1"/>
    <n v="7.8600000000000003E-2"/>
    <n v="2020"/>
    <x v="11"/>
    <x v="1"/>
  </r>
  <r>
    <d v="2020-04-27T00:00:00"/>
    <d v="2020-05-04T00:00:00"/>
    <s v="Private Placement"/>
    <s v="PBS003"/>
    <d v="2027-01-15T00:00:00"/>
    <n v="0.06"/>
    <m/>
    <m/>
    <m/>
    <m/>
    <n v="7.7899999999999997E-2"/>
    <m/>
    <m/>
    <n v="11600000"/>
    <n v="11600000"/>
    <n v="11600000"/>
    <n v="11600000"/>
    <n v="11600000"/>
    <n v="11600000"/>
    <n v="1"/>
    <n v="7.7899999999999997E-2"/>
    <n v="2020"/>
    <x v="11"/>
    <x v="20"/>
  </r>
  <r>
    <d v="2020-04-27T00:00:00"/>
    <d v="2020-05-04T00:00:00"/>
    <s v="Private Placement"/>
    <s v="PBS017"/>
    <d v="2025-10-15T00:00:00"/>
    <n v="6.1249999999999999E-2"/>
    <m/>
    <m/>
    <m/>
    <m/>
    <n v="7.6300000000000007E-2"/>
    <m/>
    <m/>
    <n v="30332580"/>
    <n v="30332580"/>
    <n v="30332580"/>
    <n v="30332580"/>
    <n v="30332580"/>
    <n v="30332580"/>
    <n v="1"/>
    <n v="7.6300000000000007E-2"/>
    <n v="2020"/>
    <x v="11"/>
    <x v="20"/>
  </r>
  <r>
    <d v="2020-04-27T00:00:00"/>
    <d v="2020-05-04T00:00:00"/>
    <s v="Private Placement"/>
    <s v="PBS027"/>
    <d v="2023-05-15T00:00:00"/>
    <n v="6.5000000000000002E-2"/>
    <m/>
    <m/>
    <m/>
    <m/>
    <n v="6.5500000000000003E-2"/>
    <m/>
    <m/>
    <n v="4561896"/>
    <n v="4561896"/>
    <n v="4561896"/>
    <n v="4561896"/>
    <n v="4561896"/>
    <n v="4561896"/>
    <n v="1"/>
    <n v="6.5500000000000003E-2"/>
    <n v="2020"/>
    <x v="11"/>
    <x v="20"/>
  </r>
  <r>
    <d v="2020-04-28T00:00:00"/>
    <d v="2020-04-30T00:00:00"/>
    <s v="Lelang"/>
    <s v="SPN03200729"/>
    <d v="2020-07-29T00:00:00"/>
    <s v="Diskonto"/>
    <n v="3.5000000000000003E-2"/>
    <n v="3.5000000000000003E-2"/>
    <n v="3.5000000000000003E-2"/>
    <n v="3.5000000000000003E-2"/>
    <n v="3.5000000000000003E-2"/>
    <n v="3.5000000000000003E-2"/>
    <n v="20000000"/>
    <n v="250000"/>
    <n v="44399000"/>
    <n v="200000"/>
    <n v="18230000"/>
    <n v="200000"/>
    <n v="16620000"/>
    <n v="1.25"/>
    <n v="3.5000000000000003E-2"/>
    <n v="2020"/>
    <x v="11"/>
    <x v="16"/>
  </r>
  <r>
    <d v="2020-04-28T00:00:00"/>
    <d v="2020-04-30T00:00:00"/>
    <s v="Lelang"/>
    <s v="SPN12210429"/>
    <d v="2021-04-29T00:00:00"/>
    <s v="Diskonto"/>
    <n v="3.5400000000000001E-2"/>
    <n v="3.7490900000000001E-2"/>
    <n v="0.04"/>
    <n v="3.5400000000000001E-2"/>
    <n v="3.5400000000000001E-2"/>
    <n v="3.5400000000000001E-2"/>
    <m/>
    <n v="260000"/>
    <m/>
    <n v="130000"/>
    <m/>
    <n v="120000"/>
    <m/>
    <n v="2.1666666666666665"/>
    <n v="3.5999999999999997E-2"/>
    <n v="2020"/>
    <x v="11"/>
    <x v="17"/>
  </r>
  <r>
    <d v="2020-04-28T00:00:00"/>
    <d v="2020-04-30T00:00:00"/>
    <s v="Lelang"/>
    <s v="FR0081"/>
    <d v="2025-06-15T00:00:00"/>
    <n v="6.5000000000000002E-2"/>
    <n v="7.4399999999999994E-2"/>
    <n v="7.9105400000000006E-2"/>
    <n v="8.5000000000000006E-2"/>
    <n v="7.4399999999999994E-2"/>
    <n v="7.5699900000000001E-2"/>
    <n v="7.6300000000000007E-2"/>
    <m/>
    <n v="17075500"/>
    <m/>
    <n v="9000000"/>
    <m/>
    <n v="9000000"/>
    <m/>
    <n v="1.8972777777777778"/>
    <n v="7.5700000000000003E-2"/>
    <n v="2020"/>
    <x v="11"/>
    <x v="1"/>
  </r>
  <r>
    <d v="2020-04-28T00:00:00"/>
    <d v="2020-04-30T00:00:00"/>
    <s v="Lelang"/>
    <s v="FR0082"/>
    <d v="2030-09-15T00:00:00"/>
    <n v="7.0000000000000007E-2"/>
    <n v="0.08"/>
    <n v="8.5587999999999997E-2"/>
    <n v="0.09"/>
    <n v="0.08"/>
    <n v="8.0860699999999994E-2"/>
    <n v="8.1199999999999994E-2"/>
    <m/>
    <n v="12431000"/>
    <m/>
    <n v="6700000"/>
    <m/>
    <n v="5200000"/>
    <m/>
    <n v="2.3905769230769232"/>
    <n v="8.1199999999999994E-2"/>
    <n v="2020"/>
    <x v="11"/>
    <x v="1"/>
  </r>
  <r>
    <d v="2020-04-28T00:00:00"/>
    <d v="2020-04-30T00:00:00"/>
    <s v="Lelang"/>
    <s v="FR0080"/>
    <d v="2035-06-15T00:00:00"/>
    <n v="7.4999999999999997E-2"/>
    <n v="7.9799999999999996E-2"/>
    <n v="8.7695800000000004E-2"/>
    <n v="0.09"/>
    <n v="7.9799999999999996E-2"/>
    <n v="8.1257599999999999E-2"/>
    <n v="8.1600000000000006E-2"/>
    <m/>
    <n v="5492900"/>
    <m/>
    <n v="750000"/>
    <m/>
    <n v="700000"/>
    <m/>
    <n v="7.8470000000000004"/>
    <n v="8.1299999999999997E-2"/>
    <n v="2020"/>
    <x v="11"/>
    <x v="1"/>
  </r>
  <r>
    <d v="2020-04-28T00:00:00"/>
    <d v="2020-04-30T00:00:00"/>
    <s v="Lelang"/>
    <s v="FR0083"/>
    <d v="2040-04-15T00:00:00"/>
    <n v="7.4999999999999997E-2"/>
    <n v="8.0199999999999994E-2"/>
    <n v="9.11801E-2"/>
    <n v="9.5000000000000001E-2"/>
    <n v="8.0199999999999994E-2"/>
    <n v="8.1647899999999995E-2"/>
    <n v="8.2199999999999995E-2"/>
    <m/>
    <n v="6229800"/>
    <m/>
    <n v="1150000"/>
    <m/>
    <n v="1100000"/>
    <m/>
    <n v="5.6634545454545453"/>
    <n v="8.1699999999999995E-2"/>
    <n v="2020"/>
    <x v="11"/>
    <x v="1"/>
  </r>
  <r>
    <d v="2020-04-28T00:00:00"/>
    <d v="2020-04-30T00:00:00"/>
    <s v="Lelang"/>
    <s v="FR0076"/>
    <d v="2048-05-15T00:00:00"/>
    <n v="7.3749999999999996E-2"/>
    <n v="7.9699999999999993E-2"/>
    <n v="8.3875100000000008E-2"/>
    <n v="8.6999999999999994E-2"/>
    <n v="7.9699999999999993E-2"/>
    <n v="8.2410400000000009E-2"/>
    <n v="8.3000000000000004E-2"/>
    <m/>
    <n v="2659800"/>
    <m/>
    <n v="300000"/>
    <m/>
    <n v="300000"/>
    <m/>
    <n v="8.8659999999999997"/>
    <n v="8.2500000000000004E-2"/>
    <n v="2020"/>
    <x v="11"/>
    <x v="1"/>
  </r>
  <r>
    <d v="2020-04-29T00:00:00"/>
    <d v="2020-04-30T00:00:00"/>
    <s v="Lelang GSO"/>
    <s v="FR0081"/>
    <d v="2025-06-15T00:00:00"/>
    <n v="6.5000000000000002E-2"/>
    <n v="7.5699900000000001E-2"/>
    <n v="7.5699900000000001E-2"/>
    <n v="7.5699900000000001E-2"/>
    <n v="7.5699900000000001E-2"/>
    <n v="7.5699900000000001E-2"/>
    <n v="7.5699900000000001E-2"/>
    <n v="23380000"/>
    <n v="4871000"/>
    <n v="13993800"/>
    <n v="4871000"/>
    <n v="13993800"/>
    <n v="2889400"/>
    <n v="11380000"/>
    <n v="1.6858171246625597"/>
    <n v="7.5700000000000003E-2"/>
    <n v="2020"/>
    <x v="11"/>
    <x v="1"/>
  </r>
  <r>
    <d v="2020-04-29T00:00:00"/>
    <d v="2020-04-30T00:00:00"/>
    <s v="Lelang GSO"/>
    <s v="FR0082"/>
    <d v="2030-09-15T00:00:00"/>
    <n v="7.0000000000000007E-2"/>
    <n v="8.0860699999999994E-2"/>
    <n v="8.0860699999999994E-2"/>
    <n v="8.0860699999999994E-2"/>
    <n v="8.0860699999999994E-2"/>
    <n v="8.0860699999999994E-2"/>
    <n v="8.0860699999999994E-2"/>
    <m/>
    <n v="1554000"/>
    <m/>
    <n v="1554000"/>
    <m/>
    <n v="921800"/>
    <m/>
    <n v="1.6858320676936429"/>
    <n v="8.1199999999999994E-2"/>
    <n v="2020"/>
    <x v="11"/>
    <x v="1"/>
  </r>
  <r>
    <d v="2020-04-29T00:00:00"/>
    <d v="2020-04-30T00:00:00"/>
    <s v="Lelang GSO"/>
    <s v="FR0080"/>
    <d v="2035-06-15T00:00:00"/>
    <n v="7.4999999999999997E-2"/>
    <n v="8.1257599999999999E-2"/>
    <n v="8.1257599999999999E-2"/>
    <n v="8.1257599999999999E-2"/>
    <n v="8.1257599999999999E-2"/>
    <n v="8.1257599999999999E-2"/>
    <n v="8.1257599999999999E-2"/>
    <m/>
    <n v="2538300"/>
    <m/>
    <n v="2538300"/>
    <m/>
    <n v="2538300"/>
    <m/>
    <n v="1"/>
    <n v="8.1299999999999997E-2"/>
    <n v="2020"/>
    <x v="11"/>
    <x v="1"/>
  </r>
  <r>
    <d v="2020-04-29T00:00:00"/>
    <d v="2020-04-30T00:00:00"/>
    <s v="Lelang GSO"/>
    <s v="FR0083"/>
    <d v="2040-04-15T00:00:00"/>
    <n v="7.4999999999999997E-2"/>
    <n v="8.1647899999999995E-2"/>
    <n v="8.1647899999999995E-2"/>
    <n v="8.1647899999999995E-2"/>
    <n v="8.1647899999999995E-2"/>
    <n v="8.1647899999999995E-2"/>
    <n v="8.1647899999999995E-2"/>
    <m/>
    <n v="2891500"/>
    <m/>
    <n v="2891500"/>
    <m/>
    <n v="2891500"/>
    <m/>
    <n v="1"/>
    <n v="8.1699999999999995E-2"/>
    <n v="2020"/>
    <x v="11"/>
    <x v="1"/>
  </r>
  <r>
    <d v="2020-04-29T00:00:00"/>
    <d v="2020-04-30T00:00:00"/>
    <s v="Lelang GSO"/>
    <s v="FR0076"/>
    <d v="2048-05-15T00:00:00"/>
    <n v="7.3749999999999996E-2"/>
    <n v="8.2410400000000009E-2"/>
    <n v="8.2410400000000009E-2"/>
    <n v="8.2410400000000009E-2"/>
    <n v="8.2410400000000009E-2"/>
    <n v="8.2410400000000009E-2"/>
    <n v="8.2410400000000009E-2"/>
    <m/>
    <n v="2139000"/>
    <m/>
    <n v="2139000"/>
    <m/>
    <n v="2139000"/>
    <m/>
    <n v="1"/>
    <n v="8.2500000000000004E-2"/>
    <n v="2020"/>
    <x v="11"/>
    <x v="1"/>
  </r>
  <r>
    <d v="2020-04-29T00:00:00"/>
    <d v="2020-05-04T00:00:00"/>
    <s v="Private Placement"/>
    <s v="PBS027"/>
    <d v="2023-05-15T00:00:00"/>
    <n v="6.5000000000000002E-2"/>
    <m/>
    <m/>
    <m/>
    <m/>
    <n v="6.5500000000000003E-2"/>
    <m/>
    <m/>
    <n v="1077000"/>
    <n v="1077000"/>
    <n v="1077000"/>
    <n v="1077000"/>
    <n v="1077000"/>
    <n v="1077000"/>
    <n v="1"/>
    <n v="6.5500000000000003E-2"/>
    <n v="2020"/>
    <x v="11"/>
    <x v="20"/>
  </r>
  <r>
    <d v="2020-05-05T00:00:00"/>
    <d v="2020-05-08T00:00:00"/>
    <s v="Lelang"/>
    <s v="SPNS06112020"/>
    <d v="2020-11-06T00:00:00"/>
    <s v="Diskonto"/>
    <n v="3.6249999999999998E-2"/>
    <n v="3.7692299999999998E-2"/>
    <n v="0.05"/>
    <s v="-"/>
    <s v="-"/>
    <s v="-"/>
    <n v="7000000"/>
    <n v="650000"/>
    <n v="18114400"/>
    <n v="0"/>
    <n v="5650000"/>
    <n v="0"/>
    <n v="5550000"/>
    <s v="-"/>
    <n v="3.44E-2"/>
    <n v="2020"/>
    <x v="11"/>
    <x v="21"/>
  </r>
  <r>
    <d v="2020-05-05T00:00:00"/>
    <d v="2020-05-08T00:00:00"/>
    <s v="Lelang"/>
    <s v="PBS002"/>
    <d v="2022-01-15T00:00:00"/>
    <n v="5.45E-2"/>
    <n v="6.0624999999999998E-2"/>
    <n v="6.9906999999999997E-2"/>
    <n v="7.4999999999999997E-2"/>
    <n v="6.0624999999999998E-2"/>
    <n v="6.19696E-2"/>
    <n v="6.2812499999999993E-2"/>
    <m/>
    <n v="4893000"/>
    <m/>
    <n v="1500000"/>
    <m/>
    <n v="1500000"/>
    <m/>
    <n v="3.262"/>
    <n v="6.2E-2"/>
    <n v="2020"/>
    <x v="11"/>
    <x v="20"/>
  </r>
  <r>
    <d v="2020-05-05T00:00:00"/>
    <d v="2020-05-08T00:00:00"/>
    <s v="Lelang"/>
    <s v="PBS026"/>
    <d v="2024-10-15T00:00:00"/>
    <n v="6.6250000000000003E-2"/>
    <n v="7.2187500000000002E-2"/>
    <n v="7.8009300000000004E-2"/>
    <n v="0.08"/>
    <n v="7.2187500000000002E-2"/>
    <n v="7.40923E-2"/>
    <n v="7.4999999999999997E-2"/>
    <m/>
    <n v="4997000"/>
    <m/>
    <n v="1200000"/>
    <m/>
    <n v="1200000"/>
    <m/>
    <n v="4.1641666666666666"/>
    <n v="7.4099999999999999E-2"/>
    <n v="2020"/>
    <x v="11"/>
    <x v="20"/>
  </r>
  <r>
    <d v="2020-05-05T00:00:00"/>
    <d v="2020-05-08T00:00:00"/>
    <s v="Lelang"/>
    <s v="PBS007"/>
    <d v="2040-09-15T00:00:00"/>
    <n v="0.09"/>
    <n v="8.2812499999999997E-2"/>
    <n v="8.8170399999999996E-2"/>
    <n v="9.2499999999999999E-2"/>
    <n v="8.2812499999999997E-2"/>
    <n v="8.4432999999999994E-2"/>
    <n v="8.5000000000000006E-2"/>
    <m/>
    <n v="6288600"/>
    <m/>
    <n v="2950000"/>
    <m/>
    <n v="2850000"/>
    <m/>
    <n v="2.2065263157894739"/>
    <n v="8.4500000000000006E-2"/>
    <n v="2020"/>
    <x v="11"/>
    <x v="20"/>
  </r>
  <r>
    <d v="2020-05-05T00:00:00"/>
    <d v="2020-05-08T00:00:00"/>
    <s v="Lelang"/>
    <s v="PBS005"/>
    <d v="2043-04-15T00:00:00"/>
    <n v="6.7500000000000004E-2"/>
    <n v="8.7187500000000001E-2"/>
    <n v="8.8204299999999999E-2"/>
    <n v="8.9687500000000003E-2"/>
    <s v="-"/>
    <s v="-"/>
    <s v="-"/>
    <m/>
    <n v="1285800"/>
    <m/>
    <n v="0"/>
    <m/>
    <n v="0"/>
    <m/>
    <s v="-"/>
    <n v="8.6999999999999994E-2"/>
    <n v="2020"/>
    <x v="11"/>
    <x v="20"/>
  </r>
  <r>
    <d v="2020-05-06T00:00:00"/>
    <d v="2020-05-08T00:00:00"/>
    <s v="Lelang GSO"/>
    <s v="PBS002"/>
    <d v="2022-01-15T00:00:00"/>
    <n v="5.45E-2"/>
    <n v="6.19696E-2"/>
    <n v="6.19696E-2"/>
    <n v="6.19696E-2"/>
    <n v="6.19696E-2"/>
    <n v="6.19696E-2"/>
    <n v="6.19696E-2"/>
    <n v="0"/>
    <n v="1150000"/>
    <n v="2275000"/>
    <n v="1150000"/>
    <n v="2275000"/>
    <n v="1150000"/>
    <n v="2275000"/>
    <n v="1"/>
    <n v="6.2E-2"/>
    <n v="2020"/>
    <x v="11"/>
    <x v="20"/>
  </r>
  <r>
    <d v="2020-05-06T00:00:00"/>
    <d v="2020-05-08T00:00:00"/>
    <s v="Lelang GSO"/>
    <s v="PBS026"/>
    <d v="2024-10-15T00:00:00"/>
    <n v="7.40923E-2"/>
    <n v="7.40923E-2"/>
    <n v="7.40923E-2"/>
    <n v="7.40923E-2"/>
    <n v="7.40923E-2"/>
    <n v="7.40923E-2"/>
    <n v="7.40923E-2"/>
    <m/>
    <n v="1125000"/>
    <m/>
    <n v="1125000"/>
    <m/>
    <n v="1125000"/>
    <m/>
    <n v="1"/>
    <n v="7.4099999999999999E-2"/>
    <n v="2020"/>
    <x v="11"/>
    <x v="20"/>
  </r>
  <r>
    <d v="2020-05-08T00:00:00"/>
    <d v="2020-05-12T00:00:00"/>
    <s v="Private Placement"/>
    <s v="FR0067"/>
    <d v="2044-02-15T00:00:00"/>
    <n v="8.7499999999999994E-2"/>
    <m/>
    <m/>
    <m/>
    <m/>
    <n v="8.2299999999999998E-2"/>
    <m/>
    <m/>
    <n v="500000"/>
    <n v="500000"/>
    <n v="300000"/>
    <n v="300000"/>
    <n v="300000"/>
    <n v="300000"/>
    <n v="1.6666666666666667"/>
    <n v="6.6500000000000004E-2"/>
    <n v="2020"/>
    <x v="11"/>
    <x v="1"/>
  </r>
  <r>
    <d v="2020-05-08T00:00:00"/>
    <d v="2020-05-12T00:00:00"/>
    <s v="Private Placement"/>
    <s v="FR0073"/>
    <d v="2031-05-15T00:00:00"/>
    <n v="8.7499999999999994E-2"/>
    <m/>
    <m/>
    <m/>
    <m/>
    <n v="8.1000000000000003E-2"/>
    <m/>
    <m/>
    <n v="500000"/>
    <n v="500000"/>
    <n v="500000"/>
    <n v="500000"/>
    <n v="500000"/>
    <n v="500000"/>
    <n v="1"/>
    <n v="7.1999999999999995E-2"/>
    <n v="2020"/>
    <x v="11"/>
    <x v="1"/>
  </r>
  <r>
    <d v="2020-05-08T00:00:00"/>
    <d v="2020-05-12T00:00:00"/>
    <s v="Private Placement"/>
    <s v="PBS022"/>
    <d v="2034-04-15T00:00:00"/>
    <n v="8.6249999999999993E-2"/>
    <m/>
    <m/>
    <m/>
    <m/>
    <n v="8.2199999999999995E-2"/>
    <m/>
    <m/>
    <n v="2500000"/>
    <n v="2500000"/>
    <n v="2500000"/>
    <n v="2500000"/>
    <n v="2500000"/>
    <n v="2500000"/>
    <n v="1"/>
    <n v="8.2199999999999995E-2"/>
    <n v="2020"/>
    <x v="11"/>
    <x v="20"/>
  </r>
  <r>
    <d v="2020-05-08T00:00:00"/>
    <d v="2020-05-12T00:00:00"/>
    <s v="Private Placement"/>
    <s v="PBS023"/>
    <d v="2030-05-15T00:00:00"/>
    <n v="8.1250000000000003E-2"/>
    <m/>
    <m/>
    <m/>
    <m/>
    <n v="8.0640000000000003E-2"/>
    <m/>
    <m/>
    <n v="3675000"/>
    <n v="3675000"/>
    <n v="3675000"/>
    <n v="3675000"/>
    <n v="3675000"/>
    <n v="3675000"/>
    <n v="1"/>
    <n v="8.0640000000000003E-2"/>
    <n v="2020"/>
    <x v="11"/>
    <x v="20"/>
  </r>
  <r>
    <d v="2020-05-12T00:00:00"/>
    <d v="2020-05-14T00:00:00"/>
    <s v="Lelang"/>
    <s v="SPN12200814"/>
    <d v="2020-08-14T00:00:00"/>
    <s v="Diskonto"/>
    <n v="3.4500000000000003E-2"/>
    <n v="3.5193500000000003E-2"/>
    <n v="3.6999999999999998E-2"/>
    <n v="3.4500000000000003E-2"/>
    <n v="3.4889999999999997E-2"/>
    <n v="3.5000000000000003E-2"/>
    <n v="20000000"/>
    <n v="920000"/>
    <n v="73745500"/>
    <n v="850000"/>
    <n v="28550000"/>
    <n v="800000"/>
    <n v="20000000"/>
    <n v="1.1499999999999999"/>
    <n v="3.5000000000000003E-2"/>
    <n v="2020"/>
    <x v="11"/>
    <x v="17"/>
  </r>
  <r>
    <d v="2020-05-12T00:00:00"/>
    <d v="2020-05-14T00:00:00"/>
    <s v="Lelang"/>
    <s v="SPN12210429"/>
    <d v="2021-04-29T00:00:00"/>
    <s v="Diskonto"/>
    <n v="3.7499999999999999E-2"/>
    <n v="3.8666699999999998E-2"/>
    <n v="0.04"/>
    <n v="3.7499999999999999E-2"/>
    <n v="3.8666699999999998E-2"/>
    <n v="0.04"/>
    <m/>
    <n v="150000"/>
    <m/>
    <n v="150000"/>
    <m/>
    <n v="150000"/>
    <m/>
    <n v="1"/>
    <n v="3.9E-2"/>
    <n v="2020"/>
    <x v="11"/>
    <x v="17"/>
  </r>
  <r>
    <d v="2020-05-12T00:00:00"/>
    <d v="2020-05-14T00:00:00"/>
    <s v="Lelang"/>
    <s v="FR0081"/>
    <d v="2025-06-15T00:00:00"/>
    <n v="6.5000000000000002E-2"/>
    <n v="7.3700000000000002E-2"/>
    <n v="7.7063900000000005E-2"/>
    <n v="8.5000000000000006E-2"/>
    <n v="7.3700000000000002E-2"/>
    <n v="7.4828999999999993E-2"/>
    <n v="7.4999999999999997E-2"/>
    <m/>
    <n v="29800300"/>
    <m/>
    <n v="12200000"/>
    <m/>
    <n v="9300000"/>
    <m/>
    <n v="3.2043333333333335"/>
    <n v="7.4899999999999994E-2"/>
    <n v="2020"/>
    <x v="11"/>
    <x v="1"/>
  </r>
  <r>
    <d v="2020-05-12T00:00:00"/>
    <d v="2020-05-14T00:00:00"/>
    <s v="Lelang"/>
    <s v="FR0082"/>
    <d v="2030-09-15T00:00:00"/>
    <n v="7.0000000000000007E-2"/>
    <n v="0.08"/>
    <n v="8.2860400000000015E-2"/>
    <n v="0.09"/>
    <n v="0.08"/>
    <n v="8.0736799999999997E-2"/>
    <n v="8.09E-2"/>
    <m/>
    <n v="30413000"/>
    <m/>
    <n v="12050000"/>
    <m/>
    <n v="7300000"/>
    <m/>
    <n v="4.166164383561644"/>
    <n v="8.09E-2"/>
    <n v="2020"/>
    <x v="11"/>
    <x v="1"/>
  </r>
  <r>
    <d v="2020-05-12T00:00:00"/>
    <d v="2020-05-14T00:00:00"/>
    <s v="Lelang"/>
    <s v="FR0080"/>
    <d v="2035-06-15T00:00:00"/>
    <n v="7.4999999999999997E-2"/>
    <n v="8.1699999999999995E-2"/>
    <n v="8.5076499999999999E-2"/>
    <n v="9.2499999999999999E-2"/>
    <n v="8.1699999999999995E-2"/>
    <n v="8.2846299999999998E-2"/>
    <n v="8.3000000000000004E-2"/>
    <m/>
    <n v="5025200"/>
    <m/>
    <n v="2100000"/>
    <m/>
    <n v="1300000"/>
    <m/>
    <n v="3.8655384615384616"/>
    <n v="8.3000000000000004E-2"/>
    <n v="2020"/>
    <x v="11"/>
    <x v="1"/>
  </r>
  <r>
    <d v="2020-05-12T00:00:00"/>
    <d v="2020-05-14T00:00:00"/>
    <s v="Lelang"/>
    <s v="FR0083"/>
    <d v="2040-04-15T00:00:00"/>
    <n v="7.4999999999999997E-2"/>
    <n v="8.2100000000000006E-2"/>
    <n v="8.6704500000000004E-2"/>
    <n v="9.4E-2"/>
    <n v="8.2100000000000006E-2"/>
    <n v="8.3174799999999993E-2"/>
    <n v="8.4000000000000005E-2"/>
    <m/>
    <n v="4027500"/>
    <m/>
    <n v="750000"/>
    <m/>
    <n v="750000"/>
    <m/>
    <n v="5.37"/>
    <n v="8.3199999999999996E-2"/>
    <n v="2020"/>
    <x v="11"/>
    <x v="1"/>
  </r>
  <r>
    <d v="2020-05-12T00:00:00"/>
    <d v="2020-05-14T00:00:00"/>
    <s v="Lelang"/>
    <s v="FR0076"/>
    <d v="2048-05-15T00:00:00"/>
    <n v="7.3749999999999996E-2"/>
    <n v="8.2400000000000001E-2"/>
    <n v="8.8739500000000013E-2"/>
    <n v="9.5000000000000001E-2"/>
    <n v="8.2400000000000001E-2"/>
    <n v="8.3780199999999999E-2"/>
    <n v="8.4500000000000006E-2"/>
    <m/>
    <n v="3409500"/>
    <m/>
    <n v="450000"/>
    <m/>
    <n v="400000"/>
    <m/>
    <n v="8.5237499999999997"/>
    <n v="8.4000000000000005E-2"/>
    <n v="2020"/>
    <x v="11"/>
    <x v="1"/>
  </r>
  <r>
    <d v="2020-05-18T00:00:00"/>
    <d v="2020-05-20T00:00:00"/>
    <s v="Lelang"/>
    <s v="SPNS19112020"/>
    <d v="2020-11-06T00:00:00"/>
    <s v="Diskonto"/>
    <n v="0.04"/>
    <n v="4.4975200000000007E-2"/>
    <n v="0.05"/>
    <s v="-"/>
    <s v="-"/>
    <s v="-"/>
    <n v="7000000"/>
    <n v="151000"/>
    <n v="18851500"/>
    <s v="0"/>
    <n v="13869998"/>
    <n v="0"/>
    <n v="9500000"/>
    <s v="-"/>
    <n v="3.5400000000000001E-2"/>
    <n v="2020"/>
    <x v="11"/>
    <x v="21"/>
  </r>
  <r>
    <d v="2020-05-18T00:00:00"/>
    <d v="2020-05-20T00:00:00"/>
    <s v="Lelang"/>
    <s v="PBS002"/>
    <d v="2022-01-15T00:00:00"/>
    <n v="5.45E-2"/>
    <n v="6.0312499999999998E-2"/>
    <n v="6.3023900000000008E-2"/>
    <n v="7.2812500000000002E-2"/>
    <n v="6.0312499999999998E-2"/>
    <n v="6.1573700000000002E-2"/>
    <n v="6.1874999999999999E-2"/>
    <m/>
    <n v="5099000"/>
    <m/>
    <n v="3550000"/>
    <m/>
    <n v="3400000"/>
    <m/>
    <n v="1.4997058823529412"/>
    <n v="6.1600000000000002E-2"/>
    <n v="2020"/>
    <x v="11"/>
    <x v="20"/>
  </r>
  <r>
    <d v="2020-05-18T00:00:00"/>
    <d v="2020-05-20T00:00:00"/>
    <s v="Lelang"/>
    <s v="PBS026"/>
    <d v="2024-10-15T00:00:00"/>
    <n v="6.6250000000000003E-2"/>
    <n v="6.9687499999999999E-2"/>
    <n v="7.2318999999999994E-2"/>
    <n v="7.7499999999999999E-2"/>
    <n v="6.9687499999999999E-2"/>
    <n v="7.0700399999999997E-2"/>
    <n v="7.1249999999999994E-2"/>
    <m/>
    <n v="5684500"/>
    <m/>
    <n v="4757142"/>
    <m/>
    <n v="2700000"/>
    <m/>
    <n v="2.1053703703703706"/>
    <n v="7.2499999999999995E-2"/>
    <n v="2020"/>
    <x v="11"/>
    <x v="20"/>
  </r>
  <r>
    <d v="2020-05-18T00:00:00"/>
    <d v="2020-05-20T00:00:00"/>
    <s v="Lelang"/>
    <s v="PBS007"/>
    <d v="2040-09-15T00:00:00"/>
    <n v="0.09"/>
    <n v="7.8750000000000001E-2"/>
    <n v="8.0306900000000001E-2"/>
    <n v="8.3125000000000004E-2"/>
    <n v="7.8750000000000001E-2"/>
    <n v="7.9984100000000002E-2"/>
    <n v="0.08"/>
    <m/>
    <n v="3682000"/>
    <m/>
    <n v="2968571"/>
    <m/>
    <n v="2250000"/>
    <m/>
    <n v="1.6364444444444444"/>
    <n v="8.0399999999999999E-2"/>
    <n v="2020"/>
    <x v="11"/>
    <x v="20"/>
  </r>
  <r>
    <d v="2020-05-18T00:00:00"/>
    <d v="2020-05-20T00:00:00"/>
    <s v="Lelang"/>
    <s v="PBS004"/>
    <d v="2037-02-15T00:00:00"/>
    <n v="6.0999999999999999E-2"/>
    <n v="8.4062499999999998E-2"/>
    <n v="8.5962299999999991E-2"/>
    <n v="8.8124999999999995E-2"/>
    <n v="8.4062499999999998E-2"/>
    <n v="8.48251E-2"/>
    <n v="8.5000000000000006E-2"/>
    <m/>
    <n v="2026000"/>
    <m/>
    <n v="700000"/>
    <m/>
    <n v="600000"/>
    <m/>
    <n v="3.3766666666666665"/>
    <n v="8.5000000000000006E-2"/>
    <n v="2020"/>
    <x v="11"/>
    <x v="20"/>
  </r>
  <r>
    <d v="2020-05-18T00:00:00"/>
    <d v="2020-05-20T00:00:00"/>
    <s v="Lelang"/>
    <s v="PBS005"/>
    <d v="2043-04-15T00:00:00"/>
    <n v="6.7500000000000004E-2"/>
    <n v="8.5625000000000007E-2"/>
    <n v="8.7188399999999999E-2"/>
    <n v="8.9374999999999996E-2"/>
    <n v="8.5625000000000007E-2"/>
    <n v="8.5771100000000003E-2"/>
    <n v="8.59375E-2"/>
    <m/>
    <n v="2209000"/>
    <m/>
    <n v="1894285"/>
    <m/>
    <n v="550000"/>
    <m/>
    <n v="4.0163636363636366"/>
    <n v="8.72E-2"/>
    <n v="2020"/>
    <x v="11"/>
    <x v="20"/>
  </r>
  <r>
    <d v="2020-06-02T00:00:00"/>
    <d v="2020-06-04T00:00:00"/>
    <s v="Lelang"/>
    <s v="SPN03200903"/>
    <d v="2020-09-03T00:00:00"/>
    <s v="Diskonto"/>
    <n v="3.2500000000000001E-2"/>
    <n v="3.2500000000000001E-2"/>
    <n v="3.2500000000000001E-2"/>
    <n v="3.2500000000000001E-2"/>
    <n v="3.2500000000000001E-2"/>
    <n v="3.2500000000000001E-2"/>
    <n v="20000000"/>
    <n v="150000"/>
    <n v="105271600"/>
    <n v="150000"/>
    <n v="43400000"/>
    <n v="150000"/>
    <n v="24350000"/>
    <n v="1"/>
    <n v="3.2500000000000001E-2"/>
    <n v="2020"/>
    <x v="11"/>
    <x v="16"/>
  </r>
  <r>
    <d v="2020-06-02T00:00:00"/>
    <d v="2020-06-04T00:00:00"/>
    <s v="Lelang"/>
    <s v="SPN12210603"/>
    <d v="2021-06-03T00:00:00"/>
    <s v="Diskonto"/>
    <n v="3.7499999999999999E-2"/>
    <n v="3.95E-2"/>
    <n v="0.04"/>
    <n v="3.7499999999999999E-2"/>
    <n v="3.7499999999999999E-2"/>
    <n v="3.7499999999999999E-2"/>
    <m/>
    <n v="1500000"/>
    <m/>
    <n v="200000"/>
    <m/>
    <n v="200000"/>
    <m/>
    <n v="7.5"/>
    <n v="3.7499999999999999E-2"/>
    <n v="2020"/>
    <x v="11"/>
    <x v="17"/>
  </r>
  <r>
    <d v="2020-06-02T00:00:00"/>
    <d v="2020-06-04T00:00:00"/>
    <s v="Lelang"/>
    <s v="FR0081"/>
    <d v="2025-06-15T00:00:00"/>
    <n v="6.5000000000000002E-2"/>
    <n v="6.5500000000000003E-2"/>
    <n v="6.7240300000000003E-2"/>
    <n v="7.3999999999999996E-2"/>
    <n v="6.5500000000000003E-2"/>
    <n v="6.6314999999999999E-2"/>
    <n v="6.6500000000000004E-2"/>
    <m/>
    <n v="25150000"/>
    <m/>
    <n v="13700000"/>
    <m/>
    <n v="7900000"/>
    <m/>
    <n v="3.1835443037974684"/>
    <n v="6.6500000000000004E-2"/>
    <n v="2020"/>
    <x v="11"/>
    <x v="1"/>
  </r>
  <r>
    <d v="2020-06-02T00:00:00"/>
    <d v="2020-06-04T00:00:00"/>
    <s v="Lelang"/>
    <s v="FR0082"/>
    <d v="2030-09-15T00:00:00"/>
    <n v="7.0000000000000007E-2"/>
    <n v="7.1499999999999994E-2"/>
    <n v="7.3398199999999997E-2"/>
    <n v="0.08"/>
    <n v="7.1499999999999994E-2"/>
    <n v="7.2009099999999993E-2"/>
    <n v="7.22E-2"/>
    <m/>
    <n v="44843000"/>
    <m/>
    <n v="15900000"/>
    <m/>
    <n v="8000000"/>
    <m/>
    <n v="5.6053750000000004"/>
    <n v="7.22E-2"/>
    <n v="2020"/>
    <x v="11"/>
    <x v="1"/>
  </r>
  <r>
    <d v="2020-06-02T00:00:00"/>
    <d v="2020-06-04T00:00:00"/>
    <s v="Lelang"/>
    <s v="FR0080"/>
    <d v="2035-06-15T00:00:00"/>
    <n v="7.4999999999999997E-2"/>
    <n v="7.6499999999999999E-2"/>
    <n v="7.8521400000000005E-2"/>
    <n v="8.2500000000000004E-2"/>
    <n v="7.6499999999999999E-2"/>
    <n v="7.6683100000000004E-2"/>
    <n v="7.6799999999999993E-2"/>
    <m/>
    <n v="15558500"/>
    <m/>
    <n v="7050000"/>
    <m/>
    <n v="4300000"/>
    <m/>
    <n v="3.6182558139534882"/>
    <n v="7.6799999999999993E-2"/>
    <n v="2020"/>
    <x v="11"/>
    <x v="1"/>
  </r>
  <r>
    <d v="2020-06-02T00:00:00"/>
    <d v="2020-06-04T00:00:00"/>
    <s v="Lelang"/>
    <s v="FR0083"/>
    <d v="2040-04-15T00:00:00"/>
    <n v="7.4999999999999997E-2"/>
    <n v="7.6999999999999999E-2"/>
    <n v="7.82143E-2"/>
    <n v="8.3000000000000004E-2"/>
    <n v="7.6999999999999999E-2"/>
    <n v="7.7097899999999997E-2"/>
    <n v="7.7200000000000005E-2"/>
    <m/>
    <n v="10672500"/>
    <m/>
    <n v="3650000"/>
    <m/>
    <n v="2150000"/>
    <m/>
    <n v="4.963953488372093"/>
    <n v="7.7200000000000005E-2"/>
    <n v="2020"/>
    <x v="11"/>
    <x v="1"/>
  </r>
  <r>
    <d v="2020-06-02T00:00:00"/>
    <d v="2020-06-04T00:00:00"/>
    <s v="Lelang"/>
    <s v="FR0076"/>
    <d v="2048-05-15T00:00:00"/>
    <n v="7.3749999999999996E-2"/>
    <n v="7.9000000000000001E-2"/>
    <n v="8.0189899999999995E-2"/>
    <n v="8.4000000000000005E-2"/>
    <n v="7.9000000000000001E-2"/>
    <n v="7.9217099999999999E-2"/>
    <n v="7.9299999999999995E-2"/>
    <m/>
    <n v="7397600"/>
    <m/>
    <n v="2750000"/>
    <m/>
    <n v="1650000"/>
    <m/>
    <n v="4.483393939393939"/>
    <n v="7.9299999999999995E-2"/>
    <n v="2020"/>
    <x v="11"/>
    <x v="1"/>
  </r>
  <r>
    <d v="2020-06-09T00:00:00"/>
    <d v="2020-06-11T00:00:00"/>
    <s v="Lelang"/>
    <s v="SPNS10122020"/>
    <d v="2020-12-10T00:00:00"/>
    <s v="Diskonto"/>
    <n v="3.7812499999999999E-2"/>
    <n v="3.7940000000000002E-2"/>
    <n v="4.7500000000000001E-2"/>
    <s v="-"/>
    <s v="-"/>
    <s v="-"/>
    <n v="7000000"/>
    <n v="76000"/>
    <n v="28644000"/>
    <s v="0"/>
    <n v="12950000"/>
    <n v="0"/>
    <n v="9500000"/>
    <s v="-"/>
    <n v="3.4700000000000002E-2"/>
    <n v="2020"/>
    <x v="11"/>
    <x v="21"/>
  </r>
  <r>
    <d v="2020-06-09T00:00:00"/>
    <d v="2020-06-11T00:00:00"/>
    <s v="Lelang"/>
    <s v="PBS002"/>
    <d v="2022-01-15T00:00:00"/>
    <n v="5.45E-2"/>
    <n v="5.7812500000000003E-2"/>
    <n v="6.1086300000000003E-2"/>
    <n v="6.5000000000000002E-2"/>
    <n v="5.7812500000000003E-2"/>
    <n v="6.0203500000000007E-2"/>
    <n v="6.0624999999999998E-2"/>
    <m/>
    <n v="10352000"/>
    <m/>
    <n v="7050000"/>
    <m/>
    <n v="4350000"/>
    <m/>
    <n v="2.3797701149425285"/>
    <n v="6.0499999999999998E-2"/>
    <n v="2020"/>
    <x v="11"/>
    <x v="20"/>
  </r>
  <r>
    <d v="2020-06-09T00:00:00"/>
    <d v="2020-06-11T00:00:00"/>
    <s v="Lelang"/>
    <s v="PBS026"/>
    <d v="2024-10-15T00:00:00"/>
    <n v="6.6250000000000003E-2"/>
    <n v="6.5000000000000002E-2"/>
    <n v="6.7843899999999999E-2"/>
    <n v="7.03125E-2"/>
    <n v="6.5000000000000002E-2"/>
    <n v="6.5169599999999994E-2"/>
    <n v="6.5312499999999996E-2"/>
    <m/>
    <n v="6003000"/>
    <m/>
    <n v="1350000"/>
    <m/>
    <n v="1250000"/>
    <m/>
    <n v="4.8023999999999996"/>
    <n v="6.5199999999999994E-2"/>
    <n v="2020"/>
    <x v="11"/>
    <x v="20"/>
  </r>
  <r>
    <d v="2020-06-09T00:00:00"/>
    <d v="2020-06-11T00:00:00"/>
    <s v="Lelang"/>
    <s v="PBS023"/>
    <d v="2030-05-15T00:00:00"/>
    <n v="8.1250000000000003E-2"/>
    <n v="7.4062500000000003E-2"/>
    <n v="7.7875699999999992E-2"/>
    <n v="8.2500000000000004E-2"/>
    <n v="7.4062500000000003E-2"/>
    <n v="7.4432600000000002E-2"/>
    <n v="7.4687500000000004E-2"/>
    <m/>
    <n v="4199500"/>
    <m/>
    <n v="600000"/>
    <m/>
    <n v="550000"/>
    <m/>
    <n v="7.6354545454545457"/>
    <n v="7.4499999999999997E-2"/>
    <n v="2020"/>
    <x v="11"/>
    <x v="20"/>
  </r>
  <r>
    <d v="2020-06-09T00:00:00"/>
    <d v="2020-06-11T00:00:00"/>
    <s v="Lelang"/>
    <s v="PBS022"/>
    <d v="2034-04-15T00:00:00"/>
    <n v="8.6249999999999993E-2"/>
    <n v="7.8125E-2"/>
    <n v="8.1481700000000004E-2"/>
    <n v="8.5000000000000006E-2"/>
    <n v="7.8125E-2"/>
    <n v="7.9916000000000001E-2"/>
    <n v="0.08"/>
    <m/>
    <n v="4388500"/>
    <m/>
    <n v="3000000"/>
    <m/>
    <n v="2450000"/>
    <m/>
    <n v="1.7912244897959184"/>
    <n v="0.08"/>
    <n v="2020"/>
    <x v="11"/>
    <x v="20"/>
  </r>
  <r>
    <d v="2020-06-09T00:00:00"/>
    <d v="2020-06-11T00:00:00"/>
    <s v="Lelang"/>
    <s v="PBS005"/>
    <d v="2043-04-15T00:00:00"/>
    <n v="6.7500000000000004E-2"/>
    <n v="8.1875000000000003E-2"/>
    <n v="8.4261699999999995E-2"/>
    <n v="8.6874999999999994E-2"/>
    <n v="8.1875000000000003E-2"/>
    <n v="8.2862600000000008E-2"/>
    <n v="8.3125000000000004E-2"/>
    <m/>
    <n v="3625000"/>
    <m/>
    <n v="950000"/>
    <m/>
    <n v="900000"/>
    <m/>
    <n v="4.0277777777777777"/>
    <n v="8.2900000000000001E-2"/>
    <n v="2020"/>
    <x v="11"/>
    <x v="20"/>
  </r>
  <r>
    <d v="2020-06-16T00:00:00"/>
    <d v="2020-06-18T00:00:00"/>
    <s v="Lelang"/>
    <s v="SPN03200917"/>
    <d v="2020-09-03T00:00:00"/>
    <s v="Diskonto"/>
    <s v="0,00000%"/>
    <s v="0,00000%"/>
    <s v="0,00000%"/>
    <s v="0,00000%"/>
    <s v="-"/>
    <s v="-"/>
    <n v="20000000"/>
    <n v="0"/>
    <n v="84822800"/>
    <s v="0"/>
    <n v="45900000"/>
    <s v="-"/>
    <n v="20500000"/>
    <m/>
    <n v="3.2000000000000001E-2"/>
    <n v="2020"/>
    <x v="11"/>
    <x v="16"/>
  </r>
  <r>
    <d v="2020-06-16T00:00:00"/>
    <d v="2020-06-18T00:00:00"/>
    <s v="Lelang"/>
    <s v="SPN12210304"/>
    <d v="2021-06-03T00:00:00"/>
    <s v="Diskonto"/>
    <n v="3.6999999999999998E-2"/>
    <n v="3.7312499999999998E-2"/>
    <n v="3.7499999999999999E-2"/>
    <n v="3.6999999999999998E-2"/>
    <n v="3.7312499999999998E-2"/>
    <n v="3.7499999999999999E-2"/>
    <m/>
    <n v="860000"/>
    <m/>
    <n v="320000"/>
    <m/>
    <n v="320000"/>
    <m/>
    <n v="2.6875"/>
    <n v="3.7400000000000003E-2"/>
    <n v="2020"/>
    <x v="11"/>
    <x v="17"/>
  </r>
  <r>
    <d v="2020-06-16T00:00:00"/>
    <d v="2020-06-18T00:00:00"/>
    <s v="Lelang"/>
    <s v="FR0081"/>
    <d v="2025-06-15T00:00:00"/>
    <n v="6.5000000000000002E-2"/>
    <n v="6.6100000000000006E-2"/>
    <n v="6.7665699999999995E-2"/>
    <n v="7.2499999999999995E-2"/>
    <n v="6.6100000000000006E-2"/>
    <n v="6.6793000000000005E-2"/>
    <n v="6.7299999999999999E-2"/>
    <m/>
    <n v="30909000"/>
    <m/>
    <n v="17880000"/>
    <m/>
    <n v="6630000"/>
    <m/>
    <n v="4.6619909502262447"/>
    <n v="6.7299999999999999E-2"/>
    <n v="2020"/>
    <x v="11"/>
    <x v="1"/>
  </r>
  <r>
    <d v="2020-06-16T00:00:00"/>
    <d v="2020-06-18T00:00:00"/>
    <s v="Lelang"/>
    <s v="FR0082"/>
    <d v="2030-09-15T00:00:00"/>
    <n v="7.0000000000000007E-2"/>
    <n v="7.0599999999999996E-2"/>
    <n v="7.2491100000000003E-2"/>
    <n v="7.8E-2"/>
    <n v="7.0599999999999996E-2"/>
    <n v="7.1134600000000006E-2"/>
    <n v="7.1400000000000005E-2"/>
    <m/>
    <n v="36307000"/>
    <m/>
    <n v="17350000"/>
    <m/>
    <n v="6850000"/>
    <m/>
    <n v="5.3002919708029195"/>
    <n v="7.1400000000000005E-2"/>
    <n v="2020"/>
    <x v="11"/>
    <x v="1"/>
  </r>
  <r>
    <d v="2020-06-16T00:00:00"/>
    <d v="2020-06-18T00:00:00"/>
    <s v="Lelang"/>
    <s v="FR0080"/>
    <d v="2035-06-15T00:00:00"/>
    <n v="7.4999999999999997E-2"/>
    <n v="7.5800000000000006E-2"/>
    <n v="7.7228599999999994E-2"/>
    <n v="8.2500000000000004E-2"/>
    <n v="7.5800000000000006E-2"/>
    <n v="7.6363799999999996E-2"/>
    <n v="7.6499999999999999E-2"/>
    <m/>
    <n v="7660600"/>
    <m/>
    <n v="5200000"/>
    <m/>
    <n v="3150000"/>
    <m/>
    <n v="2.4319365079365078"/>
    <n v="7.6499999999999999E-2"/>
    <n v="2020"/>
    <x v="11"/>
    <x v="1"/>
  </r>
  <r>
    <d v="2020-06-16T00:00:00"/>
    <d v="2020-06-18T00:00:00"/>
    <s v="Lelang"/>
    <s v="FR0083"/>
    <d v="2040-04-15T00:00:00"/>
    <n v="7.4999999999999997E-2"/>
    <n v="7.5999999999999998E-2"/>
    <n v="7.6820899999999998E-2"/>
    <n v="7.9500000000000001E-2"/>
    <n v="7.5999999999999998E-2"/>
    <n v="7.6480900000000004E-2"/>
    <n v="7.6600000000000001E-2"/>
    <m/>
    <n v="5480900"/>
    <m/>
    <n v="3750000"/>
    <m/>
    <n v="2150000"/>
    <m/>
    <n v="2.5492558139534882"/>
    <n v="7.6600000000000001E-2"/>
    <n v="2020"/>
    <x v="11"/>
    <x v="1"/>
  </r>
  <r>
    <d v="2020-06-16T00:00:00"/>
    <d v="2020-06-18T00:00:00"/>
    <s v="Lelang"/>
    <s v="FR0076"/>
    <d v="2048-05-15T00:00:00"/>
    <n v="7.3749999999999996E-2"/>
    <n v="7.4800000000000005E-2"/>
    <n v="7.8069700000000006E-2"/>
    <n v="8.0500000000000002E-2"/>
    <n v="7.4800000000000005E-2"/>
    <n v="7.76979E-2"/>
    <n v="7.8E-2"/>
    <m/>
    <n v="3605300"/>
    <m/>
    <n v="1400000"/>
    <m/>
    <n v="1400000"/>
    <m/>
    <n v="2.5752142857142859"/>
    <n v="7.7700000000000005E-2"/>
    <n v="2020"/>
    <x v="11"/>
    <x v="1"/>
  </r>
  <r>
    <d v="2020-06-16T00:00:00"/>
    <d v="2020-06-23T00:00:00"/>
    <s v="Bookbuilding"/>
    <s v="SNI0625"/>
    <d v="2025-06-23T00:00:00"/>
    <n v="2.3E-2"/>
    <m/>
    <m/>
    <m/>
    <m/>
    <m/>
    <m/>
    <m/>
    <n v="10698750"/>
    <m/>
    <m/>
    <m/>
    <n v="10698750"/>
    <m/>
    <m/>
    <m/>
    <n v="2020"/>
    <x v="11"/>
    <x v="29"/>
  </r>
  <r>
    <d v="2020-06-16T00:00:00"/>
    <d v="2020-06-23T00:00:00"/>
    <s v="Bookbuilding"/>
    <s v="SNI0630"/>
    <d v="2030-06-23T00:00:00"/>
    <n v="2.8000000000000001E-2"/>
    <m/>
    <m/>
    <m/>
    <m/>
    <m/>
    <m/>
    <m/>
    <n v="14265000"/>
    <m/>
    <m/>
    <m/>
    <n v="14265000"/>
    <m/>
    <m/>
    <m/>
    <n v="2020"/>
    <x v="11"/>
    <x v="29"/>
  </r>
  <r>
    <d v="2020-06-16T00:00:00"/>
    <d v="2020-06-23T00:00:00"/>
    <s v="Bookbuilding"/>
    <s v="SNI0650"/>
    <d v="2050-06-23T00:00:00"/>
    <n v="3.7999999999999999E-2"/>
    <m/>
    <m/>
    <m/>
    <m/>
    <m/>
    <m/>
    <m/>
    <n v="10698750"/>
    <m/>
    <m/>
    <m/>
    <n v="10698750"/>
    <m/>
    <m/>
    <m/>
    <n v="2020"/>
    <x v="11"/>
    <x v="29"/>
  </r>
  <r>
    <d v="2020-06-23T00:00:00"/>
    <d v="2020-06-25T00:00:00"/>
    <s v="Lelang"/>
    <s v="SPNS24122020"/>
    <d v="2020-12-24T00:00:00"/>
    <s v="Diskonto"/>
    <n v="3.90625E-2"/>
    <n v="4.1191099999999994E-2"/>
    <n v="4.7500000000000001E-2"/>
    <s v="-"/>
    <s v="-"/>
    <s v="-"/>
    <n v="7000000"/>
    <n v="4951000"/>
    <n v="38849400"/>
    <s v="0"/>
    <n v="9800000"/>
    <n v="0"/>
    <n v="9500000"/>
    <s v="-"/>
    <n v="3.5000000000000003E-2"/>
    <n v="2020"/>
    <x v="11"/>
    <x v="21"/>
  </r>
  <r>
    <d v="2020-06-23T00:00:00"/>
    <d v="2020-06-25T00:00:00"/>
    <s v="Lelang"/>
    <s v="PBS002"/>
    <d v="2022-01-15T00:00:00"/>
    <n v="5.45E-2"/>
    <n v="5.5937500000000001E-2"/>
    <n v="5.7391299999999999E-2"/>
    <n v="6.1874999999999999E-2"/>
    <n v="5.5937500000000001E-2"/>
    <n v="5.6387100000000002E-2"/>
    <n v="5.6562500000000002E-2"/>
    <m/>
    <n v="17301000"/>
    <m/>
    <n v="4500000"/>
    <m/>
    <n v="4200000"/>
    <m/>
    <n v="4.1192857142857147"/>
    <n v="5.6399999999999999E-2"/>
    <n v="2020"/>
    <x v="11"/>
    <x v="20"/>
  </r>
  <r>
    <d v="2020-06-23T00:00:00"/>
    <d v="2020-06-25T00:00:00"/>
    <s v="Lelang"/>
    <s v="PBS026"/>
    <d v="2024-10-15T00:00:00"/>
    <n v="6.6250000000000003E-2"/>
    <n v="6.3750000000000001E-2"/>
    <n v="6.5778299999999998E-2"/>
    <n v="6.7187499999999997E-2"/>
    <n v="6.3750000000000001E-2"/>
    <n v="6.4998399999999998E-2"/>
    <n v="6.5312499999999996E-2"/>
    <m/>
    <n v="8460700"/>
    <m/>
    <n v="2350000"/>
    <m/>
    <n v="2350000"/>
    <m/>
    <n v="3.6002978723404255"/>
    <n v="6.5000000000000002E-2"/>
    <n v="2020"/>
    <x v="11"/>
    <x v="20"/>
  </r>
  <r>
    <d v="2020-06-23T00:00:00"/>
    <d v="2020-06-25T00:00:00"/>
    <s v="Lelang"/>
    <s v="PBS023"/>
    <d v="2030-05-15T00:00:00"/>
    <n v="8.1250000000000003E-2"/>
    <n v="7.3437500000000003E-2"/>
    <n v="7.4767399999999998E-2"/>
    <n v="8.1250000000000003E-2"/>
    <n v="7.3437500000000003E-2"/>
    <n v="7.4395200000000009E-2"/>
    <n v="7.4687500000000004E-2"/>
    <m/>
    <n v="3296500"/>
    <m/>
    <n v="1400000"/>
    <m/>
    <n v="1400000"/>
    <m/>
    <n v="2.3546428571428573"/>
    <n v="7.4399999999999994E-2"/>
    <n v="2020"/>
    <x v="11"/>
    <x v="20"/>
  </r>
  <r>
    <d v="2020-06-23T00:00:00"/>
    <d v="2020-06-25T00:00:00"/>
    <s v="Lelang"/>
    <s v="PBS022"/>
    <d v="2034-04-15T00:00:00"/>
    <n v="8.6249999999999993E-2"/>
    <n v="7.8750000000000001E-2"/>
    <n v="7.9864099999999993E-2"/>
    <n v="8.6249999999999993E-2"/>
    <n v="7.8750000000000001E-2"/>
    <n v="7.9373899999999997E-2"/>
    <n v="7.9687499999999994E-2"/>
    <m/>
    <n v="1493000"/>
    <m/>
    <n v="400000"/>
    <m/>
    <n v="400000"/>
    <m/>
    <n v="3.7324999999999999"/>
    <n v="7.9399999999999998E-2"/>
    <n v="2020"/>
    <x v="11"/>
    <x v="20"/>
  </r>
  <r>
    <d v="2020-06-23T00:00:00"/>
    <d v="2020-06-25T00:00:00"/>
    <s v="Lelang"/>
    <s v="PBS005"/>
    <d v="2043-04-15T00:00:00"/>
    <n v="6.7500000000000004E-2"/>
    <n v="8.0312499999999995E-2"/>
    <n v="8.2117800000000005E-2"/>
    <n v="8.3437499999999998E-2"/>
    <n v="8.0312499999999995E-2"/>
    <n v="8.1696000000000005E-2"/>
    <n v="8.1875000000000003E-2"/>
    <m/>
    <n v="3347200"/>
    <m/>
    <n v="1150000"/>
    <m/>
    <n v="1150000"/>
    <m/>
    <n v="2.9106086956521739"/>
    <n v="8.1699999999999995E-2"/>
    <n v="2020"/>
    <x v="11"/>
    <x v="20"/>
  </r>
  <r>
    <d v="2020-06-30T00:00:00"/>
    <d v="2020-07-02T00:00:00"/>
    <s v="Lelang"/>
    <s v="SPN03201001"/>
    <d v="2020-10-01T00:00:00"/>
    <s v="Diskonto"/>
    <s v="0,00000%"/>
    <s v="0,00000%"/>
    <s v="0,00000%"/>
    <s v="0,00000%"/>
    <s v="-"/>
    <s v="-"/>
    <n v="20000000"/>
    <n v="0"/>
    <n v="72032600"/>
    <n v="0"/>
    <n v="35530000"/>
    <s v="-"/>
    <n v="20500000"/>
    <m/>
    <n v="0"/>
    <n v="2020"/>
    <x v="11"/>
    <x v="16"/>
  </r>
  <r>
    <d v="2020-06-30T00:00:00"/>
    <d v="2020-07-02T00:00:00"/>
    <s v="Lelang"/>
    <s v="SPN12210701"/>
    <d v="2021-07-01T00:00:00"/>
    <s v="Diskonto"/>
    <n v="3.7499999999999999E-2"/>
    <n v="3.82288E-2"/>
    <n v="3.95E-2"/>
    <n v="3.7499999999999999E-2"/>
    <n v="3.7668800000000002E-2"/>
    <n v="3.7999999999999999E-2"/>
    <m/>
    <n v="1100000"/>
    <m/>
    <n v="850000"/>
    <m/>
    <n v="640000"/>
    <m/>
    <n v="1.71875"/>
    <n v="3.7999999999999999E-2"/>
    <n v="2020"/>
    <x v="11"/>
    <x v="17"/>
  </r>
  <r>
    <d v="2020-06-30T00:00:00"/>
    <d v="2020-07-02T00:00:00"/>
    <s v="Lelang"/>
    <s v="FR0081"/>
    <d v="2025-06-15T00:00:00"/>
    <n v="6.5000000000000002E-2"/>
    <n v="6.4699999999999994E-2"/>
    <n v="6.5546400000000005E-2"/>
    <n v="6.7500000000000004E-2"/>
    <n v="6.4699999999999994E-2"/>
    <n v="6.5106200000000003E-2"/>
    <n v="6.5199999999999994E-2"/>
    <m/>
    <n v="27944000"/>
    <m/>
    <n v="13700000"/>
    <m/>
    <n v="7400000"/>
    <m/>
    <n v="3.7762162162162163"/>
    <n v="6.5199999999999994E-2"/>
    <n v="2020"/>
    <x v="11"/>
    <x v="1"/>
  </r>
  <r>
    <d v="2020-06-30T00:00:00"/>
    <d v="2020-07-02T00:00:00"/>
    <s v="Lelang"/>
    <s v="FR0082"/>
    <d v="2030-09-15T00:00:00"/>
    <n v="7.0000000000000007E-2"/>
    <n v="7.1300000000000002E-2"/>
    <n v="7.2483800000000001E-2"/>
    <n v="7.4999999999999997E-2"/>
    <n v="7.1300000000000002E-2"/>
    <n v="7.1893299999999993E-2"/>
    <n v="7.1999999999999995E-2"/>
    <m/>
    <n v="23473100"/>
    <m/>
    <n v="10230000"/>
    <m/>
    <n v="5410000"/>
    <m/>
    <n v="4.3388354898336416"/>
    <n v="7.1999999999999995E-2"/>
    <n v="2020"/>
    <x v="11"/>
    <x v="1"/>
  </r>
  <r>
    <d v="2020-06-30T00:00:00"/>
    <d v="2020-07-02T00:00:00"/>
    <s v="Lelang"/>
    <s v="FR0080"/>
    <d v="2035-06-15T00:00:00"/>
    <n v="7.4999999999999997E-2"/>
    <n v="7.5300000000000006E-2"/>
    <n v="7.6385400000000006E-2"/>
    <n v="7.7200000000000005E-2"/>
    <n v="7.5300000000000006E-2"/>
    <n v="7.6190800000000003E-2"/>
    <n v="7.6300000000000007E-2"/>
    <m/>
    <n v="8687600"/>
    <m/>
    <n v="5700000"/>
    <m/>
    <n v="3050000"/>
    <m/>
    <n v="2.8483934426229509"/>
    <n v="7.6300000000000007E-2"/>
    <n v="2020"/>
    <x v="11"/>
    <x v="1"/>
  </r>
  <r>
    <d v="2020-06-30T00:00:00"/>
    <d v="2020-07-02T00:00:00"/>
    <s v="Lelang"/>
    <s v="FR0083"/>
    <d v="2040-04-15T00:00:00"/>
    <n v="7.4999999999999997E-2"/>
    <n v="7.5700000000000003E-2"/>
    <n v="7.6637299999999992E-2"/>
    <n v="7.7899999999999997E-2"/>
    <n v="7.5700000000000003E-2"/>
    <n v="7.6390299999999994E-2"/>
    <n v="7.6499999999999999E-2"/>
    <m/>
    <n v="5029800"/>
    <m/>
    <n v="3300000"/>
    <m/>
    <n v="2250000"/>
    <m/>
    <n v="2.2354666666666665"/>
    <n v="7.6499999999999999E-2"/>
    <n v="2020"/>
    <x v="11"/>
    <x v="1"/>
  </r>
  <r>
    <d v="2020-06-30T00:00:00"/>
    <d v="2020-07-02T00:00:00"/>
    <s v="Lelang"/>
    <s v="FR0076"/>
    <d v="2048-05-15T00:00:00"/>
    <n v="7.3749999999999996E-2"/>
    <n v="7.6600000000000001E-2"/>
    <n v="7.7745300000000003E-2"/>
    <n v="7.8600000000000003E-2"/>
    <n v="7.6600000000000001E-2"/>
    <n v="7.7499999999999999E-2"/>
    <n v="7.7600000000000002E-2"/>
    <m/>
    <n v="5798100"/>
    <m/>
    <n v="1750000"/>
    <m/>
    <n v="1750000"/>
    <m/>
    <n v="3.3132000000000001"/>
    <n v="7.7499999999999999E-2"/>
    <n v="2020"/>
    <x v="11"/>
    <x v="1"/>
  </r>
  <r>
    <d v="2020-07-01T00:00:00"/>
    <d v="2020-07-03T00:00:00"/>
    <s v="Private Placement"/>
    <s v="PBS027"/>
    <d v="2023-05-15T00:00:00"/>
    <n v="6.5000000000000002E-2"/>
    <m/>
    <m/>
    <m/>
    <m/>
    <n v="5.7200000000000001E-2"/>
    <m/>
    <m/>
    <n v="250000"/>
    <n v="250000"/>
    <n v="250000"/>
    <n v="250000"/>
    <n v="250000"/>
    <n v="250000"/>
    <n v="1"/>
    <n v="5.7200000000000001E-2"/>
    <n v="2020"/>
    <x v="11"/>
    <x v="20"/>
  </r>
  <r>
    <d v="2020-07-01T00:00:00"/>
    <d v="2020-07-03T00:00:00"/>
    <s v="Private Placement"/>
    <s v="PBS017"/>
    <d v="2025-10-15T00:00:00"/>
    <n v="6.1249999999999999E-2"/>
    <m/>
    <m/>
    <m/>
    <m/>
    <n v="6.7199999999999996E-2"/>
    <m/>
    <m/>
    <n v="250000"/>
    <n v="250000"/>
    <n v="250000"/>
    <n v="250000"/>
    <n v="250000"/>
    <n v="250000"/>
    <n v="1"/>
    <n v="6.7199999999999996E-2"/>
    <n v="2020"/>
    <x v="11"/>
    <x v="20"/>
  </r>
  <r>
    <d v="2020-07-02T00:00:00"/>
    <d v="2020-07-08T00:00:00"/>
    <s v="Bookbuilding"/>
    <s v="RIJPY0723"/>
    <d v="2023-07-07T00:00:00"/>
    <n v="1.1299999999999999E-2"/>
    <n v="1.1299999999999999E-2"/>
    <n v="1.1299999999999999E-2"/>
    <n v="1.1299999999999999E-2"/>
    <n v="1.1299999999999999E-2"/>
    <n v="1.1299999999999999E-2"/>
    <n v="1.1299999999999999E-2"/>
    <n v="100000"/>
    <n v="50700"/>
    <n v="13434289.999999998"/>
    <n v="50700"/>
    <n v="13434289.999999998"/>
    <n v="50700"/>
    <n v="13434289.999999998"/>
    <n v="1"/>
    <m/>
    <n v="2020"/>
    <x v="11"/>
    <x v="9"/>
  </r>
  <r>
    <d v="2020-07-02T00:00:00"/>
    <d v="2020-07-08T00:00:00"/>
    <s v="Bookbuilding"/>
    <s v="RIJPY0723"/>
    <d v="2023-07-07T00:00:00"/>
    <n v="1.1299999999999999E-2"/>
    <m/>
    <m/>
    <m/>
    <m/>
    <m/>
    <m/>
    <n v="13434289.999999998"/>
    <n v="6811185.0299999993"/>
    <m/>
    <n v="6811185.0299999993"/>
    <m/>
    <n v="6811185.0299999993"/>
    <m/>
    <n v="1"/>
    <m/>
    <n v="2020"/>
    <x v="11"/>
    <x v="9"/>
  </r>
  <r>
    <d v="2020-07-02T00:00:00"/>
    <d v="2020-07-08T00:00:00"/>
    <s v="Bookbuilding"/>
    <s v="RIJPY0725"/>
    <d v="2025-07-08T00:00:00"/>
    <n v="1.35E-2"/>
    <n v="1.35E-2"/>
    <n v="1.35E-2"/>
    <n v="1.35E-2"/>
    <n v="1.35E-2"/>
    <n v="1.35E-2"/>
    <n v="1.35E-2"/>
    <m/>
    <n v="24300"/>
    <m/>
    <n v="24300"/>
    <m/>
    <n v="24300"/>
    <m/>
    <n v="1"/>
    <m/>
    <n v="2020"/>
    <x v="11"/>
    <x v="9"/>
  </r>
  <r>
    <d v="2020-07-02T00:00:00"/>
    <d v="2020-07-08T00:00:00"/>
    <s v="Bookbuilding"/>
    <s v="RIJPY0725"/>
    <d v="2025-07-08T00:00:00"/>
    <n v="1.35E-2"/>
    <m/>
    <m/>
    <m/>
    <m/>
    <m/>
    <m/>
    <m/>
    <n v="3264532.4699999997"/>
    <m/>
    <n v="3264532.4699999997"/>
    <m/>
    <n v="3264532.4699999997"/>
    <m/>
    <n v="1"/>
    <m/>
    <n v="2020"/>
    <x v="11"/>
    <x v="9"/>
  </r>
  <r>
    <d v="2020-07-02T00:00:00"/>
    <d v="2020-07-08T00:00:00"/>
    <s v="Bookbuilding"/>
    <s v="RIJPY0727"/>
    <d v="2027-07-08T00:00:00"/>
    <n v="1.4800000000000001E-2"/>
    <n v="1.4800000000000001E-2"/>
    <n v="1.4800000000000001E-2"/>
    <n v="1.4800000000000001E-2"/>
    <n v="1.4800000000000001E-2"/>
    <n v="1.4800000000000001E-2"/>
    <n v="1.4800000000000001E-2"/>
    <m/>
    <n v="10100"/>
    <m/>
    <n v="10100"/>
    <m/>
    <n v="10100"/>
    <m/>
    <n v="1"/>
    <m/>
    <n v="2020"/>
    <x v="11"/>
    <x v="9"/>
  </r>
  <r>
    <d v="2020-07-02T00:00:00"/>
    <d v="2020-07-08T00:00:00"/>
    <s v="Bookbuilding"/>
    <s v="RIJPY0727"/>
    <d v="2027-07-08T00:00:00"/>
    <n v="1.4800000000000001E-2"/>
    <m/>
    <m/>
    <m/>
    <m/>
    <m/>
    <m/>
    <m/>
    <n v="1356863.2899999998"/>
    <m/>
    <n v="1356863.2899999998"/>
    <m/>
    <n v="1356863.2899999998"/>
    <m/>
    <n v="1"/>
    <m/>
    <n v="2020"/>
    <x v="11"/>
    <x v="9"/>
  </r>
  <r>
    <d v="2020-07-02T00:00:00"/>
    <d v="2020-07-08T00:00:00"/>
    <s v="Bookbuilding"/>
    <s v="RIJPY0730"/>
    <d v="2030-07-08T00:00:00"/>
    <n v="1.5900000000000001E-2"/>
    <n v="1.5900000000000001E-2"/>
    <n v="1.5900000000000001E-2"/>
    <n v="1.5900000000000001E-2"/>
    <n v="1.5900000000000001E-2"/>
    <n v="1.5900000000000001E-2"/>
    <n v="1.5900000000000001E-2"/>
    <m/>
    <n v="13400"/>
    <m/>
    <n v="13400"/>
    <m/>
    <n v="13400"/>
    <m/>
    <n v="1"/>
    <m/>
    <n v="2020"/>
    <x v="11"/>
    <x v="9"/>
  </r>
  <r>
    <d v="2020-07-02T00:00:00"/>
    <d v="2020-07-08T00:00:00"/>
    <s v="Bookbuilding"/>
    <s v="RIJPY0730"/>
    <d v="2030-07-08T00:00:00"/>
    <n v="1.5900000000000001E-2"/>
    <m/>
    <m/>
    <m/>
    <m/>
    <m/>
    <m/>
    <m/>
    <n v="1800194.8599999999"/>
    <m/>
    <n v="1800194.8599999999"/>
    <m/>
    <n v="1800194.8599999999"/>
    <m/>
    <n v="1"/>
    <m/>
    <n v="2020"/>
    <x v="11"/>
    <x v="9"/>
  </r>
  <r>
    <d v="2020-07-02T00:00:00"/>
    <d v="2020-07-08T00:00:00"/>
    <s v="Bookbuilding"/>
    <s v="RIJPY0740"/>
    <d v="2040-07-06T00:00:00"/>
    <n v="1.7999999999999999E-2"/>
    <n v="1.7999999999999999E-2"/>
    <n v="1.7999999999999999E-2"/>
    <n v="1.7999999999999999E-2"/>
    <n v="1.7999999999999999E-2"/>
    <n v="1.7999999999999999E-2"/>
    <n v="1.7999999999999999E-2"/>
    <m/>
    <n v="1500"/>
    <m/>
    <n v="1500"/>
    <m/>
    <n v="1500"/>
    <m/>
    <n v="1"/>
    <m/>
    <n v="2020"/>
    <x v="11"/>
    <x v="9"/>
  </r>
  <r>
    <d v="2020-07-02T00:00:00"/>
    <d v="2020-07-08T00:00:00"/>
    <s v="Bookbuilding"/>
    <s v="RIJPY0740"/>
    <d v="2040-07-06T00:00:00"/>
    <n v="1.7999999999999999E-2"/>
    <m/>
    <m/>
    <m/>
    <m/>
    <m/>
    <m/>
    <m/>
    <n v="201514.34999999998"/>
    <m/>
    <n v="201514.34999999998"/>
    <m/>
    <n v="201514.34999999998"/>
    <m/>
    <n v="1"/>
    <m/>
    <n v="2020"/>
    <x v="11"/>
    <x v="9"/>
  </r>
  <r>
    <d v="2020-07-07T00:00:00"/>
    <d v="2020-07-09T00:00:00"/>
    <s v="Lelang"/>
    <s v="SPNS08012021"/>
    <d v="2021-01-08T00:00:00"/>
    <s v="Diskonto"/>
    <n v="3.5937499999999997E-2"/>
    <n v="4.0068699999999999E-2"/>
    <n v="4.8750000000000002E-2"/>
    <n v="3.5937499999999997E-2"/>
    <n v="3.6718800000000003E-2"/>
    <n v="3.7499999999999999E-2"/>
    <n v="7000000"/>
    <n v="491000"/>
    <n v="41606300"/>
    <n v="140000"/>
    <n v="12750000"/>
    <n v="140000"/>
    <n v="9500000"/>
    <n v="3.5071428571428571"/>
    <n v="3.6900000000000002E-2"/>
    <n v="2020"/>
    <x v="11"/>
    <x v="21"/>
  </r>
  <r>
    <d v="2020-07-07T00:00:00"/>
    <d v="2020-07-09T00:00:00"/>
    <s v="Lelang"/>
    <s v="PBS002"/>
    <d v="2022-01-15T00:00:00"/>
    <n v="5.45E-2"/>
    <n v="5.2499999999999998E-2"/>
    <n v="5.3820200000000006E-2"/>
    <n v="5.8125000000000003E-2"/>
    <n v="5.2499999999999998E-2"/>
    <n v="5.2606599999999996E-2"/>
    <n v="5.2812499999999998E-2"/>
    <m/>
    <n v="19755000"/>
    <m/>
    <n v="7460000"/>
    <m/>
    <n v="4260000"/>
    <m/>
    <n v="4.637323943661972"/>
    <n v="5.2699999999999997E-2"/>
    <n v="2020"/>
    <x v="11"/>
    <x v="20"/>
  </r>
  <r>
    <d v="2020-07-07T00:00:00"/>
    <d v="2020-07-09T00:00:00"/>
    <s v="Lelang"/>
    <s v="PBS026"/>
    <d v="2024-10-15T00:00:00"/>
    <n v="6.6250000000000003E-2"/>
    <n v="6.25E-2"/>
    <n v="6.4181799999999997E-2"/>
    <n v="6.6562499999999997E-2"/>
    <n v="6.25E-2"/>
    <n v="6.3591000000000009E-2"/>
    <n v="6.3750000000000001E-2"/>
    <m/>
    <n v="7864500"/>
    <m/>
    <n v="3350000"/>
    <m/>
    <n v="3300000"/>
    <m/>
    <n v="2.3831818181818183"/>
    <n v="6.3600000000000004E-2"/>
    <n v="2020"/>
    <x v="11"/>
    <x v="20"/>
  </r>
  <r>
    <d v="2020-07-07T00:00:00"/>
    <d v="2020-07-09T00:00:00"/>
    <s v="Lelang"/>
    <s v="PBS022"/>
    <d v="2034-04-15T00:00:00"/>
    <n v="8.6249999999999993E-2"/>
    <n v="7.8125E-2"/>
    <n v="7.8861899999999999E-2"/>
    <n v="0.08"/>
    <n v="7.8125E-2"/>
    <n v="7.8472600000000003E-2"/>
    <n v="7.9062499999999994E-2"/>
    <m/>
    <n v="1875500"/>
    <m/>
    <n v="700000"/>
    <m/>
    <n v="700000"/>
    <m/>
    <n v="2.6792857142857143"/>
    <n v="7.85E-2"/>
    <n v="2020"/>
    <x v="11"/>
    <x v="20"/>
  </r>
  <r>
    <d v="2020-07-07T00:00:00"/>
    <d v="2020-07-09T00:00:00"/>
    <s v="Lelang"/>
    <s v="PBS005"/>
    <d v="2043-04-15T00:00:00"/>
    <n v="6.7500000000000004E-2"/>
    <n v="7.9687499999999994E-2"/>
    <n v="8.1370200000000004E-2"/>
    <n v="8.2187499999999997E-2"/>
    <n v="7.9687499999999994E-2"/>
    <n v="8.0699499999999993E-2"/>
    <n v="8.1250000000000003E-2"/>
    <m/>
    <n v="4786600"/>
    <m/>
    <n v="1100000"/>
    <m/>
    <n v="1100000"/>
    <m/>
    <n v="4.351454545454545"/>
    <n v="8.0699999999999994E-2"/>
    <n v="2020"/>
    <x v="11"/>
    <x v="20"/>
  </r>
  <r>
    <d v="2020-07-07T00:00:00"/>
    <d v="2020-07-09T00:00:00"/>
    <s v="Lelang"/>
    <s v="PBS028"/>
    <d v="2046-10-15T00:00:00"/>
    <n v="0.08"/>
    <n v="8.1562499999999996E-2"/>
    <n v="8.2633299999999993E-2"/>
    <n v="8.3750000000000005E-2"/>
    <s v="-"/>
    <s v="-"/>
    <s v="-"/>
    <m/>
    <n v="6833700"/>
    <m/>
    <n v="0"/>
    <m/>
    <n v="0"/>
    <m/>
    <m/>
    <n v="7.9399999999999998E-2"/>
    <n v="2020"/>
    <x v="11"/>
    <x v="20"/>
  </r>
  <r>
    <d v="2020-07-14T00:00:00"/>
    <d v="2020-07-16T00:00:00"/>
    <s v="Lelang"/>
    <s v="SPN03201015"/>
    <d v="2020-10-15T00:00:00"/>
    <s v="Diskonto"/>
    <n v="3.7999999999999999E-2"/>
    <n v="3.7999999999999999E-2"/>
    <n v="3.7999999999999999E-2"/>
    <n v="3.7999999999999999E-2"/>
    <s v="-"/>
    <s v="-"/>
    <n v="20000000"/>
    <n v="300000"/>
    <n v="61162700"/>
    <n v="0"/>
    <n v="33926428"/>
    <n v="0"/>
    <n v="22000000"/>
    <n v="0"/>
    <n v="3.6499999999999998E-2"/>
    <n v="2020"/>
    <x v="11"/>
    <x v="16"/>
  </r>
  <r>
    <d v="2020-07-14T00:00:00"/>
    <d v="2020-07-16T00:00:00"/>
    <s v="Lelang"/>
    <s v="SPN12210429"/>
    <d v="2021-04-29T00:00:00"/>
    <s v="Diskonto"/>
    <n v="3.85E-2"/>
    <n v="3.9093799999999998E-2"/>
    <n v="0.04"/>
    <n v="3.85E-2"/>
    <s v="-"/>
    <s v="-"/>
    <m/>
    <n v="1750000"/>
    <m/>
    <n v="0"/>
    <m/>
    <n v="0"/>
    <m/>
    <n v="0"/>
    <n v="3.7999999999999999E-2"/>
    <n v="2020"/>
    <x v="11"/>
    <x v="17"/>
  </r>
  <r>
    <d v="2020-07-14T00:00:00"/>
    <d v="2020-07-16T00:00:00"/>
    <s v="Lelang"/>
    <s v="FR0081"/>
    <d v="2025-06-15T00:00:00"/>
    <n v="6.5000000000000002E-2"/>
    <n v="6.25E-2"/>
    <n v="6.3298500000000008E-2"/>
    <n v="6.5000000000000002E-2"/>
    <n v="6.25E-2"/>
    <n v="6.2860299999999994E-2"/>
    <n v="6.3E-2"/>
    <m/>
    <n v="25106000"/>
    <m/>
    <n v="14300000"/>
    <m/>
    <n v="8050000"/>
    <m/>
    <n v="3.1187577639751551"/>
    <n v="6.3E-2"/>
    <n v="2020"/>
    <x v="11"/>
    <x v="1"/>
  </r>
  <r>
    <d v="2020-07-14T00:00:00"/>
    <d v="2020-07-16T00:00:00"/>
    <s v="Lelang"/>
    <s v="FR0082"/>
    <d v="2030-09-15T00:00:00"/>
    <n v="7.0000000000000007E-2"/>
    <n v="7.0000000000000007E-2"/>
    <n v="7.0794799999999991E-2"/>
    <n v="7.1999999999999995E-2"/>
    <n v="7.0000000000000007E-2"/>
    <n v="7.0476800000000006E-2"/>
    <n v="7.0699999999999999E-2"/>
    <m/>
    <n v="15489000"/>
    <m/>
    <n v="7500000"/>
    <m/>
    <n v="6750000"/>
    <m/>
    <n v="2.2946666666666666"/>
    <n v="7.0499999999999993E-2"/>
    <n v="2020"/>
    <x v="11"/>
    <x v="1"/>
  </r>
  <r>
    <d v="2020-07-14T00:00:00"/>
    <d v="2020-07-16T00:00:00"/>
    <s v="Lelang"/>
    <s v="FR0080"/>
    <d v="2035-06-15T00:00:00"/>
    <n v="7.4999999999999997E-2"/>
    <n v="7.51E-2"/>
    <n v="7.5632400000000002E-2"/>
    <n v="7.6700000000000004E-2"/>
    <n v="7.51E-2"/>
    <n v="7.5438199999999997E-2"/>
    <n v="7.5600000000000001E-2"/>
    <m/>
    <n v="9037100"/>
    <m/>
    <n v="6950000"/>
    <m/>
    <n v="3700000"/>
    <m/>
    <n v="2.4424594594594593"/>
    <n v="7.5600000000000001E-2"/>
    <n v="2020"/>
    <x v="11"/>
    <x v="1"/>
  </r>
  <r>
    <d v="2020-07-14T00:00:00"/>
    <d v="2020-07-16T00:00:00"/>
    <s v="Lelang"/>
    <s v="FR0083"/>
    <d v="2040-04-15T00:00:00"/>
    <n v="7.4999999999999997E-2"/>
    <n v="7.5200000000000003E-2"/>
    <n v="7.5774899999999992E-2"/>
    <n v="7.9000000000000001E-2"/>
    <n v="7.5200000000000003E-2"/>
    <n v="7.5644400000000001E-2"/>
    <n v="7.5800000000000006E-2"/>
    <m/>
    <n v="5469500"/>
    <m/>
    <n v="3076428"/>
    <m/>
    <n v="2050000"/>
    <m/>
    <n v="2.6680487804878048"/>
    <n v="7.5800000000000006E-2"/>
    <n v="2020"/>
    <x v="11"/>
    <x v="1"/>
  </r>
  <r>
    <d v="2020-07-14T00:00:00"/>
    <d v="2020-07-16T00:00:00"/>
    <s v="Lelang"/>
    <s v="FR0076"/>
    <d v="2048-05-15T00:00:00"/>
    <n v="7.3749999999999996E-2"/>
    <n v="7.5999999999999998E-2"/>
    <n v="7.6615100000000005E-2"/>
    <n v="7.85E-2"/>
    <n v="7.5999999999999998E-2"/>
    <n v="7.6393900000000001E-2"/>
    <n v="7.6499999999999999E-2"/>
    <m/>
    <n v="4011100"/>
    <m/>
    <n v="2100000"/>
    <m/>
    <n v="1450000"/>
    <m/>
    <n v="2.7662758620689654"/>
    <n v="7.6499999999999999E-2"/>
    <n v="2020"/>
    <x v="11"/>
    <x v="1"/>
  </r>
  <r>
    <d v="2020-07-15T00:00:00"/>
    <d v="2020-07-15T00:00:00"/>
    <s v="Bookbuilding"/>
    <s v="ORI017"/>
    <d v="2023-07-15T00:00:00"/>
    <n v="6.4000000000000001E-2"/>
    <m/>
    <m/>
    <m/>
    <m/>
    <n v="6.4000000000000001E-2"/>
    <m/>
    <n v="10000000"/>
    <n v="18336042"/>
    <n v="18336042"/>
    <n v="18336042"/>
    <n v="18336042"/>
    <n v="18336042"/>
    <n v="18336042"/>
    <n v="1"/>
    <n v="6.4000000000000001E-2"/>
    <n v="2020"/>
    <x v="11"/>
    <x v="10"/>
  </r>
  <r>
    <d v="2020-07-21T00:00:00"/>
    <d v="2020-07-23T00:00:00"/>
    <s v="Lelang"/>
    <s v="SPNS08012021"/>
    <d v="2021-01-08T00:00:00"/>
    <s v="Diskonto"/>
    <n v="3.6562499999999998E-2"/>
    <n v="3.7044899999999999E-2"/>
    <n v="4.2187500000000003E-2"/>
    <n v="3.6562499999999998E-2"/>
    <n v="3.6562499999999998E-2"/>
    <n v="3.6562499999999998E-2"/>
    <n v="8000000"/>
    <n v="2565000"/>
    <n v="40203300"/>
    <n v="1250000"/>
    <n v="26805785"/>
    <n v="1100000"/>
    <n v="11000000"/>
    <n v="2.331818181818182"/>
    <n v="3.6600000000000001E-2"/>
    <n v="2020"/>
    <x v="11"/>
    <x v="21"/>
  </r>
  <r>
    <d v="2020-07-21T00:00:00"/>
    <d v="2020-07-23T00:00:00"/>
    <s v="Lelang"/>
    <s v="PBS002"/>
    <d v="2022-01-15T00:00:00"/>
    <n v="5.45E-2"/>
    <n v="0.05"/>
    <n v="5.0946899999999996E-2"/>
    <n v="5.5937500000000001E-2"/>
    <n v="0.05"/>
    <n v="0.05"/>
    <n v="0.05"/>
    <m/>
    <n v="14886000"/>
    <m/>
    <n v="9600000"/>
    <m/>
    <n v="2350000"/>
    <m/>
    <n v="6.3344680851063826"/>
    <n v="5.04E-2"/>
    <n v="2020"/>
    <x v="11"/>
    <x v="20"/>
  </r>
  <r>
    <d v="2020-07-21T00:00:00"/>
    <d v="2020-07-23T00:00:00"/>
    <s v="Lelang"/>
    <s v="PBS026"/>
    <d v="2024-10-15T00:00:00"/>
    <n v="6.6250000000000003E-2"/>
    <n v="0.06"/>
    <n v="6.22932E-2"/>
    <n v="6.5937499999999996E-2"/>
    <n v="0.06"/>
    <n v="6.1101200000000001E-2"/>
    <n v="6.1249999999999999E-2"/>
    <m/>
    <n v="6541500"/>
    <m/>
    <n v="6541500"/>
    <m/>
    <n v="1200000"/>
    <m/>
    <n v="5.4512499999999999"/>
    <n v="6.25E-2"/>
    <n v="2020"/>
    <x v="11"/>
    <x v="20"/>
  </r>
  <r>
    <d v="2020-07-21T00:00:00"/>
    <d v="2020-07-23T00:00:00"/>
    <s v="Lelang"/>
    <s v="PBS022"/>
    <d v="2034-04-15T00:00:00"/>
    <n v="8.6249999999999993E-2"/>
    <n v="7.7499999999999999E-2"/>
    <n v="7.8085200000000007E-2"/>
    <n v="0.08"/>
    <n v="7.7499999999999999E-2"/>
    <n v="7.7721999999999999E-2"/>
    <n v="7.7812500000000007E-2"/>
    <m/>
    <n v="5875000"/>
    <m/>
    <n v="4114285"/>
    <m/>
    <n v="1100000"/>
    <m/>
    <n v="5.3409090909090908"/>
    <n v="7.8200000000000006E-2"/>
    <n v="2020"/>
    <x v="11"/>
    <x v="20"/>
  </r>
  <r>
    <d v="2020-07-21T00:00:00"/>
    <d v="2020-07-23T00:00:00"/>
    <s v="Lelang"/>
    <s v="PBS028"/>
    <d v="2046-10-15T00:00:00"/>
    <n v="0.08"/>
    <n v="7.8750000000000001E-2"/>
    <n v="7.9674399999999992E-2"/>
    <n v="8.1562499999999996E-2"/>
    <n v="7.8750000000000001E-2"/>
    <n v="7.9491499999999993E-2"/>
    <n v="7.9687499999999994E-2"/>
    <m/>
    <n v="10335800"/>
    <m/>
    <n v="5300000"/>
    <m/>
    <n v="5250000"/>
    <m/>
    <n v="1.9687238095238095"/>
    <n v="7.9500000000000001E-2"/>
    <n v="2020"/>
    <x v="11"/>
    <x v="20"/>
  </r>
  <r>
    <d v="2020-07-28T00:00:00"/>
    <d v="2020-07-30T00:00:00"/>
    <s v="Lelang"/>
    <s v="SPN03201029"/>
    <d v="2020-10-29T00:00:00"/>
    <s v="Diskonto"/>
    <n v="3.4299999999999997E-2"/>
    <n v="3.4828600000000001E-2"/>
    <n v="3.5000000000000003E-2"/>
    <n v="3.4299999999999997E-2"/>
    <n v="3.4828600000000001E-2"/>
    <n v="3.5000000000000003E-2"/>
    <n v="20000000"/>
    <n v="800000"/>
    <n v="72780600"/>
    <n v="280000"/>
    <n v="37220000"/>
    <n v="280000"/>
    <n v="22000000"/>
    <n v="0"/>
    <n v="3.5000000000000003E-2"/>
    <n v="2020"/>
    <x v="11"/>
    <x v="16"/>
  </r>
  <r>
    <d v="2020-07-28T00:00:00"/>
    <d v="2020-07-30T00:00:00"/>
    <s v="Lelang"/>
    <s v="SPN12210429"/>
    <d v="2021-04-29T00:00:00"/>
    <s v="Diskonto"/>
    <n v="3.6999999999999998E-2"/>
    <n v="3.8091399999999997E-2"/>
    <n v="0.04"/>
    <n v="3.6999999999999998E-2"/>
    <n v="3.7443999999999998E-2"/>
    <n v="3.78E-2"/>
    <m/>
    <n v="3440000"/>
    <m/>
    <n v="3300000"/>
    <m/>
    <n v="1000000"/>
    <m/>
    <n v="0"/>
    <n v="3.7999999999999999E-2"/>
    <n v="2020"/>
    <x v="11"/>
    <x v="17"/>
  </r>
  <r>
    <d v="2020-07-28T00:00:00"/>
    <d v="2020-07-30T00:00:00"/>
    <s v="Lelang"/>
    <s v="FR0081"/>
    <d v="2025-06-15T00:00:00"/>
    <n v="6.5000000000000002E-2"/>
    <n v="5.9299999999999999E-2"/>
    <n v="5.9688699999999997E-2"/>
    <n v="6.0999999999999999E-2"/>
    <n v="5.9299999999999999E-2"/>
    <n v="5.9440699999999999E-2"/>
    <n v="5.96E-2"/>
    <m/>
    <n v="17479000"/>
    <m/>
    <n v="14690000"/>
    <m/>
    <n v="7220000"/>
    <m/>
    <n v="2.4209141274238228"/>
    <n v="5.96E-2"/>
    <n v="2020"/>
    <x v="11"/>
    <x v="1"/>
  </r>
  <r>
    <d v="2020-07-28T00:00:00"/>
    <d v="2020-07-30T00:00:00"/>
    <s v="Lelang"/>
    <s v="FR0082"/>
    <d v="2030-09-15T00:00:00"/>
    <n v="7.0000000000000007E-2"/>
    <n v="6.7900000000000002E-2"/>
    <n v="6.8377599999999997E-2"/>
    <n v="6.9500000000000006E-2"/>
    <n v="6.7900000000000002E-2"/>
    <n v="6.8099999999999994E-2"/>
    <n v="6.8199999999999997E-2"/>
    <m/>
    <n v="21355000"/>
    <m/>
    <n v="4750000"/>
    <m/>
    <n v="4750000"/>
    <m/>
    <n v="4.4957894736842103"/>
    <n v="6.8099999999999994E-2"/>
    <n v="2020"/>
    <x v="11"/>
    <x v="1"/>
  </r>
  <r>
    <d v="2020-07-28T00:00:00"/>
    <d v="2020-07-30T00:00:00"/>
    <s v="Lelang"/>
    <s v="FR0080"/>
    <d v="2035-06-15T00:00:00"/>
    <n v="7.4999999999999997E-2"/>
    <n v="7.2599999999999998E-2"/>
    <n v="7.3008100000000006E-2"/>
    <n v="7.4300000000000005E-2"/>
    <n v="7.2599999999999998E-2"/>
    <n v="7.2809899999999997E-2"/>
    <n v="7.2900000000000006E-2"/>
    <m/>
    <n v="10288900"/>
    <m/>
    <n v="5800000"/>
    <m/>
    <n v="3450000"/>
    <m/>
    <n v="2.9822898550724637"/>
    <n v="7.2900000000000006E-2"/>
    <n v="2020"/>
    <x v="11"/>
    <x v="1"/>
  </r>
  <r>
    <d v="2020-07-28T00:00:00"/>
    <d v="2020-07-30T00:00:00"/>
    <s v="Lelang"/>
    <s v="FR0083"/>
    <d v="2040-04-15T00:00:00"/>
    <n v="7.4999999999999997E-2"/>
    <n v="7.3800000000000004E-2"/>
    <n v="7.4153499999999997E-2"/>
    <n v="7.4999999999999997E-2"/>
    <n v="7.3800000000000004E-2"/>
    <n v="7.4007299999999998E-2"/>
    <n v="7.4099999999999999E-2"/>
    <m/>
    <n v="8090900"/>
    <m/>
    <n v="4500000"/>
    <m/>
    <n v="2600000"/>
    <m/>
    <n v="3.1118846153846156"/>
    <n v="7.4099999999999999E-2"/>
    <n v="2020"/>
    <x v="11"/>
    <x v="1"/>
  </r>
  <r>
    <d v="2020-07-28T00:00:00"/>
    <d v="2020-07-30T00:00:00"/>
    <s v="Lelang"/>
    <s v="FR0076"/>
    <d v="2048-05-15T00:00:00"/>
    <n v="7.3749999999999996E-2"/>
    <n v="7.4200000000000002E-2"/>
    <n v="7.4873599999999998E-2"/>
    <n v="7.5999999999999998E-2"/>
    <n v="7.4200000000000002E-2"/>
    <n v="7.4529100000000001E-2"/>
    <n v="7.46E-2"/>
    <m/>
    <n v="11326800"/>
    <m/>
    <n v="3900000"/>
    <m/>
    <n v="2700000"/>
    <m/>
    <n v="4.1951111111111112"/>
    <n v="7.46E-2"/>
    <n v="2020"/>
    <x v="11"/>
    <x v="1"/>
  </r>
  <r>
    <d v="2020-08-04T00:00:00"/>
    <d v="2020-08-06T00:00:00"/>
    <s v="Lelang"/>
    <s v="SPNS05022021"/>
    <d v="2021-02-05T00:00:00"/>
    <s v="Diskonto"/>
    <n v="3.4687500000000003E-2"/>
    <n v="3.5297600000000005E-2"/>
    <n v="3.6874999999999998E-2"/>
    <n v="3.4687500000000003E-2"/>
    <n v="3.48411E-2"/>
    <n v="3.5000000000000003E-2"/>
    <n v="8000000"/>
    <n v="1515000"/>
    <n v="39766100"/>
    <n v="1515000"/>
    <n v="27615000"/>
    <n v="950000"/>
    <n v="11000000"/>
    <n v="1.5947368421052632"/>
    <n v="3.6299999999999999E-2"/>
    <n v="2020"/>
    <x v="11"/>
    <x v="21"/>
  </r>
  <r>
    <d v="2020-08-04T00:00:00"/>
    <d v="2020-08-06T00:00:00"/>
    <s v="Lelang"/>
    <s v="PBS027"/>
    <d v="2023-05-15T00:00:00"/>
    <n v="6.5000000000000002E-2"/>
    <n v="5.1249999999999997E-2"/>
    <n v="5.2868599999999995E-2"/>
    <n v="5.5E-2"/>
    <n v="5.1249999999999997E-2"/>
    <n v="5.1393999999999995E-2"/>
    <n v="5.1562499999999997E-2"/>
    <m/>
    <n v="12625000"/>
    <m/>
    <n v="9200000"/>
    <m/>
    <n v="2650000"/>
    <m/>
    <n v="4.7641509433962268"/>
    <n v="5.2200000000000003E-2"/>
    <n v="2020"/>
    <x v="11"/>
    <x v="20"/>
  </r>
  <r>
    <d v="2020-08-04T00:00:00"/>
    <d v="2020-08-06T00:00:00"/>
    <s v="Lelang"/>
    <s v="PBS026"/>
    <d v="2024-10-15T00:00:00"/>
    <n v="6.6250000000000003E-2"/>
    <n v="5.8125000000000003E-2"/>
    <n v="5.9118100000000007E-2"/>
    <n v="6.21875E-2"/>
    <n v="5.8125000000000003E-2"/>
    <n v="5.8125000000000003E-2"/>
    <n v="5.8125000000000003E-2"/>
    <m/>
    <n v="9512500"/>
    <m/>
    <n v="9100000"/>
    <m/>
    <n v="2400000"/>
    <m/>
    <n v="3.9635416666666665"/>
    <n v="5.8999999999999997E-2"/>
    <n v="2020"/>
    <x v="11"/>
    <x v="20"/>
  </r>
  <r>
    <d v="2020-08-04T00:00:00"/>
    <d v="2020-08-06T00:00:00"/>
    <s v="Lelang"/>
    <s v="PBS025"/>
    <d v="2033-05-15T00:00:00"/>
    <n v="8.3750000000000005E-2"/>
    <n v="7.3749999999999996E-2"/>
    <n v="7.6068800000000006E-2"/>
    <n v="0.08"/>
    <s v="-"/>
    <s v="-"/>
    <s v="-"/>
    <m/>
    <n v="6437000"/>
    <m/>
    <n v="0"/>
    <m/>
    <s v="-"/>
    <m/>
    <s v="-"/>
    <n v="7.3800000000000004E-2"/>
    <n v="2020"/>
    <x v="11"/>
    <x v="20"/>
  </r>
  <r>
    <d v="2020-08-04T00:00:00"/>
    <d v="2020-08-06T00:00:00"/>
    <s v="Lelang"/>
    <s v="PBS028"/>
    <d v="2046-10-15T00:00:00"/>
    <n v="7.7499999999999999E-2"/>
    <n v="7.6874999999999999E-2"/>
    <n v="7.7670500000000003E-2"/>
    <n v="7.9062499999999994E-2"/>
    <n v="7.6874999999999999E-2"/>
    <n v="7.7161400000000005E-2"/>
    <n v="7.7499999999999999E-2"/>
    <m/>
    <n v="9676600"/>
    <m/>
    <n v="7800000"/>
    <m/>
    <n v="5000000"/>
    <m/>
    <n v="1.9353199999999999"/>
    <n v="7.7499999999999999E-2"/>
    <n v="2020"/>
    <x v="11"/>
    <x v="20"/>
  </r>
  <r>
    <d v="2020-08-06T00:00:00"/>
    <d v="2020-08-10T00:00:00"/>
    <s v="Private Placement"/>
    <s v="VR0034"/>
    <d v="2025-08-10T00:00:00"/>
    <n v="3.7999999999999999E-2"/>
    <m/>
    <m/>
    <m/>
    <m/>
    <n v="3.7999999999999999E-2"/>
    <m/>
    <m/>
    <n v="20525000"/>
    <n v="82100000"/>
    <n v="20525000"/>
    <n v="82100000"/>
    <n v="20525000"/>
    <n v="82100000"/>
    <n v="1"/>
    <n v="3.7999999999999999E-2"/>
    <n v="2020"/>
    <x v="11"/>
    <x v="3"/>
  </r>
  <r>
    <d v="2020-08-06T00:00:00"/>
    <d v="2020-08-10T00:00:00"/>
    <s v="Private Placement"/>
    <s v="VR0035"/>
    <d v="2026-08-10T00:00:00"/>
    <n v="3.7999999999999999E-2"/>
    <m/>
    <m/>
    <m/>
    <m/>
    <n v="3.7999999999999999E-2"/>
    <m/>
    <m/>
    <n v="20525000"/>
    <m/>
    <n v="20525000"/>
    <m/>
    <n v="20525000"/>
    <m/>
    <n v="1"/>
    <n v="3.7999999999999999E-2"/>
    <n v="2020"/>
    <x v="11"/>
    <x v="3"/>
  </r>
  <r>
    <d v="2020-08-06T00:00:00"/>
    <d v="2020-08-10T00:00:00"/>
    <s v="Private Placement"/>
    <s v="VR0036"/>
    <d v="2027-08-10T00:00:00"/>
    <n v="3.7999999999999999E-2"/>
    <m/>
    <m/>
    <m/>
    <m/>
    <n v="3.7999999999999999E-2"/>
    <m/>
    <m/>
    <n v="20525000"/>
    <m/>
    <n v="20525000"/>
    <m/>
    <n v="20525000"/>
    <m/>
    <n v="1"/>
    <n v="3.7999999999999999E-2"/>
    <n v="2020"/>
    <x v="11"/>
    <x v="3"/>
  </r>
  <r>
    <d v="2020-08-06T00:00:00"/>
    <d v="2020-08-10T00:00:00"/>
    <s v="Private Placement"/>
    <s v="VR0037"/>
    <d v="2028-08-10T00:00:00"/>
    <n v="3.7999999999999999E-2"/>
    <m/>
    <m/>
    <m/>
    <m/>
    <n v="3.7999999999999999E-2"/>
    <m/>
    <m/>
    <n v="20525000"/>
    <m/>
    <n v="20525000"/>
    <m/>
    <n v="20525000"/>
    <m/>
    <n v="1"/>
    <n v="3.7999999999999999E-2"/>
    <n v="2020"/>
    <x v="11"/>
    <x v="3"/>
  </r>
  <r>
    <d v="2020-08-11T00:00:00"/>
    <d v="2020-08-13T00:00:00"/>
    <s v="Lelang"/>
    <s v="SPN03201112"/>
    <d v="2020-11-11T00:00:00"/>
    <s v="Diskonto"/>
    <n v="3.2500000000000001E-2"/>
    <n v="3.4745499999999999E-2"/>
    <n v="3.5700000000000003E-2"/>
    <n v="3.2500000000000001E-2"/>
    <n v="3.2500000000000001E-2"/>
    <n v="3.2500000000000001E-2"/>
    <n v="20000000"/>
    <n v="3260000"/>
    <n v="106008700"/>
    <n v="400000"/>
    <n v="33900000"/>
    <n v="300000"/>
    <n v="22000000"/>
    <n v="10.866666666666667"/>
    <n v="3.3000000000000002E-2"/>
    <n v="2020"/>
    <x v="11"/>
    <x v="16"/>
  </r>
  <r>
    <d v="2020-08-11T00:00:00"/>
    <d v="2020-08-13T00:00:00"/>
    <s v="Lelang"/>
    <s v="SPN12210812"/>
    <d v="2021-08-12T00:00:00"/>
    <s v="Diskonto"/>
    <n v="3.5999999999999997E-2"/>
    <n v="3.7639300000000001E-2"/>
    <n v="4.0399999999999998E-2"/>
    <n v="3.5999999999999997E-2"/>
    <n v="3.5999999999999997E-2"/>
    <n v="3.5999999999999997E-2"/>
    <m/>
    <n v="8980000"/>
    <m/>
    <n v="4200000"/>
    <m/>
    <n v="1000000"/>
    <m/>
    <n v="8.98"/>
    <n v="3.6499999999999998E-2"/>
    <n v="2020"/>
    <x v="11"/>
    <x v="17"/>
  </r>
  <r>
    <d v="2020-08-11T00:00:00"/>
    <d v="2020-08-13T00:00:00"/>
    <s v="Lelang"/>
    <s v="FR0086"/>
    <d v="2026-04-15T00:00:00"/>
    <n v="5.5E-2"/>
    <n v="5.8099999999999999E-2"/>
    <n v="5.87132E-2"/>
    <n v="6.0999999999999999E-2"/>
    <n v="5.8099999999999999E-2"/>
    <n v="5.8271200000000002E-2"/>
    <n v="5.8400000000000001E-2"/>
    <m/>
    <n v="42908300"/>
    <m/>
    <n v="15350000"/>
    <m/>
    <n v="7550000"/>
    <m/>
    <n v="5.6832185430463573"/>
    <n v="5.8400000000000001E-2"/>
    <n v="2020"/>
    <x v="11"/>
    <x v="1"/>
  </r>
  <r>
    <d v="2020-08-11T00:00:00"/>
    <d v="2020-08-13T00:00:00"/>
    <s v="Lelang"/>
    <s v="FR0087"/>
    <d v="2031-02-15T00:00:00"/>
    <n v="6.5000000000000002E-2"/>
    <n v="6.7100000000000007E-2"/>
    <n v="6.802649999999999E-2"/>
    <n v="7.3300000000000004E-2"/>
    <n v="6.7100000000000007E-2"/>
    <n v="6.7599099999999995E-2"/>
    <n v="6.7799999999999999E-2"/>
    <m/>
    <n v="29615300"/>
    <m/>
    <n v="6900000"/>
    <m/>
    <n v="6900000"/>
    <m/>
    <n v="4.2920724637681156"/>
    <n v="6.7599999999999993E-2"/>
    <n v="2020"/>
    <x v="11"/>
    <x v="1"/>
  </r>
  <r>
    <d v="2020-08-11T00:00:00"/>
    <d v="2020-08-13T00:00:00"/>
    <s v="Lelang"/>
    <s v="FR0080"/>
    <d v="2035-06-15T00:00:00"/>
    <n v="7.4999999999999997E-2"/>
    <n v="7.1999999999999995E-2"/>
    <n v="7.2498400000000005E-2"/>
    <n v="7.3800000000000004E-2"/>
    <n v="7.1999999999999995E-2"/>
    <n v="7.2298799999999996E-2"/>
    <n v="7.2400000000000006E-2"/>
    <m/>
    <n v="7049400"/>
    <m/>
    <n v="2300000"/>
    <m/>
    <n v="2300000"/>
    <m/>
    <n v="3.0649565217391306"/>
    <n v="7.2300000000000003E-2"/>
    <n v="2020"/>
    <x v="11"/>
    <x v="1"/>
  </r>
  <r>
    <d v="2020-08-11T00:00:00"/>
    <d v="2020-08-13T00:00:00"/>
    <s v="Lelang"/>
    <s v="FR0083"/>
    <d v="2040-04-15T00:00:00"/>
    <n v="7.4999999999999997E-2"/>
    <n v="7.3300000000000004E-2"/>
    <n v="7.3887299999999989E-2"/>
    <n v="7.4499999999999997E-2"/>
    <n v="7.3300000000000004E-2"/>
    <n v="7.3698100000000002E-2"/>
    <n v="7.3800000000000004E-2"/>
    <m/>
    <n v="6388600"/>
    <m/>
    <n v="2150000"/>
    <m/>
    <n v="2150000"/>
    <m/>
    <n v="2.9714418604651165"/>
    <n v="7.3700000000000002E-2"/>
    <n v="2020"/>
    <x v="11"/>
    <x v="1"/>
  </r>
  <r>
    <d v="2020-08-11T00:00:00"/>
    <d v="2020-08-13T00:00:00"/>
    <s v="Lelang"/>
    <s v="FR0076"/>
    <d v="2048-05-15T00:00:00"/>
    <n v="7.3749999999999996E-2"/>
    <n v="7.3999999999999996E-2"/>
    <n v="7.4413400000000005E-2"/>
    <n v="7.5200000000000003E-2"/>
    <n v="7.3999999999999996E-2"/>
    <n v="7.4201400000000001E-2"/>
    <n v="7.4300000000000005E-2"/>
    <m/>
    <n v="7807100"/>
    <m/>
    <n v="2600000"/>
    <m/>
    <n v="1800000"/>
    <m/>
    <n v="4.3372777777777776"/>
    <n v="7.4300000000000005E-2"/>
    <n v="2020"/>
    <x v="11"/>
    <x v="1"/>
  </r>
  <r>
    <d v="2020-08-14T00:00:00"/>
    <d v="2020-08-14T00:00:00"/>
    <s v="Private Placement"/>
    <s v="PBS005"/>
    <d v="2043-04-15T00:00:00"/>
    <n v="6.7500000000000004E-2"/>
    <m/>
    <m/>
    <m/>
    <m/>
    <n v="7.4200000000000002E-2"/>
    <m/>
    <m/>
    <n v="2000000"/>
    <n v="2000000"/>
    <n v="2000000"/>
    <n v="2000000"/>
    <n v="2000000"/>
    <n v="2000000"/>
    <n v="1"/>
    <n v="7.4200000000000002E-2"/>
    <n v="2020"/>
    <x v="11"/>
    <x v="20"/>
  </r>
  <r>
    <d v="2020-08-18T00:00:00"/>
    <d v="2020-08-24T00:00:00"/>
    <s v="Lelang"/>
    <s v="SPNS05022021"/>
    <d v="2021-02-05T00:00:00"/>
    <s v="Diskonto"/>
    <n v="3.4062500000000002E-2"/>
    <n v="3.4594199999999999E-2"/>
    <n v="3.5312499999999997E-2"/>
    <n v="3.4062500000000002E-2"/>
    <n v="3.4062500000000002E-2"/>
    <n v="3.4062500000000002E-2"/>
    <n v="8000000"/>
    <n v="6265000"/>
    <n v="49374200"/>
    <n v="6030000"/>
    <n v="33351713"/>
    <n v="1000000"/>
    <n v="9500000"/>
    <n v="6.2649999999999997"/>
    <n v="3.5000000000000003E-2"/>
    <n v="2020"/>
    <x v="11"/>
    <x v="21"/>
  </r>
  <r>
    <d v="2020-08-18T00:00:00"/>
    <d v="2020-08-24T00:00:00"/>
    <s v="Lelang"/>
    <s v="PBS027"/>
    <d v="2023-05-15T00:00:00"/>
    <n v="6.5000000000000002E-2"/>
    <n v="4.4374999999999998E-2"/>
    <n v="4.6606800000000004E-2"/>
    <n v="5.0312500000000003E-2"/>
    <n v="4.4374999999999998E-2"/>
    <n v="4.4374999999999998E-2"/>
    <n v="4.4374999999999998E-2"/>
    <m/>
    <n v="15815000"/>
    <m/>
    <n v="10085714"/>
    <m/>
    <n v="1100000"/>
    <m/>
    <n v="14.377272727272727"/>
    <n v="4.7600000000000003E-2"/>
    <n v="2020"/>
    <x v="11"/>
    <x v="20"/>
  </r>
  <r>
    <d v="2020-08-18T00:00:00"/>
    <d v="2020-08-24T00:00:00"/>
    <s v="Lelang"/>
    <s v="PBS026"/>
    <d v="2024-10-15T00:00:00"/>
    <n v="6.6250000000000003E-2"/>
    <n v="5.2812499999999998E-2"/>
    <n v="5.4787299999999997E-2"/>
    <n v="5.9374999999999997E-2"/>
    <n v="5.2812499999999998E-2"/>
    <n v="5.2812499999999998E-2"/>
    <n v="5.2812499999999998E-2"/>
    <m/>
    <n v="11503000"/>
    <m/>
    <n v="6922857"/>
    <m/>
    <n v="1000000"/>
    <m/>
    <n v="11.503"/>
    <n v="5.6000000000000001E-2"/>
    <n v="2020"/>
    <x v="11"/>
    <x v="20"/>
  </r>
  <r>
    <d v="2020-08-18T00:00:00"/>
    <d v="2020-08-24T00:00:00"/>
    <s v="Lelang"/>
    <s v="PBS025"/>
    <d v="2033-05-15T00:00:00"/>
    <n v="8.3750000000000005E-2"/>
    <n v="7.1249999999999994E-2"/>
    <n v="7.3035200000000008E-2"/>
    <n v="8.1562499999999996E-2"/>
    <n v="7.1249999999999994E-2"/>
    <n v="7.1897299999999997E-2"/>
    <n v="7.2187500000000002E-2"/>
    <m/>
    <n v="7088000"/>
    <m/>
    <n v="3700000"/>
    <m/>
    <n v="2000000"/>
    <m/>
    <n v="3.544"/>
    <n v="7.2499999999999995E-2"/>
    <n v="2020"/>
    <x v="11"/>
    <x v="20"/>
  </r>
  <r>
    <d v="2020-08-18T00:00:00"/>
    <d v="2020-08-24T00:00:00"/>
    <s v="Lelang"/>
    <s v="PBS028"/>
    <d v="2046-10-15T00:00:00"/>
    <n v="7.7499999999999999E-2"/>
    <n v="7.4999999999999997E-2"/>
    <n v="7.6342699999999999E-2"/>
    <n v="7.7812500000000007E-2"/>
    <n v="7.4999999999999997E-2"/>
    <n v="7.6047500000000004E-2"/>
    <n v="7.6249999999999998E-2"/>
    <m/>
    <n v="8703200"/>
    <m/>
    <n v="6613142"/>
    <m/>
    <n v="4400000"/>
    <m/>
    <n v="1.978"/>
    <n v="7.6600000000000001E-2"/>
    <n v="2020"/>
    <x v="11"/>
    <x v="20"/>
  </r>
  <r>
    <d v="2020-08-27T00:00:00"/>
    <d v="2020-08-27T00:00:00"/>
    <s v="Private Placement"/>
    <s v="PBSNTQ01"/>
    <d v="2030-08-27T00:00:00"/>
    <n v="6.3700000000000007E-2"/>
    <m/>
    <m/>
    <m/>
    <m/>
    <n v="6.3700000000000007E-2"/>
    <m/>
    <m/>
    <n v="3000000"/>
    <n v="3000000"/>
    <n v="3000000"/>
    <n v="3000000"/>
    <n v="3000000"/>
    <n v="3000000"/>
    <n v="1"/>
    <n v="6.3700000000000007E-2"/>
    <n v="2020"/>
    <x v="11"/>
    <x v="33"/>
  </r>
  <r>
    <d v="2020-08-25T00:00:00"/>
    <d v="2020-08-27T00:00:00"/>
    <s v="Lelang"/>
    <s v="SPN03201126"/>
    <d v="2020-11-26T00:00:00"/>
    <s v="Diskonto"/>
    <n v="3.1800000000000002E-2"/>
    <n v="3.29833E-2"/>
    <n v="0.05"/>
    <n v="3.1800000000000002E-2"/>
    <n v="3.2112000000000002E-2"/>
    <n v="3.2500000000000001E-2"/>
    <n v="20000000"/>
    <n v="4105000"/>
    <n v="78349000"/>
    <n v="2500000"/>
    <n v="37650000"/>
    <n v="1000000"/>
    <n v="22000000"/>
    <n v="4.1050000000000004"/>
    <n v="3.2500000000000001E-2"/>
    <n v="2020"/>
    <x v="11"/>
    <x v="16"/>
  </r>
  <r>
    <d v="2020-08-25T00:00:00"/>
    <d v="2020-08-27T00:00:00"/>
    <s v="Lelang"/>
    <s v="SPN12210603"/>
    <d v="2021-06-03T00:00:00"/>
    <s v="Diskonto"/>
    <n v="3.4500000000000003E-2"/>
    <n v="3.5302899999999998E-2"/>
    <n v="3.5999999999999997E-2"/>
    <n v="3.4500000000000003E-2"/>
    <n v="3.4759999999999999E-2"/>
    <n v="3.5000000000000003E-2"/>
    <m/>
    <n v="8280000"/>
    <m/>
    <n v="1200000"/>
    <m/>
    <n v="1000000"/>
    <m/>
    <n v="8.2799999999999994"/>
    <n v="3.4799999999999998E-2"/>
    <n v="2020"/>
    <x v="11"/>
    <x v="17"/>
  </r>
  <r>
    <d v="2020-08-25T00:00:00"/>
    <d v="2020-08-27T00:00:00"/>
    <s v="Lelang"/>
    <s v="FR0086"/>
    <d v="2026-04-15T00:00:00"/>
    <n v="5.5E-2"/>
    <n v="5.3900000000000003E-2"/>
    <n v="5.4587200000000002E-2"/>
    <n v="5.6000000000000001E-2"/>
    <n v="5.3900000000000003E-2"/>
    <n v="5.4147399999999998E-2"/>
    <n v="5.45E-2"/>
    <m/>
    <n v="30003900"/>
    <m/>
    <n v="21300000"/>
    <m/>
    <n v="8200000"/>
    <m/>
    <n v="3.6590121951219512"/>
    <n v="5.45E-2"/>
    <n v="2020"/>
    <x v="11"/>
    <x v="1"/>
  </r>
  <r>
    <d v="2020-08-25T00:00:00"/>
    <d v="2020-08-27T00:00:00"/>
    <s v="Lelang"/>
    <s v="FR0087"/>
    <d v="2031-02-15T00:00:00"/>
    <n v="6.5000000000000002E-2"/>
    <n v="6.3899999999999998E-2"/>
    <n v="6.5005999999999994E-2"/>
    <n v="6.6000000000000003E-2"/>
    <n v="6.3899999999999998E-2"/>
    <n v="6.4692700000000006E-2"/>
    <n v="6.5100000000000005E-2"/>
    <m/>
    <n v="15125400"/>
    <m/>
    <n v="5300000"/>
    <m/>
    <n v="5250000"/>
    <m/>
    <n v="2.8810285714285713"/>
    <n v="6.4699999999999994E-2"/>
    <n v="2020"/>
    <x v="11"/>
    <x v="1"/>
  </r>
  <r>
    <d v="2020-08-25T00:00:00"/>
    <d v="2020-08-27T00:00:00"/>
    <s v="Lelang"/>
    <s v="FR0080"/>
    <d v="2035-06-15T00:00:00"/>
    <n v="7.4999999999999997E-2"/>
    <n v="7.1499999999999994E-2"/>
    <n v="7.2425199999999995E-2"/>
    <n v="7.3200000000000001E-2"/>
    <n v="7.1499999999999994E-2"/>
    <n v="7.2196499999999997E-2"/>
    <n v="7.2300000000000003E-2"/>
    <m/>
    <n v="4872800"/>
    <m/>
    <n v="850000"/>
    <m/>
    <n v="850000"/>
    <m/>
    <n v="5.7327058823529411"/>
    <n v="7.22E-2"/>
    <n v="2020"/>
    <x v="11"/>
    <x v="1"/>
  </r>
  <r>
    <d v="2020-08-25T00:00:00"/>
    <d v="2020-08-27T00:00:00"/>
    <s v="Lelang"/>
    <s v="FR0083"/>
    <d v="2040-04-15T00:00:00"/>
    <n v="7.4999999999999997E-2"/>
    <n v="7.2499999999999995E-2"/>
    <n v="7.29828E-2"/>
    <n v="7.3800000000000004E-2"/>
    <n v="7.2499999999999995E-2"/>
    <n v="7.2798699999999994E-2"/>
    <n v="7.2999999999999995E-2"/>
    <m/>
    <n v="7022400"/>
    <m/>
    <n v="1800000"/>
    <m/>
    <n v="1800000"/>
    <m/>
    <n v="3.9013333333333335"/>
    <n v="7.2800000000000004E-2"/>
    <n v="2020"/>
    <x v="11"/>
    <x v="1"/>
  </r>
  <r>
    <d v="2020-08-25T00:00:00"/>
    <d v="2020-08-27T00:00:00"/>
    <s v="Lelang"/>
    <s v="FR0076"/>
    <d v="2048-05-15T00:00:00"/>
    <n v="7.3749999999999996E-2"/>
    <n v="7.2999999999999995E-2"/>
    <n v="7.3507400000000001E-2"/>
    <n v="7.46E-2"/>
    <n v="7.2999999999999995E-2"/>
    <n v="7.3449600000000004E-2"/>
    <n v="7.3499999999999996E-2"/>
    <m/>
    <n v="8939500"/>
    <m/>
    <n v="4700000"/>
    <m/>
    <n v="3900000"/>
    <m/>
    <n v="2.2921794871794874"/>
    <n v="7.3499999999999996E-2"/>
    <n v="2020"/>
    <x v="11"/>
    <x v="1"/>
  </r>
  <r>
    <d v="2020-08-27T00:00:00"/>
    <d v="2020-08-28T00:00:00"/>
    <s v="Private Placement"/>
    <s v="VR0038"/>
    <d v="2025-08-28T00:00:00"/>
    <n v="3.8402800000000001E-2"/>
    <m/>
    <m/>
    <m/>
    <m/>
    <n v="3.8402800000000001E-2"/>
    <m/>
    <m/>
    <n v="4245000"/>
    <n v="16980000"/>
    <n v="4245000"/>
    <n v="16980000"/>
    <n v="4245000"/>
    <n v="16980000"/>
    <n v="1"/>
    <n v="3.8402800000000001E-2"/>
    <n v="2020"/>
    <x v="11"/>
    <x v="3"/>
  </r>
  <r>
    <d v="2020-08-27T00:00:00"/>
    <d v="2020-08-28T00:00:00"/>
    <s v="Private Placement"/>
    <s v="VR0039"/>
    <d v="2026-08-28T00:00:00"/>
    <n v="3.8402800000000001E-2"/>
    <m/>
    <m/>
    <m/>
    <m/>
    <n v="3.8402800000000001E-2"/>
    <m/>
    <m/>
    <n v="4245000"/>
    <m/>
    <n v="4245000"/>
    <m/>
    <n v="4245000"/>
    <m/>
    <n v="1"/>
    <n v="3.8402800000000001E-2"/>
    <n v="2020"/>
    <x v="11"/>
    <x v="3"/>
  </r>
  <r>
    <d v="2020-08-27T00:00:00"/>
    <d v="2020-08-28T00:00:00"/>
    <s v="Private Placement"/>
    <s v="VR0040"/>
    <d v="2027-08-28T00:00:00"/>
    <n v="3.8402800000000001E-2"/>
    <m/>
    <m/>
    <m/>
    <m/>
    <n v="3.8402800000000001E-2"/>
    <m/>
    <m/>
    <n v="4245000"/>
    <m/>
    <n v="4245000"/>
    <m/>
    <n v="4245000"/>
    <m/>
    <n v="1"/>
    <n v="3.8402800000000001E-2"/>
    <n v="2020"/>
    <x v="11"/>
    <x v="3"/>
  </r>
  <r>
    <d v="2020-08-27T00:00:00"/>
    <d v="2020-08-28T00:00:00"/>
    <s v="Private Placement"/>
    <s v="VR0041"/>
    <d v="2028-08-28T00:00:00"/>
    <n v="3.8402800000000001E-2"/>
    <m/>
    <m/>
    <m/>
    <m/>
    <n v="3.8402800000000001E-2"/>
    <m/>
    <m/>
    <n v="4245000"/>
    <m/>
    <n v="4245000"/>
    <m/>
    <n v="4245000"/>
    <m/>
    <n v="1"/>
    <n v="3.8402800000000001E-2"/>
    <n v="2020"/>
    <x v="11"/>
    <x v="3"/>
  </r>
  <r>
    <d v="2020-09-01T00:00:00"/>
    <d v="2020-09-03T00:00:00"/>
    <s v="Lelang"/>
    <s v="SPNS02032021"/>
    <d v="2021-03-20T00:00:00"/>
    <s v="Diskonto"/>
    <n v="3.1875000000000001E-2"/>
    <n v="3.3967399999999995E-2"/>
    <n v="3.5000000000000003E-2"/>
    <n v="3.1875000000000001E-2"/>
    <n v="3.3333299999999996E-2"/>
    <n v="3.3437500000000002E-2"/>
    <n v="8000000"/>
    <n v="9740000"/>
    <n v="38325000"/>
    <n v="9740000"/>
    <n v="30039000"/>
    <n v="1500000"/>
    <n v="9500000"/>
    <n v="6.4933333333333332"/>
    <n v="3.44E-2"/>
    <n v="2020"/>
    <x v="11"/>
    <x v="21"/>
  </r>
  <r>
    <d v="2020-09-01T00:00:00"/>
    <d v="2020-09-03T00:00:00"/>
    <s v="Lelang"/>
    <s v="PBS027"/>
    <d v="2023-05-15T00:00:00"/>
    <n v="6.5000000000000002E-2"/>
    <n v="4.2812500000000003E-2"/>
    <n v="4.6945299999999995E-2"/>
    <n v="5.2499999999999998E-2"/>
    <n v="4.2812500000000003E-2"/>
    <n v="4.5646300000000001E-2"/>
    <n v="4.5937499999999999E-2"/>
    <m/>
    <n v="8765000"/>
    <m/>
    <n v="6450000"/>
    <m/>
    <n v="3300000"/>
    <m/>
    <n v="2.6560606060606062"/>
    <n v="4.6300000000000001E-2"/>
    <n v="2020"/>
    <x v="11"/>
    <x v="20"/>
  </r>
  <r>
    <d v="2020-09-01T00:00:00"/>
    <d v="2020-09-03T00:00:00"/>
    <s v="Lelang"/>
    <s v="PBS026"/>
    <d v="2024-10-15T00:00:00"/>
    <n v="6.6250000000000003E-2"/>
    <n v="5.0937499999999997E-2"/>
    <n v="5.3371400000000006E-2"/>
    <n v="5.5E-2"/>
    <n v="5.0937499999999997E-2"/>
    <n v="5.2642399999999999E-2"/>
    <n v="5.2812499999999998E-2"/>
    <m/>
    <n v="8199000"/>
    <m/>
    <n v="8199000"/>
    <m/>
    <n v="1850000"/>
    <m/>
    <n v="4.4318918918918921"/>
    <n v="5.3400000000000003E-2"/>
    <n v="2020"/>
    <x v="11"/>
    <x v="20"/>
  </r>
  <r>
    <d v="2020-09-01T00:00:00"/>
    <d v="2020-09-03T00:00:00"/>
    <s v="Lelang"/>
    <s v="PBS025"/>
    <d v="2033-05-15T00:00:00"/>
    <n v="8.3750000000000005E-2"/>
    <n v="6.8437499999999998E-2"/>
    <n v="7.2432700000000003E-2"/>
    <n v="7.4062500000000003E-2"/>
    <n v="6.8437499999999998E-2"/>
    <n v="7.1945599999999998E-2"/>
    <n v="7.2187500000000002E-2"/>
    <m/>
    <n v="4914000"/>
    <m/>
    <n v="2600000"/>
    <m/>
    <n v="1650000"/>
    <m/>
    <n v="2.978181818181818"/>
    <n v="7.22E-2"/>
    <n v="2020"/>
    <x v="11"/>
    <x v="20"/>
  </r>
  <r>
    <d v="2020-09-01T00:00:00"/>
    <d v="2020-09-03T00:00:00"/>
    <s v="Lelang"/>
    <s v="PBS028"/>
    <d v="2046-10-15T00:00:00"/>
    <n v="7.7499999999999999E-2"/>
    <n v="7.5624999999999998E-2"/>
    <n v="7.6393900000000001E-2"/>
    <n v="7.7812500000000007E-2"/>
    <n v="7.5624999999999998E-2"/>
    <n v="7.5825900000000002E-2"/>
    <n v="7.5937500000000005E-2"/>
    <m/>
    <n v="6707000"/>
    <m/>
    <n v="3050000"/>
    <m/>
    <n v="1200000"/>
    <m/>
    <n v="5.5891666666666664"/>
    <n v="7.6200000000000004E-2"/>
    <n v="2020"/>
    <x v="11"/>
    <x v="20"/>
  </r>
  <r>
    <d v="2020-09-08T00:00:00"/>
    <d v="2020-09-10T00:00:00"/>
    <s v="Lelang"/>
    <s v="SPN03201209"/>
    <d v="2020-12-09T00:00:00"/>
    <s v="Diskonto"/>
    <n v="3.09E-2"/>
    <n v="3.3201599999999998E-2"/>
    <n v="3.49E-2"/>
    <n v="3.09E-2"/>
    <n v="3.1562E-2"/>
    <n v="3.2000000000000001E-2"/>
    <n v="20000000"/>
    <n v="2600000"/>
    <n v="52263500"/>
    <n v="2350000"/>
    <n v="38453000"/>
    <n v="1000000"/>
    <n v="22000000"/>
    <n v="2.6"/>
    <n v="3.3000000000000002E-2"/>
    <n v="2020"/>
    <x v="11"/>
    <x v="16"/>
  </r>
  <r>
    <d v="2020-09-08T00:00:00"/>
    <d v="2020-09-10T00:00:00"/>
    <s v="Lelang"/>
    <s v="SPN12210909"/>
    <d v="2021-09-09T00:00:00"/>
    <s v="Diskonto"/>
    <n v="3.4000000000000002E-2"/>
    <n v="3.57916E-2"/>
    <n v="4.2099999999999999E-2"/>
    <n v="3.4000000000000002E-2"/>
    <n v="3.4000000000000002E-2"/>
    <n v="3.4000000000000002E-2"/>
    <m/>
    <n v="7580000"/>
    <m/>
    <n v="6450000"/>
    <m/>
    <n v="2000000"/>
    <m/>
    <n v="3.79"/>
    <n v="3.5000000000000003E-2"/>
    <n v="2020"/>
    <x v="11"/>
    <x v="17"/>
  </r>
  <r>
    <d v="2020-09-08T00:00:00"/>
    <d v="2020-09-10T00:00:00"/>
    <s v="Lelang"/>
    <s v="FR0086"/>
    <d v="2026-04-15T00:00:00"/>
    <n v="5.5E-2"/>
    <n v="5.3800000000000001E-2"/>
    <n v="5.44129E-2"/>
    <n v="5.5100000000000003E-2"/>
    <n v="5.3800000000000001E-2"/>
    <n v="5.4191499999999997E-2"/>
    <n v="5.4399999999999997E-2"/>
    <m/>
    <n v="12683000"/>
    <m/>
    <n v="12683000"/>
    <m/>
    <n v="7600000"/>
    <m/>
    <n v="1.6688157894736841"/>
    <n v="5.4699999999999999E-2"/>
    <n v="2020"/>
    <x v="11"/>
    <x v="1"/>
  </r>
  <r>
    <d v="2020-09-08T00:00:00"/>
    <d v="2020-09-10T00:00:00"/>
    <s v="Lelang"/>
    <s v="FR0087"/>
    <d v="2031-02-15T00:00:00"/>
    <n v="6.5000000000000002E-2"/>
    <n v="6.7000000000000004E-2"/>
    <n v="6.7519499999999996E-2"/>
    <n v="7.0000000000000007E-2"/>
    <n v="6.7000000000000004E-2"/>
    <n v="6.7358799999999996E-2"/>
    <n v="6.7500000000000004E-2"/>
    <m/>
    <n v="12208000"/>
    <m/>
    <n v="11250000"/>
    <m/>
    <n v="7350000"/>
    <m/>
    <n v="1.660952380952381"/>
    <n v="6.7500000000000004E-2"/>
    <n v="2020"/>
    <x v="11"/>
    <x v="1"/>
  </r>
  <r>
    <d v="2020-09-08T00:00:00"/>
    <d v="2020-09-10T00:00:00"/>
    <s v="Lelang"/>
    <s v="FR0080"/>
    <d v="2035-06-15T00:00:00"/>
    <n v="7.4999999999999997E-2"/>
    <n v="7.3499999999999996E-2"/>
    <n v="7.4004799999999996E-2"/>
    <n v="7.4800000000000005E-2"/>
    <n v="7.3499999999999996E-2"/>
    <n v="7.3838500000000001E-2"/>
    <n v="7.3899999999999993E-2"/>
    <m/>
    <n v="7875400"/>
    <m/>
    <n v="4100000"/>
    <m/>
    <n v="2550000"/>
    <m/>
    <n v="3.0883921568627453"/>
    <n v="7.3899999999999993E-2"/>
    <n v="2020"/>
    <x v="11"/>
    <x v="1"/>
  </r>
  <r>
    <d v="2020-09-08T00:00:00"/>
    <d v="2020-09-10T00:00:00"/>
    <s v="Lelang"/>
    <s v="FR0083"/>
    <d v="2040-04-15T00:00:00"/>
    <n v="7.4999999999999997E-2"/>
    <n v="7.3999999999999996E-2"/>
    <n v="7.4290200000000001E-2"/>
    <n v="7.4999999999999997E-2"/>
    <n v="7.3999999999999996E-2"/>
    <n v="7.419640000000001E-2"/>
    <n v="7.4200000000000002E-2"/>
    <m/>
    <n v="4354800"/>
    <m/>
    <n v="1550000"/>
    <m/>
    <n v="1500000"/>
    <m/>
    <n v="2.9032"/>
    <n v="7.4200000000000002E-2"/>
    <n v="2020"/>
    <x v="11"/>
    <x v="1"/>
  </r>
  <r>
    <d v="2020-09-08T00:00:00"/>
    <d v="2020-09-10T00:00:00"/>
    <s v="Lelang"/>
    <s v="FR0076"/>
    <d v="2048-05-15T00:00:00"/>
    <n v="7.3749999999999996E-2"/>
    <n v="7.4200000000000002E-2"/>
    <n v="7.4888700000000002E-2"/>
    <n v="7.5499999999999998E-2"/>
    <s v="-"/>
    <s v="-"/>
    <s v="-"/>
    <m/>
    <n v="4962300"/>
    <m/>
    <n v="70000"/>
    <m/>
    <s v="-"/>
    <m/>
    <s v="-"/>
    <n v="7.4399999999999994E-2"/>
    <n v="2020"/>
    <x v="11"/>
    <x v="1"/>
  </r>
  <r>
    <d v="2020-09-15T00:00:00"/>
    <d v="2020-09-17T00:00:00"/>
    <s v="Lelang"/>
    <s v="SPNS02032021"/>
    <d v="2021-03-02T00:00:00"/>
    <s v="Diskonto"/>
    <n v="3.0312499999999999E-2"/>
    <n v="3.3008599999999999E-2"/>
    <n v="3.5000000000000003E-2"/>
    <n v="3.0312499999999999E-2"/>
    <n v="3.1328099999999998E-2"/>
    <n v="3.1875000000000001E-2"/>
    <n v="8000000"/>
    <n v="1990000"/>
    <n v="20793600"/>
    <n v="1020000"/>
    <n v="13553600"/>
    <n v="800000"/>
    <n v="9500000"/>
    <n v="2.4874999999999998"/>
    <n v="3.44E-2"/>
    <n v="2020"/>
    <x v="11"/>
    <x v="21"/>
  </r>
  <r>
    <d v="2020-09-15T00:00:00"/>
    <d v="2020-09-17T00:00:00"/>
    <s v="Lelang"/>
    <s v="PBS027"/>
    <d v="2023-05-15T00:00:00"/>
    <n v="6.5000000000000002E-2"/>
    <n v="4.4687499999999998E-2"/>
    <n v="4.6301499999999995E-2"/>
    <n v="0.05"/>
    <n v="4.4687499999999998E-2"/>
    <n v="4.5369E-2"/>
    <n v="4.5624999999999999E-2"/>
    <m/>
    <n v="2137000"/>
    <m/>
    <n v="1760000"/>
    <m/>
    <n v="1500000"/>
    <m/>
    <n v="1.4246666666666667"/>
    <n v="4.6300000000000001E-2"/>
    <n v="2020"/>
    <x v="11"/>
    <x v="20"/>
  </r>
  <r>
    <d v="2020-09-15T00:00:00"/>
    <d v="2020-09-17T00:00:00"/>
    <s v="Lelang"/>
    <s v="PBS026"/>
    <d v="2024-10-15T00:00:00"/>
    <n v="6.6250000000000003E-2"/>
    <n v="5.1874999999999998E-2"/>
    <n v="5.2914700000000002E-2"/>
    <n v="5.5625000000000001E-2"/>
    <n v="5.1874999999999998E-2"/>
    <n v="5.2278900000000003E-2"/>
    <n v="5.2812499999999998E-2"/>
    <m/>
    <n v="3418000"/>
    <m/>
    <n v="3261000"/>
    <m/>
    <n v="2250000"/>
    <m/>
    <n v="1.5191111111111111"/>
    <n v="5.3400000000000003E-2"/>
    <n v="2020"/>
    <x v="11"/>
    <x v="20"/>
  </r>
  <r>
    <d v="2020-09-15T00:00:00"/>
    <d v="2020-09-17T00:00:00"/>
    <s v="Lelang"/>
    <s v="PBS025"/>
    <d v="2033-05-15T00:00:00"/>
    <n v="8.3750000000000005E-2"/>
    <n v="7.0937500000000001E-2"/>
    <n v="7.1584200000000001E-2"/>
    <n v="7.3437500000000003E-2"/>
    <n v="7.0937500000000001E-2"/>
    <n v="7.1249499999999993E-2"/>
    <n v="7.1249999999999994E-2"/>
    <m/>
    <n v="7319000"/>
    <m/>
    <n v="5022000"/>
    <m/>
    <n v="4350000"/>
    <m/>
    <n v="1.6825287356321839"/>
    <n v="7.22E-2"/>
    <n v="2020"/>
    <x v="11"/>
    <x v="20"/>
  </r>
  <r>
    <d v="2020-09-15T00:00:00"/>
    <d v="2020-09-17T00:00:00"/>
    <s v="Lelang"/>
    <s v="PBS028"/>
    <d v="2046-10-15T00:00:00"/>
    <n v="7.7499999999999999E-2"/>
    <n v="7.5312500000000004E-2"/>
    <n v="7.5838799999999998E-2"/>
    <n v="7.8125E-2"/>
    <n v="7.5312500000000004E-2"/>
    <n v="7.5312500000000004E-2"/>
    <n v="7.5312500000000004E-2"/>
    <m/>
    <n v="5929600"/>
    <m/>
    <n v="2490600"/>
    <m/>
    <n v="600000"/>
    <m/>
    <n v="9.8826666666666672"/>
    <n v="7.6200000000000004E-2"/>
    <n v="2020"/>
    <x v="11"/>
    <x v="20"/>
  </r>
  <r>
    <d v="2020-09-22T00:00:00"/>
    <d v="2020-09-24T00:00:00"/>
    <s v="Lelang"/>
    <s v="SPN03201223"/>
    <d v="2020-12-23T00:00:00"/>
    <s v="Diskonto"/>
    <n v="0.03"/>
    <n v="3.1187900000000001E-2"/>
    <n v="3.3000000000000002E-2"/>
    <n v="0.03"/>
    <n v="3.03691E-2"/>
    <n v="3.0599999999999999E-2"/>
    <n v="20000000"/>
    <n v="2270000"/>
    <n v="46119500"/>
    <n v="2050000"/>
    <n v="23050000"/>
    <n v="1000000"/>
    <n v="22000000"/>
    <n v="2.27"/>
    <n v="3.1E-2"/>
    <n v="2020"/>
    <x v="11"/>
    <x v="16"/>
  </r>
  <r>
    <d v="2020-09-22T00:00:00"/>
    <d v="2020-09-24T00:00:00"/>
    <s v="Lelang"/>
    <s v="SPN12210701"/>
    <d v="2021-07-01T00:00:00"/>
    <s v="Diskonto"/>
    <n v="3.2800000000000003E-2"/>
    <n v="3.33356E-2"/>
    <n v="3.5000000000000003E-2"/>
    <n v="3.2800000000000003E-2"/>
    <n v="3.2994299999999997E-2"/>
    <n v="3.3399999999999999E-2"/>
    <m/>
    <n v="5900000"/>
    <m/>
    <n v="2100000"/>
    <m/>
    <n v="2100000"/>
    <m/>
    <n v="2.8095238095238093"/>
    <n v="3.3000000000000002E-2"/>
    <n v="2020"/>
    <x v="11"/>
    <x v="17"/>
  </r>
  <r>
    <d v="2020-09-22T00:00:00"/>
    <d v="2020-09-24T00:00:00"/>
    <s v="Lelang"/>
    <s v="FR0086"/>
    <d v="2026-04-15T00:00:00"/>
    <n v="5.5E-2"/>
    <n v="5.4800000000000001E-2"/>
    <n v="5.5380499999999999E-2"/>
    <n v="5.6500000000000002E-2"/>
    <n v="5.4800000000000001E-2"/>
    <n v="5.5196599999999998E-2"/>
    <n v="5.5399999999999998E-2"/>
    <m/>
    <n v="4597000"/>
    <m/>
    <n v="3200000"/>
    <m/>
    <n v="3200000"/>
    <m/>
    <n v="1.4365625"/>
    <n v="5.5199999999999999E-2"/>
    <n v="2020"/>
    <x v="11"/>
    <x v="1"/>
  </r>
  <r>
    <d v="2020-09-22T00:00:00"/>
    <d v="2020-09-24T00:00:00"/>
    <s v="Lelang"/>
    <s v="FR0087"/>
    <d v="2031-02-15T00:00:00"/>
    <n v="6.5000000000000002E-2"/>
    <n v="6.7400000000000002E-2"/>
    <n v="6.8237900000000004E-2"/>
    <n v="6.9099999999999995E-2"/>
    <n v="6.7400000000000002E-2"/>
    <n v="6.7999900000000002E-2"/>
    <n v="6.8199999999999997E-2"/>
    <m/>
    <n v="12792000"/>
    <m/>
    <n v="5950000"/>
    <m/>
    <n v="5950000"/>
    <m/>
    <n v="2.1499159663865548"/>
    <n v="6.8000000000000005E-2"/>
    <n v="2020"/>
    <x v="11"/>
    <x v="1"/>
  </r>
  <r>
    <d v="2020-09-22T00:00:00"/>
    <d v="2020-09-24T00:00:00"/>
    <s v="Lelang"/>
    <s v="FR0080"/>
    <d v="2035-06-15T00:00:00"/>
    <n v="7.4999999999999997E-2"/>
    <n v="7.2999999999999995E-2"/>
    <n v="7.3805300000000004E-2"/>
    <n v="7.5499999999999998E-2"/>
    <n v="7.2999999999999995E-2"/>
    <n v="7.3599499999999998E-2"/>
    <n v="7.3899999999999993E-2"/>
    <m/>
    <n v="10362800"/>
    <m/>
    <n v="6650000"/>
    <m/>
    <n v="6650000"/>
    <m/>
    <n v="1.5583157894736843"/>
    <n v="7.3599999999999999E-2"/>
    <n v="2020"/>
    <x v="11"/>
    <x v="1"/>
  </r>
  <r>
    <d v="2020-09-22T00:00:00"/>
    <d v="2020-09-24T00:00:00"/>
    <s v="Lelang"/>
    <s v="FR0083"/>
    <d v="2040-04-15T00:00:00"/>
    <n v="7.4999999999999997E-2"/>
    <n v="7.3899999999999993E-2"/>
    <n v="7.4184799999999995E-2"/>
    <n v="7.5399999999999995E-2"/>
    <n v="7.3899999999999993E-2"/>
    <n v="7.4099600000000002E-2"/>
    <n v="7.4200000000000002E-2"/>
    <m/>
    <n v="6278100"/>
    <m/>
    <n v="2600000"/>
    <m/>
    <n v="2600000"/>
    <m/>
    <n v="2.414653846153846"/>
    <n v="7.4099999999999999E-2"/>
    <n v="2020"/>
    <x v="11"/>
    <x v="1"/>
  </r>
  <r>
    <d v="2020-09-22T00:00:00"/>
    <d v="2020-09-24T00:00:00"/>
    <s v="Lelang"/>
    <s v="FR0076"/>
    <d v="2048-05-15T00:00:00"/>
    <n v="7.3749999999999996E-2"/>
    <n v="7.3899999999999993E-2"/>
    <n v="7.4327100000000007E-2"/>
    <n v="7.5200000000000003E-2"/>
    <n v="7.3899999999999993E-2"/>
    <n v="7.4199000000000001E-2"/>
    <n v="7.4300000000000005E-2"/>
    <m/>
    <n v="3919600"/>
    <m/>
    <n v="500000"/>
    <m/>
    <n v="500000"/>
    <m/>
    <n v="7.8391999999999999"/>
    <n v="7.4200000000000002E-2"/>
    <n v="2020"/>
    <x v="11"/>
    <x v="1"/>
  </r>
  <r>
    <d v="2020-09-24T00:00:00"/>
    <d v="2020-09-28T00:00:00"/>
    <s v="Private Placement"/>
    <s v="VR0042"/>
    <d v="2025-09-28T00:00:00"/>
    <n v="3.8400200000000002E-2"/>
    <m/>
    <m/>
    <m/>
    <m/>
    <n v="3.8400200000000002E-2"/>
    <m/>
    <m/>
    <n v="21100000"/>
    <n v="84400000"/>
    <n v="21100000"/>
    <n v="84400000"/>
    <n v="21100000"/>
    <n v="84400000"/>
    <n v="1"/>
    <n v="3.8400200000000002E-2"/>
    <n v="2020"/>
    <x v="11"/>
    <x v="3"/>
  </r>
  <r>
    <d v="2020-09-24T00:00:00"/>
    <d v="2020-09-28T00:00:00"/>
    <s v="Private Placement"/>
    <s v="VR0043"/>
    <d v="2026-09-28T00:00:00"/>
    <n v="3.8400200000000002E-2"/>
    <m/>
    <m/>
    <m/>
    <m/>
    <n v="3.8400200000000002E-2"/>
    <m/>
    <m/>
    <n v="21100000"/>
    <m/>
    <n v="21100000"/>
    <m/>
    <n v="21100000"/>
    <m/>
    <n v="1"/>
    <n v="3.8400200000000002E-2"/>
    <n v="2020"/>
    <x v="11"/>
    <x v="3"/>
  </r>
  <r>
    <d v="2020-09-24T00:00:00"/>
    <d v="2020-09-28T00:00:00"/>
    <s v="Private Placement"/>
    <s v="VR0044"/>
    <d v="2027-09-28T00:00:00"/>
    <n v="3.8400200000000002E-2"/>
    <m/>
    <m/>
    <m/>
    <m/>
    <n v="3.8400200000000002E-2"/>
    <m/>
    <m/>
    <n v="21100000"/>
    <m/>
    <n v="21100000"/>
    <m/>
    <n v="21100000"/>
    <m/>
    <n v="1"/>
    <n v="3.8400200000000002E-2"/>
    <n v="2020"/>
    <x v="11"/>
    <x v="3"/>
  </r>
  <r>
    <d v="2020-09-24T00:00:00"/>
    <d v="2020-09-28T00:00:00"/>
    <s v="Private Placement"/>
    <s v="VR0045"/>
    <d v="2028-09-28T00:00:00"/>
    <n v="3.8400200000000002E-2"/>
    <m/>
    <m/>
    <m/>
    <m/>
    <n v="3.8400200000000002E-2"/>
    <m/>
    <m/>
    <n v="21100000"/>
    <m/>
    <n v="21100000"/>
    <m/>
    <n v="21100000"/>
    <m/>
    <n v="1"/>
    <n v="3.8400200000000002E-2"/>
    <n v="2020"/>
    <x v="11"/>
    <x v="3"/>
  </r>
  <r>
    <d v="2020-09-29T00:00:00"/>
    <d v="2020-10-01T00:00:00"/>
    <s v="Lelang"/>
    <s v="SPNS02032021"/>
    <d v="2021-03-02T00:00:00"/>
    <s v="Diskonto"/>
    <n v="3.09375E-2"/>
    <n v="3.2182200000000001E-2"/>
    <n v="4.4999999999999998E-2"/>
    <n v="3.09375E-2"/>
    <n v="3.1175000000000001E-2"/>
    <n v="3.15625E-2"/>
    <n v="7000000"/>
    <n v="1321000"/>
    <n v="19856600"/>
    <n v="900000"/>
    <n v="7035000"/>
    <n v="700000"/>
    <n v="6400000"/>
    <n v="1.8871428571428572"/>
    <n v="3.1600000000000003E-2"/>
    <n v="2020"/>
    <x v="11"/>
    <x v="21"/>
  </r>
  <r>
    <d v="2020-09-29T00:00:00"/>
    <d v="2020-10-01T00:00:00"/>
    <s v="Lelang"/>
    <s v="PBS027"/>
    <d v="2023-05-15T00:00:00"/>
    <n v="6.5000000000000002E-2"/>
    <n v="4.5312499999999999E-2"/>
    <n v="4.6914899999999995E-2"/>
    <n v="0.05"/>
    <n v="4.5312499999999999E-2"/>
    <n v="4.5645900000000003E-2"/>
    <n v="4.5937499999999999E-2"/>
    <m/>
    <n v="2177000"/>
    <m/>
    <n v="1550000"/>
    <m/>
    <n v="1200000"/>
    <m/>
    <n v="1.8141666666666667"/>
    <n v="4.5999999999999999E-2"/>
    <n v="2020"/>
    <x v="11"/>
    <x v="20"/>
  </r>
  <r>
    <d v="2020-09-29T00:00:00"/>
    <d v="2020-10-01T00:00:00"/>
    <s v="Lelang"/>
    <s v="PBS026"/>
    <d v="2024-10-15T00:00:00"/>
    <n v="6.6250000000000003E-2"/>
    <n v="5.1874999999999998E-2"/>
    <n v="5.3826000000000006E-2"/>
    <n v="5.7500000000000002E-2"/>
    <n v="5.1874999999999998E-2"/>
    <n v="5.2992499999999998E-2"/>
    <n v="5.3124999999999999E-2"/>
    <m/>
    <n v="2990000"/>
    <m/>
    <n v="1650000"/>
    <m/>
    <n v="1600000"/>
    <m/>
    <n v="1.8687499999999999"/>
    <n v="5.2999999999999999E-2"/>
    <n v="2020"/>
    <x v="11"/>
    <x v="20"/>
  </r>
  <r>
    <d v="2020-09-29T00:00:00"/>
    <d v="2020-10-01T00:00:00"/>
    <s v="Lelang"/>
    <s v="PBS003"/>
    <d v="2027-01-15T00:00:00"/>
    <n v="0.06"/>
    <n v="6.3125000000000001E-2"/>
    <n v="6.54748E-2"/>
    <n v="6.5937499999999996E-2"/>
    <n v="6.3125000000000001E-2"/>
    <s v="-"/>
    <s v="-"/>
    <m/>
    <n v="201000"/>
    <m/>
    <n v="35000"/>
    <m/>
    <n v="0"/>
    <m/>
    <s v="-"/>
    <n v="6.4399999999999999E-2"/>
    <n v="2020"/>
    <x v="11"/>
    <x v="20"/>
  </r>
  <r>
    <d v="2020-09-29T00:00:00"/>
    <d v="2020-10-01T00:00:00"/>
    <s v="Lelang"/>
    <s v="PBS025"/>
    <d v="2033-05-15T00:00:00"/>
    <n v="8.3750000000000005E-2"/>
    <n v="7.1249999999999994E-2"/>
    <n v="7.1783299999999994E-2"/>
    <n v="7.3124999999999996E-2"/>
    <n v="7.1249999999999994E-2"/>
    <n v="7.1297100000000002E-2"/>
    <n v="7.1562500000000001E-2"/>
    <m/>
    <n v="6719000"/>
    <m/>
    <n v="900000"/>
    <m/>
    <n v="900000"/>
    <m/>
    <n v="7.4655555555555555"/>
    <n v="7.1300000000000002E-2"/>
    <n v="2020"/>
    <x v="11"/>
    <x v="20"/>
  </r>
  <r>
    <d v="2020-09-29T00:00:00"/>
    <d v="2020-10-01T00:00:00"/>
    <s v="Lelang"/>
    <s v="PBS028"/>
    <d v="2046-10-15T00:00:00"/>
    <n v="7.7499999999999999E-2"/>
    <n v="7.4687500000000004E-2"/>
    <n v="7.5347399999999995E-2"/>
    <n v="7.6874999999999999E-2"/>
    <n v="7.4687500000000004E-2"/>
    <n v="7.4992799999999998E-2"/>
    <n v="7.5312500000000004E-2"/>
    <m/>
    <n v="6448600"/>
    <m/>
    <n v="2000000"/>
    <m/>
    <n v="2000000"/>
    <m/>
    <n v="3.2242999999999999"/>
    <n v="7.4999999999999997E-2"/>
    <n v="2020"/>
    <x v="11"/>
    <x v="20"/>
  </r>
  <r>
    <d v="2020-09-30T00:00:00"/>
    <d v="2020-10-01T00:00:00"/>
    <s v="Lelang GSO"/>
    <s v="PBS027"/>
    <d v="2023-05-15T00:00:00"/>
    <n v="6.5000000000000002E-2"/>
    <n v="4.5645900000000003E-2"/>
    <n v="4.5645900000000003E-2"/>
    <n v="4.5645900000000003E-2"/>
    <n v="4.5645900000000003E-2"/>
    <n v="4.5645900000000003E-2"/>
    <n v="4.5645900000000003E-2"/>
    <n v="0"/>
    <n v="100000"/>
    <n v="6275000"/>
    <n v="100000"/>
    <n v="5600000"/>
    <n v="100000"/>
    <n v="5600000"/>
    <n v="1"/>
    <n v="4.5999999999999999E-2"/>
    <n v="2020"/>
    <x v="11"/>
    <x v="20"/>
  </r>
  <r>
    <d v="2020-09-30T00:00:00"/>
    <d v="2020-10-01T00:00:00"/>
    <s v="Lelang GSO"/>
    <s v="PBS026"/>
    <d v="2024-10-15T00:00:00"/>
    <n v="6.6250000000000003E-2"/>
    <n v="5.2992499999999998E-2"/>
    <n v="5.2992499999999998E-2"/>
    <n v="5.2992499999999998E-2"/>
    <n v="5.2992499999999998E-2"/>
    <n v="5.2992499999999998E-2"/>
    <n v="5.2992499999999998E-2"/>
    <m/>
    <n v="0"/>
    <m/>
    <n v="0"/>
    <m/>
    <n v="0"/>
    <m/>
    <s v="-"/>
    <n v="5.2999999999999999E-2"/>
    <n v="2020"/>
    <x v="11"/>
    <x v="20"/>
  </r>
  <r>
    <d v="2020-09-30T00:00:00"/>
    <d v="2020-10-01T00:00:00"/>
    <s v="Lelang GSO"/>
    <s v="PBS025"/>
    <d v="2033-05-15T00:00:00"/>
    <n v="8.3750000000000005E-2"/>
    <n v="7.1297100000000002E-2"/>
    <n v="7.1297100000000002E-2"/>
    <n v="7.1297100000000002E-2"/>
    <n v="7.1297100000000002E-2"/>
    <n v="7.1297100000000002E-2"/>
    <n v="7.1297100000000002E-2"/>
    <m/>
    <n v="2560000"/>
    <m/>
    <n v="1885000"/>
    <m/>
    <n v="1885000"/>
    <m/>
    <n v="1.3580901856763925"/>
    <n v="7.1300000000000002E-2"/>
    <n v="2020"/>
    <x v="11"/>
    <x v="20"/>
  </r>
  <r>
    <d v="2020-09-30T00:00:00"/>
    <d v="2020-10-01T00:00:00"/>
    <s v="Lelang GSO"/>
    <s v="PBS028"/>
    <d v="2046-10-15T00:00:00"/>
    <n v="7.7499999999999999E-2"/>
    <n v="7.4992799999999998E-2"/>
    <n v="7.4992799999999998E-2"/>
    <n v="7.4992799999999998E-2"/>
    <n v="7.4992799999999998E-2"/>
    <n v="7.4992799999999998E-2"/>
    <n v="7.4992799999999998E-2"/>
    <m/>
    <n v="3615000"/>
    <m/>
    <n v="3615000"/>
    <m/>
    <n v="3615000"/>
    <m/>
    <n v="1"/>
    <n v="7.4999999999999997E-2"/>
    <n v="2020"/>
    <x v="11"/>
    <x v="20"/>
  </r>
  <r>
    <d v="2020-09-30T00:00:00"/>
    <d v="2020-09-30T00:00:00"/>
    <s v="Bookbuilding"/>
    <s v="SR013"/>
    <d v="2023-09-10T00:00:00"/>
    <n v="6.0499999999999998E-2"/>
    <m/>
    <m/>
    <m/>
    <m/>
    <n v="6.0499999999999998E-2"/>
    <m/>
    <n v="10000000"/>
    <n v="25665971"/>
    <n v="25665971"/>
    <n v="25665971"/>
    <n v="25665971"/>
    <n v="25665971"/>
    <n v="25665971"/>
    <n v="1"/>
    <n v="6.0499999999999998E-2"/>
    <n v="2020"/>
    <x v="11"/>
    <x v="38"/>
  </r>
  <r>
    <d v="2020-10-06T00:00:00"/>
    <d v="2020-10-08T00:00:00"/>
    <s v="Lelang"/>
    <s v="SPN12210108"/>
    <d v="2021-01-08T00:00:00"/>
    <s v="Diskonto"/>
    <n v="3.0410900000000001E-2"/>
    <n v="3.1187900000000001E-2"/>
    <n v="3.15E-2"/>
    <n v="3.0410900000000001E-2"/>
    <n v="3.0146199999999998E-2"/>
    <n v="3.0300000000000001E-2"/>
    <n v="20000000"/>
    <n v="2670000"/>
    <n v="49474700"/>
    <n v="2450000"/>
    <n v="27250000"/>
    <n v="2050000"/>
    <n v="26100000"/>
    <n v="1.3024390243902439"/>
    <n v="3.0300000000000001E-2"/>
    <n v="2020"/>
    <x v="11"/>
    <x v="17"/>
  </r>
  <r>
    <d v="2020-10-06T00:00:00"/>
    <d v="2020-10-08T00:00:00"/>
    <s v="Lelang"/>
    <s v="SPN12211007"/>
    <d v="2021-10-07T00:00:00"/>
    <s v="Diskonto"/>
    <n v="3.3334099999999998E-2"/>
    <n v="3.33356E-2"/>
    <n v="3.4500000000000003E-2"/>
    <n v="3.3334099999999998E-2"/>
    <n v="3.3000000000000002E-2"/>
    <n v="3.3500000000000002E-2"/>
    <m/>
    <n v="5700000"/>
    <m/>
    <n v="2900000"/>
    <m/>
    <n v="2900000"/>
    <m/>
    <n v="1.9655172413793103"/>
    <n v="3.3000000000000002E-2"/>
    <n v="2020"/>
    <x v="11"/>
    <x v="17"/>
  </r>
  <r>
    <d v="2020-10-06T00:00:00"/>
    <d v="2020-10-08T00:00:00"/>
    <s v="Lelang"/>
    <s v="FR0086"/>
    <d v="2026-04-15T00:00:00"/>
    <n v="5.5E-2"/>
    <n v="5.7074799999999995E-2"/>
    <n v="5.5380499999999999E-2"/>
    <n v="5.8999999999999997E-2"/>
    <n v="5.7074799999999995E-2"/>
    <n v="5.6693E-2"/>
    <n v="5.6899999999999999E-2"/>
    <m/>
    <n v="4149000"/>
    <m/>
    <n v="2250000"/>
    <m/>
    <n v="2200000"/>
    <m/>
    <n v="1.885909090909091"/>
    <n v="5.67E-2"/>
    <n v="2020"/>
    <x v="11"/>
    <x v="1"/>
  </r>
  <r>
    <d v="2020-10-06T00:00:00"/>
    <d v="2020-10-08T00:00:00"/>
    <s v="Lelang"/>
    <s v="FR0087"/>
    <d v="2031-02-15T00:00:00"/>
    <n v="6.5000000000000002E-2"/>
    <n v="6.8354499999999999E-2"/>
    <n v="6.8237900000000004E-2"/>
    <n v="6.9500000000000006E-2"/>
    <n v="6.8354499999999999E-2"/>
    <n v="6.8199700000000002E-2"/>
    <n v="6.8400000000000002E-2"/>
    <m/>
    <n v="15436200"/>
    <m/>
    <n v="10100000"/>
    <m/>
    <n v="10100000"/>
    <m/>
    <n v="1.5283366336633664"/>
    <n v="6.8199999999999997E-2"/>
    <n v="2020"/>
    <x v="11"/>
    <x v="1"/>
  </r>
  <r>
    <d v="2020-10-06T00:00:00"/>
    <d v="2020-10-08T00:00:00"/>
    <s v="Lelang"/>
    <s v="FR0080"/>
    <d v="2035-06-15T00:00:00"/>
    <n v="7.4999999999999997E-2"/>
    <n v="7.4033199999999993E-2"/>
    <n v="7.3805300000000004E-2"/>
    <n v="7.5499999999999998E-2"/>
    <n v="7.4033199999999993E-2"/>
    <n v="7.3899900000000004E-2"/>
    <n v="7.3999999999999996E-2"/>
    <m/>
    <n v="10346300"/>
    <m/>
    <n v="5300000"/>
    <m/>
    <n v="5300000"/>
    <m/>
    <n v="1.9521320754716982"/>
    <n v="7.3899999999999993E-2"/>
    <n v="2020"/>
    <x v="11"/>
    <x v="1"/>
  </r>
  <r>
    <d v="2020-10-06T00:00:00"/>
    <d v="2020-10-08T00:00:00"/>
    <s v="Lelang"/>
    <s v="FR0083"/>
    <d v="2040-04-15T00:00:00"/>
    <n v="7.4999999999999997E-2"/>
    <n v="7.4117200000000008E-2"/>
    <n v="7.4184799999999995E-2"/>
    <n v="7.5399999999999995E-2"/>
    <n v="7.4117200000000008E-2"/>
    <n v="7.3977200000000007E-2"/>
    <n v="7.4200000000000002E-2"/>
    <m/>
    <n v="6270600"/>
    <m/>
    <n v="2450000"/>
    <m/>
    <n v="2300000"/>
    <m/>
    <n v="2.7263478260869567"/>
    <n v="7.3999999999999996E-2"/>
    <n v="2020"/>
    <x v="11"/>
    <x v="1"/>
  </r>
  <r>
    <d v="2020-10-06T00:00:00"/>
    <d v="2020-10-08T00:00:00"/>
    <s v="Lelang"/>
    <s v="FR0076"/>
    <d v="2048-05-15T00:00:00"/>
    <n v="7.3749999999999996E-2"/>
    <n v="7.43143E-2"/>
    <n v="7.4327100000000007E-2"/>
    <n v="7.7200000000000005E-2"/>
    <n v="7.43143E-2"/>
    <n v="7.4191099999999996E-2"/>
    <n v="7.4300000000000005E-2"/>
    <m/>
    <n v="4902600"/>
    <m/>
    <n v="1800000"/>
    <m/>
    <n v="1250000"/>
    <m/>
    <n v="3.9220799999999998"/>
    <n v="7.4300000000000005E-2"/>
    <n v="2020"/>
    <x v="11"/>
    <x v="1"/>
  </r>
  <r>
    <d v="2020-10-08T00:00:00"/>
    <d v="2020-10-12T00:00:00"/>
    <s v="Private Placement"/>
    <s v="VR0046"/>
    <d v="2025-09-28T00:00:00"/>
    <n v="3.8399999999999997E-2"/>
    <m/>
    <m/>
    <m/>
    <m/>
    <n v="3.8399999999999997E-2"/>
    <m/>
    <m/>
    <n v="11550000"/>
    <n v="46200000"/>
    <n v="11550000"/>
    <n v="46200000"/>
    <n v="11550000"/>
    <n v="46200000"/>
    <n v="1"/>
    <n v="3.8399999999999997E-2"/>
    <n v="2020"/>
    <x v="11"/>
    <x v="3"/>
  </r>
  <r>
    <d v="2020-10-08T00:00:00"/>
    <d v="2020-10-12T00:00:00"/>
    <s v="Private Placement"/>
    <s v="VR0047"/>
    <d v="2026-09-28T00:00:00"/>
    <n v="3.8399999999999997E-2"/>
    <m/>
    <m/>
    <m/>
    <m/>
    <n v="3.8399999999999997E-2"/>
    <m/>
    <m/>
    <n v="11550000"/>
    <m/>
    <n v="11550000"/>
    <m/>
    <n v="11550000"/>
    <m/>
    <n v="1"/>
    <n v="3.8399999999999997E-2"/>
    <n v="2020"/>
    <x v="11"/>
    <x v="3"/>
  </r>
  <r>
    <d v="2020-10-08T00:00:00"/>
    <d v="2020-10-12T00:00:00"/>
    <s v="Private Placement"/>
    <s v="VR0048"/>
    <d v="2027-09-28T00:00:00"/>
    <n v="3.8399999999999997E-2"/>
    <m/>
    <m/>
    <m/>
    <m/>
    <n v="3.8399999999999997E-2"/>
    <m/>
    <m/>
    <n v="11550000"/>
    <m/>
    <n v="11550000"/>
    <m/>
    <n v="11550000"/>
    <m/>
    <n v="1"/>
    <n v="3.8399999999999997E-2"/>
    <n v="2020"/>
    <x v="11"/>
    <x v="3"/>
  </r>
  <r>
    <d v="2020-10-08T00:00:00"/>
    <d v="2020-10-12T00:00:00"/>
    <s v="Private Placement"/>
    <s v="VR0049"/>
    <d v="2028-09-28T00:00:00"/>
    <n v="3.8399999999999997E-2"/>
    <m/>
    <m/>
    <m/>
    <m/>
    <n v="3.8399999999999997E-2"/>
    <m/>
    <m/>
    <n v="11550000"/>
    <m/>
    <n v="11550000"/>
    <m/>
    <n v="11550000"/>
    <m/>
    <n v="1"/>
    <n v="3.8399999999999997E-2"/>
    <n v="2020"/>
    <x v="11"/>
    <x v="3"/>
  </r>
  <r>
    <d v="2020-10-13T00:00:00"/>
    <d v="2020-10-15T00:00:00"/>
    <s v="Lelang"/>
    <s v="SPNS14042021"/>
    <d v="2021-04-14T00:00:00"/>
    <s v="Diskonto"/>
    <n v="3.09375E-2"/>
    <n v="3.2447400000000001E-2"/>
    <n v="4.4999999999999998E-2"/>
    <n v="3.09375E-2"/>
    <n v="3.1321000000000002E-2"/>
    <n v="3.15625E-2"/>
    <n v="7000000"/>
    <n v="4921000"/>
    <n v="25855400"/>
    <n v="3650000"/>
    <n v="19077142"/>
    <n v="2200000"/>
    <n v="11900000"/>
    <n v="2.2368181818181818"/>
    <n v="3.2000000000000001E-2"/>
    <n v="2020"/>
    <x v="11"/>
    <x v="21"/>
  </r>
  <r>
    <d v="2020-10-13T00:00:00"/>
    <d v="2020-10-15T00:00:00"/>
    <s v="Lelang"/>
    <s v="PBS027"/>
    <d v="2023-05-15T00:00:00"/>
    <n v="6.5000000000000002E-2"/>
    <n v="4.5312499999999999E-2"/>
    <n v="4.6708E-2"/>
    <n v="5.2499999999999998E-2"/>
    <n v="4.5312499999999999E-2"/>
    <n v="4.5640899999999998E-2"/>
    <n v="4.5937499999999999E-2"/>
    <m/>
    <n v="2733000"/>
    <m/>
    <n v="2450000"/>
    <m/>
    <n v="1600000"/>
    <m/>
    <n v="1.7081249999999999"/>
    <n v="4.6300000000000001E-2"/>
    <n v="2020"/>
    <x v="11"/>
    <x v="20"/>
  </r>
  <r>
    <d v="2020-10-13T00:00:00"/>
    <d v="2020-10-15T00:00:00"/>
    <s v="Lelang"/>
    <s v="PBS026"/>
    <d v="2024-10-15T00:00:00"/>
    <n v="6.6250000000000003E-2"/>
    <n v="5.2812499999999998E-2"/>
    <n v="5.4044300000000003E-2"/>
    <n v="5.7500000000000002E-2"/>
    <n v="5.2812499999999998E-2"/>
    <n v="5.3424099999999995E-2"/>
    <n v="5.4062499999999999E-2"/>
    <m/>
    <n v="2915500"/>
    <m/>
    <n v="2150000"/>
    <m/>
    <n v="2000000"/>
    <m/>
    <n v="1.4577500000000001"/>
    <n v="5.3499999999999999E-2"/>
    <n v="2020"/>
    <x v="11"/>
    <x v="20"/>
  </r>
  <r>
    <d v="2020-10-13T00:00:00"/>
    <d v="2020-10-15T00:00:00"/>
    <s v="Lelang"/>
    <s v="PBS025"/>
    <d v="2033-05-15T00:00:00"/>
    <n v="8.3750000000000005E-2"/>
    <n v="7.0937500000000001E-2"/>
    <n v="7.1264099999999997E-2"/>
    <n v="8.1250000000000003E-2"/>
    <n v="7.0937500000000001E-2"/>
    <n v="7.0937500000000001E-2"/>
    <n v="7.0937500000000001E-2"/>
    <m/>
    <n v="8128000"/>
    <m/>
    <n v="7177142"/>
    <m/>
    <n v="3750000"/>
    <m/>
    <n v="2.1674666666666669"/>
    <n v="7.1499999999999994E-2"/>
    <n v="2020"/>
    <x v="11"/>
    <x v="20"/>
  </r>
  <r>
    <d v="2020-10-13T00:00:00"/>
    <d v="2020-10-15T00:00:00"/>
    <s v="Lelang"/>
    <s v="PBS028"/>
    <d v="2046-10-15T00:00:00"/>
    <n v="7.7499999999999999E-2"/>
    <n v="7.4374999999999997E-2"/>
    <n v="7.5131699999999996E-2"/>
    <n v="7.6874999999999999E-2"/>
    <n v="7.4374999999999997E-2"/>
    <n v="7.4767299999999995E-2"/>
    <n v="7.4999999999999997E-2"/>
    <m/>
    <n v="7157900"/>
    <m/>
    <n v="3650000"/>
    <m/>
    <n v="2350000"/>
    <m/>
    <n v="3.0459148936170211"/>
    <n v="7.4999999999999997E-2"/>
    <n v="2020"/>
    <x v="11"/>
    <x v="20"/>
  </r>
  <r>
    <d v="2020-10-20T00:00:00"/>
    <d v="2020-10-22T00:00:00"/>
    <s v="Lelang"/>
    <s v="SPN03210121"/>
    <d v="2021-01-21T00:00:00"/>
    <s v="Diskonto"/>
    <n v="2.9000000000000001E-2"/>
    <n v="3.0015300000000002E-2"/>
    <n v="3.1E-2"/>
    <n v="2.9000000000000001E-2"/>
    <n v="2.98E-2"/>
    <n v="0.03"/>
    <n v="20000000"/>
    <n v="2740000"/>
    <n v="83024700"/>
    <n v="2700000"/>
    <n v="47550000"/>
    <n v="2250000"/>
    <n v="32750000"/>
    <n v="1.2177777777777778"/>
    <n v="0.03"/>
    <n v="2020"/>
    <x v="11"/>
    <x v="16"/>
  </r>
  <r>
    <d v="2020-10-20T00:00:00"/>
    <d v="2020-10-22T00:00:00"/>
    <s v="Lelang"/>
    <s v="SPN12210701"/>
    <d v="2021-07-01T00:00:00"/>
    <s v="Diskonto"/>
    <n v="3.1800000000000002E-2"/>
    <n v="3.2778599999999998E-2"/>
    <n v="3.3500000000000002E-2"/>
    <n v="3.1800000000000002E-2"/>
    <n v="3.2453299999999997E-2"/>
    <n v="3.32E-2"/>
    <m/>
    <n v="3410000"/>
    <m/>
    <n v="1850000"/>
    <m/>
    <n v="1800000"/>
    <m/>
    <n v="1.8944444444444444"/>
    <n v="3.2500000000000001E-2"/>
    <n v="2020"/>
    <x v="11"/>
    <x v="17"/>
  </r>
  <r>
    <d v="2020-10-20T00:00:00"/>
    <d v="2020-10-22T00:00:00"/>
    <s v="Lelang"/>
    <s v="FR0086"/>
    <d v="2026-04-15T00:00:00"/>
    <n v="5.5E-2"/>
    <n v="5.5199999999999999E-2"/>
    <n v="5.5532700000000004E-2"/>
    <n v="5.74E-2"/>
    <n v="5.5199999999999999E-2"/>
    <n v="5.5352100000000001E-2"/>
    <n v="5.5399999999999998E-2"/>
    <m/>
    <n v="13309000"/>
    <m/>
    <n v="9200000"/>
    <m/>
    <n v="6850000"/>
    <m/>
    <n v="1.9429197080291971"/>
    <n v="5.5399999999999998E-2"/>
    <n v="2020"/>
    <x v="11"/>
    <x v="1"/>
  </r>
  <r>
    <d v="2020-10-20T00:00:00"/>
    <d v="2020-10-22T00:00:00"/>
    <s v="Lelang"/>
    <s v="FR0087"/>
    <d v="2031-02-15T00:00:00"/>
    <n v="6.5000000000000002E-2"/>
    <n v="6.6500000000000004E-2"/>
    <n v="6.7156300000000002E-2"/>
    <n v="6.83E-2"/>
    <n v="6.6500000000000004E-2"/>
    <n v="6.6913100000000003E-2"/>
    <n v="6.7000000000000004E-2"/>
    <m/>
    <n v="25314500"/>
    <m/>
    <n v="13550000"/>
    <m/>
    <n v="8150000"/>
    <m/>
    <n v="3.1060736196319016"/>
    <n v="6.7000000000000004E-2"/>
    <n v="2020"/>
    <x v="11"/>
    <x v="1"/>
  </r>
  <r>
    <d v="2020-10-20T00:00:00"/>
    <d v="2020-10-22T00:00:00"/>
    <s v="Lelang"/>
    <s v="FR0080"/>
    <d v="2035-06-15T00:00:00"/>
    <n v="7.4999999999999997E-2"/>
    <n v="7.22E-2"/>
    <n v="7.2749499999999995E-2"/>
    <n v="7.4800000000000005E-2"/>
    <n v="7.22E-2"/>
    <n v="7.2531700000000005E-2"/>
    <n v="7.2599999999999998E-2"/>
    <m/>
    <n v="21241400"/>
    <m/>
    <n v="13600000"/>
    <m/>
    <n v="8350000"/>
    <m/>
    <n v="2.5438802395209579"/>
    <n v="7.2599999999999998E-2"/>
    <n v="2020"/>
    <x v="11"/>
    <x v="1"/>
  </r>
  <r>
    <d v="2020-10-20T00:00:00"/>
    <d v="2020-10-22T00:00:00"/>
    <s v="Lelang"/>
    <s v="FR0083"/>
    <d v="2040-04-15T00:00:00"/>
    <n v="7.4999999999999997E-2"/>
    <n v="7.2400000000000006E-2"/>
    <n v="7.3077200000000009E-2"/>
    <n v="7.3700000000000002E-2"/>
    <n v="7.2400000000000006E-2"/>
    <n v="7.2696200000000002E-2"/>
    <n v="7.2999999999999995E-2"/>
    <m/>
    <n v="9079800"/>
    <m/>
    <n v="2850000"/>
    <m/>
    <n v="2850000"/>
    <m/>
    <n v="3.1858947368421053"/>
    <n v="7.2700000000000001E-2"/>
    <n v="2020"/>
    <x v="11"/>
    <x v="1"/>
  </r>
  <r>
    <d v="2020-10-20T00:00:00"/>
    <d v="2020-10-22T00:00:00"/>
    <s v="Lelang"/>
    <s v="FR0076"/>
    <d v="2048-05-15T00:00:00"/>
    <n v="7.3749999999999996E-2"/>
    <n v="7.3099999999999998E-2"/>
    <n v="7.3547200000000007E-2"/>
    <n v="7.4499999999999997E-2"/>
    <n v="7.3099999999999998E-2"/>
    <n v="7.3298699999999994E-2"/>
    <n v="7.3400000000000007E-2"/>
    <m/>
    <n v="7930000"/>
    <m/>
    <n v="3800000"/>
    <m/>
    <n v="2500000"/>
    <m/>
    <n v="3.1720000000000002"/>
    <n v="7.3400000000000007E-2"/>
    <n v="2020"/>
    <x v="11"/>
    <x v="1"/>
  </r>
  <r>
    <d v="2020-10-22T00:00:00"/>
    <d v="2020-10-26T00:00:00"/>
    <s v="Private Placement"/>
    <s v="VR0050"/>
    <d v="2025-10-26T00:00:00"/>
    <n v="3.8399999999999997E-2"/>
    <m/>
    <m/>
    <m/>
    <m/>
    <n v="3.8399999999999997E-2"/>
    <m/>
    <m/>
    <n v="5717500"/>
    <n v="22870000"/>
    <n v="5717500"/>
    <n v="22870000"/>
    <n v="5717500"/>
    <n v="22870000"/>
    <n v="1"/>
    <n v="3.8399999999999997E-2"/>
    <n v="2020"/>
    <x v="11"/>
    <x v="3"/>
  </r>
  <r>
    <d v="2020-10-22T00:00:00"/>
    <d v="2020-10-26T00:00:00"/>
    <s v="Private Placement"/>
    <s v="VR0051"/>
    <d v="2026-10-26T00:00:00"/>
    <n v="3.8399999999999997E-2"/>
    <m/>
    <m/>
    <m/>
    <m/>
    <n v="3.8399999999999997E-2"/>
    <m/>
    <m/>
    <n v="5717500"/>
    <m/>
    <n v="5717500"/>
    <m/>
    <n v="5717500"/>
    <m/>
    <n v="1"/>
    <n v="3.8399999999999997E-2"/>
    <n v="2020"/>
    <x v="11"/>
    <x v="3"/>
  </r>
  <r>
    <d v="2020-10-22T00:00:00"/>
    <d v="2020-10-26T00:00:00"/>
    <s v="Private Placement"/>
    <s v="VR0052"/>
    <d v="2027-10-26T00:00:00"/>
    <n v="3.8399999999999997E-2"/>
    <m/>
    <m/>
    <m/>
    <m/>
    <n v="3.8399999999999997E-2"/>
    <m/>
    <m/>
    <n v="5717500"/>
    <m/>
    <n v="5717500"/>
    <m/>
    <n v="5717500"/>
    <m/>
    <n v="1"/>
    <n v="3.8399999999999997E-2"/>
    <n v="2020"/>
    <x v="11"/>
    <x v="3"/>
  </r>
  <r>
    <d v="2020-10-22T00:00:00"/>
    <d v="2020-10-26T00:00:00"/>
    <s v="Private Placement"/>
    <s v="VR0053"/>
    <d v="2028-10-26T00:00:00"/>
    <n v="3.8399999999999997E-2"/>
    <m/>
    <m/>
    <m/>
    <m/>
    <n v="3.8399999999999997E-2"/>
    <m/>
    <m/>
    <n v="5717500"/>
    <m/>
    <n v="5717500"/>
    <m/>
    <n v="5717500"/>
    <m/>
    <n v="1"/>
    <n v="3.8399999999999997E-2"/>
    <n v="2020"/>
    <x v="11"/>
    <x v="3"/>
  </r>
  <r>
    <d v="2020-10-23T00:00:00"/>
    <d v="2020-10-27T00:00:00"/>
    <s v="Bookbuilding"/>
    <s v="ORI018"/>
    <d v="2023-10-15T00:00:00"/>
    <n v="5.7000000000000002E-2"/>
    <m/>
    <m/>
    <m/>
    <m/>
    <n v="5.7000000000000002E-2"/>
    <m/>
    <n v="11000000"/>
    <n v="12972170"/>
    <n v="12972170"/>
    <n v="12972170"/>
    <n v="12972170"/>
    <n v="12972170"/>
    <n v="12972170"/>
    <n v="1"/>
    <n v="5.7000000000000002E-2"/>
    <n v="2020"/>
    <x v="11"/>
    <x v="10"/>
  </r>
  <r>
    <d v="2020-10-27T00:00:00"/>
    <d v="2020-11-03T00:00:00"/>
    <s v="Lelang"/>
    <s v="SPNS14042021"/>
    <d v="2021-04-14T00:00:00"/>
    <s v="Diskonto"/>
    <n v="2.9687499999999999E-2"/>
    <n v="3.1741699999999998E-2"/>
    <n v="3.4375000000000003E-2"/>
    <n v="2.9687499999999999E-2"/>
    <n v="3.0866899999999999E-2"/>
    <n v="3.125E-2"/>
    <n v="10000000"/>
    <n v="3175000"/>
    <n v="20900700"/>
    <n v="3175000"/>
    <n v="14940714"/>
    <n v="1550000"/>
    <n v="12350000"/>
    <n v="2.0483870967741935"/>
    <n v="3.1899999999999998E-2"/>
    <n v="2020"/>
    <x v="11"/>
    <x v="21"/>
  </r>
  <r>
    <d v="2020-10-27T00:00:00"/>
    <d v="2020-11-03T00:00:00"/>
    <s v="Lelang"/>
    <s v="PBS027"/>
    <d v="2023-05-15T00:00:00"/>
    <n v="6.5000000000000002E-2"/>
    <n v="4.4999999999999998E-2"/>
    <n v="4.5901299999999999E-2"/>
    <n v="4.7812500000000001E-2"/>
    <n v="4.4999999999999998E-2"/>
    <n v="4.5285900000000004E-2"/>
    <n v="4.5624999999999999E-2"/>
    <m/>
    <n v="1151000"/>
    <m/>
    <n v="1000000"/>
    <m/>
    <n v="800000"/>
    <m/>
    <n v="1.43875"/>
    <n v="4.5699999999999998E-2"/>
    <n v="2020"/>
    <x v="11"/>
    <x v="20"/>
  </r>
  <r>
    <d v="2020-10-27T00:00:00"/>
    <d v="2020-11-03T00:00:00"/>
    <s v="Lelang"/>
    <s v="PBS026"/>
    <d v="2024-10-15T00:00:00"/>
    <n v="6.6250000000000003E-2"/>
    <n v="5.1874999999999998E-2"/>
    <n v="5.3014799999999994E-2"/>
    <n v="5.5312500000000001E-2"/>
    <n v="5.1874999999999998E-2"/>
    <n v="5.2594200000000001E-2"/>
    <n v="5.3124999999999999E-2"/>
    <m/>
    <n v="3916700"/>
    <m/>
    <n v="2950000"/>
    <m/>
    <n v="2950000"/>
    <m/>
    <n v="1.3276949152542372"/>
    <n v="5.2600000000000001E-2"/>
    <n v="2020"/>
    <x v="11"/>
    <x v="20"/>
  </r>
  <r>
    <d v="2020-10-27T00:00:00"/>
    <d v="2020-11-03T00:00:00"/>
    <s v="Lelang"/>
    <s v="PBS025"/>
    <d v="2033-05-15T00:00:00"/>
    <n v="8.3750000000000005E-2"/>
    <n v="6.9687499999999999E-2"/>
    <n v="7.0358999999999991E-2"/>
    <n v="8.2187499999999997E-2"/>
    <n v="6.9687499999999999E-2"/>
    <n v="7.0227100000000001E-2"/>
    <n v="7.0624999999999993E-2"/>
    <m/>
    <n v="4531000"/>
    <m/>
    <n v="2715714"/>
    <m/>
    <n v="2300000"/>
    <m/>
    <n v="1.97"/>
    <n v="7.0400000000000004E-2"/>
    <n v="2020"/>
    <x v="11"/>
    <x v="20"/>
  </r>
  <r>
    <d v="2020-10-27T00:00:00"/>
    <d v="2020-11-03T00:00:00"/>
    <s v="Lelang"/>
    <s v="PBS028"/>
    <d v="2046-10-15T00:00:00"/>
    <n v="7.7499999999999999E-2"/>
    <n v="7.4062500000000003E-2"/>
    <n v="7.4406399999999998E-2"/>
    <n v="7.5312500000000004E-2"/>
    <n v="7.4062500000000003E-2"/>
    <n v="7.4356599999999995E-2"/>
    <n v="7.4687500000000004E-2"/>
    <m/>
    <n v="8127000"/>
    <m/>
    <n v="5100000"/>
    <m/>
    <n v="4750000"/>
    <m/>
    <n v="1.7109473684210526"/>
    <n v="7.4399999999999994E-2"/>
    <n v="2020"/>
    <x v="11"/>
    <x v="20"/>
  </r>
  <r>
    <d v="2020-10-27T00:00:00"/>
    <d v="2020-11-03T00:00:00"/>
    <s v="Private Placement"/>
    <s v="FR0064"/>
    <d v="2028-05-15T00:00:00"/>
    <n v="6.1249999999999999E-2"/>
    <m/>
    <n v="6.4299999999999996E-2"/>
    <m/>
    <m/>
    <n v="6.4299999999999996E-2"/>
    <m/>
    <m/>
    <n v="2000000"/>
    <n v="4000000"/>
    <n v="1500000"/>
    <n v="2000000"/>
    <n v="1500000"/>
    <n v="2000000"/>
    <n v="1.3333333333333333"/>
    <n v="6.4299999999999996E-2"/>
    <n v="2020"/>
    <x v="11"/>
    <x v="1"/>
  </r>
  <r>
    <d v="2020-10-27T00:00:00"/>
    <d v="2020-11-03T00:00:00"/>
    <s v="Private Placement"/>
    <s v="FR0063"/>
    <d v="2023-05-15T00:00:00"/>
    <n v="5.6250000000000001E-2"/>
    <m/>
    <n v="4.6699999999999998E-2"/>
    <m/>
    <m/>
    <n v="4.6699999999999998E-2"/>
    <m/>
    <m/>
    <n v="2000000"/>
    <m/>
    <n v="500000"/>
    <m/>
    <n v="500000"/>
    <m/>
    <n v="4"/>
    <n v="4.6699999999999998E-2"/>
    <n v="2020"/>
    <x v="11"/>
    <x v="1"/>
  </r>
  <r>
    <d v="2020-11-03T00:00:00"/>
    <d v="2020-11-05T00:00:00"/>
    <s v="Lelang"/>
    <s v="SPN12210205"/>
    <d v="2021-02-05T00:00:00"/>
    <s v="Diskonto"/>
    <n v="2.9499999999999998E-2"/>
    <n v="3.0344699999999999E-2"/>
    <n v="3.2500000000000001E-2"/>
    <n v="2.9499999999999998E-2"/>
    <n v="2.9793299999999998E-2"/>
    <n v="3.0499999999999999E-2"/>
    <n v="20000000"/>
    <n v="1895000"/>
    <n v="66268400"/>
    <n v="1650000"/>
    <n v="36950000"/>
    <n v="1500000"/>
    <n v="29500000"/>
    <n v="1.2633333333333334"/>
    <n v="0.03"/>
    <n v="2020"/>
    <x v="11"/>
    <x v="17"/>
  </r>
  <r>
    <d v="2020-11-03T00:00:00"/>
    <d v="2020-11-05T00:00:00"/>
    <s v="Lelang"/>
    <s v="SPN12211104"/>
    <d v="2021-11-04T00:00:00"/>
    <s v="Diskonto"/>
    <n v="3.2199999999999999E-2"/>
    <n v="3.2953799999999998E-2"/>
    <n v="3.3500000000000002E-2"/>
    <n v="3.2199999999999999E-2"/>
    <n v="3.2500000000000001E-2"/>
    <n v="3.2899999999999999E-2"/>
    <m/>
    <n v="2660000"/>
    <m/>
    <n v="1050000"/>
    <m/>
    <n v="1050000"/>
    <m/>
    <n v="2.5333333333333332"/>
    <n v="3.2500000000000001E-2"/>
    <n v="2020"/>
    <x v="11"/>
    <x v="17"/>
  </r>
  <r>
    <d v="2020-11-03T00:00:00"/>
    <d v="2020-11-05T00:00:00"/>
    <s v="Lelang"/>
    <s v="FR0086"/>
    <d v="2026-04-15T00:00:00"/>
    <n v="5.5E-2"/>
    <n v="5.4800000000000001E-2"/>
    <n v="5.5698400000000002E-2"/>
    <n v="5.7000000000000002E-2"/>
    <n v="5.4800000000000001E-2"/>
    <n v="5.5245900000000001E-2"/>
    <n v="5.5500000000000001E-2"/>
    <m/>
    <n v="12547000"/>
    <m/>
    <n v="8750000"/>
    <m/>
    <n v="4800000"/>
    <m/>
    <n v="2.6139583333333332"/>
    <n v="5.5500000000000001E-2"/>
    <n v="2020"/>
    <x v="11"/>
    <x v="1"/>
  </r>
  <r>
    <d v="2020-11-03T00:00:00"/>
    <d v="2020-11-05T00:00:00"/>
    <s v="Lelang"/>
    <s v="FR0087"/>
    <d v="2031-02-15T00:00:00"/>
    <n v="6.5000000000000002E-2"/>
    <n v="6.5500000000000003E-2"/>
    <n v="6.6163700000000006E-2"/>
    <n v="6.7500000000000004E-2"/>
    <n v="6.5500000000000003E-2"/>
    <n v="6.5859100000000004E-2"/>
    <n v="6.6000000000000003E-2"/>
    <m/>
    <n v="19458300"/>
    <m/>
    <n v="9550000"/>
    <m/>
    <n v="7150000"/>
    <m/>
    <n v="2.7214405594405595"/>
    <n v="6.59E-2"/>
    <n v="2020"/>
    <x v="11"/>
    <x v="1"/>
  </r>
  <r>
    <d v="2020-11-03T00:00:00"/>
    <d v="2020-11-05T00:00:00"/>
    <s v="Lelang"/>
    <s v="FR0080"/>
    <d v="2035-06-15T00:00:00"/>
    <n v="7.4999999999999997E-2"/>
    <n v="7.1400000000000005E-2"/>
    <n v="7.1721300000000002E-2"/>
    <n v="7.2999999999999995E-2"/>
    <n v="7.1400000000000005E-2"/>
    <n v="7.1585399999999993E-2"/>
    <n v="7.1599999999999997E-2"/>
    <m/>
    <n v="15518700"/>
    <m/>
    <n v="7100000"/>
    <m/>
    <n v="6200000"/>
    <m/>
    <n v="2.5030161290322579"/>
    <n v="7.1599999999999997E-2"/>
    <n v="2020"/>
    <x v="11"/>
    <x v="1"/>
  </r>
  <r>
    <d v="2020-11-03T00:00:00"/>
    <d v="2020-11-05T00:00:00"/>
    <s v="Lelang"/>
    <s v="FR0083"/>
    <d v="2040-04-15T00:00:00"/>
    <n v="7.4999999999999997E-2"/>
    <n v="7.22E-2"/>
    <n v="7.2582300000000002E-2"/>
    <n v="7.3999999999999996E-2"/>
    <n v="7.22E-2"/>
    <n v="7.2498900000000005E-2"/>
    <n v="7.2599999999999998E-2"/>
    <m/>
    <n v="7442600"/>
    <m/>
    <n v="4450000"/>
    <m/>
    <n v="4450000"/>
    <m/>
    <n v="1.6724943820224718"/>
    <n v="7.2499999999999995E-2"/>
    <n v="2020"/>
    <x v="11"/>
    <x v="1"/>
  </r>
  <r>
    <d v="2020-11-03T00:00:00"/>
    <d v="2020-11-05T00:00:00"/>
    <s v="Lelang"/>
    <s v="FR0076"/>
    <d v="2048-05-15T00:00:00"/>
    <n v="7.3749999999999996E-2"/>
    <n v="7.2900000000000006E-2"/>
    <n v="7.3542099999999999E-2"/>
    <n v="7.4999999999999997E-2"/>
    <n v="7.2900000000000006E-2"/>
    <n v="7.3492799999999997E-2"/>
    <n v="7.3700000000000002E-2"/>
    <m/>
    <n v="6746800"/>
    <m/>
    <n v="4400000"/>
    <m/>
    <n v="4350000"/>
    <m/>
    <n v="1.5509885057471264"/>
    <n v="7.3499999999999996E-2"/>
    <n v="2020"/>
    <x v="11"/>
    <x v="1"/>
  </r>
  <r>
    <d v="2020-11-10T00:00:00"/>
    <d v="2020-11-12T00:00:00"/>
    <s v="Lelang"/>
    <s v="SPNS11052021"/>
    <d v="2021-05-11T00:00:00"/>
    <s v="Diskonto"/>
    <n v="0.03"/>
    <n v="3.1506699999999999E-2"/>
    <n v="4.2500000000000003E-2"/>
    <n v="0.03"/>
    <n v="3.0268799999999998E-2"/>
    <n v="3.0624999999999999E-2"/>
    <n v="10000000"/>
    <n v="2121000"/>
    <n v="22631000"/>
    <n v="1100000"/>
    <n v="11450000"/>
    <n v="1000000"/>
    <n v="10000000"/>
    <n v="2.121"/>
    <n v="3.04E-2"/>
    <n v="2020"/>
    <x v="11"/>
    <x v="21"/>
  </r>
  <r>
    <d v="2020-11-10T00:00:00"/>
    <d v="2020-11-12T00:00:00"/>
    <s v="Lelang"/>
    <s v="PBS027"/>
    <d v="2023-05-15T00:00:00"/>
    <n v="6.5000000000000002E-2"/>
    <n v="4.4062499999999998E-2"/>
    <n v="4.5147600000000003E-2"/>
    <n v="4.6875E-2"/>
    <n v="4.4062499999999998E-2"/>
    <n v="4.4582700000000003E-2"/>
    <n v="4.4999999999999998E-2"/>
    <m/>
    <n v="2035000"/>
    <m/>
    <n v="1350000"/>
    <m/>
    <n v="1150000"/>
    <m/>
    <n v="1.7695652173913043"/>
    <n v="4.4699999999999997E-2"/>
    <n v="2020"/>
    <x v="11"/>
    <x v="20"/>
  </r>
  <r>
    <d v="2020-11-10T00:00:00"/>
    <d v="2020-11-12T00:00:00"/>
    <s v="Lelang"/>
    <s v="PBS026"/>
    <d v="2024-10-15T00:00:00"/>
    <n v="6.6250000000000003E-2"/>
    <n v="5.0937499999999997E-2"/>
    <n v="5.2232500000000001E-2"/>
    <n v="5.5E-2"/>
    <n v="5.0937499999999997E-2"/>
    <n v="5.12974E-2"/>
    <n v="5.1562499999999997E-2"/>
    <m/>
    <n v="5409000"/>
    <m/>
    <n v="1600000"/>
    <m/>
    <n v="1600000"/>
    <m/>
    <n v="3.3806250000000002"/>
    <n v="5.1299999999999998E-2"/>
    <n v="2020"/>
    <x v="11"/>
    <x v="20"/>
  </r>
  <r>
    <d v="2020-11-10T00:00:00"/>
    <d v="2020-11-12T00:00:00"/>
    <s v="Lelang"/>
    <s v="PBS025"/>
    <d v="2033-05-15T00:00:00"/>
    <n v="8.3750000000000005E-2"/>
    <n v="6.7187499999999997E-2"/>
    <n v="6.8664900000000001E-2"/>
    <n v="7.2499999999999995E-2"/>
    <n v="6.7187499999999997E-2"/>
    <n v="6.8160200000000004E-2"/>
    <n v="6.8437499999999998E-2"/>
    <m/>
    <n v="5061000"/>
    <m/>
    <n v="2900000"/>
    <m/>
    <n v="1900000"/>
    <m/>
    <n v="2.6636842105263159"/>
    <n v="6.8500000000000005E-2"/>
    <n v="2020"/>
    <x v="11"/>
    <x v="20"/>
  </r>
  <r>
    <d v="2020-11-10T00:00:00"/>
    <d v="2020-11-12T00:00:00"/>
    <s v="Lelang"/>
    <s v="PBS028"/>
    <d v="2046-10-15T00:00:00"/>
    <n v="7.7499999999999999E-2"/>
    <n v="7.2812500000000002E-2"/>
    <n v="7.3222899999999994E-2"/>
    <n v="7.4999999999999997E-2"/>
    <n v="7.2812500000000002E-2"/>
    <n v="7.3176000000000005E-2"/>
    <n v="7.3437500000000003E-2"/>
    <m/>
    <n v="8005000"/>
    <m/>
    <n v="4500000"/>
    <m/>
    <n v="4350000"/>
    <m/>
    <n v="1.8402298850574712"/>
    <n v="7.3200000000000001E-2"/>
    <n v="2020"/>
    <x v="11"/>
    <x v="20"/>
  </r>
  <r>
    <d v="2020-11-12T00:00:00"/>
    <d v="2020-11-16T00:00:00"/>
    <s v="Private Placement"/>
    <s v="VR0054"/>
    <d v="2025-11-16T00:00:00"/>
    <n v="3.8206700000000003E-2"/>
    <m/>
    <m/>
    <m/>
    <m/>
    <n v="3.8206700000000003E-2"/>
    <m/>
    <m/>
    <n v="4370000"/>
    <n v="17480000"/>
    <n v="4370000"/>
    <n v="17480000"/>
    <n v="4370000"/>
    <n v="17480000"/>
    <n v="1"/>
    <n v="3.8206700000000003E-2"/>
    <n v="2020"/>
    <x v="11"/>
    <x v="3"/>
  </r>
  <r>
    <d v="2020-11-12T00:00:00"/>
    <d v="2020-11-16T00:00:00"/>
    <s v="Private Placement"/>
    <s v="VR0055"/>
    <d v="2026-11-16T00:00:00"/>
    <n v="3.8206700000000003E-2"/>
    <m/>
    <m/>
    <m/>
    <m/>
    <n v="3.8206700000000003E-2"/>
    <m/>
    <m/>
    <n v="4370000"/>
    <m/>
    <n v="4370000"/>
    <m/>
    <n v="4370000"/>
    <m/>
    <n v="1"/>
    <n v="3.8206700000000003E-2"/>
    <n v="2020"/>
    <x v="11"/>
    <x v="3"/>
  </r>
  <r>
    <d v="2020-11-12T00:00:00"/>
    <d v="2020-11-16T00:00:00"/>
    <s v="Private Placement"/>
    <s v="VR0056"/>
    <d v="2027-11-16T00:00:00"/>
    <n v="3.8206700000000003E-2"/>
    <m/>
    <m/>
    <m/>
    <m/>
    <n v="3.8206700000000003E-2"/>
    <m/>
    <m/>
    <n v="4370000"/>
    <m/>
    <n v="4370000"/>
    <m/>
    <n v="4370000"/>
    <m/>
    <n v="1"/>
    <n v="3.8206700000000003E-2"/>
    <n v="2020"/>
    <x v="11"/>
    <x v="3"/>
  </r>
  <r>
    <d v="2020-11-12T00:00:00"/>
    <d v="2020-11-16T00:00:00"/>
    <s v="Private Placement"/>
    <s v="VR0057"/>
    <d v="2028-11-16T00:00:00"/>
    <n v="3.8206700000000003E-2"/>
    <m/>
    <m/>
    <m/>
    <m/>
    <n v="3.8206700000000003E-2"/>
    <m/>
    <m/>
    <n v="4370000"/>
    <m/>
    <n v="4370000"/>
    <m/>
    <n v="4370000"/>
    <m/>
    <n v="1"/>
    <n v="3.8206700000000003E-2"/>
    <n v="2020"/>
    <x v="11"/>
    <x v="3"/>
  </r>
  <r>
    <d v="2020-11-17T00:00:00"/>
    <d v="2020-11-19T00:00:00"/>
    <s v="Lelang"/>
    <s v="SPN03210218"/>
    <d v="2021-02-18T00:00:00"/>
    <s v="Diskonto"/>
    <n v="2.9499999999999998E-2"/>
    <n v="3.0108099999999999E-2"/>
    <n v="3.0499999999999999E-2"/>
    <n v="2.9499999999999998E-2"/>
    <n v="2.99923E-2"/>
    <n v="0.03"/>
    <n v="20000000"/>
    <n v="1460000"/>
    <n v="104685700"/>
    <n v="1050000"/>
    <n v="31000000"/>
    <n v="1000000"/>
    <n v="24600000"/>
    <n v="1.46"/>
    <n v="0.03"/>
    <n v="2020"/>
    <x v="11"/>
    <x v="16"/>
  </r>
  <r>
    <d v="2020-11-17T00:00:00"/>
    <d v="2020-11-19T00:00:00"/>
    <s v="Lelang"/>
    <s v="SPN12210812"/>
    <d v="2021-08-12T00:00:00"/>
    <s v="Diskonto"/>
    <n v="3.1399999999999997E-2"/>
    <n v="3.1770300000000001E-2"/>
    <n v="3.2500000000000001E-2"/>
    <n v="3.1399999999999997E-2"/>
    <n v="3.15E-2"/>
    <n v="3.1600000000000003E-2"/>
    <m/>
    <n v="3360000"/>
    <m/>
    <n v="1000000"/>
    <m/>
    <n v="1000000"/>
    <m/>
    <n v="3.36"/>
    <n v="3.15E-2"/>
    <n v="2020"/>
    <x v="11"/>
    <x v="17"/>
  </r>
  <r>
    <d v="2020-11-17T00:00:00"/>
    <d v="2020-11-19T00:00:00"/>
    <s v="Lelang"/>
    <s v="FR0086"/>
    <d v="2026-04-15T00:00:00"/>
    <n v="5.5E-2"/>
    <n v="5.1799999999999999E-2"/>
    <n v="5.2624299999999999E-2"/>
    <n v="5.5500000000000001E-2"/>
    <n v="5.1799999999999999E-2"/>
    <n v="5.1963000000000002E-2"/>
    <n v="5.21E-2"/>
    <m/>
    <n v="23417000"/>
    <m/>
    <n v="11750000"/>
    <m/>
    <n v="6000000"/>
    <m/>
    <n v="3.9028333333333332"/>
    <n v="5.21E-2"/>
    <n v="2020"/>
    <x v="11"/>
    <x v="1"/>
  </r>
  <r>
    <d v="2020-11-17T00:00:00"/>
    <d v="2020-11-19T00:00:00"/>
    <s v="Lelang"/>
    <s v="FR0087"/>
    <d v="2031-02-15T00:00:00"/>
    <n v="6.5000000000000002E-2"/>
    <n v="6.1499999999999999E-2"/>
    <n v="6.2191000000000003E-2"/>
    <n v="6.3399999999999998E-2"/>
    <n v="6.1499999999999999E-2"/>
    <n v="6.1989599999999999E-2"/>
    <n v="6.2100000000000002E-2"/>
    <m/>
    <n v="29357100"/>
    <m/>
    <n v="9050000"/>
    <m/>
    <n v="8450000"/>
    <m/>
    <n v="3.4742130177514792"/>
    <n v="6.2E-2"/>
    <n v="2020"/>
    <x v="11"/>
    <x v="1"/>
  </r>
  <r>
    <d v="2020-11-17T00:00:00"/>
    <d v="2020-11-19T00:00:00"/>
    <s v="Lelang"/>
    <s v="FR0080"/>
    <d v="2035-06-15T00:00:00"/>
    <n v="7.4999999999999997E-2"/>
    <n v="6.7000000000000004E-2"/>
    <n v="6.7584199999999997E-2"/>
    <n v="7.0000000000000007E-2"/>
    <n v="6.7000000000000004E-2"/>
    <n v="6.7000000000000004E-2"/>
    <n v="6.7000000000000004E-2"/>
    <m/>
    <n v="24337000"/>
    <m/>
    <n v="5750000"/>
    <m/>
    <n v="5750000"/>
    <m/>
    <n v="4.2325217391304344"/>
    <n v="6.7000000000000004E-2"/>
    <n v="2020"/>
    <x v="11"/>
    <x v="1"/>
  </r>
  <r>
    <d v="2020-11-17T00:00:00"/>
    <d v="2020-11-19T00:00:00"/>
    <s v="Lelang"/>
    <s v="FR0083"/>
    <d v="2040-04-15T00:00:00"/>
    <n v="7.4999999999999997E-2"/>
    <n v="7.0699999999999999E-2"/>
    <n v="7.1377899999999994E-2"/>
    <n v="7.1900000000000006E-2"/>
    <n v="7.0699999999999999E-2"/>
    <n v="7.0997699999999997E-2"/>
    <n v="7.1099999999999997E-2"/>
    <m/>
    <n v="14127800"/>
    <m/>
    <n v="1450000"/>
    <m/>
    <n v="1450000"/>
    <m/>
    <n v="9.7433103448275862"/>
    <n v="7.0999999999999994E-2"/>
    <n v="2020"/>
    <x v="11"/>
    <x v="1"/>
  </r>
  <r>
    <d v="2020-11-17T00:00:00"/>
    <d v="2020-11-19T00:00:00"/>
    <s v="Lelang"/>
    <s v="FR0076"/>
    <d v="2048-05-15T00:00:00"/>
    <n v="7.3749999999999996E-2"/>
    <n v="7.2499999999999995E-2"/>
    <n v="7.3268700000000006E-2"/>
    <n v="7.4099999999999999E-2"/>
    <n v="7.2499999999999995E-2"/>
    <n v="7.2899199999999997E-2"/>
    <n v="7.2999999999999995E-2"/>
    <m/>
    <n v="8626800"/>
    <m/>
    <n v="950000"/>
    <m/>
    <n v="950000"/>
    <m/>
    <n v="9.0808421052631587"/>
    <n v="7.2900000000000006E-2"/>
    <n v="2020"/>
    <x v="11"/>
    <x v="1"/>
  </r>
  <r>
    <d v="2020-11-19T00:00:00"/>
    <d v="2020-11-23T00:00:00"/>
    <s v="Private Placement"/>
    <s v="VR0058"/>
    <d v="2025-11-16T00:00:00"/>
    <n v="3.8172900000000003E-2"/>
    <m/>
    <m/>
    <m/>
    <m/>
    <n v="3.8172900000000003E-2"/>
    <m/>
    <m/>
    <n v="6750000"/>
    <n v="27000000"/>
    <n v="6750000"/>
    <n v="27000000"/>
    <n v="6750000"/>
    <n v="27000000"/>
    <n v="1"/>
    <n v="3.8172900000000003E-2"/>
    <n v="2020"/>
    <x v="11"/>
    <x v="3"/>
  </r>
  <r>
    <d v="2020-11-19T00:00:00"/>
    <d v="2020-11-23T00:00:00"/>
    <s v="Private Placement"/>
    <s v="VR0059"/>
    <d v="2026-11-16T00:00:00"/>
    <n v="3.8172900000000003E-2"/>
    <m/>
    <m/>
    <m/>
    <m/>
    <n v="3.8172900000000003E-2"/>
    <m/>
    <m/>
    <n v="6750000"/>
    <m/>
    <n v="6750000"/>
    <m/>
    <n v="6750000"/>
    <m/>
    <n v="1"/>
    <n v="3.8172900000000003E-2"/>
    <n v="2020"/>
    <x v="11"/>
    <x v="3"/>
  </r>
  <r>
    <d v="2020-11-19T00:00:00"/>
    <d v="2020-11-23T00:00:00"/>
    <s v="Private Placement"/>
    <s v="VR0060"/>
    <d v="2027-11-16T00:00:00"/>
    <n v="3.8172900000000003E-2"/>
    <m/>
    <m/>
    <m/>
    <m/>
    <n v="3.8172900000000003E-2"/>
    <m/>
    <m/>
    <n v="6750000"/>
    <m/>
    <n v="6750000"/>
    <m/>
    <n v="6750000"/>
    <m/>
    <n v="1"/>
    <n v="3.8172900000000003E-2"/>
    <n v="2020"/>
    <x v="11"/>
    <x v="3"/>
  </r>
  <r>
    <d v="2020-11-19T00:00:00"/>
    <d v="2020-11-23T00:00:00"/>
    <s v="Private Placement"/>
    <s v="VR0061"/>
    <d v="2028-11-16T00:00:00"/>
    <n v="3.8172900000000003E-2"/>
    <m/>
    <m/>
    <m/>
    <m/>
    <n v="3.8172900000000003E-2"/>
    <m/>
    <m/>
    <n v="6750000"/>
    <m/>
    <n v="6750000"/>
    <m/>
    <n v="6750000"/>
    <m/>
    <n v="1"/>
    <n v="3.8172900000000003E-2"/>
    <n v="2020"/>
    <x v="11"/>
    <x v="3"/>
  </r>
  <r>
    <d v="2020-11-24T00:00:00"/>
    <d v="2020-11-26T00:00:00"/>
    <s v="Lelang"/>
    <s v="SPNS11052021"/>
    <d v="2021-05-11T00:00:00"/>
    <s v="Diskonto"/>
    <n v="3.0312499999999999E-2"/>
    <n v="3.1269499999999999E-2"/>
    <n v="0.05"/>
    <n v="0"/>
    <n v="0"/>
    <n v="0"/>
    <n v="10000000"/>
    <n v="2010000"/>
    <n v="24938500"/>
    <n v="0"/>
    <n v="13081000"/>
    <n v="0"/>
    <n v="10000000"/>
    <s v="-"/>
    <n v="2.9700000000000001E-2"/>
    <n v="2020"/>
    <x v="11"/>
    <x v="21"/>
  </r>
  <r>
    <d v="2020-11-24T00:00:00"/>
    <d v="2020-11-26T00:00:00"/>
    <s v="Lelang"/>
    <s v="PBS027"/>
    <d v="2023-05-15T00:00:00"/>
    <n v="6.5000000000000002E-2"/>
    <n v="4.4062499999999998E-2"/>
    <n v="4.4947899999999999E-2"/>
    <n v="4.6249999999999999E-2"/>
    <n v="0"/>
    <n v="0"/>
    <n v="0"/>
    <m/>
    <n v="1335000"/>
    <m/>
    <n v="0"/>
    <m/>
    <n v="0"/>
    <m/>
    <s v="-"/>
    <n v="4.3799999999999999E-2"/>
    <n v="2020"/>
    <x v="11"/>
    <x v="20"/>
  </r>
  <r>
    <d v="2020-11-24T00:00:00"/>
    <d v="2020-11-26T00:00:00"/>
    <s v="Lelang"/>
    <s v="PBS026"/>
    <d v="2024-10-15T00:00:00"/>
    <n v="6.6250000000000003E-2"/>
    <n v="5.0312500000000003E-2"/>
    <n v="5.1194700000000003E-2"/>
    <n v="5.2499999999999998E-2"/>
    <n v="5.0312500000000003E-2"/>
    <n v="5.07892E-2"/>
    <n v="5.0937499999999997E-2"/>
    <m/>
    <n v="5607000"/>
    <m/>
    <n v="2850000"/>
    <m/>
    <n v="2800000"/>
    <m/>
    <n v="2.0024999999999999"/>
    <n v="5.0799999999999998E-2"/>
    <n v="2020"/>
    <x v="11"/>
    <x v="20"/>
  </r>
  <r>
    <d v="2020-11-24T00:00:00"/>
    <d v="2020-11-26T00:00:00"/>
    <s v="Lelang"/>
    <s v="PBS017"/>
    <d v="2033-05-15T00:00:00"/>
    <n v="8.3750000000000005E-2"/>
    <n v="5.2812499999999998E-2"/>
    <n v="5.45415E-2"/>
    <n v="5.5312500000000001E-2"/>
    <n v="5.2812499999999998E-2"/>
    <n v="5.4530799999999997E-2"/>
    <n v="5.5E-2"/>
    <m/>
    <n v="2881000"/>
    <m/>
    <n v="2881000"/>
    <m/>
    <n v="2850000"/>
    <m/>
    <n v="1.010877192982456"/>
    <n v="5.4699999999999999E-2"/>
    <n v="2020"/>
    <x v="11"/>
    <x v="20"/>
  </r>
  <r>
    <d v="2020-11-24T00:00:00"/>
    <d v="2020-11-26T00:00:00"/>
    <s v="Lelang"/>
    <s v="PBS028"/>
    <d v="2046-10-15T00:00:00"/>
    <n v="7.7499999999999999E-2"/>
    <n v="7.1874999999999994E-2"/>
    <n v="7.2571899999999995E-2"/>
    <n v="7.4062500000000003E-2"/>
    <n v="7.1874999999999994E-2"/>
    <n v="7.2231299999999998E-2"/>
    <n v="7.2499999999999995E-2"/>
    <m/>
    <n v="13105500"/>
    <m/>
    <n v="7350000"/>
    <m/>
    <n v="4350000"/>
    <m/>
    <n v="3.0127586206896551"/>
    <n v="7.2499999999999995E-2"/>
    <n v="2020"/>
    <x v="11"/>
    <x v="20"/>
  </r>
  <r>
    <d v="2020-11-20T00:00:00"/>
    <d v="2020-11-26T00:00:00"/>
    <s v="Bookbuilding"/>
    <s v="SWR001"/>
    <d v="2022-11-10T00:00:00"/>
    <n v="5.5E-2"/>
    <m/>
    <m/>
    <m/>
    <m/>
    <n v="5.5E-2"/>
    <m/>
    <n v="0"/>
    <n v="14912"/>
    <n v="14912"/>
    <n v="14912"/>
    <n v="14912"/>
    <n v="14912"/>
    <n v="14912"/>
    <n v="1"/>
    <n v="5.5E-2"/>
    <n v="2020"/>
    <x v="11"/>
    <x v="39"/>
  </r>
  <r>
    <d v="2020-11-25T00:00:00"/>
    <d v="2020-12-02T00:00:00"/>
    <s v="Bookbuilding"/>
    <s v="ST007"/>
    <d v="2022-11-10T00:00:00"/>
    <n v="5.5E-2"/>
    <m/>
    <m/>
    <m/>
    <m/>
    <n v="5.5E-2"/>
    <m/>
    <n v="5000000"/>
    <n v="5421257"/>
    <n v="5421257"/>
    <n v="5421257"/>
    <n v="5421257"/>
    <n v="5421257"/>
    <n v="5421257"/>
    <n v="1"/>
    <n v="5.5E-2"/>
    <n v="2020"/>
    <x v="11"/>
    <x v="40"/>
  </r>
  <r>
    <d v="2020-12-01T00:00:00"/>
    <d v="2020-12-03T00:00:00"/>
    <s v="Lelang"/>
    <s v="SPN12210304"/>
    <d v="2021-03-04T00:00:00"/>
    <s v="Diskonto"/>
    <n v="2.9499999999999998E-2"/>
    <n v="3.03194E-2"/>
    <n v="3.0499999999999999E-2"/>
    <n v="0"/>
    <n v="0"/>
    <n v="0"/>
    <n v="20000000"/>
    <n v="1340000"/>
    <n v="94308800"/>
    <n v="250000"/>
    <n v="45400000"/>
    <n v="0"/>
    <n v="25600000"/>
    <n v="0"/>
    <n v="0.03"/>
    <n v="2020"/>
    <x v="11"/>
    <x v="17"/>
  </r>
  <r>
    <d v="2020-12-01T00:00:00"/>
    <d v="2020-12-03T00:00:00"/>
    <s v="Lelang"/>
    <s v="SPN12211202"/>
    <d v="2021-12-02T00:00:00"/>
    <s v="Diskonto"/>
    <n v="3.1899999999999998E-2"/>
    <n v="3.2382500000000002E-2"/>
    <n v="3.3500000000000002E-2"/>
    <n v="3.1899999999999998E-2"/>
    <n v="3.1962499999999998E-2"/>
    <n v="3.2000000000000001E-2"/>
    <m/>
    <n v="1460000"/>
    <m/>
    <n v="850000"/>
    <m/>
    <n v="800000"/>
    <m/>
    <n v="1.825"/>
    <n v="3.2000000000000001E-2"/>
    <n v="2020"/>
    <x v="11"/>
    <x v="17"/>
  </r>
  <r>
    <d v="2020-12-01T00:00:00"/>
    <d v="2020-12-03T00:00:00"/>
    <s v="Lelang"/>
    <s v="FR0086"/>
    <d v="2026-04-15T00:00:00"/>
    <n v="5.5E-2"/>
    <n v="5.0500000000000003E-2"/>
    <n v="5.1156399999999998E-2"/>
    <n v="5.8000000000000003E-2"/>
    <n v="5.0500000000000003E-2"/>
    <n v="5.0676800000000001E-2"/>
    <n v="5.0799999999999998E-2"/>
    <m/>
    <n v="11749300"/>
    <m/>
    <n v="7650000"/>
    <m/>
    <n v="4750000"/>
    <m/>
    <n v="2.473536842105263"/>
    <n v="5.0799999999999998E-2"/>
    <n v="2020"/>
    <x v="11"/>
    <x v="1"/>
  </r>
  <r>
    <d v="2020-12-01T00:00:00"/>
    <d v="2020-12-03T00:00:00"/>
    <s v="Lelang"/>
    <s v="FR0087"/>
    <d v="2031-02-15T00:00:00"/>
    <n v="6.5000000000000002E-2"/>
    <n v="6.0499999999999998E-2"/>
    <n v="6.0932E-2"/>
    <n v="6.1499999999999999E-2"/>
    <n v="6.0499999999999998E-2"/>
    <n v="6.07655E-2"/>
    <n v="6.08E-2"/>
    <m/>
    <n v="23230600"/>
    <m/>
    <n v="10350000"/>
    <m/>
    <n v="7950000"/>
    <m/>
    <n v="2.9220880503144655"/>
    <n v="6.08E-2"/>
    <n v="2020"/>
    <x v="11"/>
    <x v="1"/>
  </r>
  <r>
    <d v="2020-12-01T00:00:00"/>
    <d v="2020-12-03T00:00:00"/>
    <s v="Lelang"/>
    <s v="FR0080"/>
    <d v="2035-06-15T00:00:00"/>
    <n v="7.4999999999999997E-2"/>
    <n v="6.6000000000000003E-2"/>
    <n v="6.6582100000000005E-2"/>
    <n v="6.7299999999999999E-2"/>
    <n v="6.6000000000000003E-2"/>
    <n v="6.6269300000000003E-2"/>
    <n v="6.6299999999999998E-2"/>
    <m/>
    <n v="19290300"/>
    <m/>
    <n v="2100000"/>
    <m/>
    <n v="1600000"/>
    <m/>
    <n v="12.056437499999999"/>
    <n v="6.6299999999999998E-2"/>
    <n v="2020"/>
    <x v="11"/>
    <x v="1"/>
  </r>
  <r>
    <d v="2020-12-01T00:00:00"/>
    <d v="2020-12-03T00:00:00"/>
    <s v="Lelang"/>
    <s v="FR0083"/>
    <d v="2040-04-15T00:00:00"/>
    <n v="7.4999999999999997E-2"/>
    <n v="6.8599999999999994E-2"/>
    <n v="6.9143800000000005E-2"/>
    <n v="7.0099999999999996E-2"/>
    <n v="6.8599999999999994E-2"/>
    <n v="6.89641E-2"/>
    <n v="6.9000000000000006E-2"/>
    <m/>
    <n v="22004300"/>
    <m/>
    <n v="18350000"/>
    <m/>
    <n v="4650000"/>
    <m/>
    <n v="4.7321075268817205"/>
    <n v="6.9099999999999995E-2"/>
    <n v="2020"/>
    <x v="11"/>
    <x v="1"/>
  </r>
  <r>
    <d v="2020-12-01T00:00:00"/>
    <d v="2020-12-03T00:00:00"/>
    <s v="Lelang"/>
    <s v="FR0076"/>
    <d v="2048-05-15T00:00:00"/>
    <n v="7.3749999999999996E-2"/>
    <n v="7.1199999999999999E-2"/>
    <n v="7.1558999999999998E-2"/>
    <n v="7.2499999999999995E-2"/>
    <n v="7.1199999999999999E-2"/>
    <n v="7.1399699999999997E-2"/>
    <n v="7.1400000000000005E-2"/>
    <m/>
    <n v="15234300"/>
    <m/>
    <n v="5850000"/>
    <m/>
    <n v="5850000"/>
    <m/>
    <n v="2.6041538461538463"/>
    <n v="7.1400000000000005E-2"/>
    <n v="2020"/>
    <x v="11"/>
    <x v="1"/>
  </r>
  <r>
    <d v="2020-12-08T00:00:00"/>
    <d v="2020-12-11T00:00:00"/>
    <s v="Lelang"/>
    <s v="SPNS09062021"/>
    <d v="2021-06-09T00:00:00"/>
    <s v="Diskonto"/>
    <n v="2.9687499999999999E-2"/>
    <n v="3.1398799999999998E-2"/>
    <n v="3.5000000000000003E-2"/>
    <n v="2.9687499999999999E-2"/>
    <n v="2.99479E-2"/>
    <n v="0.03"/>
    <n v="10000000"/>
    <n v="620000"/>
    <n v="27761000"/>
    <n v="280000"/>
    <n v="11380000"/>
    <n v="240000"/>
    <n v="6140000"/>
    <n v="2.5833333333333335"/>
    <n v="0.03"/>
    <n v="2020"/>
    <x v="11"/>
    <x v="21"/>
  </r>
  <r>
    <d v="2020-12-08T00:00:00"/>
    <d v="2020-12-11T00:00:00"/>
    <s v="Lelang"/>
    <s v="PBS027"/>
    <d v="2023-05-15T00:00:00"/>
    <n v="6.5000000000000002E-2"/>
    <n v="4.3749999999999997E-2"/>
    <n v="4.4544100000000003E-2"/>
    <n v="4.5312499999999999E-2"/>
    <n v="0"/>
    <n v="0"/>
    <n v="0"/>
    <m/>
    <n v="1605000"/>
    <m/>
    <n v="0"/>
    <m/>
    <n v="0"/>
    <m/>
    <n v="0"/>
    <n v="4.3499999999999997E-2"/>
    <n v="2020"/>
    <x v="11"/>
    <x v="20"/>
  </r>
  <r>
    <d v="2020-12-08T00:00:00"/>
    <d v="2020-12-11T00:00:00"/>
    <s v="Lelang"/>
    <s v="PBS026"/>
    <d v="2024-10-15T00:00:00"/>
    <n v="6.6250000000000003E-2"/>
    <n v="4.9062500000000002E-2"/>
    <n v="5.0129600000000003E-2"/>
    <n v="5.2499999999999998E-2"/>
    <n v="4.9062500000000002E-2"/>
    <n v="4.9632700000000002E-2"/>
    <n v="0.05"/>
    <m/>
    <n v="2850000"/>
    <m/>
    <n v="1800000"/>
    <m/>
    <n v="1650000"/>
    <m/>
    <n v="1.7272727272727273"/>
    <n v="4.9700000000000001E-2"/>
    <n v="2020"/>
    <x v="11"/>
    <x v="20"/>
  </r>
  <r>
    <d v="2020-12-08T00:00:00"/>
    <d v="2020-12-11T00:00:00"/>
    <s v="Lelang"/>
    <s v="PBS017"/>
    <d v="2025-10-15T00:00:00"/>
    <n v="6.1249999999999999E-2"/>
    <n v="5.2499999999999998E-2"/>
    <n v="5.3769200000000003E-2"/>
    <n v="5.5E-2"/>
    <n v="5.2499999999999998E-2"/>
    <n v="5.2893500000000003E-2"/>
    <n v="5.3124999999999999E-2"/>
    <m/>
    <n v="6701000"/>
    <m/>
    <n v="1350000"/>
    <m/>
    <n v="1350000"/>
    <m/>
    <n v="4.963703703703704"/>
    <n v="5.2900000000000003E-2"/>
    <n v="2020"/>
    <x v="11"/>
    <x v="20"/>
  </r>
  <r>
    <d v="2020-12-08T00:00:00"/>
    <d v="2020-12-11T00:00:00"/>
    <s v="Lelang"/>
    <s v="PBS028"/>
    <d v="2046-10-15T00:00:00"/>
    <n v="7.7499999999999999E-2"/>
    <n v="7.0937500000000001E-2"/>
    <n v="7.1863800000000005E-2"/>
    <n v="7.3124999999999996E-2"/>
    <n v="7.0937500000000001E-2"/>
    <n v="7.1399000000000004E-2"/>
    <n v="7.1562500000000001E-2"/>
    <m/>
    <n v="15985000"/>
    <m/>
    <n v="7950000"/>
    <m/>
    <n v="2900000"/>
    <m/>
    <n v="5.5120689655172415"/>
    <n v="7.1599999999999997E-2"/>
    <n v="2020"/>
    <x v="11"/>
    <x v="20"/>
  </r>
  <r>
    <d v="2020-12-10T00:00:00"/>
    <d v="2020-12-14T00:00:00"/>
    <s v="Private Placement"/>
    <s v="VR0062"/>
    <d v="2025-12-14T00:00:00"/>
    <n v="3.5732600000000003E-2"/>
    <m/>
    <m/>
    <m/>
    <m/>
    <n v="3.5732600000000003E-2"/>
    <m/>
    <m/>
    <n v="25742500"/>
    <n v="100530000"/>
    <n v="25742500"/>
    <n v="100530000"/>
    <n v="25742500"/>
    <n v="100530000"/>
    <n v="1"/>
    <n v="3.5732600000000003E-2"/>
    <n v="2020"/>
    <x v="11"/>
    <x v="3"/>
  </r>
  <r>
    <d v="2020-12-10T00:00:00"/>
    <d v="2020-12-14T00:00:00"/>
    <s v="Private Placement"/>
    <s v="VR0063"/>
    <d v="2026-12-14T00:00:00"/>
    <n v="3.5732600000000003E-2"/>
    <m/>
    <m/>
    <m/>
    <m/>
    <n v="3.5732600000000003E-2"/>
    <m/>
    <m/>
    <n v="25742500"/>
    <m/>
    <n v="25742500"/>
    <m/>
    <n v="25742500"/>
    <m/>
    <n v="1"/>
    <n v="3.5732600000000003E-2"/>
    <n v="2020"/>
    <x v="11"/>
    <x v="3"/>
  </r>
  <r>
    <d v="2020-12-10T00:00:00"/>
    <d v="2020-12-14T00:00:00"/>
    <s v="Private Placement"/>
    <s v="VR0064"/>
    <d v="2027-12-14T00:00:00"/>
    <n v="3.5732600000000003E-2"/>
    <m/>
    <m/>
    <m/>
    <m/>
    <n v="3.5732600000000003E-2"/>
    <m/>
    <m/>
    <n v="25742500"/>
    <m/>
    <n v="25742500"/>
    <m/>
    <n v="25742500"/>
    <m/>
    <n v="1"/>
    <n v="3.5732600000000003E-2"/>
    <n v="2020"/>
    <x v="11"/>
    <x v="3"/>
  </r>
  <r>
    <d v="2020-12-10T00:00:00"/>
    <d v="2020-12-14T00:00:00"/>
    <s v="Private Placement"/>
    <s v="VR0065"/>
    <d v="2028-12-14T00:00:00"/>
    <n v="3.5732600000000003E-2"/>
    <m/>
    <m/>
    <m/>
    <m/>
    <n v="3.5732600000000003E-2"/>
    <m/>
    <m/>
    <n v="23302500"/>
    <m/>
    <n v="23302500"/>
    <m/>
    <n v="23302500"/>
    <m/>
    <n v="1"/>
    <n v="3.5732600000000003E-2"/>
    <n v="2020"/>
    <x v="11"/>
    <x v="3"/>
  </r>
  <r>
    <d v="2020-12-21T00:00:00"/>
    <d v="2020-12-28T00:00:00"/>
    <s v="Private Placement"/>
    <s v="FR0064"/>
    <d v="2028-05-15T00:00:00"/>
    <n v="6.1249999999999999E-2"/>
    <m/>
    <n v="5.7099999999999998E-2"/>
    <m/>
    <m/>
    <n v="5.7099999999999998E-2"/>
    <m/>
    <m/>
    <n v="2000000"/>
    <n v="7000000"/>
    <n v="2000000"/>
    <n v="7000000"/>
    <n v="2000000"/>
    <n v="7000000"/>
    <n v="1"/>
    <n v="5.7099999999999998E-2"/>
    <n v="2020"/>
    <x v="11"/>
    <x v="1"/>
  </r>
  <r>
    <d v="2020-12-21T00:00:00"/>
    <d v="2020-12-28T00:00:00"/>
    <s v="Private Placement"/>
    <s v="FR0081"/>
    <d v="2025-06-15T00:00:00"/>
    <n v="6.5000000000000002E-2"/>
    <m/>
    <n v="5.1299999999999998E-2"/>
    <m/>
    <m/>
    <n v="5.1299999999999998E-2"/>
    <m/>
    <m/>
    <n v="4000000"/>
    <m/>
    <n v="4000000"/>
    <m/>
    <n v="4000000"/>
    <m/>
    <n v="1"/>
    <n v="5.1299999999999998E-2"/>
    <n v="2020"/>
    <x v="11"/>
    <x v="1"/>
  </r>
  <r>
    <d v="2020-12-21T00:00:00"/>
    <d v="2020-12-28T00:00:00"/>
    <s v="Private Placement"/>
    <s v="FR0082"/>
    <d v="2030-09-15T00:00:00"/>
    <n v="7.0000000000000007E-2"/>
    <m/>
    <n v="5.9200000000000003E-2"/>
    <m/>
    <m/>
    <n v="5.9200000000000003E-2"/>
    <m/>
    <m/>
    <n v="1000000"/>
    <m/>
    <n v="1000000"/>
    <m/>
    <n v="1000000"/>
    <m/>
    <n v="1"/>
    <n v="5.9200000000000003E-2"/>
    <n v="2020"/>
    <x v="11"/>
    <x v="1"/>
  </r>
  <r>
    <d v="2020-12-22T00:00:00"/>
    <d v="2020-12-29T00:00:00"/>
    <s v="Private Placement"/>
    <s v="PBS018"/>
    <d v="2028-05-15T00:00:00"/>
    <n v="7.6249999999999998E-2"/>
    <m/>
    <n v="5.8000000000000003E-2"/>
    <m/>
    <m/>
    <n v="5.8000000000000003E-2"/>
    <m/>
    <m/>
    <n v="3500000"/>
    <n v="3500000"/>
    <n v="3500000"/>
    <n v="3500000"/>
    <n v="3500000"/>
    <n v="3500000"/>
    <n v="1"/>
    <n v="5.8000000000000003E-2"/>
    <n v="2020"/>
    <x v="11"/>
    <x v="20"/>
  </r>
  <r>
    <d v="2020-12-23T00:00:00"/>
    <d v="2020-12-28T00:00:00"/>
    <s v="Private Placement"/>
    <s v="FR0081"/>
    <d v="2025-06-15T00:00:00"/>
    <n v="6.5000000000000002E-2"/>
    <m/>
    <m/>
    <m/>
    <m/>
    <n v="5.1299999999999998E-2"/>
    <m/>
    <m/>
    <n v="4000000"/>
    <n v="4000000"/>
    <n v="4000000"/>
    <n v="4000000"/>
    <n v="4000000"/>
    <n v="4000000"/>
    <n v="1"/>
    <m/>
    <n v="2020"/>
    <x v="12"/>
    <x v="1"/>
  </r>
  <r>
    <d v="2020-12-23T00:00:00"/>
    <d v="2020-12-28T00:00:00"/>
    <s v="(prefunding)"/>
    <s v="FR0064"/>
    <d v="2028-05-15T00:00:00"/>
    <n v="6.1249999999999999E-2"/>
    <m/>
    <m/>
    <m/>
    <m/>
    <n v="5.7099999999999998E-2"/>
    <m/>
    <m/>
    <n v="2000000"/>
    <n v="2000000"/>
    <n v="2000000"/>
    <n v="2000000"/>
    <n v="2000000"/>
    <n v="2000000"/>
    <n v="1"/>
    <m/>
    <n v="2020"/>
    <x v="12"/>
    <x v="1"/>
  </r>
  <r>
    <d v="2020-12-23T00:00:00"/>
    <d v="2020-12-28T00:00:00"/>
    <s v="(prefunding)"/>
    <s v="FR0082"/>
    <d v="2030-09-15T00:00:00"/>
    <n v="7.0000000000000007E-2"/>
    <m/>
    <m/>
    <m/>
    <m/>
    <n v="5.9200000000000003E-2"/>
    <m/>
    <m/>
    <n v="1000000"/>
    <n v="1000000"/>
    <n v="1000000"/>
    <n v="1000000"/>
    <n v="1000000"/>
    <n v="1000000"/>
    <n v="1"/>
    <m/>
    <n v="2020"/>
    <x v="12"/>
    <x v="1"/>
  </r>
  <r>
    <d v="2020-12-24T00:00:00"/>
    <d v="2020-12-29T00:00:00"/>
    <s v="Private Placement"/>
    <s v="PBS018"/>
    <d v="2028-05-15T00:00:00"/>
    <n v="7.6249999999999998E-2"/>
    <m/>
    <m/>
    <m/>
    <m/>
    <n v="5.8000000000000003E-2"/>
    <m/>
    <m/>
    <n v="3500000"/>
    <n v="3500000"/>
    <n v="3500000"/>
    <n v="3500000"/>
    <n v="3500000"/>
    <n v="3500000"/>
    <n v="1"/>
    <m/>
    <n v="2020"/>
    <x v="12"/>
    <x v="20"/>
  </r>
  <r>
    <d v="2021-01-05T00:00:00"/>
    <d v="2021-01-07T00:00:00"/>
    <s v="Lelang"/>
    <s v="SPN03210406"/>
    <d v="2021-04-06T00:00:00"/>
    <s v="Diskonto"/>
    <n v="2.9499999999999998E-2"/>
    <n v="3.0167599999999999E-2"/>
    <n v="3.2000000000000001E-2"/>
    <n v="2.9499999999999998E-2"/>
    <n v="2.9831300000000002E-2"/>
    <n v="3.0200000000000001E-2"/>
    <n v="35000000"/>
    <n v="1250000"/>
    <n v="97168000"/>
    <n v="1150000"/>
    <n v="42100000"/>
    <n v="1000000"/>
    <n v="41000000"/>
    <n v="1.25"/>
    <n v="0.03"/>
    <n v="2021"/>
    <x v="12"/>
    <x v="16"/>
  </r>
  <r>
    <d v="2021-01-05T00:00:00"/>
    <d v="2021-01-07T00:00:00"/>
    <s v="Lelang"/>
    <s v="SPN12220106"/>
    <d v="2022-01-06T00:00:00"/>
    <s v="Diskonto"/>
    <n v="3.15E-2"/>
    <n v="3.4714299999999997E-2"/>
    <n v="4.4999999999999998E-2"/>
    <n v="3.15E-2"/>
    <n v="3.1909E-2"/>
    <n v="3.2099999999999997E-2"/>
    <m/>
    <n v="4680000"/>
    <m/>
    <n v="2750000"/>
    <m/>
    <n v="2450000"/>
    <m/>
    <n v="1.9102040816326531"/>
    <n v="3.2500000000000001E-2"/>
    <n v="2021"/>
    <x v="12"/>
    <x v="17"/>
  </r>
  <r>
    <d v="2021-01-05T00:00:00"/>
    <d v="2021-01-07T00:00:00"/>
    <s v="Lelang"/>
    <s v="FR0086"/>
    <d v="2026-04-15T00:00:00"/>
    <n v="5.5E-2"/>
    <n v="5.0099999999999999E-2"/>
    <n v="5.1536400000000003E-2"/>
    <n v="5.45E-2"/>
    <n v="5.0099999999999999E-2"/>
    <n v="5.0698899999999998E-2"/>
    <n v="5.11E-2"/>
    <m/>
    <n v="13433000"/>
    <m/>
    <n v="4550000"/>
    <m/>
    <n v="4550000"/>
    <m/>
    <n v="2.9523076923076923"/>
    <n v="5.0700000000000002E-2"/>
    <n v="2021"/>
    <x v="12"/>
    <x v="1"/>
  </r>
  <r>
    <d v="2021-01-05T00:00:00"/>
    <d v="2021-01-07T00:00:00"/>
    <s v="Lelang"/>
    <s v="FR0087"/>
    <d v="2031-02-15T00:00:00"/>
    <n v="6.5000000000000002E-2"/>
    <n v="5.8000000000000003E-2"/>
    <n v="5.91905E-2"/>
    <n v="6.0999999999999999E-2"/>
    <n v="5.8000000000000003E-2"/>
    <n v="5.8888099999999999E-2"/>
    <n v="5.9200000000000003E-2"/>
    <m/>
    <n v="13400500"/>
    <m/>
    <n v="9200000"/>
    <m/>
    <n v="8950000"/>
    <m/>
    <n v="1.4972625698324022"/>
    <n v="5.8900000000000001E-2"/>
    <n v="2021"/>
    <x v="12"/>
    <x v="1"/>
  </r>
  <r>
    <d v="2021-01-05T00:00:00"/>
    <d v="2021-01-07T00:00:00"/>
    <s v="Lelang"/>
    <s v="FR0088"/>
    <d v="2036-06-15T00:00:00"/>
    <n v="6.25E-2"/>
    <n v="6.25E-2"/>
    <n v="6.4343399999999995E-2"/>
    <n v="6.6500000000000004E-2"/>
    <n v="6.25E-2"/>
    <n v="6.39845E-2"/>
    <n v="6.4399999999999999E-2"/>
    <m/>
    <n v="31389500"/>
    <m/>
    <n v="13150000"/>
    <m/>
    <n v="12750000"/>
    <m/>
    <n v="2.4619215686274512"/>
    <n v="6.4000000000000001E-2"/>
    <n v="2021"/>
    <x v="12"/>
    <x v="1"/>
  </r>
  <r>
    <d v="2021-01-05T00:00:00"/>
    <d v="2021-01-07T00:00:00"/>
    <s v="Lelang"/>
    <s v="FR0083"/>
    <d v="2040-04-15T00:00:00"/>
    <n v="7.4999999999999997E-2"/>
    <n v="6.4699999999999994E-2"/>
    <n v="6.5334000000000003E-2"/>
    <n v="6.7500000000000004E-2"/>
    <n v="6.4699999999999994E-2"/>
    <n v="6.4998299999999995E-2"/>
    <n v="6.5299999999999997E-2"/>
    <m/>
    <n v="16897500"/>
    <m/>
    <n v="7100000"/>
    <m/>
    <n v="7100000"/>
    <m/>
    <n v="2.3799295774647886"/>
    <n v="6.5000000000000002E-2"/>
    <n v="2021"/>
    <x v="12"/>
    <x v="1"/>
  </r>
  <r>
    <d v="2021-01-05T00:00:00"/>
    <d v="2021-01-07T00:00:00"/>
    <s v="Lelang"/>
    <s v="FR0089"/>
    <d v="2051-08-15T00:00:00"/>
    <n v="6.8750000000000006E-2"/>
    <n v="6.8500000000000005E-2"/>
    <n v="6.9818400000000003E-2"/>
    <n v="7.1499999999999994E-2"/>
    <n v="6.8500000000000005E-2"/>
    <n v="6.9498400000000002E-2"/>
    <n v="6.9699999999999998E-2"/>
    <m/>
    <n v="16117500"/>
    <m/>
    <n v="4200000"/>
    <m/>
    <n v="4200000"/>
    <m/>
    <n v="3.8374999999999999"/>
    <n v="6.9500000000000006E-2"/>
    <n v="2021"/>
    <x v="12"/>
    <x v="1"/>
  </r>
  <r>
    <d v="2021-01-07T00:00:00"/>
    <d v="2021-01-12T00:00:00"/>
    <s v="Bookbuilding"/>
    <s v="RI0331"/>
    <d v="2031-03-12T00:00:00"/>
    <n v="1.8499999999999999E-2"/>
    <m/>
    <m/>
    <m/>
    <m/>
    <n v="1.9E-2"/>
    <m/>
    <m/>
    <n v="60596949.945"/>
    <m/>
    <n v="17788750"/>
    <m/>
    <n v="17788750"/>
    <m/>
    <n v="3.4064760000000001"/>
    <m/>
    <n v="2021"/>
    <x v="12"/>
    <x v="41"/>
  </r>
  <r>
    <d v="2021-01-07T00:00:00"/>
    <d v="2021-01-12T00:00:00"/>
    <s v="Bookbuilding"/>
    <s v="RI0351"/>
    <d v="2051-03-12T00:00:00"/>
    <n v="3.0499999999999999E-2"/>
    <m/>
    <m/>
    <m/>
    <m/>
    <n v="3.1E-2"/>
    <m/>
    <m/>
    <n v="73852087.582000002"/>
    <m/>
    <n v="17788750"/>
    <m/>
    <n v="17788750"/>
    <m/>
    <n v="4.1516175999999998"/>
    <m/>
    <n v="2021"/>
    <x v="12"/>
    <x v="41"/>
  </r>
  <r>
    <d v="2021-01-07T00:00:00"/>
    <d v="2021-01-12T00:00:00"/>
    <s v="Bookbuilding"/>
    <s v="RI0371"/>
    <d v="2071-03-12T00:00:00"/>
    <n v="3.3500000000000002E-2"/>
    <m/>
    <m/>
    <m/>
    <m/>
    <n v="3.4000000000000002E-2"/>
    <m/>
    <m/>
    <n v="42193491.899999999"/>
    <m/>
    <n v="7115500"/>
    <m/>
    <n v="7115500"/>
    <m/>
    <n v="5.9298000000000002"/>
    <m/>
    <n v="2021"/>
    <x v="12"/>
    <x v="41"/>
  </r>
  <r>
    <d v="2021-01-07T00:00:00"/>
    <d v="2021-01-12T00:00:00"/>
    <s v="Bookbuilding"/>
    <s v="RIEUR0333"/>
    <d v="2033-03-12T00:00:00"/>
    <n v="1.0999999999999999E-2"/>
    <m/>
    <m/>
    <m/>
    <m/>
    <n v="1.174E-2"/>
    <m/>
    <m/>
    <n v="66523578.096299998"/>
    <m/>
    <n v="17281410"/>
    <m/>
    <n v="17281410"/>
    <m/>
    <n v="3.8494299999999999"/>
    <m/>
    <n v="2021"/>
    <x v="12"/>
    <x v="27"/>
  </r>
  <r>
    <d v="2021-01-12T00:00:00"/>
    <d v="2021-01-14T00:00:00"/>
    <s v="Lelang"/>
    <s v="SPNS13072021"/>
    <d v="2021-07-13T00:00:00"/>
    <s v="Diskonto"/>
    <n v="3.0200000000000001E-2"/>
    <n v="3.1091299999999999E-2"/>
    <n v="3.1699999999999999E-2"/>
    <n v="3.0200000000000001E-2"/>
    <n v="3.0707999999999999E-2"/>
    <n v="3.1E-2"/>
    <n v="14000000"/>
    <n v="1650000"/>
    <n v="24271500"/>
    <n v="1100000"/>
    <n v="11550000"/>
    <n v="1000000"/>
    <n v="11300000"/>
    <n v="1.65"/>
    <n v="3.0800000000000001E-2"/>
    <n v="2021"/>
    <x v="12"/>
    <x v="21"/>
  </r>
  <r>
    <d v="2021-01-12T00:00:00"/>
    <d v="2021-01-14T00:00:00"/>
    <s v="Lelang"/>
    <s v="PBS027"/>
    <d v="2023-05-15T00:00:00"/>
    <n v="6.5000000000000002E-2"/>
    <n v="4.5600000000000002E-2"/>
    <n v="4.8231799999999998E-2"/>
    <n v="5.3400000000000003E-2"/>
    <n v="4.5600000000000002E-2"/>
    <n v="4.6401699999999997E-2"/>
    <n v="4.7E-2"/>
    <m/>
    <n v="4226000"/>
    <m/>
    <n v="1600000"/>
    <m/>
    <n v="1500000"/>
    <m/>
    <n v="2.8173333333333335"/>
    <n v="4.65E-2"/>
    <n v="2021"/>
    <x v="12"/>
    <x v="20"/>
  </r>
  <r>
    <d v="2021-01-12T00:00:00"/>
    <d v="2021-01-14T00:00:00"/>
    <s v="Lelang"/>
    <s v="PBS017"/>
    <d v="2025-10-15T00:00:00"/>
    <n v="6.1249999999999999E-2"/>
    <n v="5.33E-2"/>
    <n v="5.4283600000000001E-2"/>
    <n v="5.5E-2"/>
    <n v="5.33E-2"/>
    <n v="5.38825E-2"/>
    <n v="5.45E-2"/>
    <m/>
    <n v="2176000"/>
    <m/>
    <n v="1400000"/>
    <m/>
    <n v="1400000"/>
    <m/>
    <n v="1.5542857142857143"/>
    <n v="5.3900000000000003E-2"/>
    <n v="2021"/>
    <x v="12"/>
    <x v="20"/>
  </r>
  <r>
    <d v="2021-01-12T00:00:00"/>
    <d v="2021-01-14T00:00:00"/>
    <s v="Lelang"/>
    <s v="PBS029"/>
    <d v="2034-03-15T00:00:00"/>
    <n v="6.3750000000000001E-2"/>
    <n v="6.4000000000000001E-2"/>
    <n v="6.7147100000000001E-2"/>
    <n v="7.1900000000000006E-2"/>
    <n v="6.4000000000000001E-2"/>
    <n v="6.6886200000000007E-2"/>
    <n v="6.7500000000000004E-2"/>
    <m/>
    <n v="6277500"/>
    <m/>
    <n v="4700000"/>
    <m/>
    <n v="4650000"/>
    <m/>
    <n v="1.35"/>
    <n v="6.6900000000000001E-2"/>
    <n v="2021"/>
    <x v="12"/>
    <x v="20"/>
  </r>
  <r>
    <d v="2021-01-12T00:00:00"/>
    <d v="2021-01-14T00:00:00"/>
    <s v="Lelang"/>
    <s v="PBS004"/>
    <d v="2037-02-15T00:00:00"/>
    <n v="6.0999999999999999E-2"/>
    <n v="6.59E-2"/>
    <n v="6.7985100000000007E-2"/>
    <n v="7.0000000000000007E-2"/>
    <n v="6.59E-2"/>
    <n v="6.72537E-2"/>
    <n v="6.8000000000000005E-2"/>
    <m/>
    <n v="2874000"/>
    <m/>
    <n v="250000"/>
    <m/>
    <n v="250000"/>
    <m/>
    <n v="11.496"/>
    <n v="6.7299999999999999E-2"/>
    <n v="2021"/>
    <x v="12"/>
    <x v="20"/>
  </r>
  <r>
    <d v="2021-01-12T00:00:00"/>
    <d v="2021-01-14T00:00:00"/>
    <s v="Lelang"/>
    <s v="PBS028"/>
    <d v="2046-10-15T00:00:00"/>
    <n v="7.7499999999999999E-2"/>
    <n v="6.9500000000000006E-2"/>
    <n v="7.0707900000000004E-2"/>
    <n v="7.1099999999999997E-2"/>
    <n v="6.9500000000000006E-2"/>
    <n v="7.0696499999999995E-2"/>
    <n v="7.1099999999999997E-2"/>
    <m/>
    <n v="7068000"/>
    <m/>
    <n v="2500000"/>
    <m/>
    <n v="2500000"/>
    <m/>
    <n v="2.8271999999999999"/>
    <n v="7.0699999999999999E-2"/>
    <n v="2021"/>
    <x v="12"/>
    <x v="20"/>
  </r>
  <r>
    <d v="2021-01-13T00:00:00"/>
    <d v="2021-01-14T00:00:00"/>
    <s v="Lelang GSO"/>
    <s v="PBS027"/>
    <d v="2023-05-15T00:00:00"/>
    <n v="6.5000000000000002E-2"/>
    <n v="4.6401699999999997E-2"/>
    <n v="4.6401699999999997E-2"/>
    <n v="4.6401699999999997E-2"/>
    <n v="4.6401699999999997E-2"/>
    <n v="4.6401699999999997E-2"/>
    <n v="4.6401699999999997E-2"/>
    <n v="4700000"/>
    <n v="0"/>
    <n v="4921000"/>
    <n v="0"/>
    <n v="4921000"/>
    <n v="0"/>
    <n v="4700000"/>
    <n v="0"/>
    <n v="4.65E-2"/>
    <n v="2021"/>
    <x v="12"/>
    <x v="20"/>
  </r>
  <r>
    <d v="2021-01-13T00:00:00"/>
    <d v="2021-01-14T00:00:00"/>
    <s v="Lelang GSO"/>
    <s v="PBS017"/>
    <d v="2025-10-15T00:00:00"/>
    <n v="6.1249999999999999E-2"/>
    <n v="5.38825E-2"/>
    <n v="5.38825E-2"/>
    <n v="5.38825E-2"/>
    <n v="5.38825E-2"/>
    <n v="5.38825E-2"/>
    <n v="5.38825E-2"/>
    <m/>
    <n v="25000"/>
    <m/>
    <n v="25000"/>
    <m/>
    <n v="25000"/>
    <m/>
    <n v="1"/>
    <n v="5.3900000000000003E-2"/>
    <n v="2021"/>
    <x v="12"/>
    <x v="20"/>
  </r>
  <r>
    <d v="2021-01-13T00:00:00"/>
    <d v="2021-01-14T00:00:00"/>
    <s v="Lelang GSO"/>
    <s v="PBS029"/>
    <d v="2034-03-15T00:00:00"/>
    <n v="6.3750000000000001E-2"/>
    <n v="6.6886200000000007E-2"/>
    <n v="6.6886200000000007E-2"/>
    <n v="6.6886200000000007E-2"/>
    <n v="6.6886200000000007E-2"/>
    <n v="6.6886200000000007E-2"/>
    <n v="6.6886200000000007E-2"/>
    <m/>
    <n v="1323000"/>
    <m/>
    <n v="1323000"/>
    <m/>
    <n v="1323000"/>
    <m/>
    <n v="1"/>
    <n v="6.6900000000000001E-2"/>
    <n v="2021"/>
    <x v="12"/>
    <x v="20"/>
  </r>
  <r>
    <d v="2021-01-13T00:00:00"/>
    <d v="2021-01-14T00:00:00"/>
    <s v="Lelang GSO"/>
    <s v="PBS004"/>
    <d v="2037-02-15T00:00:00"/>
    <n v="6.0999999999999999E-2"/>
    <n v="6.72537E-2"/>
    <n v="6.72537E-2"/>
    <n v="6.72537E-2"/>
    <n v="6.72537E-2"/>
    <n v="6.72537E-2"/>
    <n v="6.72537E-2"/>
    <m/>
    <n v="1445000"/>
    <m/>
    <n v="1445000"/>
    <m/>
    <n v="1224000"/>
    <m/>
    <n v="1.1805555555555556"/>
    <n v="6.7299999999999999E-2"/>
    <n v="2021"/>
    <x v="12"/>
    <x v="20"/>
  </r>
  <r>
    <d v="2021-01-13T00:00:00"/>
    <d v="2021-01-14T00:00:00"/>
    <s v="Lelang GSO"/>
    <s v="PBS028"/>
    <d v="2046-10-15T00:00:00"/>
    <n v="7.7499999999999999E-2"/>
    <n v="7.0696499999999995E-2"/>
    <n v="7.0696499999999995E-2"/>
    <n v="7.0696499999999995E-2"/>
    <n v="7.0696499999999995E-2"/>
    <n v="7.0696499999999995E-2"/>
    <n v="7.0696499999999995E-2"/>
    <m/>
    <n v="2128000"/>
    <m/>
    <n v="2128000"/>
    <m/>
    <n v="2128000"/>
    <m/>
    <n v="1"/>
    <n v="7.0699999999999999E-2"/>
    <n v="2021"/>
    <x v="12"/>
    <x v="20"/>
  </r>
  <r>
    <d v="2021-01-19T00:00:00"/>
    <d v="2021-01-21T00:00:00"/>
    <s v="Lelang"/>
    <s v="SPN03210420"/>
    <d v="2021-04-20T00:00:00"/>
    <s v="Diskonto"/>
    <n v="2.9000000000000001E-2"/>
    <n v="2.99069E-2"/>
    <n v="3.09E-2"/>
    <n v="2.9000000000000001E-2"/>
    <n v="2.96867E-2"/>
    <n v="0.03"/>
    <n v="35000000"/>
    <n v="1020000"/>
    <n v="55294000"/>
    <n v="1020000"/>
    <n v="25320000"/>
    <n v="750000"/>
    <n v="24450000"/>
    <n v="1.36"/>
    <n v="0.03"/>
    <n v="2021"/>
    <x v="12"/>
    <x v="16"/>
  </r>
  <r>
    <d v="2021-01-19T00:00:00"/>
    <d v="2021-01-21T00:00:00"/>
    <s v="Lelang"/>
    <s v="SPN12220106"/>
    <d v="2022-01-06T00:00:00"/>
    <s v="Diskonto"/>
    <n v="3.1899999999999998E-2"/>
    <n v="3.2137199999999998E-2"/>
    <n v="3.2800000000000003E-2"/>
    <n v="3.1899999999999998E-2"/>
    <n v="3.20883E-2"/>
    <n v="3.2300000000000002E-2"/>
    <m/>
    <n v="2640000"/>
    <m/>
    <n v="2500000"/>
    <m/>
    <n v="2450000"/>
    <m/>
    <n v="1.0775510204081633"/>
    <n v="3.2099999999999997E-2"/>
    <n v="2021"/>
    <x v="12"/>
    <x v="17"/>
  </r>
  <r>
    <d v="2021-01-19T00:00:00"/>
    <d v="2021-01-21T00:00:00"/>
    <s v="Lelang"/>
    <s v="FR0086"/>
    <d v="2026-04-15T00:00:00"/>
    <n v="5.5E-2"/>
    <n v="5.1499999999999997E-2"/>
    <n v="5.3371300000000003E-2"/>
    <n v="5.6000000000000001E-2"/>
    <n v="5.1499999999999997E-2"/>
    <n v="5.1998700000000002E-2"/>
    <n v="5.2299999999999999E-2"/>
    <m/>
    <n v="6466000"/>
    <m/>
    <n v="1950000"/>
    <m/>
    <n v="1950000"/>
    <m/>
    <n v="3.315897435897436"/>
    <n v="5.1999999999999998E-2"/>
    <n v="2021"/>
    <x v="12"/>
    <x v="1"/>
  </r>
  <r>
    <d v="2021-01-19T00:00:00"/>
    <d v="2021-01-21T00:00:00"/>
    <s v="Lelang"/>
    <s v="FR0087"/>
    <d v="2031-02-15T00:00:00"/>
    <n v="6.5000000000000002E-2"/>
    <n v="6.1499999999999999E-2"/>
    <n v="6.2657500000000005E-2"/>
    <n v="6.5000000000000002E-2"/>
    <n v="6.1499999999999999E-2"/>
    <n v="6.21986E-2"/>
    <n v="6.25E-2"/>
    <m/>
    <n v="16886700"/>
    <m/>
    <n v="8450000"/>
    <m/>
    <n v="8450000"/>
    <m/>
    <n v="1.9984260355029586"/>
    <n v="6.2199999999999998E-2"/>
    <n v="2021"/>
    <x v="12"/>
    <x v="1"/>
  </r>
  <r>
    <d v="2021-01-19T00:00:00"/>
    <d v="2021-01-21T00:00:00"/>
    <s v="Lelang"/>
    <s v="FR0088"/>
    <d v="2036-06-15T00:00:00"/>
    <n v="6.25E-2"/>
    <n v="6.0999999999999999E-2"/>
    <n v="6.3616199999999998E-2"/>
    <n v="6.8000000000000005E-2"/>
    <n v="6.0999999999999999E-2"/>
    <n v="6.21494E-2"/>
    <n v="6.2600000000000003E-2"/>
    <m/>
    <n v="8420000"/>
    <m/>
    <n v="2950000"/>
    <m/>
    <n v="2800000"/>
    <m/>
    <n v="3.0071428571428571"/>
    <n v="6.2199999999999998E-2"/>
    <n v="2021"/>
    <x v="12"/>
    <x v="1"/>
  </r>
  <r>
    <d v="2021-01-19T00:00:00"/>
    <d v="2021-01-21T00:00:00"/>
    <s v="Lelang"/>
    <s v="FR0083"/>
    <d v="2040-04-15T00:00:00"/>
    <n v="7.4999999999999997E-2"/>
    <n v="6.7599999999999993E-2"/>
    <n v="6.8564899999999998E-2"/>
    <n v="7.0499999999999993E-2"/>
    <n v="6.7599999999999993E-2"/>
    <n v="6.8384600000000004E-2"/>
    <n v="6.8699999999999997E-2"/>
    <m/>
    <n v="11218900"/>
    <m/>
    <n v="7400000"/>
    <m/>
    <n v="7150000"/>
    <m/>
    <n v="1.569076923076923"/>
    <n v="6.8400000000000002E-2"/>
    <n v="2021"/>
    <x v="12"/>
    <x v="1"/>
  </r>
  <r>
    <d v="2021-01-19T00:00:00"/>
    <d v="2021-01-21T00:00:00"/>
    <s v="Lelang"/>
    <s v="FR0089"/>
    <d v="2051-08-15T00:00:00"/>
    <n v="6.8750000000000006E-2"/>
    <n v="6.6100000000000006E-2"/>
    <n v="6.8507499999999999E-2"/>
    <n v="7.1999999999999995E-2"/>
    <n v="6.6100000000000006E-2"/>
    <n v="6.6919199999999998E-2"/>
    <n v="6.7199999999999996E-2"/>
    <m/>
    <n v="8642400"/>
    <m/>
    <n v="1050000"/>
    <m/>
    <n v="900000"/>
    <m/>
    <n v="9.602666666666666"/>
    <n v="6.7000000000000004E-2"/>
    <n v="2021"/>
    <x v="12"/>
    <x v="1"/>
  </r>
  <r>
    <d v="2021-01-20T00:00:00"/>
    <d v="2021-01-21T00:00:00"/>
    <s v="Lelang GSO"/>
    <s v="FR0086"/>
    <d v="2026-04-15T00:00:00"/>
    <n v="5.1998700000000002E-2"/>
    <n v="5.1998700000000002E-2"/>
    <n v="5.1998700000000002E-2"/>
    <n v="5.1998700000000002E-2"/>
    <n v="5.1998700000000002E-2"/>
    <n v="5.1998700000000002E-2"/>
    <n v="5.1998700000000002E-2"/>
    <n v="28050000"/>
    <n v="1000000"/>
    <n v="16502500"/>
    <n v="1000000"/>
    <n v="16502500"/>
    <n v="1000000"/>
    <n v="15550000"/>
    <n v="1"/>
    <n v="5.1999999999999998E-2"/>
    <n v="2021"/>
    <x v="12"/>
    <x v="1"/>
  </r>
  <r>
    <d v="2021-01-20T00:00:00"/>
    <d v="2021-01-21T00:00:00"/>
    <s v="Lelang GSO"/>
    <s v="FR0087"/>
    <d v="2031-02-15T00:00:00"/>
    <n v="6.21986E-2"/>
    <n v="6.21986E-2"/>
    <n v="6.21986E-2"/>
    <n v="6.21986E-2"/>
    <n v="6.21986E-2"/>
    <n v="6.21986E-2"/>
    <n v="6.21986E-2"/>
    <m/>
    <n v="2890000"/>
    <m/>
    <n v="2890000"/>
    <m/>
    <n v="2890000"/>
    <m/>
    <n v="1"/>
    <n v="6.2199999999999998E-2"/>
    <n v="2021"/>
    <x v="12"/>
    <x v="1"/>
  </r>
  <r>
    <d v="2021-01-20T00:00:00"/>
    <d v="2021-01-21T00:00:00"/>
    <s v="Lelang GSO"/>
    <s v="FR0088"/>
    <d v="2036-06-15T00:00:00"/>
    <n v="6.21494E-2"/>
    <n v="6.21494E-2"/>
    <n v="6.21494E-2"/>
    <n v="6.21494E-2"/>
    <n v="6.21494E-2"/>
    <n v="6.21494E-2"/>
    <n v="6.21494E-2"/>
    <m/>
    <n v="4305800"/>
    <m/>
    <n v="4305800"/>
    <m/>
    <n v="3825000"/>
    <m/>
    <n v="1.1256993464052287"/>
    <n v="6.2199999999999998E-2"/>
    <n v="2021"/>
    <x v="12"/>
    <x v="1"/>
  </r>
  <r>
    <d v="2021-01-20T00:00:00"/>
    <d v="2021-01-21T00:00:00"/>
    <s v="Lelang GSO"/>
    <s v="FR0083"/>
    <d v="2040-04-15T00:00:00"/>
    <n v="6.8384600000000004E-2"/>
    <n v="6.8384600000000004E-2"/>
    <n v="6.8384600000000004E-2"/>
    <n v="6.8384600000000004E-2"/>
    <n v="6.8384600000000004E-2"/>
    <n v="6.8384600000000004E-2"/>
    <n v="6.8384600000000004E-2"/>
    <m/>
    <n v="4085000"/>
    <m/>
    <n v="4085000"/>
    <m/>
    <n v="4085000"/>
    <m/>
    <n v="1"/>
    <n v="6.8400000000000002E-2"/>
    <n v="2021"/>
    <x v="12"/>
    <x v="1"/>
  </r>
  <r>
    <d v="2021-01-20T00:00:00"/>
    <d v="2021-01-21T00:00:00"/>
    <s v="Lelang GSO"/>
    <s v="FR0089"/>
    <d v="2051-08-15T00:00:00"/>
    <n v="6.6919199999999998E-2"/>
    <n v="6.6919199999999998E-2"/>
    <n v="6.6919199999999998E-2"/>
    <n v="6.6919199999999998E-2"/>
    <n v="6.6919199999999998E-2"/>
    <n v="6.6919199999999998E-2"/>
    <n v="6.6919199999999998E-2"/>
    <m/>
    <n v="4221700"/>
    <m/>
    <n v="4221700"/>
    <m/>
    <n v="3750000"/>
    <m/>
    <n v="1.1257866666666667"/>
    <n v="6.7000000000000004E-2"/>
    <n v="2021"/>
    <x v="12"/>
    <x v="1"/>
  </r>
  <r>
    <d v="2021-01-26T00:00:00"/>
    <d v="2021-01-28T00:00:00"/>
    <s v="Lelang"/>
    <s v="SPNS13072021"/>
    <d v="2021-07-13T00:00:00"/>
    <s v="Diskonto"/>
    <n v="3.0599999999999999E-2"/>
    <n v="3.5221299999999997E-2"/>
    <n v="4.7500000000000001E-2"/>
    <n v="3.0599999999999999E-2"/>
    <n v="3.0817500000000001E-2"/>
    <n v="3.1099999999999999E-2"/>
    <n v="14000000"/>
    <n v="1200000"/>
    <n v="23341200"/>
    <n v="900000"/>
    <n v="9650000"/>
    <n v="800000"/>
    <n v="9000000"/>
    <n v="1.5"/>
    <n v="3.1E-2"/>
    <n v="2021"/>
    <x v="12"/>
    <x v="21"/>
  </r>
  <r>
    <d v="2021-01-26T00:00:00"/>
    <d v="2021-01-28T00:00:00"/>
    <s v="Lelang"/>
    <s v="PBS027"/>
    <d v="2023-05-15T00:00:00"/>
    <n v="6.5000000000000002E-2"/>
    <n v="4.5499999999999999E-2"/>
    <n v="4.75567E-2"/>
    <n v="5.2499999999999998E-2"/>
    <n v="4.5499999999999999E-2"/>
    <n v="4.6185700000000003E-2"/>
    <n v="4.65E-2"/>
    <m/>
    <n v="4027000"/>
    <m/>
    <n v="500000"/>
    <m/>
    <n v="500000"/>
    <m/>
    <n v="8.0540000000000003"/>
    <n v="4.6199999999999998E-2"/>
    <n v="2021"/>
    <x v="12"/>
    <x v="20"/>
  </r>
  <r>
    <d v="2021-01-26T00:00:00"/>
    <d v="2021-01-28T00:00:00"/>
    <s v="Lelang"/>
    <s v="PBS017"/>
    <d v="2025-10-15T00:00:00"/>
    <n v="6.1249999999999999E-2"/>
    <n v="5.3499999999999999E-2"/>
    <n v="5.50012E-2"/>
    <n v="5.6000000000000001E-2"/>
    <n v="5.3499999999999999E-2"/>
    <n v="5.4438199999999999E-2"/>
    <n v="5.5100000000000003E-2"/>
    <m/>
    <n v="2055000"/>
    <m/>
    <n v="1500000"/>
    <m/>
    <n v="1400000"/>
    <m/>
    <n v="1.4678571428571427"/>
    <n v="5.45E-2"/>
    <n v="2021"/>
    <x v="12"/>
    <x v="20"/>
  </r>
  <r>
    <d v="2021-01-26T00:00:00"/>
    <d v="2021-01-28T00:00:00"/>
    <s v="Lelang"/>
    <s v="PBS029"/>
    <d v="2034-03-15T00:00:00"/>
    <n v="6.3750000000000001E-2"/>
    <n v="6.4500000000000002E-2"/>
    <n v="6.6122200000000006E-2"/>
    <n v="6.8599999999999994E-2"/>
    <n v="6.4500000000000002E-2"/>
    <n v="6.5632599999999999E-2"/>
    <n v="6.6500000000000004E-2"/>
    <m/>
    <n v="5966800"/>
    <m/>
    <n v="4650000"/>
    <m/>
    <n v="4450000"/>
    <m/>
    <n v="1.3408539325842697"/>
    <n v="6.5699999999999995E-2"/>
    <n v="2021"/>
    <x v="12"/>
    <x v="20"/>
  </r>
  <r>
    <d v="2021-01-26T00:00:00"/>
    <d v="2021-01-28T00:00:00"/>
    <s v="Lelang"/>
    <s v="PBS004"/>
    <d v="2037-02-15T00:00:00"/>
    <n v="6.0999999999999999E-2"/>
    <n v="6.6199999999999995E-2"/>
    <n v="6.7655199999999999E-2"/>
    <n v="6.8900000000000003E-2"/>
    <n v="6.6199999999999995E-2"/>
    <n v="6.6199999999999995E-2"/>
    <n v="6.6199999999999995E-2"/>
    <m/>
    <n v="3981400"/>
    <m/>
    <n v="200000"/>
    <m/>
    <n v="100000"/>
    <m/>
    <n v="39.814"/>
    <n v="6.6600000000000006E-2"/>
    <n v="2021"/>
    <x v="12"/>
    <x v="20"/>
  </r>
  <r>
    <d v="2021-01-26T00:00:00"/>
    <d v="2021-01-28T00:00:00"/>
    <s v="Lelang"/>
    <s v="PBS028"/>
    <d v="2046-10-15T00:00:00"/>
    <n v="7.7499999999999999E-2"/>
    <n v="6.9699999999999998E-2"/>
    <n v="7.0521399999999998E-2"/>
    <n v="7.2999999999999995E-2"/>
    <n v="6.9699999999999998E-2"/>
    <n v="7.0457599999999995E-2"/>
    <n v="7.0499999999999993E-2"/>
    <m/>
    <n v="6111000"/>
    <m/>
    <n v="1900000"/>
    <m/>
    <n v="1750000"/>
    <m/>
    <n v="3.492"/>
    <n v="7.0499999999999993E-2"/>
    <n v="2021"/>
    <x v="12"/>
    <x v="20"/>
  </r>
  <r>
    <d v="2021-01-27T00:00:00"/>
    <d v="2021-01-28T00:00:00"/>
    <s v="Lelang GSO"/>
    <s v="PBS027"/>
    <d v="2023-05-15T00:00:00"/>
    <n v="6.5000000000000002E-2"/>
    <n v="4.6185700000000003E-2"/>
    <n v="4.6185700000000003E-2"/>
    <n v="4.6185700000000003E-2"/>
    <n v="4.6185700000000003E-2"/>
    <n v="4.6185700000000003E-2"/>
    <n v="4.6185700000000003E-2"/>
    <n v="7000000"/>
    <n v="200000"/>
    <n v="8157200"/>
    <n v="200000"/>
    <n v="8157200"/>
    <n v="200000"/>
    <n v="7000000"/>
    <n v="0"/>
    <n v="4.65E-2"/>
    <n v="2021"/>
    <x v="12"/>
    <x v="20"/>
  </r>
  <r>
    <d v="2021-01-27T00:00:00"/>
    <d v="2021-01-28T00:00:00"/>
    <s v="Lelang GSO"/>
    <s v="PBS017"/>
    <d v="2025-10-15T00:00:00"/>
    <n v="6.1249999999999999E-2"/>
    <n v="5.4438199999999999E-2"/>
    <n v="5.4438199999999999E-2"/>
    <n v="5.4438199999999999E-2"/>
    <n v="5.4438199999999999E-2"/>
    <n v="5.4438199999999999E-2"/>
    <n v="5.4438199999999999E-2"/>
    <m/>
    <n v="250000"/>
    <m/>
    <n v="250000"/>
    <m/>
    <n v="250000"/>
    <m/>
    <n v="1"/>
    <n v="5.3900000000000003E-2"/>
    <n v="2021"/>
    <x v="12"/>
    <x v="20"/>
  </r>
  <r>
    <d v="2021-01-27T00:00:00"/>
    <d v="2021-01-28T00:00:00"/>
    <s v="Lelang GSO"/>
    <s v="PBS029"/>
    <d v="2034-03-15T00:00:00"/>
    <n v="6.3750000000000001E-2"/>
    <n v="6.5632599999999999E-2"/>
    <n v="6.5632599999999999E-2"/>
    <n v="6.5632599999999999E-2"/>
    <n v="6.5632599999999999E-2"/>
    <n v="6.5632599999999999E-2"/>
    <n v="6.5632599999999999E-2"/>
    <m/>
    <n v="1879600"/>
    <m/>
    <n v="1879600"/>
    <m/>
    <n v="1879600"/>
    <m/>
    <n v="1"/>
    <n v="6.6900000000000001E-2"/>
    <n v="2021"/>
    <x v="12"/>
    <x v="20"/>
  </r>
  <r>
    <d v="2021-01-27T00:00:00"/>
    <d v="2021-01-28T00:00:00"/>
    <s v="Lelang GSO"/>
    <s v="PBS004"/>
    <d v="2037-02-15T00:00:00"/>
    <n v="6.0999999999999999E-2"/>
    <n v="6.6199999999999995E-2"/>
    <n v="6.6199999999999995E-2"/>
    <n v="6.6199999999999995E-2"/>
    <n v="6.6199999999999995E-2"/>
    <n v="6.6199999999999995E-2"/>
    <n v="6.6199999999999995E-2"/>
    <m/>
    <n v="1863600"/>
    <m/>
    <n v="1863600"/>
    <m/>
    <n v="1863600"/>
    <m/>
    <n v="1"/>
    <n v="6.7299999999999999E-2"/>
    <n v="2021"/>
    <x v="12"/>
    <x v="20"/>
  </r>
  <r>
    <d v="2021-01-27T00:00:00"/>
    <d v="2021-01-28T00:00:00"/>
    <s v="Lelang GSO"/>
    <s v="PBS028"/>
    <d v="2046-10-15T00:00:00"/>
    <n v="7.7499999999999999E-2"/>
    <n v="7.0457599999999995E-2"/>
    <n v="7.0457599999999995E-2"/>
    <n v="7.0457599999999995E-2"/>
    <n v="7.0457599999999995E-2"/>
    <n v="7.0457599999999995E-2"/>
    <n v="7.0457599999999995E-2"/>
    <m/>
    <n v="3964000"/>
    <m/>
    <n v="3964000"/>
    <m/>
    <n v="2806800"/>
    <m/>
    <n v="1.4122844520450335"/>
    <n v="7.0699999999999999E-2"/>
    <n v="2021"/>
    <x v="12"/>
    <x v="20"/>
  </r>
  <r>
    <d v="2021-02-02T00:00:00"/>
    <d v="2021-02-04T00:00:00"/>
    <s v="Lelang"/>
    <s v="SPN03210505"/>
    <d v="2021-05-05T00:00:00"/>
    <s v="Diskonto"/>
    <n v="2.9499999999999998E-2"/>
    <n v="2.9917900000000001E-2"/>
    <n v="3.09E-2"/>
    <n v="2.9499999999999998E-2"/>
    <n v="2.9711100000000001E-2"/>
    <n v="0.03"/>
    <n v="35000000"/>
    <n v="1550000"/>
    <n v="83794900"/>
    <n v="1550000"/>
    <n v="37200000"/>
    <n v="1000000"/>
    <n v="35000000"/>
    <n v="1.55"/>
    <n v="0.03"/>
    <n v="2021"/>
    <x v="12"/>
    <x v="16"/>
  </r>
  <r>
    <d v="2021-02-02T00:00:00"/>
    <d v="2021-02-04T00:00:00"/>
    <s v="Lelang"/>
    <s v="SPN12220203"/>
    <d v="2022-02-03T00:00:00"/>
    <s v="Diskonto"/>
    <n v="3.2199999999999999E-2"/>
    <n v="3.2589699999999999E-2"/>
    <n v="3.3000000000000002E-2"/>
    <n v="3.2199999999999999E-2"/>
    <n v="3.2399999999999998E-2"/>
    <n v="3.2500000000000001E-2"/>
    <m/>
    <n v="4200000"/>
    <m/>
    <n v="2000000"/>
    <m/>
    <n v="2000000"/>
    <m/>
    <n v="2.1"/>
    <n v="3.2399999999999998E-2"/>
    <n v="2021"/>
    <x v="12"/>
    <x v="17"/>
  </r>
  <r>
    <d v="2021-02-02T00:00:00"/>
    <d v="2021-02-04T00:00:00"/>
    <s v="Lelang"/>
    <s v="FR0086"/>
    <d v="2026-04-15T00:00:00"/>
    <n v="5.5E-2"/>
    <n v="5.1200000000000002E-2"/>
    <n v="5.1722200000000003E-2"/>
    <n v="6.1899999999999997E-2"/>
    <n v="5.1200000000000002E-2"/>
    <n v="5.1567599999999998E-2"/>
    <n v="5.1799999999999999E-2"/>
    <m/>
    <n v="17593000"/>
    <m/>
    <n v="13700000"/>
    <m/>
    <n v="12400000"/>
    <m/>
    <n v="1.4187903225806451"/>
    <n v="5.16E-2"/>
    <n v="2021"/>
    <x v="12"/>
    <x v="1"/>
  </r>
  <r>
    <d v="2021-02-02T00:00:00"/>
    <d v="2021-02-04T00:00:00"/>
    <s v="Lelang"/>
    <s v="FR0087"/>
    <d v="2031-02-15T00:00:00"/>
    <n v="6.5000000000000002E-2"/>
    <n v="6.0999999999999999E-2"/>
    <n v="6.1671799999999999E-2"/>
    <n v="6.3399999999999998E-2"/>
    <n v="6.0999999999999999E-2"/>
    <n v="6.1299800000000002E-2"/>
    <n v="6.1400000000000003E-2"/>
    <m/>
    <n v="34797500"/>
    <m/>
    <n v="12450000"/>
    <m/>
    <n v="12450000"/>
    <m/>
    <n v="2.7949799196787151"/>
    <n v="6.13E-2"/>
    <n v="2021"/>
    <x v="12"/>
    <x v="1"/>
  </r>
  <r>
    <d v="2021-02-02T00:00:00"/>
    <d v="2021-02-04T00:00:00"/>
    <s v="Lelang"/>
    <s v="FR0088"/>
    <d v="2036-06-15T00:00:00"/>
    <n v="6.25E-2"/>
    <n v="6.2E-2"/>
    <n v="6.2924800000000003E-2"/>
    <n v="6.54E-2"/>
    <n v="6.2E-2"/>
    <n v="6.23825E-2"/>
    <n v="6.25E-2"/>
    <m/>
    <n v="6908800"/>
    <m/>
    <n v="800000"/>
    <m/>
    <n v="750000"/>
    <m/>
    <n v="9.2117333333333331"/>
    <n v="6.2399999999999997E-2"/>
    <n v="2021"/>
    <x v="12"/>
    <x v="1"/>
  </r>
  <r>
    <d v="2021-02-02T00:00:00"/>
    <d v="2021-02-04T00:00:00"/>
    <s v="Lelang"/>
    <s v="FR0083"/>
    <d v="2040-04-15T00:00:00"/>
    <n v="7.4999999999999997E-2"/>
    <n v="6.7799999999999999E-2"/>
    <n v="6.8218899999999999E-2"/>
    <n v="6.9500000000000006E-2"/>
    <n v="6.7799999999999999E-2"/>
    <n v="6.7996600000000004E-2"/>
    <n v="6.8099999999999994E-2"/>
    <m/>
    <n v="13376000"/>
    <m/>
    <n v="5000000"/>
    <m/>
    <n v="4900000"/>
    <m/>
    <n v="2.7297959183673468"/>
    <n v="6.8000000000000005E-2"/>
    <n v="2021"/>
    <x v="12"/>
    <x v="1"/>
  </r>
  <r>
    <d v="2021-02-02T00:00:00"/>
    <d v="2021-02-04T00:00:00"/>
    <s v="Lelang"/>
    <s v="FR0089"/>
    <d v="2051-08-15T00:00:00"/>
    <n v="6.8750000000000006E-2"/>
    <n v="6.3399999999999998E-2"/>
    <n v="6.7656300000000003E-2"/>
    <n v="6.9099999999999995E-2"/>
    <n v="6.3399999999999998E-2"/>
    <n v="6.7447400000000005E-2"/>
    <n v="6.7500000000000004E-2"/>
    <m/>
    <n v="5369600"/>
    <m/>
    <n v="1700000"/>
    <m/>
    <n v="1500000"/>
    <m/>
    <n v="3.5797333333333334"/>
    <n v="6.7500000000000004E-2"/>
    <n v="2021"/>
    <x v="12"/>
    <x v="1"/>
  </r>
  <r>
    <d v="2021-02-09T00:00:00"/>
    <d v="2021-02-11T00:00:00"/>
    <s v="Lelang"/>
    <s v="SPNS10082021"/>
    <d v="2021-08-10T00:00:00"/>
    <s v="Diskonto"/>
    <n v="3.09E-2"/>
    <n v="3.18313E-2"/>
    <n v="3.3000000000000002E-2"/>
    <n v="3.09E-2"/>
    <n v="3.1E-2"/>
    <n v="3.1099999999999999E-2"/>
    <n v="12000000"/>
    <n v="3650000"/>
    <n v="26105400"/>
    <n v="1100000"/>
    <n v="13800000"/>
    <n v="1100000"/>
    <n v="12000000"/>
    <n v="3.3181818181818183"/>
    <n v="3.1E-2"/>
    <n v="2021"/>
    <x v="12"/>
    <x v="21"/>
  </r>
  <r>
    <d v="2021-02-09T00:00:00"/>
    <d v="2021-02-11T00:00:00"/>
    <s v="Lelang"/>
    <s v="PBS027"/>
    <d v="2023-05-15T00:00:00"/>
    <n v="6.5000000000000002E-2"/>
    <n v="4.4499999999999998E-2"/>
    <n v="4.6703799999999997E-2"/>
    <n v="0.05"/>
    <n v="4.4499999999999998E-2"/>
    <n v="4.5855399999999998E-2"/>
    <n v="4.6199999999999998E-2"/>
    <m/>
    <n v="2216000"/>
    <m/>
    <n v="1550000"/>
    <m/>
    <n v="1400000"/>
    <m/>
    <n v="1.582857142857143"/>
    <n v="4.5999999999999999E-2"/>
    <n v="2021"/>
    <x v="12"/>
    <x v="20"/>
  </r>
  <r>
    <d v="2021-02-09T00:00:00"/>
    <d v="2021-02-11T00:00:00"/>
    <s v="Lelang"/>
    <s v="PBS017"/>
    <d v="2025-10-15T00:00:00"/>
    <n v="6.1249999999999999E-2"/>
    <n v="5.3400000000000003E-2"/>
    <n v="5.4607099999999999E-2"/>
    <n v="5.6500000000000002E-2"/>
    <n v="5.3400000000000003E-2"/>
    <n v="5.40905E-2"/>
    <n v="5.45E-2"/>
    <m/>
    <n v="2476000"/>
    <m/>
    <n v="1400000"/>
    <m/>
    <n v="1400000"/>
    <m/>
    <n v="1.7685714285714285"/>
    <n v="5.4100000000000002E-2"/>
    <n v="2021"/>
    <x v="12"/>
    <x v="20"/>
  </r>
  <r>
    <d v="2021-02-09T00:00:00"/>
    <d v="2021-02-11T00:00:00"/>
    <s v="Lelang"/>
    <s v="PBS029"/>
    <d v="2034-03-15T00:00:00"/>
    <n v="6.3750000000000001E-2"/>
    <n v="6.4899999999999999E-2"/>
    <n v="6.59666E-2"/>
    <n v="6.7500000000000004E-2"/>
    <n v="6.4899999999999999E-2"/>
    <n v="6.55559E-2"/>
    <n v="6.6000000000000003E-2"/>
    <m/>
    <n v="5773200"/>
    <m/>
    <n v="5200000"/>
    <m/>
    <n v="4300000"/>
    <m/>
    <n v="1.3426046511627907"/>
    <n v="6.5799999999999997E-2"/>
    <n v="2021"/>
    <x v="12"/>
    <x v="20"/>
  </r>
  <r>
    <d v="2021-02-09T00:00:00"/>
    <d v="2021-02-11T00:00:00"/>
    <s v="Lelang"/>
    <s v="PBS004"/>
    <d v="2037-02-15T00:00:00"/>
    <n v="6.0999999999999999E-2"/>
    <n v="6.6000000000000003E-2"/>
    <n v="6.6808599999999996E-2"/>
    <n v="6.8099999999999994E-2"/>
    <n v="6.6000000000000003E-2"/>
    <n v="6.6163700000000006E-2"/>
    <n v="6.6299999999999998E-2"/>
    <m/>
    <n v="6888700"/>
    <m/>
    <n v="2850000"/>
    <m/>
    <n v="2300000"/>
    <m/>
    <n v="2.9950869565217393"/>
    <n v="6.6199999999999995E-2"/>
    <n v="2021"/>
    <x v="12"/>
    <x v="20"/>
  </r>
  <r>
    <d v="2021-02-09T00:00:00"/>
    <d v="2021-02-11T00:00:00"/>
    <s v="Lelang"/>
    <s v="PBS028"/>
    <d v="2046-10-15T00:00:00"/>
    <n v="7.7499999999999999E-2"/>
    <n v="7.0000000000000007E-2"/>
    <n v="7.0386500000000005E-2"/>
    <n v="7.1999999999999995E-2"/>
    <n v="7.0000000000000007E-2"/>
    <n v="7.0285600000000004E-2"/>
    <n v="7.0300000000000001E-2"/>
    <m/>
    <n v="5101500"/>
    <m/>
    <n v="1700000"/>
    <m/>
    <n v="1500000"/>
    <m/>
    <n v="3.4009999999999998"/>
    <n v="7.0300000000000001E-2"/>
    <n v="2021"/>
    <x v="12"/>
    <x v="20"/>
  </r>
  <r>
    <d v="2021-02-16T00:00:00"/>
    <d v="2021-02-18T00:00:00"/>
    <s v="Lelang"/>
    <s v="SPN03210519"/>
    <d v="2021-05-19T00:00:00"/>
    <s v="Diskonto"/>
    <n v="2.9000000000000001E-2"/>
    <n v="2.9864700000000001E-2"/>
    <n v="3.0499999999999999E-2"/>
    <n v="2.9000000000000001E-2"/>
    <n v="2.9702800000000001E-2"/>
    <n v="0.03"/>
    <n v="35000000"/>
    <n v="1286000"/>
    <n v="60845100"/>
    <n v="1286000"/>
    <n v="34036000"/>
    <n v="1000000"/>
    <n v="30000000"/>
    <n v="1.286"/>
    <n v="0.03"/>
    <n v="2021"/>
    <x v="12"/>
    <x v="16"/>
  </r>
  <r>
    <d v="2021-02-16T00:00:00"/>
    <d v="2021-02-18T00:00:00"/>
    <s v="Lelang"/>
    <s v="SPN12220203"/>
    <d v="2022-02-03T00:00:00"/>
    <s v="Diskonto"/>
    <n v="3.2000000000000001E-2"/>
    <n v="3.2408699999999999E-2"/>
    <n v="3.3000000000000002E-2"/>
    <n v="3.2000000000000001E-2"/>
    <n v="3.2274999999999998E-2"/>
    <n v="3.2399999999999998E-2"/>
    <m/>
    <n v="4950000"/>
    <m/>
    <n v="4500000"/>
    <m/>
    <n v="3200000"/>
    <m/>
    <n v="1.546875"/>
    <n v="3.2399999999999998E-2"/>
    <n v="2021"/>
    <x v="12"/>
    <x v="17"/>
  </r>
  <r>
    <d v="2021-02-16T00:00:00"/>
    <d v="2021-02-18T00:00:00"/>
    <s v="Lelang"/>
    <s v="FR0086"/>
    <d v="2026-04-15T00:00:00"/>
    <n v="5.5E-2"/>
    <n v="5.2499999999999998E-2"/>
    <n v="5.3171299999999998E-2"/>
    <n v="5.5500000000000001E-2"/>
    <n v="5.2499999999999998E-2"/>
    <n v="5.28338E-2"/>
    <n v="5.3199999999999997E-2"/>
    <m/>
    <n v="15933000"/>
    <m/>
    <n v="12450000"/>
    <m/>
    <n v="10800000"/>
    <m/>
    <n v="1.4752777777777777"/>
    <n v="5.2900000000000003E-2"/>
    <n v="2021"/>
    <x v="12"/>
    <x v="1"/>
  </r>
  <r>
    <d v="2021-02-16T00:00:00"/>
    <d v="2021-02-18T00:00:00"/>
    <s v="Lelang"/>
    <s v="FR0087"/>
    <d v="2031-02-15T00:00:00"/>
    <n v="6.5000000000000002E-2"/>
    <n v="6.2E-2"/>
    <n v="6.2856999999999996E-2"/>
    <n v="6.4100000000000004E-2"/>
    <n v="6.2E-2"/>
    <n v="6.2386299999999999E-2"/>
    <n v="6.2600000000000003E-2"/>
    <m/>
    <n v="15060500"/>
    <m/>
    <n v="5400000"/>
    <m/>
    <n v="5200000"/>
    <m/>
    <n v="2.8962500000000002"/>
    <n v="6.2399999999999997E-2"/>
    <n v="2021"/>
    <x v="12"/>
    <x v="1"/>
  </r>
  <r>
    <d v="2021-02-16T00:00:00"/>
    <d v="2021-02-18T00:00:00"/>
    <s v="Lelang"/>
    <s v="FR0088"/>
    <d v="2036-06-15T00:00:00"/>
    <n v="6.25E-2"/>
    <n v="6.2E-2"/>
    <n v="6.29667E-2"/>
    <n v="6.5000000000000002E-2"/>
    <n v="6.2E-2"/>
    <n v="6.2580899999999995E-2"/>
    <n v="6.3E-2"/>
    <m/>
    <n v="8093000"/>
    <m/>
    <n v="2900000"/>
    <m/>
    <n v="2800000"/>
    <m/>
    <n v="2.8903571428571428"/>
    <n v="6.2600000000000003E-2"/>
    <n v="2021"/>
    <x v="12"/>
    <x v="1"/>
  </r>
  <r>
    <d v="2021-02-16T00:00:00"/>
    <d v="2021-02-18T00:00:00"/>
    <s v="Lelang"/>
    <s v="FR0083"/>
    <d v="2040-04-15T00:00:00"/>
    <n v="7.4999999999999997E-2"/>
    <n v="6.7799999999999999E-2"/>
    <n v="6.8732500000000002E-2"/>
    <n v="7.0000000000000007E-2"/>
    <n v="6.7799999999999999E-2"/>
    <n v="6.85997E-2"/>
    <n v="6.88E-2"/>
    <m/>
    <n v="10089100"/>
    <m/>
    <n v="5550000"/>
    <m/>
    <n v="5550000"/>
    <m/>
    <n v="1.817855855855856"/>
    <n v="6.8599999999999994E-2"/>
    <n v="2021"/>
    <x v="12"/>
    <x v="1"/>
  </r>
  <r>
    <d v="2021-02-16T00:00:00"/>
    <d v="2021-02-18T00:00:00"/>
    <s v="Lelang"/>
    <s v="FR0089"/>
    <d v="2051-08-15T00:00:00"/>
    <n v="6.8750000000000006E-2"/>
    <n v="6.6900000000000001E-2"/>
    <n v="6.7360699999999996E-2"/>
    <n v="6.93E-2"/>
    <n v="6.6900000000000001E-2"/>
    <n v="6.7095399999999999E-2"/>
    <n v="6.7100000000000007E-2"/>
    <m/>
    <n v="5433500"/>
    <m/>
    <n v="1950000"/>
    <m/>
    <n v="1450000"/>
    <m/>
    <n v="3.7472413793103447"/>
    <n v="6.7299999999999999E-2"/>
    <n v="2021"/>
    <x v="12"/>
    <x v="1"/>
  </r>
  <r>
    <d v="2021-02-22T00:00:00"/>
    <d v="2021-02-24T00:00:00"/>
    <s v="Bookbuilding"/>
    <s v="ORI019"/>
    <d v="2024-02-15T00:00:00"/>
    <n v="5.57E-2"/>
    <m/>
    <m/>
    <m/>
    <m/>
    <n v="5.57E-2"/>
    <m/>
    <n v="20000000"/>
    <n v="26000868"/>
    <n v="26000868"/>
    <n v="26000868"/>
    <n v="26000868"/>
    <n v="26000868"/>
    <n v="26000868"/>
    <n v="1"/>
    <n v="5.57E-2"/>
    <n v="2021"/>
    <x v="12"/>
    <x v="10"/>
  </r>
  <r>
    <d v="2021-02-23T00:00:00"/>
    <d v="2021-02-25T00:00:00"/>
    <s v="Lelang"/>
    <s v="SPNS10082021"/>
    <d v="2021-08-10T00:00:00"/>
    <s v="Diskonto"/>
    <n v="3.0300000000000001E-2"/>
    <n v="3.1258099999999997E-2"/>
    <n v="4.4999999999999998E-2"/>
    <n v="3.0300000000000001E-2"/>
    <n v="3.0794999999999999E-2"/>
    <n v="3.1199999999999999E-2"/>
    <n v="12000000"/>
    <n v="4880000"/>
    <n v="24238500"/>
    <n v="4050000"/>
    <n v="5325000"/>
    <n v="4050000"/>
    <n v="4995000"/>
    <n v="1.2049382716049384"/>
    <n v="3.0800000000000001E-2"/>
    <n v="2021"/>
    <x v="12"/>
    <x v="21"/>
  </r>
  <r>
    <d v="2021-02-23T00:00:00"/>
    <d v="2021-02-25T00:00:00"/>
    <s v="Lelang"/>
    <s v="PBS027"/>
    <d v="2023-05-15T00:00:00"/>
    <n v="6.5000000000000002E-2"/>
    <n v="4.7100000000000003E-2"/>
    <n v="4.91621E-2"/>
    <n v="5.2900000000000003E-2"/>
    <n v="0"/>
    <n v="0"/>
    <n v="0"/>
    <m/>
    <n v="4225000"/>
    <m/>
    <n v="0"/>
    <m/>
    <n v="0"/>
    <m/>
    <n v="0"/>
    <n v="4.6600000000000003E-2"/>
    <n v="2021"/>
    <x v="12"/>
    <x v="20"/>
  </r>
  <r>
    <d v="2021-02-23T00:00:00"/>
    <d v="2021-02-25T00:00:00"/>
    <s v="Lelang"/>
    <s v="PBS017"/>
    <d v="2025-10-15T00:00:00"/>
    <n v="6.1249999999999999E-2"/>
    <n v="5.6300000000000003E-2"/>
    <n v="5.8845300000000003E-2"/>
    <n v="0.06"/>
    <n v="0"/>
    <n v="0"/>
    <n v="0"/>
    <m/>
    <n v="4041000"/>
    <m/>
    <n v="35000"/>
    <m/>
    <n v="0"/>
    <m/>
    <n v="0"/>
    <n v="5.6300000000000003E-2"/>
    <n v="2021"/>
    <x v="12"/>
    <x v="20"/>
  </r>
  <r>
    <d v="2021-02-23T00:00:00"/>
    <d v="2021-02-25T00:00:00"/>
    <s v="Lelang"/>
    <s v="PBS029"/>
    <d v="2034-03-15T00:00:00"/>
    <n v="6.3750000000000001E-2"/>
    <n v="6.5799999999999997E-2"/>
    <n v="6.9721199999999997E-2"/>
    <n v="7.3999999999999996E-2"/>
    <n v="6.5799999999999997E-2"/>
    <n v="6.6094100000000003E-2"/>
    <n v="6.6100000000000006E-2"/>
    <m/>
    <n v="4939400"/>
    <m/>
    <n v="1070000"/>
    <m/>
    <n v="850000"/>
    <m/>
    <n v="5.8110588235294118"/>
    <n v="6.6299999999999998E-2"/>
    <n v="2021"/>
    <x v="12"/>
    <x v="20"/>
  </r>
  <r>
    <d v="2021-02-23T00:00:00"/>
    <d v="2021-02-25T00:00:00"/>
    <s v="Lelang"/>
    <s v="PBS004"/>
    <d v="2037-02-15T00:00:00"/>
    <n v="6.0999999999999999E-2"/>
    <n v="6.5199999999999994E-2"/>
    <n v="7.0280899999999993E-2"/>
    <n v="7.3499999999999996E-2"/>
    <n v="6.5199999999999994E-2"/>
    <n v="6.5199999999999994E-2"/>
    <n v="6.5199999999999994E-2"/>
    <m/>
    <n v="2480100"/>
    <m/>
    <n v="105000"/>
    <m/>
    <n v="35000"/>
    <m/>
    <n v="70.86"/>
    <n v="6.6600000000000006E-2"/>
    <n v="2021"/>
    <x v="12"/>
    <x v="20"/>
  </r>
  <r>
    <d v="2021-02-23T00:00:00"/>
    <d v="2021-02-25T00:00:00"/>
    <s v="Lelang"/>
    <s v="PBS028"/>
    <d v="2046-10-15T00:00:00"/>
    <n v="7.7499999999999999E-2"/>
    <n v="7.0499999999999993E-2"/>
    <n v="7.15943E-2"/>
    <n v="7.3999999999999996E-2"/>
    <n v="7.0499999999999993E-2"/>
    <n v="7.1238099999999999E-2"/>
    <n v="7.1499999999999994E-2"/>
    <m/>
    <n v="3673000"/>
    <m/>
    <n v="65000"/>
    <m/>
    <n v="60000"/>
    <m/>
    <n v="61.216666666666669"/>
    <n v="7.1300000000000002E-2"/>
    <n v="2021"/>
    <x v="12"/>
    <x v="20"/>
  </r>
  <r>
    <d v="2021-02-24T00:00:00"/>
    <d v="2021-02-25T00:00:00"/>
    <s v="Lelang GSO"/>
    <s v="PBS029"/>
    <d v="2034-03-15T00:00:00"/>
    <n v="6.3750000000000001E-2"/>
    <n v="6.6094100000000003E-2"/>
    <n v="6.6886200000000007E-2"/>
    <n v="6.6886200000000007E-2"/>
    <n v="6.6886200000000007E-2"/>
    <n v="6.6886200000000007E-2"/>
    <n v="6.6886200000000007E-2"/>
    <n v="7005000"/>
    <n v="1761300"/>
    <n v="7478900"/>
    <n v="1761300"/>
    <n v="7005000"/>
    <n v="1761300"/>
    <n v="7005000"/>
    <n v="1"/>
    <n v="6.6299999999999998E-2"/>
    <n v="2021"/>
    <x v="12"/>
    <x v="20"/>
  </r>
  <r>
    <d v="2021-02-24T00:00:00"/>
    <d v="2021-02-25T00:00:00"/>
    <s v="Lelang GSO"/>
    <s v="PBS004"/>
    <d v="2037-02-15T00:00:00"/>
    <n v="6.0999999999999999E-2"/>
    <n v="6.6094100000000003E-2"/>
    <n v="6.6886200000000007E-2"/>
    <n v="6.6886200000000007E-2"/>
    <n v="6.6886200000000007E-2"/>
    <n v="6.6886200000000007E-2"/>
    <n v="6.6886200000000007E-2"/>
    <m/>
    <n v="2184600"/>
    <m/>
    <n v="2184600"/>
    <m/>
    <n v="2184600"/>
    <m/>
    <n v="1"/>
    <n v="6.6600000000000006E-2"/>
    <n v="2021"/>
    <x v="12"/>
    <x v="20"/>
  </r>
  <r>
    <d v="2021-02-24T00:00:00"/>
    <d v="2021-02-25T00:00:00"/>
    <s v="Lelang GSO"/>
    <s v="PBS028"/>
    <d v="2046-10-15T00:00:00"/>
    <n v="7.7499999999999999E-2"/>
    <n v="6.6094100000000003E-2"/>
    <n v="6.6886200000000007E-2"/>
    <n v="6.6886200000000007E-2"/>
    <n v="6.6886200000000007E-2"/>
    <n v="6.6886200000000007E-2"/>
    <n v="6.6886200000000007E-2"/>
    <m/>
    <n v="3533000"/>
    <m/>
    <n v="3059100"/>
    <m/>
    <n v="3059100"/>
    <m/>
    <n v="1.1549148442352326"/>
    <n v="7.1300000000000002E-2"/>
    <n v="2021"/>
    <x v="12"/>
    <x v="20"/>
  </r>
  <r>
    <d v="2021-03-02T00:00:00"/>
    <d v="2021-03-04T00:00:00"/>
    <s v="Lelang"/>
    <s v="SPN12210603"/>
    <d v="2021-06-03T00:00:00"/>
    <s v="Diskonto"/>
    <n v="0.03"/>
    <n v="3.0072700000000001E-2"/>
    <n v="3.0200000000000001E-2"/>
    <n v="0.03"/>
    <n v="3.0072700000000001E-2"/>
    <n v="3.0200000000000001E-2"/>
    <n v="30000000"/>
    <n v="550000"/>
    <n v="49730600"/>
    <n v="550000"/>
    <n v="17200000"/>
    <n v="550000"/>
    <n v="17000000"/>
    <n v="1"/>
    <n v="3.0499999999999999E-2"/>
    <n v="2021"/>
    <x v="12"/>
    <x v="17"/>
  </r>
  <r>
    <d v="2021-03-02T00:00:00"/>
    <d v="2021-03-04T00:00:00"/>
    <s v="Lelang"/>
    <s v="SPN12220303"/>
    <d v="2021-03-03T00:00:00"/>
    <s v="Diskonto"/>
    <n v="3.1899999999999998E-2"/>
    <n v="3.2546699999999998E-2"/>
    <n v="3.3099999999999997E-2"/>
    <n v="3.1899999999999998E-2"/>
    <n v="3.2497600000000001E-2"/>
    <n v="3.3000000000000002E-2"/>
    <m/>
    <n v="3050000"/>
    <m/>
    <n v="2850000"/>
    <m/>
    <n v="2850000"/>
    <m/>
    <n v="1.0701754385964912"/>
    <n v="3.2500000000000001E-2"/>
    <n v="2021"/>
    <x v="12"/>
    <x v="17"/>
  </r>
  <r>
    <d v="2021-03-02T00:00:00"/>
    <d v="2021-03-04T00:00:00"/>
    <s v="Lelang"/>
    <s v="FR0086"/>
    <d v="2026-04-15T00:00:00"/>
    <n v="5.5E-2"/>
    <n v="5.6099999999999997E-2"/>
    <n v="5.7384999999999999E-2"/>
    <n v="5.9499999999999997E-2"/>
    <n v="5.6099999999999997E-2"/>
    <n v="5.6596100000000003E-2"/>
    <n v="5.6800000000000003E-2"/>
    <m/>
    <n v="12498000"/>
    <m/>
    <n v="2500000"/>
    <m/>
    <n v="2500000"/>
    <m/>
    <n v="4.9992000000000001"/>
    <n v="5.6599999999999998E-2"/>
    <n v="2021"/>
    <x v="12"/>
    <x v="1"/>
  </r>
  <r>
    <d v="2021-03-02T00:00:00"/>
    <d v="2021-03-04T00:00:00"/>
    <s v="Lelang"/>
    <s v="FR0087"/>
    <d v="2031-02-15T00:00:00"/>
    <n v="6.5000000000000002E-2"/>
    <n v="6.5000000000000002E-2"/>
    <n v="6.5895499999999996E-2"/>
    <n v="6.7500000000000004E-2"/>
    <n v="6.5000000000000002E-2"/>
    <n v="6.5497700000000006E-2"/>
    <n v="6.5699999999999995E-2"/>
    <m/>
    <n v="15247300"/>
    <m/>
    <n v="4250000"/>
    <m/>
    <n v="4250000"/>
    <m/>
    <n v="3.5876000000000001"/>
    <n v="6.5500000000000003E-2"/>
    <n v="2021"/>
    <x v="12"/>
    <x v="1"/>
  </r>
  <r>
    <d v="2021-03-02T00:00:00"/>
    <d v="2021-03-04T00:00:00"/>
    <s v="Lelang"/>
    <s v="FR0088"/>
    <d v="2036-06-15T00:00:00"/>
    <n v="6.25E-2"/>
    <n v="6.3200000000000006E-2"/>
    <n v="6.4428399999999997E-2"/>
    <n v="6.7799999999999999E-2"/>
    <n v="6.3200000000000006E-2"/>
    <n v="6.37548E-2"/>
    <n v="6.4299999999999996E-2"/>
    <m/>
    <n v="5612400"/>
    <m/>
    <n v="900000"/>
    <m/>
    <n v="700000"/>
    <m/>
    <n v="8.0177142857142858"/>
    <n v="6.4299999999999996E-2"/>
    <n v="2021"/>
    <x v="12"/>
    <x v="1"/>
  </r>
  <r>
    <d v="2021-03-02T00:00:00"/>
    <d v="2021-03-04T00:00:00"/>
    <s v="Lelang"/>
    <s v="FR0083"/>
    <d v="2040-04-15T00:00:00"/>
    <n v="7.4999999999999997E-2"/>
    <n v="7.1900000000000006E-2"/>
    <n v="7.2394E-2"/>
    <n v="7.3899999999999993E-2"/>
    <n v="7.1900000000000006E-2"/>
    <n v="7.22994E-2"/>
    <n v="7.2599999999999998E-2"/>
    <m/>
    <n v="8186300"/>
    <m/>
    <n v="5750000"/>
    <m/>
    <n v="5750000"/>
    <m/>
    <n v="1.4237043478260869"/>
    <n v="7.2300000000000003E-2"/>
    <n v="2021"/>
    <x v="12"/>
    <x v="1"/>
  </r>
  <r>
    <d v="2021-03-02T00:00:00"/>
    <d v="2021-03-04T00:00:00"/>
    <s v="Lelang"/>
    <s v="FR0089"/>
    <d v="2051-08-15T00:00:00"/>
    <n v="6.8750000000000006E-2"/>
    <n v="6.8000000000000005E-2"/>
    <n v="6.9218799999999997E-2"/>
    <n v="6.9500000000000006E-2"/>
    <n v="6.8000000000000005E-2"/>
    <n v="6.8968100000000004E-2"/>
    <n v="6.93E-2"/>
    <m/>
    <n v="4586600"/>
    <m/>
    <n v="400000"/>
    <m/>
    <n v="400000"/>
    <m/>
    <n v="11.4665"/>
    <n v="6.9000000000000006E-2"/>
    <n v="2021"/>
    <x v="12"/>
    <x v="1"/>
  </r>
  <r>
    <d v="2021-03-03T00:00:00"/>
    <d v="2021-03-04T00:00:00"/>
    <s v="Lelang GSO"/>
    <s v="FR0086"/>
    <d v="2026-04-15T00:00:00"/>
    <n v="5.5E-2"/>
    <n v="5.6596100000000003E-2"/>
    <n v="5.6596100000000003E-2"/>
    <n v="5.6596100000000003E-2"/>
    <n v="5.6596100000000003E-2"/>
    <n v="5.6596100000000003E-2"/>
    <n v="5.6596100000000003E-2"/>
    <n v="28000000"/>
    <n v="4302000"/>
    <n v="20184100"/>
    <n v="707000"/>
    <n v="10000000"/>
    <n v="707000"/>
    <n v="10000000"/>
    <n v="6.0848656294200847"/>
    <n v="5.6596100000000003E-2"/>
    <n v="2021"/>
    <x v="12"/>
    <x v="1"/>
  </r>
  <r>
    <d v="2021-03-03T00:00:00"/>
    <d v="2021-03-04T00:00:00"/>
    <s v="Lelang GSO"/>
    <s v="FR0087"/>
    <d v="2031-02-15T00:00:00"/>
    <n v="6.5000000000000002E-2"/>
    <n v="6.5497700000000006E-2"/>
    <n v="6.5497700000000006E-2"/>
    <n v="6.5497700000000006E-2"/>
    <n v="6.5497700000000006E-2"/>
    <n v="6.5497700000000006E-2"/>
    <n v="6.5497700000000006E-2"/>
    <m/>
    <n v="4389100"/>
    <m/>
    <n v="721000"/>
    <m/>
    <n v="721000"/>
    <m/>
    <n v="6.0875173370319002"/>
    <n v="6.5497700000000006E-2"/>
    <n v="2021"/>
    <x v="12"/>
    <x v="1"/>
  </r>
  <r>
    <d v="2021-03-03T00:00:00"/>
    <d v="2021-03-04T00:00:00"/>
    <s v="Lelang GSO"/>
    <s v="FR0088"/>
    <d v="2036-06-15T00:00:00"/>
    <n v="6.25E-2"/>
    <n v="6.37548E-2"/>
    <n v="6.37548E-2"/>
    <n v="6.37548E-2"/>
    <n v="6.37548E-2"/>
    <n v="6.37548E-2"/>
    <n v="6.37548E-2"/>
    <m/>
    <n v="4561000"/>
    <m/>
    <n v="4561000"/>
    <m/>
    <n v="4561000"/>
    <m/>
    <n v="1"/>
    <n v="6.37548E-2"/>
    <n v="2021"/>
    <x v="12"/>
    <x v="1"/>
  </r>
  <r>
    <d v="2021-03-03T00:00:00"/>
    <d v="2021-03-04T00:00:00"/>
    <s v="Lelang GSO"/>
    <s v="FR0083"/>
    <d v="2040-04-15T00:00:00"/>
    <n v="7.4999999999999997E-2"/>
    <n v="7.22994E-2"/>
    <n v="7.22994E-2"/>
    <n v="7.22994E-2"/>
    <n v="7.22994E-2"/>
    <n v="7.22994E-2"/>
    <n v="7.22994E-2"/>
    <m/>
    <n v="3495600"/>
    <m/>
    <n v="574600"/>
    <m/>
    <n v="574600"/>
    <m/>
    <n v="6.0835363731291334"/>
    <n v="7.22994E-2"/>
    <n v="2021"/>
    <x v="12"/>
    <x v="1"/>
  </r>
  <r>
    <d v="2021-03-03T00:00:00"/>
    <d v="2021-03-04T00:00:00"/>
    <s v="Lelang GSO"/>
    <s v="FR0089"/>
    <d v="2051-08-15T00:00:00"/>
    <n v="6.8750000000000006E-2"/>
    <n v="6.8968100000000004E-2"/>
    <n v="6.8968100000000004E-2"/>
    <n v="6.8968100000000004E-2"/>
    <n v="6.8968100000000004E-2"/>
    <n v="6.8968100000000004E-2"/>
    <n v="6.8968100000000004E-2"/>
    <m/>
    <n v="3436400"/>
    <m/>
    <n v="3436400"/>
    <m/>
    <n v="3436400"/>
    <m/>
    <n v="1"/>
    <n v="6.8968100000000004E-2"/>
    <n v="2021"/>
    <x v="12"/>
    <x v="1"/>
  </r>
  <r>
    <d v="2021-03-09T00:00:00"/>
    <d v="2021-03-12T00:00:00"/>
    <s v="Lelang"/>
    <s v="SPNS10092021"/>
    <d v="2021-09-10T00:00:00"/>
    <s v="Diskonto"/>
    <n v="3.0499999999999999E-2"/>
    <n v="3.1246199999999998E-2"/>
    <n v="3.2000000000000001E-2"/>
    <n v="3.0499999999999999E-2"/>
    <n v="3.1194400000000001E-2"/>
    <n v="3.15E-2"/>
    <n v="12000000"/>
    <n v="1265000"/>
    <n v="17975600"/>
    <n v="1200000"/>
    <n v="4750000"/>
    <n v="1200000"/>
    <n v="4495000"/>
    <n v="1.0541666666666667"/>
    <n v="3.1199999999999999E-2"/>
    <n v="2021"/>
    <x v="12"/>
    <x v="21"/>
  </r>
  <r>
    <d v="2021-03-09T00:00:00"/>
    <d v="2021-03-12T00:00:00"/>
    <s v="Lelang"/>
    <s v="PBS027"/>
    <d v="2023-05-15T00:00:00"/>
    <n v="6.5000000000000002E-2"/>
    <n v="4.7500000000000001E-2"/>
    <n v="5.03001E-2"/>
    <n v="5.5100000000000003E-2"/>
    <n v="0"/>
    <n v="4.83489E-2"/>
    <n v="4.9000000000000002E-2"/>
    <m/>
    <n v="3199000"/>
    <m/>
    <n v="950000"/>
    <m/>
    <n v="950000"/>
    <m/>
    <n v="0"/>
    <n v="4.8399999999999999E-2"/>
    <n v="2021"/>
    <x v="12"/>
    <x v="20"/>
  </r>
  <r>
    <d v="2021-03-09T00:00:00"/>
    <d v="2021-03-12T00:00:00"/>
    <s v="Lelang"/>
    <s v="PBS017"/>
    <d v="2025-10-15T00:00:00"/>
    <n v="6.1249999999999999E-2"/>
    <n v="5.5500000000000001E-2"/>
    <n v="5.8501999999999998E-2"/>
    <n v="6.2E-2"/>
    <n v="0"/>
    <n v="5.6122100000000001E-2"/>
    <n v="5.7099999999999998E-2"/>
    <m/>
    <n v="3073500"/>
    <m/>
    <n v="1150000"/>
    <m/>
    <n v="900000"/>
    <m/>
    <n v="0"/>
    <n v="5.67E-2"/>
    <n v="2021"/>
    <x v="12"/>
    <x v="20"/>
  </r>
  <r>
    <d v="2021-03-09T00:00:00"/>
    <d v="2021-03-12T00:00:00"/>
    <s v="Lelang"/>
    <s v="PBS029"/>
    <d v="2034-03-15T00:00:00"/>
    <n v="6.3750000000000001E-2"/>
    <n v="6.6199999999999995E-2"/>
    <n v="7.1262500000000006E-2"/>
    <n v="7.4999999999999997E-2"/>
    <n v="6.6199999999999995E-2"/>
    <n v="6.6199999999999995E-2"/>
    <n v="6.6199999999999995E-2"/>
    <m/>
    <n v="3646600"/>
    <m/>
    <n v="20000"/>
    <m/>
    <n v="15000"/>
    <m/>
    <n v="243.10666666666665"/>
    <n v="6.6600000000000006E-2"/>
    <n v="2021"/>
    <x v="12"/>
    <x v="20"/>
  </r>
  <r>
    <d v="2021-03-09T00:00:00"/>
    <d v="2021-03-12T00:00:00"/>
    <s v="Lelang"/>
    <s v="PBS004"/>
    <d v="2037-02-15T00:00:00"/>
    <n v="6.0999999999999999E-2"/>
    <n v="6.7299999999999999E-2"/>
    <n v="7.2521500000000003E-2"/>
    <n v="7.5999999999999998E-2"/>
    <n v="6.7299999999999999E-2"/>
    <n v="6.7299999999999999E-2"/>
    <n v="6.7299999999999999E-2"/>
    <m/>
    <n v="2372300"/>
    <m/>
    <n v="30000"/>
    <m/>
    <n v="30000"/>
    <m/>
    <n v="79.076666666666668"/>
    <n v="6.7299999999999999E-2"/>
    <n v="2021"/>
    <x v="12"/>
    <x v="20"/>
  </r>
  <r>
    <d v="2021-03-09T00:00:00"/>
    <d v="2021-03-12T00:00:00"/>
    <s v="Lelang"/>
    <s v="PBS028"/>
    <d v="2046-10-15T00:00:00"/>
    <n v="7.7499999999999999E-2"/>
    <n v="7.1300000000000002E-2"/>
    <n v="7.1778599999999998E-2"/>
    <n v="7.7499999999999999E-2"/>
    <n v="7.1300000000000002E-2"/>
    <n v="7.1300000000000002E-2"/>
    <n v="7.1300000000000002E-2"/>
    <m/>
    <n v="4419200"/>
    <m/>
    <n v="1400000"/>
    <m/>
    <n v="1400000"/>
    <m/>
    <n v="3.1565714285714286"/>
    <n v="7.1300000000000002E-2"/>
    <n v="2021"/>
    <x v="12"/>
    <x v="20"/>
  </r>
  <r>
    <d v="2021-03-10T00:00:00"/>
    <d v="2021-03-12T00:00:00"/>
    <s v="Lelang GSO"/>
    <s v="PBS027"/>
    <d v="2023-05-15T00:00:00"/>
    <n v="6.5000000000000002E-2"/>
    <n v="4.83489E-2"/>
    <n v="4.83489E-2"/>
    <n v="4.83489E-2"/>
    <n v="4.83489E-2"/>
    <n v="4.83489E-2"/>
    <n v="4.83489E-2"/>
    <n v="7505000"/>
    <n v="570000"/>
    <n v="9208100"/>
    <n v="570000"/>
    <n v="7505000"/>
    <n v="570000"/>
    <n v="7505000"/>
    <n v="0"/>
    <n v="4.8399999999999999E-2"/>
    <n v="2021"/>
    <x v="12"/>
    <x v="20"/>
  </r>
  <r>
    <d v="2021-03-10T00:00:00"/>
    <d v="2021-03-12T00:00:00"/>
    <s v="Lelang GSO"/>
    <s v="PBS017"/>
    <d v="2025-10-15T00:00:00"/>
    <n v="6.1249999999999999E-2"/>
    <n v="5.6122100000000001E-2"/>
    <n v="5.6122100000000001E-2"/>
    <n v="5.6122100000000001E-2"/>
    <n v="5.6122100000000001E-2"/>
    <n v="5.6122100000000001E-2"/>
    <n v="5.6122100000000001E-2"/>
    <m/>
    <n v="1233400"/>
    <m/>
    <n v="1233400"/>
    <m/>
    <n v="1233400"/>
    <m/>
    <n v="0"/>
    <n v="5.67E-2"/>
    <n v="2021"/>
    <x v="12"/>
    <x v="20"/>
  </r>
  <r>
    <d v="2021-03-10T00:00:00"/>
    <d v="2021-03-12T00:00:00"/>
    <s v="Lelang GSO"/>
    <s v="PBS029"/>
    <d v="2034-03-15T00:00:00"/>
    <n v="6.3750000000000001E-2"/>
    <n v="6.6199999999999995E-2"/>
    <n v="6.6199999999999995E-2"/>
    <n v="6.6199999999999995E-2"/>
    <n v="6.6199999999999995E-2"/>
    <n v="6.6199999999999995E-2"/>
    <n v="6.6199999999999995E-2"/>
    <m/>
    <n v="1915500"/>
    <m/>
    <n v="1915500"/>
    <m/>
    <n v="1915500"/>
    <m/>
    <n v="1"/>
    <n v="6.6600000000000006E-2"/>
    <n v="2021"/>
    <x v="12"/>
    <x v="20"/>
  </r>
  <r>
    <d v="2021-03-10T00:00:00"/>
    <d v="2021-03-12T00:00:00"/>
    <s v="Lelang GSO"/>
    <s v="PBS004"/>
    <d v="2037-02-15T00:00:00"/>
    <n v="6.0999999999999999E-2"/>
    <n v="6.7299999999999999E-2"/>
    <n v="6.7299999999999999E-2"/>
    <n v="6.7299999999999999E-2"/>
    <n v="6.7299999999999999E-2"/>
    <n v="6.7299999999999999E-2"/>
    <n v="6.7299999999999999E-2"/>
    <m/>
    <n v="2244200"/>
    <m/>
    <n v="2244200"/>
    <m/>
    <n v="2244200"/>
    <m/>
    <n v="1"/>
    <n v="6.7299999999999999E-2"/>
    <n v="2021"/>
    <x v="12"/>
    <x v="20"/>
  </r>
  <r>
    <d v="2021-03-10T00:00:00"/>
    <d v="2021-03-12T00:00:00"/>
    <s v="Lelang GSO"/>
    <s v="PBS028"/>
    <d v="2046-10-15T00:00:00"/>
    <n v="7.7499999999999999E-2"/>
    <n v="7.1300000000000002E-2"/>
    <n v="7.1300000000000002E-2"/>
    <n v="7.1300000000000002E-2"/>
    <n v="7.1300000000000002E-2"/>
    <n v="7.1300000000000002E-2"/>
    <n v="7.1300000000000002E-2"/>
    <m/>
    <n v="3245000"/>
    <m/>
    <n v="1541900"/>
    <m/>
    <n v="1541900"/>
    <m/>
    <n v="2.1045463389324861"/>
    <n v="7.1300000000000002E-2"/>
    <n v="2021"/>
    <x v="12"/>
    <x v="20"/>
  </r>
  <r>
    <d v="2021-03-16T00:00:00"/>
    <d v="2021-03-18T00:00:00"/>
    <s v="Lelang"/>
    <s v="SPN03210616"/>
    <d v="2021-06-16T00:00:00"/>
    <s v="Diskonto"/>
    <n v="2.9899999999999999E-2"/>
    <n v="3.03217E-2"/>
    <n v="3.1E-2"/>
    <n v="2.9899999999999999E-2"/>
    <n v="3.0188400000000001E-2"/>
    <n v="3.0499999999999999E-2"/>
    <n v="30000000"/>
    <n v="1570000"/>
    <n v="40085500"/>
    <n v="1570000"/>
    <n v="24370000"/>
    <n v="1000000"/>
    <n v="18900000"/>
    <n v="1.57"/>
    <n v="3.0499999999999999E-2"/>
    <n v="2021"/>
    <x v="12"/>
    <x v="16"/>
  </r>
  <r>
    <d v="2021-03-16T00:00:00"/>
    <d v="2021-03-18T00:00:00"/>
    <s v="Lelang"/>
    <s v="SPN12220303"/>
    <d v="2022-03-03T00:00:00"/>
    <s v="Diskonto"/>
    <n v="3.2500000000000001E-2"/>
    <n v="3.3127400000000001E-2"/>
    <n v="3.3500000000000002E-2"/>
    <n v="3.2500000000000001E-2"/>
    <n v="3.2991600000000003E-2"/>
    <n v="3.3399999999999999E-2"/>
    <m/>
    <n v="1400000"/>
    <m/>
    <n v="1000000"/>
    <m/>
    <n v="1000000"/>
    <m/>
    <n v="1.4"/>
    <n v="3.3000000000000002E-2"/>
    <n v="2021"/>
    <x v="12"/>
    <x v="17"/>
  </r>
  <r>
    <d v="2021-03-16T00:00:00"/>
    <d v="2021-03-18T00:00:00"/>
    <s v="Lelang"/>
    <s v="FR0086"/>
    <d v="2026-04-15T00:00:00"/>
    <n v="5.5E-2"/>
    <n v="5.8000000000000003E-2"/>
    <n v="5.9232699999999999E-2"/>
    <n v="6.1499999999999999E-2"/>
    <n v="5.8000000000000003E-2"/>
    <n v="5.8696900000000003E-2"/>
    <n v="5.9299999999999999E-2"/>
    <m/>
    <n v="8718000"/>
    <m/>
    <n v="5700000"/>
    <m/>
    <n v="5700000"/>
    <m/>
    <n v="1.5294736842105263"/>
    <n v="5.8700000000000002E-2"/>
    <n v="2021"/>
    <x v="12"/>
    <x v="1"/>
  </r>
  <r>
    <d v="2021-03-16T00:00:00"/>
    <d v="2021-03-18T00:00:00"/>
    <s v="Lelang"/>
    <s v="FR0087"/>
    <d v="2031-02-15T00:00:00"/>
    <n v="6.5000000000000002E-2"/>
    <n v="6.7000000000000004E-2"/>
    <n v="6.77035E-2"/>
    <n v="6.9199999999999998E-2"/>
    <n v="6.7000000000000004E-2"/>
    <n v="6.73628E-2"/>
    <n v="6.7599999999999993E-2"/>
    <m/>
    <n v="12935500"/>
    <m/>
    <n v="12150000"/>
    <m/>
    <n v="7250000"/>
    <m/>
    <n v="1.7842068965517242"/>
    <n v="6.7599999999999993E-2"/>
    <n v="2021"/>
    <x v="12"/>
    <x v="1"/>
  </r>
  <r>
    <d v="2021-03-16T00:00:00"/>
    <d v="2021-03-18T00:00:00"/>
    <s v="Lelang"/>
    <s v="FR0088"/>
    <d v="2036-06-15T00:00:00"/>
    <n v="6.25E-2"/>
    <n v="6.4299999999999996E-2"/>
    <n v="6.5908999999999995E-2"/>
    <n v="6.7599999999999993E-2"/>
    <n v="6.4299999999999996E-2"/>
    <n v="6.5472799999999998E-2"/>
    <n v="6.6000000000000003E-2"/>
    <m/>
    <n v="4062100"/>
    <m/>
    <n v="600000"/>
    <m/>
    <n v="600000"/>
    <m/>
    <n v="6.7701666666666664"/>
    <n v="6.5500000000000003E-2"/>
    <n v="2021"/>
    <x v="12"/>
    <x v="1"/>
  </r>
  <r>
    <d v="2021-03-16T00:00:00"/>
    <d v="2021-03-18T00:00:00"/>
    <s v="Lelang"/>
    <s v="FR0083"/>
    <d v="2040-04-15T00:00:00"/>
    <n v="7.4999999999999997E-2"/>
    <n v="7.3899999999999993E-2"/>
    <n v="7.5007400000000002E-2"/>
    <n v="7.7499999999999999E-2"/>
    <n v="7.3899999999999993E-2"/>
    <n v="7.4494099999999994E-2"/>
    <n v="7.4700000000000003E-2"/>
    <m/>
    <n v="7259500"/>
    <m/>
    <n v="2350000"/>
    <m/>
    <n v="2350000"/>
    <m/>
    <n v="3.0891489361702127"/>
    <n v="7.4499999999999997E-2"/>
    <n v="2021"/>
    <x v="12"/>
    <x v="1"/>
  </r>
  <r>
    <d v="2021-03-16T00:00:00"/>
    <d v="2021-03-18T00:00:00"/>
    <s v="Lelang"/>
    <s v="FR0089"/>
    <d v="2051-08-15T00:00:00"/>
    <n v="6.8750000000000006E-2"/>
    <n v="6.9500000000000006E-2"/>
    <n v="7.0311799999999994E-2"/>
    <n v="7.1099999999999997E-2"/>
    <n v="6.9500000000000006E-2"/>
    <n v="7.02874E-2"/>
    <n v="7.0499999999999993E-2"/>
    <m/>
    <n v="4140400"/>
    <m/>
    <n v="1000000"/>
    <m/>
    <n v="1000000"/>
    <m/>
    <n v="4.1403999999999996"/>
    <n v="7.0300000000000001E-2"/>
    <n v="2021"/>
    <x v="12"/>
    <x v="1"/>
  </r>
  <r>
    <d v="2021-03-17T00:00:00"/>
    <d v="2021-03-18T00:00:00"/>
    <s v="Lelang GSO"/>
    <s v="FR0086"/>
    <d v="2026-04-15T00:00:00"/>
    <n v="5.5E-2"/>
    <n v="5.8696900000000003E-2"/>
    <n v="5.8696900000000003E-2"/>
    <n v="5.8696900000000003E-2"/>
    <n v="5.8696900000000003E-2"/>
    <n v="5.8696900000000003E-2"/>
    <n v="5.8696900000000003E-2"/>
    <n v="11100000"/>
    <n v="0"/>
    <n v="11585500"/>
    <n v="0"/>
    <n v="9100000"/>
    <n v="0"/>
    <n v="9100000"/>
    <n v="0"/>
    <n v="5.8696900000000003E-2"/>
    <n v="2021"/>
    <x v="12"/>
    <x v="1"/>
  </r>
  <r>
    <d v="2021-03-17T00:00:00"/>
    <d v="2021-03-18T00:00:00"/>
    <s v="Lelang GSO"/>
    <s v="FR0087"/>
    <d v="2031-02-15T00:00:00"/>
    <n v="6.5000000000000002E-2"/>
    <n v="6.73628E-2"/>
    <n v="6.73628E-2"/>
    <n v="6.73628E-2"/>
    <n v="6.73628E-2"/>
    <n v="6.73628E-2"/>
    <n v="6.73628E-2"/>
    <m/>
    <n v="1324500"/>
    <m/>
    <n v="653000"/>
    <m/>
    <n v="653000"/>
    <m/>
    <n v="2.0283307810107196"/>
    <n v="6.73628E-2"/>
    <n v="2021"/>
    <x v="12"/>
    <x v="1"/>
  </r>
  <r>
    <d v="2021-03-17T00:00:00"/>
    <d v="2021-03-18T00:00:00"/>
    <s v="Lelang GSO"/>
    <s v="FR0088"/>
    <d v="2036-06-15T00:00:00"/>
    <n v="6.25E-2"/>
    <n v="6.5472799999999998E-2"/>
    <n v="6.5472799999999998E-2"/>
    <n v="6.5472799999999998E-2"/>
    <n v="6.5472799999999998E-2"/>
    <n v="6.5472799999999998E-2"/>
    <n v="6.5472799999999998E-2"/>
    <m/>
    <n v="3343000"/>
    <m/>
    <n v="3343000"/>
    <m/>
    <n v="3343000"/>
    <m/>
    <n v="1"/>
    <n v="6.5472799999999998E-2"/>
    <n v="2021"/>
    <x v="12"/>
    <x v="1"/>
  </r>
  <r>
    <d v="2021-03-17T00:00:00"/>
    <d v="2021-03-18T00:00:00"/>
    <s v="Lelang GSO"/>
    <s v="FR0083"/>
    <d v="2040-04-15T00:00:00"/>
    <n v="7.4999999999999997E-2"/>
    <n v="7.4494099999999994E-2"/>
    <n v="7.4494099999999994E-2"/>
    <n v="7.4494099999999994E-2"/>
    <n v="7.4494099999999994E-2"/>
    <n v="7.4494099999999994E-2"/>
    <n v="7.4494099999999994E-2"/>
    <m/>
    <n v="3578000"/>
    <m/>
    <n v="1764000"/>
    <m/>
    <n v="1764000"/>
    <m/>
    <n v="2.0283446712018143"/>
    <n v="7.4494099999999994E-2"/>
    <n v="2021"/>
    <x v="12"/>
    <x v="1"/>
  </r>
  <r>
    <d v="2021-03-17T00:00:00"/>
    <d v="2021-03-18T00:00:00"/>
    <s v="Lelang GSO"/>
    <s v="FR0089"/>
    <d v="2051-08-15T00:00:00"/>
    <n v="6.8750000000000006E-2"/>
    <n v="7.02874E-2"/>
    <n v="7.02874E-2"/>
    <n v="7.02874E-2"/>
    <n v="7.02874E-2"/>
    <n v="7.02874E-2"/>
    <n v="7.02874E-2"/>
    <m/>
    <n v="3340000"/>
    <m/>
    <n v="3340000"/>
    <m/>
    <n v="3340000"/>
    <m/>
    <n v="1"/>
    <n v="7.02874E-2"/>
    <n v="2021"/>
    <x v="12"/>
    <x v="1"/>
  </r>
  <r>
    <d v="2021-03-17T00:00:00"/>
    <d v="2021-03-24T00:00:00"/>
    <s v="Bookbuilding"/>
    <s v="SR014"/>
    <d v="2024-03-10T00:00:00"/>
    <n v="5.4699999999999999E-2"/>
    <m/>
    <m/>
    <m/>
    <m/>
    <n v="5.4699999999999999E-2"/>
    <m/>
    <n v="10000000"/>
    <n v="16705080"/>
    <n v="16705080"/>
    <n v="16705080"/>
    <n v="16705080"/>
    <n v="16705080"/>
    <n v="16705080"/>
    <n v="1"/>
    <n v="5.4699999999999999E-2"/>
    <n v="2021"/>
    <x v="12"/>
    <x v="38"/>
  </r>
  <r>
    <d v="2021-03-23T00:00:00"/>
    <d v="2021-03-25T00:00:00"/>
    <s v="Lelang"/>
    <s v="SPNS10092021"/>
    <d v="2021-09-10T00:00:00"/>
    <s v="Diskonto"/>
    <n v="3.09E-2"/>
    <n v="3.5814800000000001E-2"/>
    <n v="4.2500000000000003E-2"/>
    <n v="3.09E-2"/>
    <n v="3.1642900000000002E-2"/>
    <n v="3.2000000000000001E-2"/>
    <n v="12000000"/>
    <n v="1600000"/>
    <n v="17164500"/>
    <n v="950000"/>
    <n v="6496000"/>
    <n v="950000"/>
    <n v="6396000"/>
    <n v="1.6842105263157894"/>
    <n v="3.1699999999999999E-2"/>
    <n v="2021"/>
    <x v="12"/>
    <x v="21"/>
  </r>
  <r>
    <d v="2021-03-23T00:00:00"/>
    <d v="2021-03-25T00:00:00"/>
    <s v="Lelang"/>
    <s v="PBS027"/>
    <d v="2023-05-15T00:00:00"/>
    <n v="6.5000000000000002E-2"/>
    <n v="4.7899999999999998E-2"/>
    <n v="4.97142E-2"/>
    <n v="5.1200000000000002E-2"/>
    <n v="0"/>
    <n v="4.9289699999999999E-2"/>
    <n v="4.99E-2"/>
    <m/>
    <n v="4036000"/>
    <m/>
    <n v="2500000"/>
    <m/>
    <n v="2500000"/>
    <m/>
    <n v="1.6144000000000001"/>
    <n v="4.9299999999999997E-2"/>
    <n v="2021"/>
    <x v="12"/>
    <x v="20"/>
  </r>
  <r>
    <d v="2021-03-23T00:00:00"/>
    <d v="2021-03-25T00:00:00"/>
    <s v="Lelang"/>
    <s v="PBS017"/>
    <d v="2025-10-15T00:00:00"/>
    <n v="6.1249999999999999E-2"/>
    <n v="5.6000000000000001E-2"/>
    <n v="5.7767199999999998E-2"/>
    <n v="6.1499999999999999E-2"/>
    <n v="0"/>
    <n v="5.7175400000000001E-2"/>
    <n v="5.79E-2"/>
    <m/>
    <n v="1990500"/>
    <m/>
    <n v="1650000"/>
    <m/>
    <n v="1650000"/>
    <m/>
    <n v="1.2063636363636363"/>
    <n v="5.7200000000000001E-2"/>
    <n v="2021"/>
    <x v="12"/>
    <x v="20"/>
  </r>
  <r>
    <d v="2021-03-23T00:00:00"/>
    <d v="2021-03-25T00:00:00"/>
    <s v="Lelang"/>
    <s v="PBS029"/>
    <d v="2034-03-15T00:00:00"/>
    <n v="6.3750000000000001E-2"/>
    <n v="6.6000000000000003E-2"/>
    <n v="6.7573099999999997E-2"/>
    <n v="7.0900000000000005E-2"/>
    <n v="6.6000000000000003E-2"/>
    <n v="6.6371100000000002E-2"/>
    <n v="6.7199999999999996E-2"/>
    <m/>
    <n v="4348400"/>
    <m/>
    <n v="1300000"/>
    <m/>
    <n v="1200000"/>
    <m/>
    <n v="3.6236666666666668"/>
    <n v="6.6500000000000004E-2"/>
    <n v="2021"/>
    <x v="12"/>
    <x v="20"/>
  </r>
  <r>
    <d v="2021-03-23T00:00:00"/>
    <d v="2021-03-25T00:00:00"/>
    <s v="Lelang"/>
    <s v="PBS004"/>
    <d v="2037-02-15T00:00:00"/>
    <n v="6.0999999999999999E-2"/>
    <n v="6.6500000000000004E-2"/>
    <n v="6.7530499999999993E-2"/>
    <n v="6.8000000000000005E-2"/>
    <n v="6.6500000000000004E-2"/>
    <n v="6.7397499999999999E-2"/>
    <n v="6.7699999999999996E-2"/>
    <m/>
    <n v="3013300"/>
    <m/>
    <n v="87000"/>
    <m/>
    <n v="87000"/>
    <m/>
    <n v="34.635632183908044"/>
    <n v="6.7400000000000002E-2"/>
    <n v="2021"/>
    <x v="12"/>
    <x v="20"/>
  </r>
  <r>
    <d v="2021-03-23T00:00:00"/>
    <d v="2021-03-25T00:00:00"/>
    <s v="Lelang"/>
    <s v="PBS028"/>
    <d v="2046-10-15T00:00:00"/>
    <n v="7.7499999999999999E-2"/>
    <n v="7.1499999999999994E-2"/>
    <n v="7.2055599999999997E-2"/>
    <n v="7.22E-2"/>
    <n v="7.1499999999999994E-2"/>
    <n v="7.2055599999999997E-2"/>
    <n v="7.22E-2"/>
    <m/>
    <n v="2176300"/>
    <m/>
    <n v="9000"/>
    <m/>
    <n v="9000"/>
    <m/>
    <n v="241.8111111111111"/>
    <n v="7.2300000000000003E-2"/>
    <n v="2021"/>
    <x v="12"/>
    <x v="20"/>
  </r>
  <r>
    <d v="2021-03-24T00:00:00"/>
    <d v="2021-03-25T00:00:00"/>
    <s v="Lelang GSO"/>
    <s v="PBS027"/>
    <d v="2023-05-15T00:00:00"/>
    <n v="6.5000000000000002E-2"/>
    <n v="4.9289699999999999E-2"/>
    <n v="4.9289699999999999E-2"/>
    <n v="4.9289699999999999E-2"/>
    <n v="4.9289699999999999E-2"/>
    <n v="4.9289699999999999E-2"/>
    <n v="4.9289699999999999E-2"/>
    <n v="5604000"/>
    <n v="30000"/>
    <n v="5750400"/>
    <n v="30000"/>
    <n v="5604000"/>
    <n v="30000"/>
    <n v="5604000"/>
    <n v="1"/>
    <n v="4.9289699999999999E-2"/>
    <n v="2021"/>
    <x v="12"/>
    <x v="20"/>
  </r>
  <r>
    <d v="2021-03-24T00:00:00"/>
    <d v="2021-03-25T00:00:00"/>
    <s v="Lelang GSO"/>
    <s v="PBS017"/>
    <d v="2025-10-15T00:00:00"/>
    <n v="6.1249999999999999E-2"/>
    <n v="5.7175400000000001E-2"/>
    <n v="5.7175400000000001E-2"/>
    <n v="5.7175400000000001E-2"/>
    <n v="5.7175400000000001E-2"/>
    <n v="5.7175400000000001E-2"/>
    <n v="5.7175400000000001E-2"/>
    <m/>
    <n v="0"/>
    <m/>
    <n v="0"/>
    <m/>
    <n v="0"/>
    <m/>
    <n v="0"/>
    <n v="5.7175400000000001E-2"/>
    <n v="2021"/>
    <x v="12"/>
    <x v="20"/>
  </r>
  <r>
    <d v="2021-03-24T00:00:00"/>
    <d v="2021-03-25T00:00:00"/>
    <s v="Lelang GSO"/>
    <s v="PBS029"/>
    <d v="2034-03-15T00:00:00"/>
    <n v="6.3750000000000001E-2"/>
    <n v="6.6371100000000002E-2"/>
    <n v="6.6371100000000002E-2"/>
    <n v="6.6371100000000002E-2"/>
    <n v="6.6371100000000002E-2"/>
    <n v="6.6371100000000002E-2"/>
    <n v="6.6371100000000002E-2"/>
    <m/>
    <n v="1722900"/>
    <m/>
    <n v="1722900"/>
    <m/>
    <n v="1722900"/>
    <m/>
    <n v="1"/>
    <n v="6.6371100000000002E-2"/>
    <n v="2021"/>
    <x v="12"/>
    <x v="20"/>
  </r>
  <r>
    <d v="2021-03-24T00:00:00"/>
    <d v="2021-03-25T00:00:00"/>
    <s v="Lelang GSO"/>
    <s v="PBS004"/>
    <d v="2037-02-15T00:00:00"/>
    <n v="6.0999999999999999E-2"/>
    <n v="6.7397499999999999E-2"/>
    <n v="6.7397499999999999E-2"/>
    <n v="6.7397499999999999E-2"/>
    <n v="6.7397499999999999E-2"/>
    <n v="6.7397499999999999E-2"/>
    <n v="6.7397499999999999E-2"/>
    <m/>
    <n v="2316500"/>
    <m/>
    <n v="2316500"/>
    <m/>
    <n v="2316500"/>
    <m/>
    <n v="1"/>
    <n v="6.7397499999999999E-2"/>
    <n v="2021"/>
    <x v="12"/>
    <x v="20"/>
  </r>
  <r>
    <d v="2021-03-24T00:00:00"/>
    <d v="2021-03-25T00:00:00"/>
    <s v="Lelang GSO"/>
    <s v="PBS028"/>
    <d v="2046-10-15T00:00:00"/>
    <n v="7.7499999999999999E-2"/>
    <n v="7.2055599999999997E-2"/>
    <n v="7.2055599999999997E-2"/>
    <n v="7.2055599999999997E-2"/>
    <n v="7.2055599999999997E-2"/>
    <n v="7.2055599999999997E-2"/>
    <n v="7.2055599999999997E-2"/>
    <m/>
    <n v="1681000"/>
    <m/>
    <n v="1534600"/>
    <m/>
    <n v="1534600"/>
    <m/>
    <n v="1.0953994526260915"/>
    <n v="7.2055599999999997E-2"/>
    <n v="2021"/>
    <x v="12"/>
    <x v="20"/>
  </r>
  <r>
    <d v="2021-03-30T00:00:00"/>
    <d v="2021-04-01T00:00:00"/>
    <s v="Lelang"/>
    <s v="SPN12210701"/>
    <d v="2021-07-01T00:00:00"/>
    <s v="Diskonto"/>
    <n v="3.0499999999999999E-2"/>
    <n v="3.1057100000000001E-2"/>
    <n v="3.15E-2"/>
    <n v="3.0499999999999999E-2"/>
    <n v="3.0983299999999998E-2"/>
    <n v="3.1199999999999999E-2"/>
    <n v="30000000"/>
    <n v="450000"/>
    <n v="33950300"/>
    <n v="400000"/>
    <n v="5100000"/>
    <n v="400000"/>
    <n v="4750000"/>
    <n v="1.125"/>
    <n v="3.1E-2"/>
    <n v="2021"/>
    <x v="12"/>
    <x v="17"/>
  </r>
  <r>
    <d v="2021-03-30T00:00:00"/>
    <d v="2021-04-01T00:00:00"/>
    <s v="Lelang"/>
    <s v="SPN12220331"/>
    <d v="2022-03-31T00:00:00"/>
    <s v="Diskonto"/>
    <n v="3.3099999999999997E-2"/>
    <n v="3.3466700000000002E-2"/>
    <n v="3.4000000000000002E-2"/>
    <n v="3.3099999999999997E-2"/>
    <n v="3.3360000000000001E-2"/>
    <n v="3.3500000000000002E-2"/>
    <m/>
    <n v="700000"/>
    <m/>
    <n v="600000"/>
    <m/>
    <n v="600000"/>
    <m/>
    <n v="1.1666666666666667"/>
    <n v="3.3399999999999999E-2"/>
    <n v="2021"/>
    <x v="12"/>
    <x v="17"/>
  </r>
  <r>
    <d v="2021-03-30T00:00:00"/>
    <d v="2021-04-01T00:00:00"/>
    <s v="Lelang"/>
    <s v="FR0086"/>
    <d v="2026-04-15T00:00:00"/>
    <n v="5.5E-2"/>
    <n v="5.8000000000000003E-2"/>
    <n v="5.9788599999999997E-2"/>
    <n v="6.1499999999999999E-2"/>
    <n v="5.8000000000000003E-2"/>
    <n v="5.8790599999999998E-2"/>
    <n v="5.8999999999999997E-2"/>
    <m/>
    <n v="6840000"/>
    <m/>
    <n v="850000"/>
    <m/>
    <n v="850000"/>
    <m/>
    <n v="8.0470588235294116"/>
    <n v="5.8799999999999998E-2"/>
    <n v="2021"/>
    <x v="12"/>
    <x v="1"/>
  </r>
  <r>
    <d v="2021-03-30T00:00:00"/>
    <d v="2021-04-01T00:00:00"/>
    <s v="Lelang"/>
    <s v="FR0087"/>
    <d v="2031-02-15T00:00:00"/>
    <n v="6.5000000000000002E-2"/>
    <n v="6.7000000000000004E-2"/>
    <n v="6.8550100000000003E-2"/>
    <n v="7.0400000000000004E-2"/>
    <n v="6.7000000000000004E-2"/>
    <n v="6.7695000000000005E-2"/>
    <n v="6.7799999999999999E-2"/>
    <m/>
    <n v="7532500"/>
    <m/>
    <n v="700000"/>
    <m/>
    <n v="700000"/>
    <m/>
    <n v="10.760714285714286"/>
    <n v="6.7699999999999996E-2"/>
    <n v="2021"/>
    <x v="12"/>
    <x v="1"/>
  </r>
  <r>
    <d v="2021-03-30T00:00:00"/>
    <d v="2021-04-01T00:00:00"/>
    <s v="Lelang"/>
    <s v="FR0088"/>
    <d v="2036-06-15T00:00:00"/>
    <n v="6.25E-2"/>
    <n v="6.5500000000000003E-2"/>
    <n v="6.7169900000000005E-2"/>
    <n v="6.9500000000000006E-2"/>
    <n v="6.5500000000000003E-2"/>
    <n v="6.6055699999999995E-2"/>
    <n v="6.6900000000000001E-2"/>
    <m/>
    <n v="3917100"/>
    <m/>
    <n v="550000"/>
    <m/>
    <n v="300000"/>
    <m/>
    <n v="13.057"/>
    <n v="6.6900000000000001E-2"/>
    <n v="2021"/>
    <x v="12"/>
    <x v="1"/>
  </r>
  <r>
    <d v="2021-03-30T00:00:00"/>
    <d v="2021-04-01T00:00:00"/>
    <s v="Lelang"/>
    <s v="FR0083"/>
    <d v="2040-04-15T00:00:00"/>
    <n v="7.4999999999999997E-2"/>
    <n v="7.4099999999999999E-2"/>
    <n v="7.5259000000000006E-2"/>
    <n v="7.7499999999999999E-2"/>
    <n v="7.4099999999999999E-2"/>
    <n v="7.4576900000000002E-2"/>
    <n v="7.46E-2"/>
    <m/>
    <n v="9926600"/>
    <m/>
    <n v="1500000"/>
    <m/>
    <n v="1400000"/>
    <m/>
    <n v="7.0904285714285713"/>
    <n v="7.46E-2"/>
    <n v="2021"/>
    <x v="12"/>
    <x v="1"/>
  </r>
  <r>
    <d v="2021-03-30T00:00:00"/>
    <d v="2021-04-01T00:00:00"/>
    <s v="Lelang"/>
    <s v="FR0089"/>
    <d v="2051-08-15T00:00:00"/>
    <n v="6.8750000000000006E-2"/>
    <n v="6.9900000000000004E-2"/>
    <n v="7.0943000000000006E-2"/>
    <n v="7.1300000000000002E-2"/>
    <n v="6.9900000000000004E-2"/>
    <n v="7.0798899999999998E-2"/>
    <n v="7.0999999999999994E-2"/>
    <m/>
    <n v="4584100"/>
    <m/>
    <n v="500000"/>
    <m/>
    <n v="500000"/>
    <m/>
    <n v="9.1682000000000006"/>
    <n v="7.0800000000000002E-2"/>
    <n v="2021"/>
    <x v="12"/>
    <x v="1"/>
  </r>
  <r>
    <d v="2021-03-31T00:00:00"/>
    <d v="2021-04-01T00:00:00"/>
    <s v="Lelang GSO"/>
    <s v="FR0086"/>
    <d v="2026-04-15T00:00:00"/>
    <n v="5.5E-2"/>
    <n v="5.8790599999999998E-2"/>
    <n v="5.8790599999999998E-2"/>
    <n v="5.8790599999999998E-2"/>
    <n v="5.8790599999999998E-2"/>
    <n v="5.8790599999999998E-2"/>
    <n v="5.8790599999999998E-2"/>
    <n v="25250000"/>
    <n v="1582000"/>
    <n v="15023900"/>
    <n v="1582000"/>
    <n v="15023900"/>
    <n v="1582000"/>
    <n v="15023900"/>
    <n v="1"/>
    <n v="5.8790599999999998E-2"/>
    <n v="2021"/>
    <x v="12"/>
    <x v="1"/>
  </r>
  <r>
    <d v="2021-03-31T00:00:00"/>
    <d v="2021-04-01T00:00:00"/>
    <s v="Lelang GSO"/>
    <s v="FR0087"/>
    <d v="2031-02-15T00:00:00"/>
    <n v="6.5000000000000002E-2"/>
    <n v="6.7695000000000005E-2"/>
    <n v="6.7695000000000005E-2"/>
    <n v="6.7695000000000005E-2"/>
    <n v="6.7695000000000005E-2"/>
    <n v="6.7695000000000005E-2"/>
    <n v="6.7695000000000005E-2"/>
    <m/>
    <n v="2619300"/>
    <m/>
    <n v="2619300"/>
    <m/>
    <n v="2619300"/>
    <m/>
    <n v="1"/>
    <n v="6.7695000000000005E-2"/>
    <n v="2021"/>
    <x v="12"/>
    <x v="1"/>
  </r>
  <r>
    <d v="2021-03-31T00:00:00"/>
    <d v="2021-04-01T00:00:00"/>
    <s v="Lelang GSO"/>
    <s v="FR0088"/>
    <d v="2036-06-15T00:00:00"/>
    <n v="6.25E-2"/>
    <n v="6.6055699999999995E-2"/>
    <n v="6.6055699999999995E-2"/>
    <n v="6.6055699999999995E-2"/>
    <n v="6.6055699999999995E-2"/>
    <n v="6.6055699999999995E-2"/>
    <n v="6.6055699999999995E-2"/>
    <m/>
    <n v="3386000"/>
    <m/>
    <n v="3386000"/>
    <m/>
    <n v="3386000"/>
    <m/>
    <n v="1"/>
    <n v="6.6055699999999995E-2"/>
    <n v="2021"/>
    <x v="12"/>
    <x v="1"/>
  </r>
  <r>
    <d v="2021-03-31T00:00:00"/>
    <d v="2021-04-01T00:00:00"/>
    <s v="Lelang GSO"/>
    <s v="FR0083"/>
    <d v="2040-04-15T00:00:00"/>
    <n v="7.4999999999999997E-2"/>
    <n v="7.4576900000000002E-2"/>
    <n v="7.4576900000000002E-2"/>
    <n v="7.4576900000000002E-2"/>
    <n v="7.4576900000000002E-2"/>
    <n v="7.4576900000000002E-2"/>
    <n v="7.4576900000000002E-2"/>
    <m/>
    <n v="4000500"/>
    <m/>
    <n v="4000500"/>
    <m/>
    <n v="4000500"/>
    <m/>
    <n v="1"/>
    <n v="7.4576900000000002E-2"/>
    <n v="2021"/>
    <x v="12"/>
    <x v="1"/>
  </r>
  <r>
    <d v="2021-03-31T00:00:00"/>
    <d v="2021-04-01T00:00:00"/>
    <s v="Lelang GSO"/>
    <s v="FR0089"/>
    <d v="2051-08-15T00:00:00"/>
    <n v="6.8750000000000006E-2"/>
    <n v="7.0798899999999998E-2"/>
    <n v="7.0798899999999998E-2"/>
    <n v="7.0798899999999998E-2"/>
    <n v="7.0798899999999998E-2"/>
    <n v="7.0798899999999998E-2"/>
    <n v="7.0798899999999998E-2"/>
    <m/>
    <n v="3436100"/>
    <m/>
    <n v="3436100"/>
    <m/>
    <n v="3436100"/>
    <m/>
    <n v="1"/>
    <n v="7.0798899999999998E-2"/>
    <n v="2021"/>
    <x v="12"/>
    <x v="1"/>
  </r>
  <r>
    <d v="2021-04-06T00:00:00"/>
    <d v="2021-04-08T00:00:00"/>
    <s v="Lelang"/>
    <s v="SPNS07102021"/>
    <d v="2021-10-07T00:00:00"/>
    <s v="Diskonto"/>
    <n v="3.15E-2"/>
    <n v="3.1975000000000003E-2"/>
    <n v="3.2300000000000002E-2"/>
    <n v="3.15E-2"/>
    <n v="3.19674E-2"/>
    <n v="3.2199999999999999E-2"/>
    <n v="10000000"/>
    <n v="2100000"/>
    <n v="14559100"/>
    <n v="2100000"/>
    <n v="7445000"/>
    <n v="2050000"/>
    <n v="7345000"/>
    <n v="1.024390243902439"/>
    <n v="3.2000000000000001E-2"/>
    <n v="2021"/>
    <x v="12"/>
    <x v="21"/>
  </r>
  <r>
    <d v="2021-04-06T00:00:00"/>
    <d v="2021-04-08T00:00:00"/>
    <s v="Lelang"/>
    <s v="PBS027"/>
    <d v="2023-05-15T00:00:00"/>
    <n v="6.5000000000000002E-2"/>
    <n v="4.7600000000000003E-2"/>
    <n v="4.9193399999999998E-2"/>
    <n v="5.5E-2"/>
    <n v="0"/>
    <n v="4.9092999999999998E-2"/>
    <n v="4.9500000000000002E-2"/>
    <m/>
    <n v="3257500"/>
    <m/>
    <n v="2900000"/>
    <m/>
    <n v="2900000"/>
    <m/>
    <n v="1.1232758620689656"/>
    <n v="4.9099999999999998E-2"/>
    <n v="2021"/>
    <x v="12"/>
    <x v="20"/>
  </r>
  <r>
    <d v="2021-04-06T00:00:00"/>
    <d v="2021-04-08T00:00:00"/>
    <s v="Lelang"/>
    <s v="PBS017"/>
    <d v="2025-10-15T00:00:00"/>
    <n v="6.1249999999999999E-2"/>
    <n v="5.67E-2"/>
    <n v="5.8783599999999998E-2"/>
    <n v="6.1499999999999999E-2"/>
    <n v="0"/>
    <n v="5.7710200000000003E-2"/>
    <n v="5.8500000000000003E-2"/>
    <m/>
    <n v="1426000"/>
    <m/>
    <n v="950000"/>
    <m/>
    <n v="900000"/>
    <m/>
    <n v="1.5844444444444445"/>
    <n v="5.7799999999999997E-2"/>
    <n v="2021"/>
    <x v="12"/>
    <x v="20"/>
  </r>
  <r>
    <d v="2021-04-06T00:00:00"/>
    <d v="2021-04-08T00:00:00"/>
    <s v="Lelang"/>
    <s v="PBS029"/>
    <d v="2034-03-15T00:00:00"/>
    <n v="6.3750000000000001E-2"/>
    <n v="6.59E-2"/>
    <n v="6.6833900000000002E-2"/>
    <n v="7.0000000000000007E-2"/>
    <n v="6.59E-2"/>
    <n v="6.6497899999999999E-2"/>
    <n v="6.6500000000000004E-2"/>
    <m/>
    <n v="3047200"/>
    <m/>
    <n v="1400000"/>
    <m/>
    <n v="1400000"/>
    <m/>
    <n v="2.1765714285714286"/>
    <n v="6.6500000000000004E-2"/>
    <n v="2021"/>
    <x v="12"/>
    <x v="20"/>
  </r>
  <r>
    <d v="2021-04-06T00:00:00"/>
    <d v="2021-04-08T00:00:00"/>
    <s v="Lelang"/>
    <s v="PBS004"/>
    <d v="2037-02-15T00:00:00"/>
    <n v="6.0999999999999999E-2"/>
    <n v="6.6299999999999998E-2"/>
    <n v="6.81673E-2"/>
    <n v="6.9000000000000006E-2"/>
    <n v="6.6299999999999998E-2"/>
    <n v="6.6683699999999999E-2"/>
    <n v="6.7100000000000007E-2"/>
    <m/>
    <n v="2610100"/>
    <m/>
    <n v="35000"/>
    <m/>
    <n v="35000"/>
    <m/>
    <n v="74.574285714285708"/>
    <n v="6.6699999999999995E-2"/>
    <n v="2021"/>
    <x v="12"/>
    <x v="20"/>
  </r>
  <r>
    <d v="2021-04-06T00:00:00"/>
    <d v="2021-04-08T00:00:00"/>
    <s v="Lelang"/>
    <s v="PBS028"/>
    <d v="2046-10-15T00:00:00"/>
    <n v="7.7499999999999999E-2"/>
    <n v="7.1599999999999997E-2"/>
    <n v="7.2905399999999995E-2"/>
    <n v="7.3999999999999996E-2"/>
    <n v="7.1599999999999997E-2"/>
    <n v="7.1881E-2"/>
    <n v="7.1999999999999995E-2"/>
    <m/>
    <n v="2118300"/>
    <m/>
    <n v="60000"/>
    <m/>
    <n v="60000"/>
    <m/>
    <n v="35.305"/>
    <n v="7.1900000000000006E-2"/>
    <n v="2021"/>
    <x v="12"/>
    <x v="20"/>
  </r>
  <r>
    <d v="2021-04-07T00:00:00"/>
    <d v="2021-04-08T00:00:00"/>
    <s v="Lelang GSO"/>
    <s v="PBS027"/>
    <d v="2023-05-15T00:00:00"/>
    <n v="6.5000000000000002E-2"/>
    <n v="4.9092999999999998E-2"/>
    <n v="4.9092999999999998E-2"/>
    <n v="4.9092999999999998E-2"/>
    <n v="4.9092999999999998E-2"/>
    <n v="4.9092999999999998E-2"/>
    <n v="4.9092999999999998E-2"/>
    <n v="2655000"/>
    <n v="399470"/>
    <n v="2655000"/>
    <n v="399470"/>
    <n v="2655000"/>
    <n v="399470"/>
    <n v="2655000"/>
    <n v="1"/>
    <n v="4.9092999999999998E-2"/>
    <n v="2021"/>
    <x v="12"/>
    <x v="20"/>
  </r>
  <r>
    <d v="2021-04-07T00:00:00"/>
    <d v="2021-04-08T00:00:00"/>
    <s v="Lelang GSO"/>
    <s v="PBS017"/>
    <d v="2025-10-15T00:00:00"/>
    <n v="6.1249999999999999E-2"/>
    <n v="5.7710200000000003E-2"/>
    <n v="5.7710200000000003E-2"/>
    <n v="5.7710200000000003E-2"/>
    <n v="5.7710200000000003E-2"/>
    <n v="5.7710200000000003E-2"/>
    <n v="5.7710200000000003E-2"/>
    <m/>
    <n v="70500"/>
    <m/>
    <n v="70500"/>
    <m/>
    <n v="70500"/>
    <m/>
    <n v="0"/>
    <n v="5.7710200000000003E-2"/>
    <n v="2021"/>
    <x v="12"/>
    <x v="20"/>
  </r>
  <r>
    <d v="2021-04-07T00:00:00"/>
    <d v="2021-04-08T00:00:00"/>
    <s v="Lelang GSO"/>
    <s v="PBS029"/>
    <d v="2034-03-15T00:00:00"/>
    <n v="6.3750000000000001E-2"/>
    <n v="6.6497899999999999E-2"/>
    <n v="6.6497899999999999E-2"/>
    <n v="6.6497899999999999E-2"/>
    <n v="6.6497899999999999E-2"/>
    <n v="6.6497899999999999E-2"/>
    <n v="6.6497899999999999E-2"/>
    <m/>
    <n v="649490"/>
    <m/>
    <n v="649490"/>
    <m/>
    <n v="649490"/>
    <m/>
    <n v="1"/>
    <n v="6.6497899999999999E-2"/>
    <n v="2021"/>
    <x v="12"/>
    <x v="20"/>
  </r>
  <r>
    <d v="2021-04-07T00:00:00"/>
    <d v="2021-04-08T00:00:00"/>
    <s v="Lelang GSO"/>
    <s v="PBS004"/>
    <d v="2037-02-15T00:00:00"/>
    <n v="6.0999999999999999E-2"/>
    <n v="6.6683699999999999E-2"/>
    <n v="6.6683699999999999E-2"/>
    <n v="6.6683699999999999E-2"/>
    <n v="6.6683699999999999E-2"/>
    <n v="6.6683699999999999E-2"/>
    <n v="6.6683699999999999E-2"/>
    <m/>
    <n v="847820"/>
    <m/>
    <n v="847820"/>
    <m/>
    <n v="847820"/>
    <m/>
    <n v="1"/>
    <n v="6.6683699999999999E-2"/>
    <n v="2021"/>
    <x v="12"/>
    <x v="20"/>
  </r>
  <r>
    <d v="2021-04-07T00:00:00"/>
    <d v="2021-04-08T00:00:00"/>
    <s v="Lelang GSO"/>
    <s v="PBS028"/>
    <d v="2046-10-15T00:00:00"/>
    <n v="7.7499999999999999E-2"/>
    <n v="7.1881E-2"/>
    <n v="7.1881E-2"/>
    <n v="7.1881E-2"/>
    <n v="7.1881E-2"/>
    <n v="7.1881E-2"/>
    <n v="7.1881E-2"/>
    <m/>
    <n v="687720"/>
    <m/>
    <n v="687720"/>
    <m/>
    <n v="687720"/>
    <m/>
    <n v="1"/>
    <n v="7.1881E-2"/>
    <n v="2021"/>
    <x v="12"/>
    <x v="20"/>
  </r>
  <r>
    <d v="2021-04-13T00:00:00"/>
    <d v="2021-04-15T00:00:00"/>
    <s v="Lelang"/>
    <s v="SPN03210714"/>
    <d v="2021-07-14T00:00:00"/>
    <s v="Diskonto"/>
    <n v="3.0499999999999999E-2"/>
    <n v="3.09234E-2"/>
    <n v="3.15E-2"/>
    <n v="3.0499999999999999E-2"/>
    <n v="3.09234E-2"/>
    <n v="3.15E-2"/>
    <n v="30000000"/>
    <n v="1340000"/>
    <n v="42970900"/>
    <n v="1340000"/>
    <n v="24227000"/>
    <n v="1340000"/>
    <n v="24227000"/>
    <n v="1"/>
    <s v="3,10%"/>
    <n v="2021"/>
    <x v="12"/>
    <x v="16"/>
  </r>
  <r>
    <d v="2021-04-13T00:00:00"/>
    <d v="2021-04-15T00:00:00"/>
    <s v="Lelang"/>
    <s v="SPN12220331"/>
    <d v="2022-03-31T00:00:00"/>
    <s v="Diskonto"/>
    <n v="3.0499999999999999E-2"/>
    <n v="3.3286499999999997E-2"/>
    <n v="3.39E-2"/>
    <n v="3.0499999999999999E-2"/>
    <n v="3.3286499999999997E-2"/>
    <n v="3.39E-2"/>
    <m/>
    <n v="1205000"/>
    <m/>
    <n v="1205000"/>
    <m/>
    <n v="1205000"/>
    <m/>
    <n v="1"/>
    <s v="3,34%"/>
    <n v="2021"/>
    <x v="12"/>
    <x v="17"/>
  </r>
  <r>
    <d v="2021-04-13T00:00:00"/>
    <d v="2021-04-15T00:00:00"/>
    <s v="Lelang"/>
    <s v="FR0086"/>
    <d v="2026-04-15T00:00:00"/>
    <n v="5.5E-2"/>
    <n v="5.6599999999999998E-2"/>
    <n v="5.8307199999999997E-2"/>
    <n v="6.1499999999999999E-2"/>
    <n v="5.6599999999999998E-2"/>
    <n v="5.7494400000000001E-2"/>
    <n v="5.8000000000000003E-2"/>
    <m/>
    <n v="7677500"/>
    <m/>
    <n v="4200000"/>
    <m/>
    <n v="4200000"/>
    <m/>
    <n v="1.8279761904761904"/>
    <s v="5,75%"/>
    <n v="2021"/>
    <x v="12"/>
    <x v="1"/>
  </r>
  <r>
    <d v="2021-04-13T00:00:00"/>
    <d v="2021-04-15T00:00:00"/>
    <s v="Lelang"/>
    <s v="FR0087"/>
    <d v="2031-02-15T00:00:00"/>
    <n v="6.5000000000000002E-2"/>
    <n v="6.4799999999999996E-2"/>
    <n v="6.6241300000000003E-2"/>
    <n v="6.9000000000000006E-2"/>
    <n v="6.4799999999999996E-2"/>
    <n v="6.5399799999999994E-2"/>
    <n v="6.59E-2"/>
    <m/>
    <n v="13874500"/>
    <m/>
    <n v="8100000"/>
    <m/>
    <n v="8100000"/>
    <m/>
    <n v="1.7129012345679013"/>
    <s v="6,54%"/>
    <n v="2021"/>
    <x v="12"/>
    <x v="1"/>
  </r>
  <r>
    <d v="2021-04-13T00:00:00"/>
    <d v="2021-04-15T00:00:00"/>
    <s v="Lelang"/>
    <s v="FR0088"/>
    <d v="2036-06-15T00:00:00"/>
    <n v="6.25E-2"/>
    <n v="6.4000000000000001E-2"/>
    <n v="6.5340800000000004E-2"/>
    <n v="6.7500000000000004E-2"/>
    <n v="6.4000000000000001E-2"/>
    <n v="6.5077599999999999E-2"/>
    <n v="6.6900000000000001E-2"/>
    <m/>
    <n v="5240300"/>
    <m/>
    <n v="1900000"/>
    <m/>
    <n v="1900000"/>
    <m/>
    <n v="2.7580526315789475"/>
    <s v="6,51%"/>
    <n v="2021"/>
    <x v="12"/>
    <x v="1"/>
  </r>
  <r>
    <d v="2021-04-13T00:00:00"/>
    <d v="2021-04-15T00:00:00"/>
    <s v="Lelang"/>
    <s v="FR0083"/>
    <d v="2040-04-15T00:00:00"/>
    <n v="7.4999999999999997E-2"/>
    <n v="7.2400000000000006E-2"/>
    <n v="7.33795E-2"/>
    <n v="7.5499999999999998E-2"/>
    <n v="7.2400000000000006E-2"/>
    <n v="7.2996800000000001E-2"/>
    <n v="7.3499999999999996E-2"/>
    <m/>
    <n v="9174200"/>
    <m/>
    <n v="6450000"/>
    <m/>
    <n v="6450000"/>
    <m/>
    <n v="1.4223565891472869"/>
    <s v="7,30%"/>
    <n v="2021"/>
    <x v="12"/>
    <x v="1"/>
  </r>
  <r>
    <d v="2021-04-13T00:00:00"/>
    <d v="2021-04-15T00:00:00"/>
    <s v="Lelang"/>
    <s v="FR0089"/>
    <d v="2051-08-15T00:00:00"/>
    <n v="6.8750000000000006E-2"/>
    <n v="6.9500000000000006E-2"/>
    <n v="7.0874500000000007E-2"/>
    <n v="7.2499999999999995E-2"/>
    <n v="6.9500000000000006E-2"/>
    <n v="7.0874500000000007E-2"/>
    <n v="7.2499999999999995E-2"/>
    <m/>
    <n v="4459400"/>
    <m/>
    <n v="1032000"/>
    <m/>
    <n v="1032000"/>
    <m/>
    <n v="4.3211240310077521"/>
    <s v="7,10%"/>
    <n v="2021"/>
    <x v="12"/>
    <x v="1"/>
  </r>
  <r>
    <d v="2021-04-14T00:00:00"/>
    <d v="2021-04-15T00:00:00"/>
    <s v="Lelang GSO"/>
    <s v="FR0086"/>
    <d v="2026-04-15T00:00:00"/>
    <n v="5.5E-2"/>
    <n v="5.7494400000000001E-2"/>
    <n v="5.7494400000000001E-2"/>
    <n v="5.7494400000000001E-2"/>
    <n v="5.7494400000000001E-2"/>
    <n v="5.7494400000000001E-2"/>
    <n v="5.7494400000000001E-2"/>
    <n v="5773000"/>
    <n v="300000"/>
    <n v="9082700"/>
    <n v="169000"/>
    <n v="5773000"/>
    <n v="169000"/>
    <n v="5773000"/>
    <n v="1.7751479289940828"/>
    <n v="5.8790599999999998E-2"/>
    <n v="2021"/>
    <x v="12"/>
    <x v="1"/>
  </r>
  <r>
    <d v="2021-04-14T00:00:00"/>
    <d v="2021-04-15T00:00:00"/>
    <s v="Lelang GSO"/>
    <s v="FR0087"/>
    <d v="2031-02-15T00:00:00"/>
    <n v="6.5000000000000002E-2"/>
    <n v="6.5399799999999994E-2"/>
    <n v="6.5399799999999994E-2"/>
    <n v="6.5399799999999994E-2"/>
    <n v="6.5399799999999994E-2"/>
    <n v="6.5399799999999994E-2"/>
    <n v="6.5399799999999994E-2"/>
    <m/>
    <n v="3505400"/>
    <m/>
    <n v="1978000"/>
    <m/>
    <n v="1978000"/>
    <m/>
    <n v="1.7721941354903943"/>
    <n v="6.7695000000000005E-2"/>
    <n v="2021"/>
    <x v="12"/>
    <x v="1"/>
  </r>
  <r>
    <d v="2021-04-14T00:00:00"/>
    <d v="2021-04-15T00:00:00"/>
    <s v="Lelang GSO"/>
    <s v="FR0088"/>
    <d v="2036-06-15T00:00:00"/>
    <n v="6.25E-2"/>
    <n v="6.5077599999999999E-2"/>
    <n v="6.5077599999999999E-2"/>
    <n v="6.5077599999999999E-2"/>
    <n v="6.5077599999999999E-2"/>
    <n v="6.5077599999999999E-2"/>
    <n v="6.5077599999999999E-2"/>
    <m/>
    <n v="1329500"/>
    <m/>
    <n v="1329500"/>
    <m/>
    <n v="1329500"/>
    <m/>
    <n v="1"/>
    <n v="6.6055699999999995E-2"/>
    <n v="2021"/>
    <x v="12"/>
    <x v="1"/>
  </r>
  <r>
    <d v="2021-04-14T00:00:00"/>
    <d v="2021-04-15T00:00:00"/>
    <s v="Lelang GSO"/>
    <s v="FR0083"/>
    <d v="2040-04-15T00:00:00"/>
    <n v="7.4999999999999997E-2"/>
    <n v="7.2996800000000001E-2"/>
    <n v="7.2996800000000001E-2"/>
    <n v="7.2996800000000001E-2"/>
    <n v="7.2996800000000001E-2"/>
    <n v="7.2996800000000001E-2"/>
    <n v="7.2996800000000001E-2"/>
    <m/>
    <n v="3790200"/>
    <m/>
    <n v="2138900"/>
    <m/>
    <n v="2138900"/>
    <m/>
    <n v="1.7720323530786852"/>
    <n v="7.4576900000000002E-2"/>
    <n v="2021"/>
    <x v="12"/>
    <x v="1"/>
  </r>
  <r>
    <d v="2021-04-14T00:00:00"/>
    <d v="2021-04-15T00:00:00"/>
    <s v="Lelang GSO"/>
    <s v="FR0089"/>
    <d v="2051-08-15T00:00:00"/>
    <n v="6.8750000000000006E-2"/>
    <n v="7.0874500000000007E-2"/>
    <n v="7.0874500000000007E-2"/>
    <n v="7.0874500000000007E-2"/>
    <n v="7.0874500000000007E-2"/>
    <n v="7.0874500000000007E-2"/>
    <n v="7.0874500000000007E-2"/>
    <m/>
    <n v="157600"/>
    <m/>
    <n v="157600"/>
    <m/>
    <n v="157600"/>
    <m/>
    <n v="1"/>
    <n v="7.0798899999999998E-2"/>
    <n v="2021"/>
    <x v="12"/>
    <x v="1"/>
  </r>
  <r>
    <d v="2021-04-20T00:00:00"/>
    <d v="2021-04-22T00:00:00"/>
    <s v="Lelang"/>
    <s v="SPNS07102021"/>
    <d v="2021-10-07T00:00:00"/>
    <s v="Diskonto"/>
    <n v="3.2000000000000001E-2"/>
    <n v="3.2166699999999999E-2"/>
    <n v="3.27E-2"/>
    <n v="3.2000000000000001E-2"/>
    <n v="3.2166699999999999E-2"/>
    <n v="3.27E-2"/>
    <n v="10000000"/>
    <n v="2050000"/>
    <n v="17909400"/>
    <n v="2050000"/>
    <n v="7420000"/>
    <n v="2050000"/>
    <n v="7365000"/>
    <n v="1"/>
    <n v="3.2199999999999999E-2"/>
    <n v="2021"/>
    <x v="12"/>
    <x v="21"/>
  </r>
  <r>
    <d v="2021-04-20T00:00:00"/>
    <d v="2021-04-22T00:00:00"/>
    <s v="Lelang"/>
    <s v="PBS027"/>
    <d v="2023-05-15T00:00:00"/>
    <n v="6.5000000000000002E-2"/>
    <n v="4.7399999999999998E-2"/>
    <n v="4.8767999999999999E-2"/>
    <n v="5.0200000000000002E-2"/>
    <n v="0"/>
    <n v="4.8187199999999999E-2"/>
    <n v="4.9000000000000002E-2"/>
    <m/>
    <n v="5831000"/>
    <m/>
    <n v="3750000"/>
    <m/>
    <n v="3750000"/>
    <m/>
    <n v="1.5549333333333333"/>
    <n v="4.82E-2"/>
    <n v="2021"/>
    <x v="12"/>
    <x v="20"/>
  </r>
  <r>
    <d v="2021-04-20T00:00:00"/>
    <d v="2021-04-22T00:00:00"/>
    <s v="Lelang"/>
    <s v="PBS017"/>
    <d v="2025-10-15T00:00:00"/>
    <n v="6.1249999999999999E-2"/>
    <n v="5.7000000000000002E-2"/>
    <n v="5.84825E-2"/>
    <n v="6.0999999999999999E-2"/>
    <n v="0"/>
    <n v="5.7378600000000002E-2"/>
    <n v="5.7500000000000002E-2"/>
    <m/>
    <n v="2769000"/>
    <m/>
    <n v="400000"/>
    <m/>
    <n v="400000"/>
    <m/>
    <n v="6.9225000000000003"/>
    <n v="5.74E-2"/>
    <n v="2021"/>
    <x v="12"/>
    <x v="20"/>
  </r>
  <r>
    <d v="2021-04-20T00:00:00"/>
    <d v="2021-04-22T00:00:00"/>
    <s v="Lelang"/>
    <s v="PBS029"/>
    <d v="2034-03-15T00:00:00"/>
    <n v="6.3750000000000001E-2"/>
    <n v="6.6000000000000003E-2"/>
    <n v="6.7632100000000001E-2"/>
    <n v="6.9000000000000006E-2"/>
    <n v="6.6000000000000003E-2"/>
    <n v="0"/>
    <n v="0"/>
    <m/>
    <n v="2083300"/>
    <m/>
    <n v="55000"/>
    <m/>
    <n v="0"/>
    <m/>
    <e v="#DIV/0!"/>
    <n v="6.5600000000000006E-2"/>
    <n v="2021"/>
    <x v="12"/>
    <x v="20"/>
  </r>
  <r>
    <d v="2021-04-20T00:00:00"/>
    <d v="2021-04-22T00:00:00"/>
    <s v="Lelang"/>
    <s v="PBS004"/>
    <d v="2037-02-15T00:00:00"/>
    <n v="6.0999999999999999E-2"/>
    <n v="6.6699999999999995E-2"/>
    <n v="6.7478200000000002E-2"/>
    <n v="6.8500000000000005E-2"/>
    <n v="6.6699999999999995E-2"/>
    <n v="6.6699999999999995E-2"/>
    <n v="6.6699999999999995E-2"/>
    <m/>
    <n v="2476800"/>
    <m/>
    <n v="15000"/>
    <m/>
    <n v="15000"/>
    <m/>
    <n v="165.12"/>
    <n v="6.6699999999999995E-2"/>
    <n v="2021"/>
    <x v="12"/>
    <x v="20"/>
  </r>
  <r>
    <d v="2021-04-20T00:00:00"/>
    <d v="2021-04-22T00:00:00"/>
    <s v="Lelang"/>
    <s v="PBS028"/>
    <d v="2046-10-15T00:00:00"/>
    <n v="7.7499999999999999E-2"/>
    <n v="7.1599999999999997E-2"/>
    <n v="7.2403800000000004E-2"/>
    <n v="7.4999999999999997E-2"/>
    <n v="7.1599999999999997E-2"/>
    <n v="7.23607E-2"/>
    <n v="7.2499999999999995E-2"/>
    <m/>
    <n v="2699300"/>
    <m/>
    <n v="1150000"/>
    <m/>
    <n v="1150000"/>
    <m/>
    <n v="2.3472173913043477"/>
    <n v="7.2400000000000006E-2"/>
    <n v="2021"/>
    <x v="12"/>
    <x v="20"/>
  </r>
  <r>
    <d v="2021-04-21T00:00:00"/>
    <d v="2021-04-22T00:00:00"/>
    <s v="Lelang GSO"/>
    <s v="PBS027"/>
    <d v="2023-05-15T00:00:00"/>
    <n v="6.5000000000000002E-2"/>
    <n v="4.8187199999999999E-2"/>
    <n v="4.8187199999999999E-2"/>
    <n v="4.8187199999999999E-2"/>
    <n v="4.8187199999999999E-2"/>
    <n v="4.8187199999999999E-2"/>
    <n v="4.8187199999999999E-2"/>
    <n v="2635000"/>
    <n v="177000"/>
    <n v="3412800"/>
    <n v="177000"/>
    <n v="2635000"/>
    <n v="177000"/>
    <n v="2635000"/>
    <n v="1"/>
    <n v="4.8187199999999999E-2"/>
    <n v="2021"/>
    <x v="12"/>
    <x v="20"/>
  </r>
  <r>
    <d v="2021-04-21T00:00:00"/>
    <d v="2021-04-22T00:00:00"/>
    <s v="Lelang GSO"/>
    <s v="PBS017"/>
    <d v="2025-10-15T00:00:00"/>
    <n v="6.1249999999999999E-2"/>
    <n v="5.7378600000000002E-2"/>
    <n v="5.7378600000000002E-2"/>
    <n v="5.7378600000000002E-2"/>
    <n v="5.7378600000000002E-2"/>
    <n v="5.7378600000000002E-2"/>
    <n v="5.7378600000000002E-2"/>
    <m/>
    <n v="550000"/>
    <m/>
    <n v="550000"/>
    <m/>
    <n v="550000"/>
    <m/>
    <n v="0"/>
    <n v="5.7378600000000002E-2"/>
    <n v="2021"/>
    <x v="12"/>
    <x v="20"/>
  </r>
  <r>
    <d v="2021-04-21T00:00:00"/>
    <d v="2021-04-22T00:00:00"/>
    <s v="Lelang GSO"/>
    <s v="PBS004"/>
    <d v="2037-02-15T00:00:00"/>
    <n v="6.0999999999999999E-2"/>
    <n v="6.6699999999999995E-2"/>
    <n v="6.6699999999999995E-2"/>
    <n v="6.6699999999999995E-2"/>
    <n v="6.6699999999999995E-2"/>
    <n v="6.6699999999999995E-2"/>
    <n v="6.6699999999999995E-2"/>
    <m/>
    <n v="1684500"/>
    <m/>
    <n v="906700"/>
    <m/>
    <n v="906700"/>
    <m/>
    <n v="1.857836108966582"/>
    <n v="6.6699999999999995E-2"/>
    <n v="2021"/>
    <x v="12"/>
    <x v="20"/>
  </r>
  <r>
    <d v="2021-04-21T00:00:00"/>
    <d v="2021-04-22T00:00:00"/>
    <s v="Lelang GSO"/>
    <s v="PBS028"/>
    <d v="2046-10-15T00:00:00"/>
    <n v="7.7499999999999999E-2"/>
    <n v="7.23607E-2"/>
    <n v="7.23607E-2"/>
    <n v="7.23607E-2"/>
    <n v="7.23607E-2"/>
    <n v="7.23607E-2"/>
    <n v="7.23607E-2"/>
    <m/>
    <n v="1001300"/>
    <m/>
    <n v="1001300"/>
    <m/>
    <n v="1001300"/>
    <m/>
    <n v="1"/>
    <n v="7.23607E-2"/>
    <n v="2021"/>
    <x v="12"/>
    <x v="20"/>
  </r>
  <r>
    <d v="2021-04-27T00:00:00"/>
    <d v="2021-04-29T00:00:00"/>
    <s v="Lelang"/>
    <s v="SPN03210728"/>
    <d v="2021-07-28T00:00:00"/>
    <s v="Diskonto"/>
    <n v="3.0499999999999999E-2"/>
    <n v="3.1544700000000002E-2"/>
    <n v="3.2000000000000001E-2"/>
    <n v="3.0499999999999999E-2"/>
    <n v="3.1300000000000001E-2"/>
    <n v="3.15E-2"/>
    <n v="30000000"/>
    <n v="2180000"/>
    <n v="52746600"/>
    <n v="1950000"/>
    <n v="29000000"/>
    <n v="1000000"/>
    <n v="28050000"/>
    <n v="2.1800000000000002"/>
    <n v="3.15E-2"/>
    <n v="2021"/>
    <x v="12"/>
    <x v="16"/>
  </r>
  <r>
    <d v="2021-04-27T00:00:00"/>
    <d v="2021-04-29T00:00:00"/>
    <s v="Lelang"/>
    <s v="SPN12220106"/>
    <d v="2022-01-06T00:00:00"/>
    <s v="Diskonto"/>
    <n v="3.2500000000000001E-2"/>
    <n v="3.3130600000000003E-2"/>
    <n v="3.3700000000000001E-2"/>
    <n v="3.0499999999999999E-2"/>
    <n v="3.3071400000000001E-2"/>
    <n v="3.3700000000000001E-2"/>
    <m/>
    <n v="1230000"/>
    <m/>
    <n v="1150000"/>
    <m/>
    <n v="1150000"/>
    <m/>
    <n v="1.0695652173913044"/>
    <n v="3.3099999999999997E-2"/>
    <n v="2021"/>
    <x v="12"/>
    <x v="17"/>
  </r>
  <r>
    <d v="2021-04-27T00:00:00"/>
    <d v="2021-04-29T00:00:00"/>
    <s v="Lelang"/>
    <s v="FR0086"/>
    <d v="2026-04-15T00:00:00"/>
    <n v="5.5E-2"/>
    <n v="5.6000000000000001E-2"/>
    <n v="5.7180799999999997E-2"/>
    <n v="6.0999999999999999E-2"/>
    <n v="5.6599999999999998E-2"/>
    <n v="5.6595100000000002E-2"/>
    <n v="5.7299999999999997E-2"/>
    <m/>
    <n v="12397100"/>
    <m/>
    <n v="8000000"/>
    <m/>
    <n v="8000000"/>
    <m/>
    <n v="1.5496375"/>
    <n v="5.6599999999999998E-2"/>
    <n v="2021"/>
    <x v="12"/>
    <x v="1"/>
  </r>
  <r>
    <d v="2021-04-27T00:00:00"/>
    <d v="2021-04-29T00:00:00"/>
    <s v="Lelang"/>
    <s v="FR0087"/>
    <d v="2031-02-15T00:00:00"/>
    <n v="6.5000000000000002E-2"/>
    <n v="6.4199999999999993E-2"/>
    <n v="6.5088599999999996E-2"/>
    <n v="6.8000000000000005E-2"/>
    <n v="6.4799999999999996E-2"/>
    <n v="6.4698500000000006E-2"/>
    <n v="6.5000000000000002E-2"/>
    <m/>
    <n v="19671000"/>
    <m/>
    <n v="9550000"/>
    <m/>
    <n v="9550000"/>
    <m/>
    <n v="2.0597905759162303"/>
    <n v="6.4699999999999994E-2"/>
    <n v="2021"/>
    <x v="12"/>
    <x v="1"/>
  </r>
  <r>
    <d v="2021-04-27T00:00:00"/>
    <d v="2021-04-29T00:00:00"/>
    <s v="Lelang"/>
    <s v="FR0088"/>
    <d v="2036-06-15T00:00:00"/>
    <n v="6.25E-2"/>
    <n v="6.4199999999999993E-2"/>
    <n v="6.5658300000000003E-2"/>
    <n v="6.8500000000000005E-2"/>
    <n v="6.4000000000000001E-2"/>
    <n v="6.4788700000000005E-2"/>
    <n v="6.5299999999999997E-2"/>
    <m/>
    <n v="4364600"/>
    <m/>
    <n v="1200000"/>
    <m/>
    <n v="1200000"/>
    <m/>
    <n v="3.6371666666666669"/>
    <n v="6.4799999999999996E-2"/>
    <n v="2021"/>
    <x v="12"/>
    <x v="1"/>
  </r>
  <r>
    <d v="2021-04-27T00:00:00"/>
    <d v="2021-04-29T00:00:00"/>
    <s v="Lelang"/>
    <s v="FR0083"/>
    <d v="2040-04-15T00:00:00"/>
    <n v="7.4999999999999997E-2"/>
    <n v="7.1999999999999995E-2"/>
    <n v="7.2723999999999997E-2"/>
    <n v="7.4999999999999997E-2"/>
    <n v="7.2400000000000006E-2"/>
    <n v="7.2496699999999997E-2"/>
    <n v="7.2900000000000006E-2"/>
    <m/>
    <n v="9526900"/>
    <m/>
    <n v="5450000"/>
    <m/>
    <n v="5450000"/>
    <m/>
    <n v="1.7480550458715596"/>
    <n v="7.2499999999999995E-2"/>
    <n v="2021"/>
    <x v="12"/>
    <x v="1"/>
  </r>
  <r>
    <d v="2021-04-27T00:00:00"/>
    <d v="2021-04-29T00:00:00"/>
    <s v="Lelang"/>
    <s v="FR0089"/>
    <d v="2051-08-15T00:00:00"/>
    <n v="6.8750000000000006E-2"/>
    <n v="6.9199999999999998E-2"/>
    <n v="7.0753300000000005E-2"/>
    <n v="7.2499999999999995E-2"/>
    <n v="6.9500000000000006E-2"/>
    <n v="7.0385900000000001E-2"/>
    <n v="7.0999999999999994E-2"/>
    <m/>
    <n v="3377000"/>
    <m/>
    <n v="1700000"/>
    <m/>
    <n v="1700000"/>
    <m/>
    <n v="1.9864705882352942"/>
    <n v="7.0400000000000004E-2"/>
    <n v="2021"/>
    <x v="12"/>
    <x v="1"/>
  </r>
  <r>
    <d v="2021-05-04T00:00:00"/>
    <d v="2021-05-06T00:00:00"/>
    <s v="Lelang"/>
    <s v="SPNS05112021"/>
    <d v="2021-10-07T00:00:00"/>
    <s v="Diskonto"/>
    <n v="3.15E-2"/>
    <n v="3.2356700000000002E-2"/>
    <n v="3.2800000000000003E-2"/>
    <n v="3.15E-2"/>
    <n v="3.2247999999999999E-2"/>
    <n v="3.2399999999999998E-2"/>
    <n v="10000000"/>
    <n v="1930000"/>
    <n v="19905700"/>
    <n v="1500000"/>
    <n v="10350000"/>
    <n v="1150000"/>
    <n v="10000000"/>
    <n v="1.6782608695652175"/>
    <n v="3.2300000000000002E-2"/>
    <n v="2021"/>
    <x v="12"/>
    <x v="21"/>
  </r>
  <r>
    <d v="2021-05-04T00:00:00"/>
    <d v="2021-05-06T00:00:00"/>
    <s v="Lelang"/>
    <s v="PBS027"/>
    <d v="2023-05-15T00:00:00"/>
    <n v="6.5000000000000002E-2"/>
    <n v="4.7199999999999999E-2"/>
    <n v="4.8539199999999998E-2"/>
    <n v="0.05"/>
    <n v="4.7199999999999999E-2"/>
    <n v="4.8296800000000001E-2"/>
    <n v="4.9200000000000001E-2"/>
    <m/>
    <n v="7671700"/>
    <m/>
    <n v="6450000"/>
    <m/>
    <n v="6450000"/>
    <m/>
    <n v="1.1894108527131784"/>
    <n v="4.8300000000000003E-2"/>
    <n v="2021"/>
    <x v="12"/>
    <x v="20"/>
  </r>
  <r>
    <d v="2021-05-04T00:00:00"/>
    <d v="2021-05-06T00:00:00"/>
    <s v="Lelang"/>
    <s v="PBS017"/>
    <d v="2025-10-15T00:00:00"/>
    <n v="6.1249999999999999E-2"/>
    <n v="5.6800000000000003E-2"/>
    <n v="5.8043999999999998E-2"/>
    <n v="6.0999999999999999E-2"/>
    <n v="5.6800000000000003E-2"/>
    <n v="5.7392800000000001E-2"/>
    <n v="5.7700000000000001E-2"/>
    <m/>
    <n v="2615000"/>
    <m/>
    <n v="1300000"/>
    <m/>
    <n v="1300000"/>
    <m/>
    <n v="2.0115384615384615"/>
    <n v="5.74E-2"/>
    <n v="2021"/>
    <x v="12"/>
    <x v="20"/>
  </r>
  <r>
    <d v="2021-05-04T00:00:00"/>
    <d v="2021-05-06T00:00:00"/>
    <s v="Lelang"/>
    <s v="PBS029"/>
    <d v="2034-03-15T00:00:00"/>
    <n v="6.3750000000000001E-2"/>
    <n v="6.5500000000000003E-2"/>
    <n v="6.6402600000000006E-2"/>
    <n v="6.7299999999999999E-2"/>
    <n v="6.5500000000000003E-2"/>
    <n v="6.5783700000000001E-2"/>
    <n v="6.6100000000000006E-2"/>
    <m/>
    <n v="2346600"/>
    <m/>
    <n v="350000"/>
    <m/>
    <n v="350000"/>
    <m/>
    <n v="6.7045714285714286"/>
    <n v="6.5799999999999997E-2"/>
    <n v="2021"/>
    <x v="12"/>
    <x v="20"/>
  </r>
  <r>
    <d v="2021-05-04T00:00:00"/>
    <d v="2021-05-06T00:00:00"/>
    <s v="Lelang"/>
    <s v="PBS004"/>
    <d v="2037-02-15T00:00:00"/>
    <n v="6.0999999999999999E-2"/>
    <n v="6.6600000000000006E-2"/>
    <n v="6.8475599999999998E-2"/>
    <n v="7.2499999999999995E-2"/>
    <n v="6.6600000000000006E-2"/>
    <n v="6.6691700000000007E-2"/>
    <n v="6.6799999999999998E-2"/>
    <m/>
    <n v="2596400"/>
    <m/>
    <n v="100000"/>
    <m/>
    <n v="100000"/>
    <m/>
    <n v="25.963999999999999"/>
    <n v="6.6699999999999995E-2"/>
    <n v="2021"/>
    <x v="12"/>
    <x v="20"/>
  </r>
  <r>
    <d v="2021-05-04T00:00:00"/>
    <d v="2021-05-06T00:00:00"/>
    <s v="Lelang"/>
    <s v="PBS028"/>
    <d v="2046-10-15T00:00:00"/>
    <n v="7.7499999999999999E-2"/>
    <n v="7.2099999999999997E-2"/>
    <n v="7.2735999999999995E-2"/>
    <n v="7.2999999999999995E-2"/>
    <n v="7.2099999999999997E-2"/>
    <n v="7.2588600000000003E-2"/>
    <n v="7.2900000000000006E-2"/>
    <m/>
    <n v="2746000"/>
    <m/>
    <n v="650000"/>
    <m/>
    <n v="650000"/>
    <m/>
    <n v="4.2246153846153849"/>
    <n v="7.2599999999999998E-2"/>
    <n v="2021"/>
    <x v="12"/>
    <x v="20"/>
  </r>
  <r>
    <d v="2021-05-11T00:00:00"/>
    <d v="2021-05-11T00:00:00"/>
    <s v="Private Placement"/>
    <s v="PBS026"/>
    <d v="2024-10-15T00:00:00"/>
    <n v="6.6250000000000003E-2"/>
    <m/>
    <m/>
    <m/>
    <m/>
    <n v="5.2999999999999999E-2"/>
    <m/>
    <m/>
    <n v="500000"/>
    <n v="500000"/>
    <n v="500000"/>
    <n v="500000"/>
    <n v="500000"/>
    <n v="500000"/>
    <n v="1"/>
    <m/>
    <n v="2021"/>
    <x v="12"/>
    <x v="20"/>
  </r>
  <r>
    <d v="2021-05-11T00:00:00"/>
    <d v="2021-05-11T00:00:00"/>
    <s v="Private Placement"/>
    <s v="PBS003"/>
    <d v="2027-01-15T00:00:00"/>
    <n v="0.06"/>
    <m/>
    <m/>
    <m/>
    <m/>
    <n v="5.7500000000000002E-2"/>
    <m/>
    <m/>
    <n v="250000"/>
    <n v="250000"/>
    <n v="250000"/>
    <n v="250000"/>
    <n v="250000"/>
    <n v="250000"/>
    <n v="1"/>
    <m/>
    <n v="2021"/>
    <x v="12"/>
    <x v="20"/>
  </r>
  <r>
    <d v="2021-05-21T00:00:00"/>
    <d v="2021-05-27T00:00:00"/>
    <s v="Bookbuilding"/>
    <s v="RIJPY0524"/>
    <d v="2024-05-27T00:00:00"/>
    <n v="3.3E-3"/>
    <m/>
    <m/>
    <m/>
    <m/>
    <m/>
    <m/>
    <m/>
    <n v="3823194.7000000007"/>
    <m/>
    <n v="3823194.7000000007"/>
    <m/>
    <n v="3823194.7000000007"/>
    <m/>
    <n v="1"/>
    <m/>
    <n v="2021"/>
    <x v="12"/>
    <x v="9"/>
  </r>
  <r>
    <d v="2021-05-21T00:00:00"/>
    <d v="2021-05-27T00:00:00"/>
    <s v="Bookbuilding"/>
    <s v="RIJPY0526"/>
    <d v="2026-05-27T00:00:00"/>
    <n v="5.7000000000000002E-3"/>
    <m/>
    <m/>
    <m/>
    <m/>
    <m/>
    <m/>
    <m/>
    <n v="6169845.2400000012"/>
    <m/>
    <n v="6169845.2400000012"/>
    <m/>
    <n v="6169845.2400000012"/>
    <m/>
    <n v="1"/>
    <m/>
    <n v="2021"/>
    <x v="12"/>
    <x v="9"/>
  </r>
  <r>
    <d v="2021-05-21T00:00:00"/>
    <d v="2021-05-27T00:00:00"/>
    <s v="Bookbuilding"/>
    <s v="RIJPY0528"/>
    <d v="2028-05-27T00:00:00"/>
    <n v="7.0000000000000001E-3"/>
    <m/>
    <m/>
    <m/>
    <m/>
    <m/>
    <m/>
    <m/>
    <n v="158201.16000000003"/>
    <m/>
    <n v="158201.16000000003"/>
    <m/>
    <n v="158201.16000000003"/>
    <m/>
    <n v="1"/>
    <m/>
    <n v="2021"/>
    <x v="12"/>
    <x v="9"/>
  </r>
  <r>
    <d v="2021-05-21T00:00:00"/>
    <d v="2021-05-27T00:00:00"/>
    <s v="Bookbuilding"/>
    <s v="RIJPY0531"/>
    <d v="2031-05-27T00:00:00"/>
    <n v="8.8999999999999999E-3"/>
    <m/>
    <m/>
    <m/>
    <m/>
    <m/>
    <m/>
    <m/>
    <n v="2399384.2599999998"/>
    <m/>
    <n v="2399384.2599999998"/>
    <m/>
    <n v="2399384.2599999998"/>
    <m/>
    <n v="1"/>
    <m/>
    <n v="2021"/>
    <x v="12"/>
    <x v="9"/>
  </r>
  <r>
    <d v="2021-05-21T00:00:00"/>
    <d v="2021-05-27T00:00:00"/>
    <s v="Bookbuilding"/>
    <s v="RIJPY0536"/>
    <d v="2036-05-27T00:00:00"/>
    <n v="1.17E-2"/>
    <m/>
    <m/>
    <m/>
    <m/>
    <m/>
    <m/>
    <m/>
    <n v="329585.75000000006"/>
    <m/>
    <n v="329585.75000000006"/>
    <m/>
    <n v="329585.75000000006"/>
    <m/>
    <n v="1"/>
    <m/>
    <n v="2021"/>
    <x v="12"/>
    <x v="9"/>
  </r>
  <r>
    <d v="2021-05-21T00:00:00"/>
    <d v="2021-05-27T00:00:00"/>
    <s v="Bookbuilding"/>
    <s v="RIJPY0541"/>
    <d v="2041-05-27T00:00:00"/>
    <n v="1.44E-2"/>
    <m/>
    <m/>
    <m/>
    <m/>
    <m/>
    <m/>
    <m/>
    <n v="303218.89"/>
    <m/>
    <n v="303218.89"/>
    <m/>
    <n v="303218.89"/>
    <m/>
    <n v="1"/>
    <m/>
    <n v="2021"/>
    <x v="12"/>
    <x v="9"/>
  </r>
  <r>
    <d v="2021-05-25T00:00:00"/>
    <d v="2021-05-28T00:00:00"/>
    <s v="Lelang"/>
    <s v="SPN03210826"/>
    <d v="2021-08-26T00:00:00"/>
    <s v="Diskonto"/>
    <n v="3.0499999999999999E-2"/>
    <n v="3.1435400000000002E-2"/>
    <n v="3.2000000000000001E-2"/>
    <n v="3.0499999999999999E-2"/>
    <n v="3.1151999999999999E-2"/>
    <n v="3.15E-2"/>
    <n v="30000000"/>
    <n v="1950000"/>
    <n v="78163200"/>
    <n v="1150000"/>
    <n v="32700000"/>
    <n v="1000000"/>
    <n v="32550000"/>
    <n v="1.95"/>
    <n v="3.1199999999999999E-2"/>
    <n v="2021"/>
    <x v="12"/>
    <x v="16"/>
  </r>
  <r>
    <d v="2021-05-25T00:00:00"/>
    <d v="2021-05-28T00:00:00"/>
    <s v="Lelang"/>
    <s v="SPN12220527"/>
    <d v="2022-05-27T00:00:00"/>
    <s v="Diskonto"/>
    <n v="3.32E-2"/>
    <n v="3.3570299999999997E-2"/>
    <n v="3.4000000000000002E-2"/>
    <n v="3.32E-2"/>
    <n v="3.3487099999999999E-2"/>
    <n v="3.39E-2"/>
    <m/>
    <n v="2050000"/>
    <m/>
    <n v="1750000"/>
    <m/>
    <n v="1750000"/>
    <m/>
    <n v="1.1714285714285715"/>
    <n v="3.3500000000000002E-2"/>
    <n v="2021"/>
    <x v="12"/>
    <x v="17"/>
  </r>
  <r>
    <d v="2021-05-25T00:00:00"/>
    <d v="2021-05-28T00:00:00"/>
    <s v="Lelang"/>
    <s v="FR0086"/>
    <d v="2026-04-15T00:00:00"/>
    <n v="5.5E-2"/>
    <n v="5.5E-2"/>
    <n v="5.5912499999999997E-2"/>
    <n v="5.8000000000000003E-2"/>
    <n v="5.5E-2"/>
    <n v="5.5499800000000002E-2"/>
    <n v="5.57E-2"/>
    <m/>
    <n v="28094600"/>
    <m/>
    <n v="9350000"/>
    <m/>
    <n v="9350000"/>
    <m/>
    <n v="3.0047700534759358"/>
    <n v="5.5500000000000001E-2"/>
    <n v="2021"/>
    <x v="12"/>
    <x v="1"/>
  </r>
  <r>
    <d v="2021-05-25T00:00:00"/>
    <d v="2021-05-28T00:00:00"/>
    <s v="Lelang"/>
    <s v="FR0087"/>
    <d v="2031-02-15T00:00:00"/>
    <n v="6.5000000000000002E-2"/>
    <n v="6.4000000000000001E-2"/>
    <n v="6.46423E-2"/>
    <n v="6.6500000000000004E-2"/>
    <n v="6.4000000000000001E-2"/>
    <n v="6.4499699999999993E-2"/>
    <n v="6.4699999999999994E-2"/>
    <m/>
    <n v="26233700"/>
    <m/>
    <n v="13400000"/>
    <m/>
    <n v="13400000"/>
    <m/>
    <n v="1.9577388059701493"/>
    <n v="6.4500000000000002E-2"/>
    <n v="2021"/>
    <x v="12"/>
    <x v="1"/>
  </r>
  <r>
    <d v="2021-05-25T00:00:00"/>
    <d v="2021-05-28T00:00:00"/>
    <s v="Lelang"/>
    <s v="FR0088"/>
    <d v="2036-06-15T00:00:00"/>
    <n v="6.25E-2"/>
    <n v="6.2899999999999998E-2"/>
    <n v="6.4418400000000001E-2"/>
    <n v="6.9800000000000001E-2"/>
    <n v="6.2899999999999998E-2"/>
    <n v="6.3691899999999996E-2"/>
    <n v="6.4199999999999993E-2"/>
    <m/>
    <n v="5022600"/>
    <m/>
    <n v="1850000"/>
    <m/>
    <n v="1850000"/>
    <m/>
    <n v="2.7149189189189191"/>
    <n v="6.3700000000000007E-2"/>
    <n v="2021"/>
    <x v="12"/>
    <x v="1"/>
  </r>
  <r>
    <d v="2021-05-25T00:00:00"/>
    <d v="2021-05-28T00:00:00"/>
    <s v="Lelang"/>
    <s v="FR0083"/>
    <d v="2040-04-15T00:00:00"/>
    <n v="7.4999999999999997E-2"/>
    <n v="7.0900000000000005E-2"/>
    <n v="7.1614899999999995E-2"/>
    <n v="7.2599999999999998E-2"/>
    <n v="7.0900000000000005E-2"/>
    <n v="7.1297799999999995E-2"/>
    <n v="7.1499999999999994E-2"/>
    <m/>
    <n v="10743400"/>
    <m/>
    <n v="3250000"/>
    <m/>
    <n v="3250000"/>
    <m/>
    <n v="3.3056615384615387"/>
    <n v="7.1300000000000002E-2"/>
    <n v="2021"/>
    <x v="12"/>
    <x v="1"/>
  </r>
  <r>
    <d v="2021-05-25T00:00:00"/>
    <d v="2021-05-28T00:00:00"/>
    <s v="Lelang"/>
    <s v="FR0089"/>
    <d v="2051-08-15T00:00:00"/>
    <n v="6.8750000000000006E-2"/>
    <n v="6.8599999999999994E-2"/>
    <n v="6.9590200000000005E-2"/>
    <n v="7.2499999999999995E-2"/>
    <n v="6.8599999999999994E-2"/>
    <n v="6.9095100000000007E-2"/>
    <n v="6.9500000000000006E-2"/>
    <m/>
    <n v="4068900"/>
    <m/>
    <n v="1950000"/>
    <m/>
    <n v="1950000"/>
    <m/>
    <n v="2.0866153846153845"/>
    <n v="6.9099999999999995E-2"/>
    <n v="2021"/>
    <x v="12"/>
    <x v="1"/>
  </r>
  <r>
    <d v="2021-06-02T00:00:00"/>
    <d v="2021-06-04T00:00:00"/>
    <s v="Lelang"/>
    <s v="SPNS03122021"/>
    <d v="2021-12-03T00:00:00"/>
    <s v="Diskonto"/>
    <n v="3.2000000000000001E-2"/>
    <n v="3.2230500000000002E-2"/>
    <n v="3.2500000000000001E-2"/>
    <n v="3.2000000000000001E-2"/>
    <n v="3.2094999999999999E-2"/>
    <n v="3.2199999999999999E-2"/>
    <n v="10000000"/>
    <n v="1215000"/>
    <n v="44645900"/>
    <n v="600000"/>
    <n v="11300000"/>
    <n v="600000"/>
    <n v="11000000"/>
    <n v="2.0249999999999999"/>
    <n v="3.2099999999999997E-2"/>
    <n v="2021"/>
    <x v="12"/>
    <x v="21"/>
  </r>
  <r>
    <d v="2021-06-02T00:00:00"/>
    <d v="2021-06-04T00:00:00"/>
    <s v="Lelang"/>
    <s v="PBS027"/>
    <d v="2023-05-15T00:00:00"/>
    <n v="6.5000000000000002E-2"/>
    <n v="4.5499999999999999E-2"/>
    <n v="4.6900900000000002E-2"/>
    <n v="5.1999999999999998E-2"/>
    <n v="4.5499999999999999E-2"/>
    <n v="4.5798199999999997E-2"/>
    <n v="4.5999999999999999E-2"/>
    <m/>
    <n v="13595000"/>
    <m/>
    <n v="3150000"/>
    <m/>
    <n v="3150000"/>
    <m/>
    <n v="4.3158730158730156"/>
    <n v="4.58E-2"/>
    <n v="2021"/>
    <x v="12"/>
    <x v="20"/>
  </r>
  <r>
    <d v="2021-06-02T00:00:00"/>
    <d v="2021-06-04T00:00:00"/>
    <s v="Lelang"/>
    <s v="PBS017"/>
    <d v="2025-10-15T00:00:00"/>
    <n v="6.1249999999999999E-2"/>
    <n v="5.5399999999999998E-2"/>
    <n v="5.6055300000000002E-2"/>
    <n v="0.06"/>
    <n v="5.5399999999999998E-2"/>
    <n v="5.55989E-2"/>
    <n v="5.5800000000000002E-2"/>
    <m/>
    <n v="12423000"/>
    <m/>
    <n v="5100000"/>
    <m/>
    <n v="5100000"/>
    <m/>
    <n v="2.4358823529411766"/>
    <n v="5.5599999999999997E-2"/>
    <n v="2021"/>
    <x v="12"/>
    <x v="20"/>
  </r>
  <r>
    <d v="2021-06-02T00:00:00"/>
    <d v="2021-06-04T00:00:00"/>
    <s v="Lelang"/>
    <s v="PBS030"/>
    <d v="2028-07-15T00:00:00"/>
    <n v="5.8749999999999997E-2"/>
    <n v="6.0499999999999998E-2"/>
    <n v="6.3476900000000003E-2"/>
    <n v="6.5299999999999997E-2"/>
    <n v="6.0499999999999998E-2"/>
    <n v="6.1600000000000002E-2"/>
    <n v="6.2E-2"/>
    <m/>
    <n v="6973000"/>
    <m/>
    <n v="350000"/>
    <m/>
    <n v="350000"/>
    <m/>
    <n v="19.922857142857143"/>
    <n v="6.1600000000000002E-2"/>
    <n v="2021"/>
    <x v="12"/>
    <x v="20"/>
  </r>
  <r>
    <d v="2021-06-02T00:00:00"/>
    <d v="2021-06-04T00:00:00"/>
    <s v="Lelang"/>
    <s v="PBS029"/>
    <d v="2034-03-15T00:00:00"/>
    <n v="6.3750000000000001E-2"/>
    <n v="6.5299999999999997E-2"/>
    <n v="6.5629699999999999E-2"/>
    <n v="6.6900000000000001E-2"/>
    <n v="6.5299999999999997E-2"/>
    <n v="0"/>
    <n v="0"/>
    <m/>
    <n v="4715400"/>
    <m/>
    <n v="0"/>
    <m/>
    <n v="0"/>
    <m/>
    <n v="0"/>
    <n v="6.5299999999999997E-2"/>
    <n v="2021"/>
    <x v="12"/>
    <x v="20"/>
  </r>
  <r>
    <d v="2021-06-02T00:00:00"/>
    <d v="2021-06-04T00:00:00"/>
    <s v="Lelang"/>
    <s v="PBS028"/>
    <d v="2046-10-15T00:00:00"/>
    <n v="7.7499999999999999E-2"/>
    <n v="7.2300000000000003E-2"/>
    <n v="7.2709599999999999E-2"/>
    <n v="7.3899999999999993E-2"/>
    <n v="7.2300000000000003E-2"/>
    <n v="7.2381000000000001E-2"/>
    <n v="7.2499999999999995E-2"/>
    <m/>
    <n v="5724500"/>
    <m/>
    <n v="2100000"/>
    <m/>
    <n v="1800000"/>
    <m/>
    <n v="3.180277777777778"/>
    <n v="7.2400000000000006E-2"/>
    <n v="2021"/>
    <x v="12"/>
    <x v="20"/>
  </r>
  <r>
    <d v="2021-06-03T00:00:00"/>
    <d v="2021-06-07T00:00:00"/>
    <s v="Private Placement"/>
    <s v="FR0082"/>
    <d v="2030-09-15T00:00:00"/>
    <n v="7.0000000000000007E-2"/>
    <m/>
    <m/>
    <m/>
    <m/>
    <n v="6.3700000000000007E-2"/>
    <m/>
    <m/>
    <n v="3000000"/>
    <n v="3000000"/>
    <n v="3000000"/>
    <n v="3000000"/>
    <n v="3000000"/>
    <n v="3000000"/>
    <n v="1"/>
    <m/>
    <n v="2021"/>
    <x v="12"/>
    <x v="1"/>
  </r>
  <r>
    <d v="2021-06-03T00:00:00"/>
    <d v="2021-06-07T00:00:00"/>
    <s v="Private Placement"/>
    <s v="FR0074"/>
    <d v="2032-08-15T00:00:00"/>
    <n v="7.4999999999999997E-2"/>
    <m/>
    <m/>
    <m/>
    <m/>
    <n v="6.59E-2"/>
    <m/>
    <m/>
    <n v="3000000"/>
    <n v="3000000"/>
    <n v="3000000"/>
    <n v="3000000"/>
    <n v="3000000"/>
    <n v="3000000"/>
    <n v="1"/>
    <m/>
    <n v="2021"/>
    <x v="12"/>
    <x v="1"/>
  </r>
  <r>
    <d v="2021-06-03T00:00:00"/>
    <d v="2021-06-09T00:00:00"/>
    <s v="Bookbuilding"/>
    <s v="SWR002"/>
    <d v="2023-06-09T00:00:00"/>
    <n v="5.57E-2"/>
    <m/>
    <m/>
    <m/>
    <m/>
    <n v="5.57E-2"/>
    <m/>
    <m/>
    <n v="24141"/>
    <n v="24141"/>
    <n v="24141"/>
    <n v="24141"/>
    <n v="24141"/>
    <n v="24141"/>
    <n v="1"/>
    <n v="5.57E-2"/>
    <n v="2021"/>
    <x v="12"/>
    <x v="39"/>
  </r>
  <r>
    <d v="2021-06-08T00:00:00"/>
    <d v="2021-06-10T00:00:00"/>
    <s v="Lelang"/>
    <s v="SPN12210909"/>
    <d v="2021-08-26T00:00:00"/>
    <s v="Diskonto"/>
    <n v="3.0499999999999999E-2"/>
    <n v="3.1347100000000003E-2"/>
    <n v="3.2000000000000001E-2"/>
    <n v="3.0499999999999999E-2"/>
    <n v="3.10602E-2"/>
    <n v="3.1399999999999997E-2"/>
    <n v="30000000"/>
    <n v="1770000"/>
    <n v="78457300"/>
    <n v="1650000"/>
    <n v="34650000"/>
    <n v="1000000"/>
    <n v="34000000"/>
    <n v="1.77"/>
    <n v="3.1300000000000001E-2"/>
    <n v="2021"/>
    <x v="12"/>
    <x v="17"/>
  </r>
  <r>
    <d v="2021-06-08T00:00:00"/>
    <d v="2021-06-10T00:00:00"/>
    <s v="Lelang"/>
    <s v="SPN12220527"/>
    <d v="2022-05-27T00:00:00"/>
    <s v="Diskonto"/>
    <n v="3.2300000000000002E-2"/>
    <n v="3.3331300000000001E-2"/>
    <n v="3.39E-2"/>
    <n v="3.2300000000000002E-2"/>
    <n v="3.3295999999999999E-2"/>
    <n v="3.39E-2"/>
    <m/>
    <n v="1470000"/>
    <m/>
    <n v="1400000"/>
    <m/>
    <n v="1400000"/>
    <m/>
    <n v="1.05"/>
    <n v="3.3300000000000003E-2"/>
    <n v="2021"/>
    <x v="12"/>
    <x v="17"/>
  </r>
  <r>
    <d v="2021-06-08T00:00:00"/>
    <d v="2021-06-10T00:00:00"/>
    <s v="Lelang"/>
    <s v="FR0086"/>
    <d v="2026-04-15T00:00:00"/>
    <n v="5.5E-2"/>
    <n v="5.4300000000000001E-2"/>
    <n v="5.4814500000000002E-2"/>
    <n v="5.6500000000000002E-2"/>
    <n v="5.4300000000000001E-2"/>
    <n v="5.4599300000000003E-2"/>
    <n v="5.4800000000000001E-2"/>
    <m/>
    <n v="20423500"/>
    <m/>
    <n v="11000000"/>
    <m/>
    <n v="11000000"/>
    <m/>
    <n v="1.8566818181818181"/>
    <n v="5.4600000000000003E-2"/>
    <n v="2021"/>
    <x v="12"/>
    <x v="1"/>
  </r>
  <r>
    <d v="2021-06-08T00:00:00"/>
    <d v="2021-06-10T00:00:00"/>
    <s v="Lelang"/>
    <s v="FR0087"/>
    <d v="2031-02-15T00:00:00"/>
    <n v="6.5000000000000002E-2"/>
    <n v="6.3600000000000004E-2"/>
    <n v="6.42017E-2"/>
    <n v="6.5199999999999994E-2"/>
    <n v="6.3600000000000004E-2"/>
    <n v="6.3899600000000001E-2"/>
    <n v="6.4100000000000004E-2"/>
    <m/>
    <n v="33746700"/>
    <m/>
    <n v="14650000"/>
    <m/>
    <n v="14650000"/>
    <m/>
    <n v="2.3035290102389077"/>
    <n v="6.3899999999999998E-2"/>
    <n v="2021"/>
    <x v="12"/>
    <x v="1"/>
  </r>
  <r>
    <d v="2021-06-08T00:00:00"/>
    <d v="2021-06-10T00:00:00"/>
    <s v="Lelang"/>
    <s v="FR0088"/>
    <d v="2036-06-15T00:00:00"/>
    <n v="6.25E-2"/>
    <n v="6.2399999999999997E-2"/>
    <n v="6.4047999999999994E-2"/>
    <n v="6.5000000000000002E-2"/>
    <n v="6.2399999999999997E-2"/>
    <n v="6.3791600000000004E-2"/>
    <n v="6.4000000000000001E-2"/>
    <m/>
    <n v="3410700"/>
    <m/>
    <n v="1000000"/>
    <m/>
    <n v="1000000"/>
    <m/>
    <n v="3.4106999999999998"/>
    <n v="6.3799999999999996E-2"/>
    <n v="2021"/>
    <x v="12"/>
    <x v="1"/>
  </r>
  <r>
    <d v="2021-06-08T00:00:00"/>
    <d v="2021-06-10T00:00:00"/>
    <s v="Lelang"/>
    <s v="FR0083"/>
    <d v="2040-04-15T00:00:00"/>
    <n v="7.4999999999999997E-2"/>
    <n v="7.0199999999999999E-2"/>
    <n v="7.0755499999999999E-2"/>
    <n v="7.1999999999999995E-2"/>
    <n v="7.0199999999999999E-2"/>
    <n v="7.0498199999999997E-2"/>
    <n v="7.0699999999999999E-2"/>
    <m/>
    <n v="13701100"/>
    <m/>
    <n v="4500000"/>
    <m/>
    <n v="4500000"/>
    <m/>
    <n v="3.044688888888889"/>
    <n v="7.0499999999999993E-2"/>
    <n v="2021"/>
    <x v="12"/>
    <x v="1"/>
  </r>
  <r>
    <d v="2021-06-08T00:00:00"/>
    <d v="2021-06-10T00:00:00"/>
    <s v="Lelang"/>
    <s v="FR0089"/>
    <d v="2051-08-15T00:00:00"/>
    <n v="6.8750000000000006E-2"/>
    <n v="6.8500000000000005E-2"/>
    <n v="6.9386600000000007E-2"/>
    <n v="7.0800000000000002E-2"/>
    <n v="6.8500000000000005E-2"/>
    <n v="6.8897700000000006E-2"/>
    <n v="6.9000000000000006E-2"/>
    <m/>
    <n v="3935300"/>
    <m/>
    <n v="450000"/>
    <m/>
    <n v="450000"/>
    <m/>
    <n v="8.7451111111111111"/>
    <n v="6.8900000000000003E-2"/>
    <n v="2021"/>
    <x v="12"/>
    <x v="1"/>
  </r>
  <r>
    <d v="2021-06-15T00:00:00"/>
    <d v="2021-06-17T00:00:00"/>
    <s v="Lelang"/>
    <s v="SPNS03122021"/>
    <d v="2021-12-03T00:00:00"/>
    <s v="Diskonto"/>
    <n v="3.1800000000000002E-2"/>
    <n v="3.21882E-2"/>
    <n v="3.2599999999999997E-2"/>
    <n v="3.1800000000000002E-2"/>
    <n v="3.1935999999999999E-2"/>
    <n v="3.2000000000000001E-2"/>
    <n v="10000000"/>
    <n v="1740000"/>
    <n v="46674500"/>
    <n v="1300000"/>
    <n v="11100000"/>
    <n v="500000"/>
    <n v="10000000"/>
    <n v="3.48"/>
    <n v="3.2099999999999997E-2"/>
    <n v="2021"/>
    <x v="12"/>
    <x v="21"/>
  </r>
  <r>
    <d v="2021-06-15T00:00:00"/>
    <d v="2021-06-17T00:00:00"/>
    <s v="Lelang"/>
    <s v="PBS027"/>
    <d v="2023-05-15T00:00:00"/>
    <n v="6.5000000000000002E-2"/>
    <n v="4.3499999999999997E-2"/>
    <n v="4.4432100000000002E-2"/>
    <n v="4.7500000000000001E-2"/>
    <n v="4.3499999999999997E-2"/>
    <n v="4.3799100000000001E-2"/>
    <n v="4.3999999999999997E-2"/>
    <m/>
    <n v="19900500"/>
    <m/>
    <n v="6550000"/>
    <m/>
    <n v="6550000"/>
    <m/>
    <n v="3.0382442748091605"/>
    <n v="4.3799999999999999E-2"/>
    <n v="2021"/>
    <x v="12"/>
    <x v="20"/>
  </r>
  <r>
    <d v="2021-06-15T00:00:00"/>
    <d v="2021-06-17T00:00:00"/>
    <s v="Lelang"/>
    <s v="PBS017"/>
    <d v="2025-10-15T00:00:00"/>
    <n v="6.1249999999999999E-2"/>
    <n v="5.3400000000000003E-2"/>
    <n v="5.4010299999999997E-2"/>
    <n v="5.5199999999999999E-2"/>
    <n v="5.3400000000000003E-2"/>
    <n v="5.3498400000000002E-2"/>
    <n v="5.3600000000000002E-2"/>
    <m/>
    <n v="12745000"/>
    <m/>
    <n v="900000"/>
    <m/>
    <n v="900000"/>
    <m/>
    <n v="14.161111111111111"/>
    <n v="5.3499999999999999E-2"/>
    <n v="2021"/>
    <x v="12"/>
    <x v="20"/>
  </r>
  <r>
    <d v="2021-06-15T00:00:00"/>
    <d v="2021-06-17T00:00:00"/>
    <s v="Lelang"/>
    <s v="PBS029"/>
    <d v="2034-03-15T00:00:00"/>
    <n v="6.3750000000000001E-2"/>
    <n v="6.4500000000000002E-2"/>
    <n v="6.5480300000000005E-2"/>
    <n v="6.6199999999999995E-2"/>
    <n v="6.4500000000000002E-2"/>
    <n v="6.5150700000000006E-2"/>
    <n v="6.5600000000000006E-2"/>
    <m/>
    <n v="5454700"/>
    <m/>
    <n v="2300000"/>
    <m/>
    <n v="2050000"/>
    <m/>
    <n v="2.6608292682926828"/>
    <n v="6.5199999999999994E-2"/>
    <n v="2021"/>
    <x v="12"/>
    <x v="20"/>
  </r>
  <r>
    <d v="2021-06-15T00:00:00"/>
    <d v="2021-06-17T00:00:00"/>
    <s v="Lelang"/>
    <s v="PBS004"/>
    <d v="2037-02-15T00:00:00"/>
    <n v="6.0999999999999999E-2"/>
    <n v="6.6000000000000003E-2"/>
    <n v="6.6754499999999994E-2"/>
    <n v="6.8500000000000005E-2"/>
    <n v="6.6000000000000003E-2"/>
    <n v="0"/>
    <n v="0"/>
    <m/>
    <n v="2919300"/>
    <m/>
    <n v="0"/>
    <m/>
    <n v="0"/>
    <m/>
    <n v="0"/>
    <n v="6.5799999999999997E-2"/>
    <n v="2021"/>
    <x v="12"/>
    <x v="20"/>
  </r>
  <r>
    <d v="2021-06-15T00:00:00"/>
    <d v="2021-06-17T00:00:00"/>
    <s v="Lelang"/>
    <s v="PBS028"/>
    <d v="2046-10-15T00:00:00"/>
    <n v="7.7499999999999999E-2"/>
    <n v="7.1800000000000003E-2"/>
    <n v="7.2409100000000004E-2"/>
    <n v="7.3499999999999996E-2"/>
    <n v="7.1800000000000003E-2"/>
    <n v="0"/>
    <n v="0"/>
    <m/>
    <n v="3915000"/>
    <m/>
    <n v="50000"/>
    <m/>
    <n v="0"/>
    <m/>
    <n v="0"/>
    <n v="7.17E-2"/>
    <n v="2021"/>
    <x v="12"/>
    <x v="20"/>
  </r>
  <r>
    <d v="2021-06-22T00:00:00"/>
    <d v="2021-06-24T00:00:00"/>
    <s v="Lelang"/>
    <s v="SPN03210922"/>
    <d v="2021-09-22T00:00:00"/>
    <s v="Diskonto"/>
    <n v="3.1199999999999999E-2"/>
    <n v="3.1871900000000002E-2"/>
    <n v="0.05"/>
    <n v="3.1199999999999999E-2"/>
    <n v="3.1359999999999999E-2"/>
    <n v="3.15E-2"/>
    <n v="30000000"/>
    <n v="2105000"/>
    <n v="69952600"/>
    <n v="2050000"/>
    <n v="33100000"/>
    <n v="1000000"/>
    <n v="30000000"/>
    <n v="2.105"/>
    <n v="3.1800000000000002E-2"/>
    <n v="2021"/>
    <x v="12"/>
    <x v="16"/>
  </r>
  <r>
    <d v="2021-06-22T00:00:00"/>
    <d v="2021-06-24T00:00:00"/>
    <s v="Lelang"/>
    <s v="SPN12220331"/>
    <d v="2022-03-31T00:00:00"/>
    <s v="Diskonto"/>
    <n v="3.2500000000000001E-2"/>
    <n v="3.3380399999999998E-2"/>
    <n v="3.4000000000000002E-2"/>
    <n v="3.2500000000000001E-2"/>
    <n v="3.31995E-2"/>
    <n v="3.3500000000000002E-2"/>
    <m/>
    <n v="1970000"/>
    <m/>
    <n v="1450000"/>
    <m/>
    <n v="1450000"/>
    <m/>
    <n v="1.3586206896551725"/>
    <n v="3.32E-2"/>
    <n v="2021"/>
    <x v="12"/>
    <x v="17"/>
  </r>
  <r>
    <d v="2021-06-22T00:00:00"/>
    <d v="2021-06-24T00:00:00"/>
    <s v="Lelang"/>
    <s v="FR0086"/>
    <d v="2026-04-15T00:00:00"/>
    <n v="5.5E-2"/>
    <n v="5.2999999999999999E-2"/>
    <n v="5.3884099999999997E-2"/>
    <n v="5.5500000000000001E-2"/>
    <n v="5.2999999999999999E-2"/>
    <n v="5.3499600000000001E-2"/>
    <n v="5.3699999999999998E-2"/>
    <m/>
    <n v="24291000"/>
    <m/>
    <n v="9450000"/>
    <m/>
    <n v="9450000"/>
    <m/>
    <n v="2.5704761904761906"/>
    <n v="5.3499999999999999E-2"/>
    <n v="2021"/>
    <x v="12"/>
    <x v="1"/>
  </r>
  <r>
    <d v="2021-06-22T00:00:00"/>
    <d v="2021-06-24T00:00:00"/>
    <s v="Lelang"/>
    <s v="FR0087"/>
    <d v="2031-02-15T00:00:00"/>
    <n v="6.5000000000000002E-2"/>
    <n v="6.5000000000000002E-2"/>
    <n v="6.6138500000000003E-2"/>
    <n v="6.7500000000000004E-2"/>
    <n v="6.5000000000000002E-2"/>
    <n v="6.5883499999999998E-2"/>
    <n v="6.6000000000000003E-2"/>
    <m/>
    <n v="27810500"/>
    <m/>
    <n v="14650000"/>
    <m/>
    <n v="12600000"/>
    <m/>
    <n v="2.2071825396825395"/>
    <n v="6.59E-2"/>
    <n v="2021"/>
    <x v="12"/>
    <x v="1"/>
  </r>
  <r>
    <d v="2021-06-22T00:00:00"/>
    <d v="2021-06-24T00:00:00"/>
    <s v="Lelang"/>
    <s v="FR0088"/>
    <d v="2036-06-15T00:00:00"/>
    <n v="6.25E-2"/>
    <n v="6.3399999999999998E-2"/>
    <n v="6.4845899999999998E-2"/>
    <n v="6.6000000000000003E-2"/>
    <n v="6.3399999999999998E-2"/>
    <n v="6.4175499999999996E-2"/>
    <n v="6.4600000000000005E-2"/>
    <m/>
    <n v="2316300"/>
    <m/>
    <n v="700000"/>
    <m/>
    <n v="700000"/>
    <m/>
    <n v="3.3090000000000002"/>
    <n v="6.4199999999999993E-2"/>
    <n v="2021"/>
    <x v="12"/>
    <x v="1"/>
  </r>
  <r>
    <d v="2021-06-22T00:00:00"/>
    <d v="2021-06-24T00:00:00"/>
    <s v="Lelang"/>
    <s v="FR0083"/>
    <d v="2040-04-15T00:00:00"/>
    <n v="7.4999999999999997E-2"/>
    <n v="7.1499999999999994E-2"/>
    <n v="7.23665E-2"/>
    <n v="7.2999999999999995E-2"/>
    <n v="7.1499999999999994E-2"/>
    <n v="7.2197700000000004E-2"/>
    <n v="7.2499999999999995E-2"/>
    <m/>
    <n v="9288500"/>
    <m/>
    <n v="4150000"/>
    <m/>
    <n v="4150000"/>
    <m/>
    <n v="2.2381927710843375"/>
    <n v="7.22E-2"/>
    <n v="2021"/>
    <x v="12"/>
    <x v="1"/>
  </r>
  <r>
    <d v="2021-06-22T00:00:00"/>
    <d v="2021-06-24T00:00:00"/>
    <s v="Lelang"/>
    <s v="FR0089"/>
    <d v="2051-08-15T00:00:00"/>
    <n v="6.8750000000000006E-2"/>
    <n v="6.8099999999999994E-2"/>
    <n v="7.0112400000000005E-2"/>
    <n v="7.3099999999999998E-2"/>
    <n v="6.8099999999999994E-2"/>
    <n v="6.9095400000000001E-2"/>
    <n v="6.9500000000000006E-2"/>
    <m/>
    <n v="2171300"/>
    <m/>
    <n v="650000"/>
    <m/>
    <n v="650000"/>
    <m/>
    <n v="3.3404615384615384"/>
    <n v="6.9099999999999995E-2"/>
    <n v="2021"/>
    <x v="12"/>
    <x v="1"/>
  </r>
  <r>
    <d v="2021-06-29T00:00:00"/>
    <d v="2021-07-01T00:00:00"/>
    <s v="Lelang"/>
    <s v="SPNS03122021"/>
    <d v="2021-12-03T00:00:00"/>
    <s v="Diskonto"/>
    <n v="3.15E-2"/>
    <n v="3.22215E-2"/>
    <n v="5.5E-2"/>
    <n v="3.15E-2"/>
    <n v="0"/>
    <n v="0"/>
    <n v="11000000"/>
    <n v="1580000"/>
    <n v="48684800"/>
    <n v="0"/>
    <n v="12800000"/>
    <n v="0"/>
    <n v="12500000"/>
    <n v="0"/>
    <n v="3.1600000000000003E-2"/>
    <n v="2021"/>
    <x v="12"/>
    <x v="21"/>
  </r>
  <r>
    <d v="2021-06-29T00:00:00"/>
    <d v="2021-07-01T00:00:00"/>
    <s v="Lelang"/>
    <s v="PBS027"/>
    <d v="2023-05-15T00:00:00"/>
    <n v="6.5000000000000002E-2"/>
    <n v="4.3499999999999997E-2"/>
    <n v="4.4150099999999998E-2"/>
    <n v="4.5999999999999999E-2"/>
    <n v="4.3499999999999997E-2"/>
    <n v="4.3686999999999997E-2"/>
    <n v="4.3999999999999997E-2"/>
    <m/>
    <n v="18654000"/>
    <m/>
    <n v="7900000"/>
    <m/>
    <n v="7600000"/>
    <m/>
    <n v="2.4544736842105261"/>
    <n v="4.3700000000000003E-2"/>
    <n v="2021"/>
    <x v="12"/>
    <x v="20"/>
  </r>
  <r>
    <d v="2021-06-29T00:00:00"/>
    <d v="2021-07-01T00:00:00"/>
    <s v="Lelang"/>
    <s v="PBS017"/>
    <d v="2025-10-15T00:00:00"/>
    <n v="6.1249999999999999E-2"/>
    <n v="5.2999999999999999E-2"/>
    <n v="5.3712000000000003E-2"/>
    <n v="5.4899999999999997E-2"/>
    <n v="5.2999999999999999E-2"/>
    <n v="5.3198700000000002E-2"/>
    <n v="5.3400000000000003E-2"/>
    <m/>
    <n v="9694700"/>
    <m/>
    <n v="2050000"/>
    <m/>
    <n v="2050000"/>
    <m/>
    <n v="4.7291219512195122"/>
    <n v="5.3199999999999997E-2"/>
    <n v="2021"/>
    <x v="12"/>
    <x v="20"/>
  </r>
  <r>
    <d v="2021-06-29T00:00:00"/>
    <d v="2021-07-01T00:00:00"/>
    <s v="Lelang"/>
    <s v="PBS030"/>
    <d v="2028-07-15T00:00:00"/>
    <n v="6.3750000000000001E-2"/>
    <n v="5.9799999999999999E-2"/>
    <n v="6.0437600000000001E-2"/>
    <n v="6.3500000000000001E-2"/>
    <n v="5.9799999999999999E-2"/>
    <n v="5.9900000000000002E-2"/>
    <n v="0.06"/>
    <m/>
    <n v="5692000"/>
    <m/>
    <n v="400000"/>
    <m/>
    <n v="400000"/>
    <m/>
    <n v="14.23"/>
    <n v="5.9900000000000002E-2"/>
    <n v="2021"/>
    <x v="12"/>
    <x v="20"/>
  </r>
  <r>
    <d v="2021-06-29T00:00:00"/>
    <d v="2021-07-01T00:00:00"/>
    <s v="Lelang"/>
    <s v="PBS029"/>
    <d v="2034-03-15T00:00:00"/>
    <n v="6.0999999999999999E-2"/>
    <n v="6.54E-2"/>
    <n v="6.60192E-2"/>
    <n v="6.8500000000000005E-2"/>
    <n v="6.54E-2"/>
    <n v="0"/>
    <n v="0"/>
    <m/>
    <n v="6668600"/>
    <m/>
    <n v="0"/>
    <m/>
    <n v="0"/>
    <m/>
    <n v="0"/>
    <n v="6.54E-2"/>
    <n v="2021"/>
    <x v="12"/>
    <x v="20"/>
  </r>
  <r>
    <d v="2021-06-29T00:00:00"/>
    <d v="2021-07-01T00:00:00"/>
    <s v="Lelang"/>
    <s v="PBS028"/>
    <d v="2046-10-15T00:00:00"/>
    <n v="7.7499999999999999E-2"/>
    <n v="7.1499999999999994E-2"/>
    <n v="7.2328799999999999E-2"/>
    <n v="7.3099999999999998E-2"/>
    <n v="7.1499999999999994E-2"/>
    <n v="7.2197999999999998E-2"/>
    <n v="7.2499999999999995E-2"/>
    <m/>
    <n v="6395500"/>
    <m/>
    <n v="2450000"/>
    <m/>
    <n v="2450000"/>
    <m/>
    <n v="2.6104081632653062"/>
    <n v="7.22E-2"/>
    <n v="2021"/>
    <x v="12"/>
    <x v="20"/>
  </r>
  <r>
    <d v="2021-07-06T00:00:00"/>
    <d v="2021-07-08T00:00:00"/>
    <s v="Lelang"/>
    <s v="SPN12211007"/>
    <d v="2021-10-07T00:00:00"/>
    <s v="Diskonto"/>
    <n v="0.03"/>
    <n v="3.1285100000000003E-2"/>
    <n v="3.2000000000000001E-2"/>
    <n v="0.03"/>
    <n v="0.03"/>
    <n v="0.03"/>
    <n v="33000000"/>
    <n v="3550000"/>
    <n v="83402500"/>
    <n v="2500000"/>
    <n v="56500000"/>
    <n v="1000000"/>
    <n v="34000000"/>
    <n v="3.55"/>
    <n v="3.1E-2"/>
    <n v="2021"/>
    <x v="12"/>
    <x v="17"/>
  </r>
  <r>
    <d v="2021-07-06T00:00:00"/>
    <d v="2021-07-08T00:00:00"/>
    <s v="Lelang"/>
    <s v="SPN12220707"/>
    <d v="2022-07-07T00:00:00"/>
    <s v="Diskonto"/>
    <n v="3.2000000000000001E-2"/>
    <n v="3.3788600000000002E-2"/>
    <n v="3.4299999999999997E-2"/>
    <n v="3.2000000000000001E-2"/>
    <n v="3.3490399999999997E-2"/>
    <n v="3.39E-2"/>
    <m/>
    <n v="3250000"/>
    <m/>
    <n v="1700000"/>
    <m/>
    <n v="1700000"/>
    <m/>
    <n v="1.911764705882353"/>
    <n v="3.3500000000000002E-2"/>
    <n v="2021"/>
    <x v="12"/>
    <x v="17"/>
  </r>
  <r>
    <d v="2021-07-06T00:00:00"/>
    <d v="2021-07-08T00:00:00"/>
    <s v="Lelang"/>
    <s v="FR0090"/>
    <d v="2027-04-15T00:00:00"/>
    <n v="5.1249999999999997E-2"/>
    <n v="5.33E-2"/>
    <n v="5.5314200000000001E-2"/>
    <n v="5.8500000000000003E-2"/>
    <n v="5.33E-2"/>
    <n v="5.4460300000000003E-2"/>
    <n v="5.5199999999999999E-2"/>
    <m/>
    <n v="22687400"/>
    <m/>
    <n v="19300000"/>
    <m/>
    <n v="11450000"/>
    <m/>
    <n v="1.9814323144104804"/>
    <n v="5.5199999999999999E-2"/>
    <n v="2021"/>
    <x v="12"/>
    <x v="1"/>
  </r>
  <r>
    <d v="2021-07-06T00:00:00"/>
    <d v="2021-07-08T00:00:00"/>
    <s v="Lelang"/>
    <s v="FR0091"/>
    <d v="2032-04-15T00:00:00"/>
    <n v="6.3750000000000001E-2"/>
    <n v="6.5000000000000002E-2"/>
    <n v="6.6396300000000005E-2"/>
    <n v="6.9500000000000006E-2"/>
    <n v="6.5000000000000002E-2"/>
    <n v="6.5828999999999999E-2"/>
    <n v="6.6299999999999998E-2"/>
    <m/>
    <n v="33975200"/>
    <m/>
    <n v="25150000"/>
    <m/>
    <n v="12000000"/>
    <m/>
    <n v="2.8312666666666666"/>
    <n v="6.6299999999999998E-2"/>
    <n v="2021"/>
    <x v="12"/>
    <x v="1"/>
  </r>
  <r>
    <d v="2021-07-06T00:00:00"/>
    <d v="2021-07-08T00:00:00"/>
    <s v="Lelang"/>
    <s v="FR0088"/>
    <d v="2036-06-15T00:00:00"/>
    <n v="6.25E-2"/>
    <n v="6.3600000000000004E-2"/>
    <n v="6.42765E-2"/>
    <n v="6.5699999999999995E-2"/>
    <n v="6.3600000000000004E-2"/>
    <n v="6.4088300000000001E-2"/>
    <n v="6.4600000000000005E-2"/>
    <m/>
    <n v="2883500"/>
    <m/>
    <n v="1550000"/>
    <m/>
    <n v="1550000"/>
    <m/>
    <n v="1.8603225806451613"/>
    <n v="6.4100000000000004E-2"/>
    <n v="2021"/>
    <x v="12"/>
    <x v="1"/>
  </r>
  <r>
    <d v="2021-07-06T00:00:00"/>
    <d v="2021-07-08T00:00:00"/>
    <s v="Lelang"/>
    <s v="FR0092"/>
    <d v="2042-06-15T00:00:00"/>
    <n v="7.1249999999999994E-2"/>
    <n v="7.1999999999999995E-2"/>
    <n v="7.3125099999999998E-2"/>
    <n v="7.4499999999999997E-2"/>
    <n v="7.1999999999999995E-2"/>
    <n v="7.2898599999999994E-2"/>
    <n v="7.3200000000000001E-2"/>
    <m/>
    <n v="15136600"/>
    <m/>
    <n v="6100000"/>
    <m/>
    <n v="6100000"/>
    <m/>
    <n v="2.4814098360655739"/>
    <n v="7.2900000000000006E-2"/>
    <n v="2021"/>
    <x v="12"/>
    <x v="1"/>
  </r>
  <r>
    <d v="2021-07-06T00:00:00"/>
    <d v="2021-07-08T00:00:00"/>
    <s v="Lelang"/>
    <s v="FR0089"/>
    <d v="2051-08-15T00:00:00"/>
    <n v="6.8750000000000006E-2"/>
    <n v="6.9000000000000006E-2"/>
    <n v="6.9921700000000003E-2"/>
    <n v="7.1199999999999999E-2"/>
    <n v="6.9000000000000006E-2"/>
    <n v="6.92826E-2"/>
    <n v="6.9400000000000003E-2"/>
    <m/>
    <n v="1919800"/>
    <m/>
    <n v="200000"/>
    <m/>
    <n v="200000"/>
    <m/>
    <n v="9.5990000000000002"/>
    <n v="6.93E-2"/>
    <n v="2021"/>
    <x v="12"/>
    <x v="1"/>
  </r>
  <r>
    <d v="2021-07-13T00:00:00"/>
    <d v="2021-07-15T00:00:00"/>
    <s v="Lelang"/>
    <s v="SPNS14012022"/>
    <d v="2022-01-14T00:00:00"/>
    <s v="Diskonto"/>
    <n v="3.09E-2"/>
    <n v="3.1542300000000002E-2"/>
    <n v="4.4999999999999998E-2"/>
    <n v="3.09E-2"/>
    <n v="3.09E-2"/>
    <n v="3.09E-2"/>
    <n v="11000000"/>
    <n v="8110000"/>
    <n v="51108800"/>
    <n v="8110000"/>
    <n v="26310000"/>
    <n v="1000000"/>
    <n v="12500000"/>
    <n v="8.11"/>
    <n v="3.1600000000000003E-2"/>
    <n v="2021"/>
    <x v="12"/>
    <x v="21"/>
  </r>
  <r>
    <d v="2021-07-13T00:00:00"/>
    <d v="2021-07-15T00:00:00"/>
    <s v="Lelang"/>
    <s v="PBS027"/>
    <d v="2023-05-15T00:00:00"/>
    <n v="6.5000000000000002E-2"/>
    <n v="4.2299999999999997E-2"/>
    <n v="4.3194099999999999E-2"/>
    <n v="4.4499999999999998E-2"/>
    <n v="4.2299999999999997E-2"/>
    <n v="4.2682400000000002E-2"/>
    <n v="4.3099999999999999E-2"/>
    <m/>
    <n v="15446000"/>
    <m/>
    <n v="12800000"/>
    <m/>
    <n v="6200000"/>
    <m/>
    <n v="2.4912903225806451"/>
    <n v="4.2999999999999997E-2"/>
    <n v="2021"/>
    <x v="12"/>
    <x v="20"/>
  </r>
  <r>
    <d v="2021-07-13T00:00:00"/>
    <d v="2021-07-15T00:00:00"/>
    <s v="Lelang"/>
    <s v="PBS017"/>
    <d v="2025-10-15T00:00:00"/>
    <n v="6.1249999999999999E-2"/>
    <n v="5.2499999999999998E-2"/>
    <n v="5.3397399999999998E-2"/>
    <n v="5.4199999999999998E-2"/>
    <n v="5.2499999999999998E-2"/>
    <n v="5.2899599999999998E-2"/>
    <n v="5.3100000000000001E-2"/>
    <m/>
    <n v="10501000"/>
    <m/>
    <n v="2400000"/>
    <m/>
    <n v="2400000"/>
    <m/>
    <n v="4.3754166666666663"/>
    <n v="5.2900000000000003E-2"/>
    <n v="2021"/>
    <x v="12"/>
    <x v="20"/>
  </r>
  <r>
    <d v="2021-07-13T00:00:00"/>
    <d v="2021-07-15T00:00:00"/>
    <s v="Lelang"/>
    <s v="PBS029"/>
    <d v="2034-03-15T00:00:00"/>
    <n v="6.3750000000000001E-2"/>
    <n v="6.5000000000000002E-2"/>
    <n v="6.5852400000000005E-2"/>
    <n v="6.9500000000000006E-2"/>
    <n v="6.5000000000000002E-2"/>
    <n v="6.54975E-2"/>
    <n v="6.5600000000000006E-2"/>
    <m/>
    <n v="8629800"/>
    <m/>
    <n v="1050000"/>
    <m/>
    <n v="1050000"/>
    <m/>
    <n v="8.2188571428571429"/>
    <n v="6.5500000000000003E-2"/>
    <n v="2021"/>
    <x v="12"/>
    <x v="20"/>
  </r>
  <r>
    <d v="2021-07-13T00:00:00"/>
    <d v="2021-07-15T00:00:00"/>
    <s v="Lelang"/>
    <s v="PBS004"/>
    <d v="2037-02-15T00:00:00"/>
    <n v="6.0999999999999999E-2"/>
    <n v="6.6000000000000003E-2"/>
    <n v="6.6483799999999996E-2"/>
    <n v="6.7199999999999996E-2"/>
    <n v="6.6000000000000003E-2"/>
    <n v="0"/>
    <n v="0"/>
    <m/>
    <n v="3087000"/>
    <m/>
    <n v="0"/>
    <m/>
    <n v="0"/>
    <m/>
    <n v="0"/>
    <n v="6.6000000000000003E-2"/>
    <n v="2021"/>
    <x v="12"/>
    <x v="20"/>
  </r>
  <r>
    <d v="2021-07-13T00:00:00"/>
    <d v="2021-07-15T00:00:00"/>
    <s v="Lelang"/>
    <s v="PBS028"/>
    <d v="2046-10-15T00:00:00"/>
    <n v="7.7499999999999999E-2"/>
    <n v="7.1999999999999995E-2"/>
    <n v="7.24495E-2"/>
    <n v="7.2999999999999995E-2"/>
    <n v="7.1999999999999995E-2"/>
    <n v="7.2290300000000002E-2"/>
    <n v="7.2300000000000003E-2"/>
    <m/>
    <n v="5335000"/>
    <m/>
    <n v="1950000"/>
    <m/>
    <n v="1850000"/>
    <m/>
    <n v="2.8837837837837839"/>
    <n v="7.2300000000000003E-2"/>
    <n v="2021"/>
    <x v="12"/>
    <x v="20"/>
  </r>
  <r>
    <d v="2021-07-19T00:00:00"/>
    <d v="2021-07-22T00:00:00"/>
    <s v="Bookbuilding"/>
    <s v="SBR010"/>
    <d v="2023-07-10T00:00:00"/>
    <n v="5.0999999999999997E-2"/>
    <m/>
    <m/>
    <m/>
    <m/>
    <n v="5.57E-2"/>
    <m/>
    <n v="5000000"/>
    <n v="7500118"/>
    <n v="7500118"/>
    <n v="7500118"/>
    <n v="7500118"/>
    <n v="7500118"/>
    <n v="7500118"/>
    <n v="1"/>
    <n v="5.0999999999999997E-2"/>
    <n v="2021"/>
    <x v="12"/>
    <x v="26"/>
  </r>
  <r>
    <d v="2021-07-21T00:00:00"/>
    <d v="2021-07-23T00:00:00"/>
    <s v="Lelang"/>
    <s v="SPN03211021"/>
    <d v="2021-10-21T00:00:00"/>
    <s v="Diskonto"/>
    <n v="0.03"/>
    <n v="3.0558700000000001E-2"/>
    <n v="3.2000000000000001E-2"/>
    <n v="0.03"/>
    <n v="0.03"/>
    <n v="0.03"/>
    <n v="33000000"/>
    <n v="7660000"/>
    <n v="95550600"/>
    <n v="3900000"/>
    <n v="41200000"/>
    <n v="1000000"/>
    <n v="34000000"/>
    <n v="7.66"/>
    <n v="3.0200000000000001E-2"/>
    <n v="2021"/>
    <x v="12"/>
    <x v="16"/>
  </r>
  <r>
    <d v="2021-07-21T00:00:00"/>
    <d v="2021-07-23T00:00:00"/>
    <s v="Lelang"/>
    <s v="SPN12220331"/>
    <d v="2022-03-31T00:00:00"/>
    <s v="Diskonto"/>
    <n v="3.2000000000000001E-2"/>
    <n v="3.2774499999999998E-2"/>
    <n v="3.39E-2"/>
    <n v="3.2000000000000001E-2"/>
    <n v="3.2034E-2"/>
    <n v="3.2199999999999999E-2"/>
    <m/>
    <n v="7590000"/>
    <m/>
    <n v="5700000"/>
    <m/>
    <n v="2000000"/>
    <m/>
    <n v="3.7949999999999999"/>
    <n v="3.2500000000000001E-2"/>
    <n v="2021"/>
    <x v="12"/>
    <x v="17"/>
  </r>
  <r>
    <d v="2021-07-21T00:00:00"/>
    <d v="2021-07-23T00:00:00"/>
    <s v="Lelang"/>
    <s v="FR0090"/>
    <d v="2027-04-15T00:00:00"/>
    <n v="5.1249999999999997E-2"/>
    <n v="5.2999999999999999E-2"/>
    <n v="5.3787099999999997E-2"/>
    <n v="5.4800000000000001E-2"/>
    <n v="5.2999999999999999E-2"/>
    <n v="5.3499499999999998E-2"/>
    <n v="5.3699999999999998E-2"/>
    <m/>
    <n v="24280500"/>
    <m/>
    <n v="9950000"/>
    <m/>
    <n v="9950000"/>
    <m/>
    <n v="2.4402512562814072"/>
    <n v="5.3499999999999999E-2"/>
    <n v="2021"/>
    <x v="12"/>
    <x v="1"/>
  </r>
  <r>
    <d v="2021-07-21T00:00:00"/>
    <d v="2021-07-23T00:00:00"/>
    <s v="Lelang"/>
    <s v="FR0091"/>
    <d v="2032-04-15T00:00:00"/>
    <n v="6.3750000000000001E-2"/>
    <n v="6.2899999999999998E-2"/>
    <n v="6.3824000000000006E-2"/>
    <n v="6.5000000000000002E-2"/>
    <n v="6.2899999999999998E-2"/>
    <n v="6.3589199999999999E-2"/>
    <n v="6.3799999999999996E-2"/>
    <m/>
    <n v="30819400"/>
    <m/>
    <n v="11200000"/>
    <m/>
    <n v="10650000"/>
    <m/>
    <n v="2.8938403755868545"/>
    <n v="6.3600000000000004E-2"/>
    <n v="2021"/>
    <x v="12"/>
    <x v="1"/>
  </r>
  <r>
    <d v="2021-07-21T00:00:00"/>
    <d v="2021-07-23T00:00:00"/>
    <s v="Lelang"/>
    <s v="FR0088"/>
    <d v="2036-06-15T00:00:00"/>
    <n v="6.25E-2"/>
    <n v="6.3299999999999995E-2"/>
    <n v="6.4050200000000002E-2"/>
    <n v="6.4699999999999994E-2"/>
    <n v="6.3299999999999995E-2"/>
    <n v="6.3660800000000003E-2"/>
    <n v="6.4100000000000004E-2"/>
    <m/>
    <n v="2874600"/>
    <m/>
    <n v="850000"/>
    <m/>
    <n v="800000"/>
    <m/>
    <n v="3.5932499999999998"/>
    <n v="6.3700000000000007E-2"/>
    <n v="2021"/>
    <x v="12"/>
    <x v="1"/>
  </r>
  <r>
    <d v="2021-07-21T00:00:00"/>
    <d v="2021-07-23T00:00:00"/>
    <s v="Lelang"/>
    <s v="FR0092"/>
    <d v="2042-06-15T00:00:00"/>
    <n v="7.1249999999999994E-2"/>
    <n v="6.9500000000000006E-2"/>
    <n v="7.0394300000000007E-2"/>
    <n v="7.3899999999999993E-2"/>
    <n v="6.9500000000000006E-2"/>
    <n v="7.0098099999999997E-2"/>
    <n v="7.0499999999999993E-2"/>
    <m/>
    <n v="19873700"/>
    <m/>
    <n v="9300000"/>
    <m/>
    <n v="9300000"/>
    <m/>
    <n v="2.1369569892473117"/>
    <n v="7.0099999999999996E-2"/>
    <n v="2021"/>
    <x v="12"/>
    <x v="1"/>
  </r>
  <r>
    <d v="2021-07-21T00:00:00"/>
    <d v="2021-07-23T00:00:00"/>
    <s v="Lelang"/>
    <s v="FR0089"/>
    <d v="2051-08-15T00:00:00"/>
    <n v="6.8750000000000006E-2"/>
    <n v="6.8500000000000005E-2"/>
    <n v="6.9222800000000001E-2"/>
    <n v="7.0000000000000007E-2"/>
    <n v="6.8500000000000005E-2"/>
    <n v="6.8892800000000004E-2"/>
    <n v="6.9000000000000006E-2"/>
    <m/>
    <n v="2452400"/>
    <m/>
    <n v="300000"/>
    <m/>
    <n v="300000"/>
    <m/>
    <n v="8.174666666666667"/>
    <n v="6.8900000000000003E-2"/>
    <n v="2021"/>
    <x v="12"/>
    <x v="1"/>
  </r>
  <r>
    <d v="2021-07-21T00:00:00"/>
    <d v="2021-07-28T00:00:00"/>
    <s v="Bookbuilding"/>
    <s v="RI0731"/>
    <d v="2031-07-28T00:00:00"/>
    <n v="2.1499999999999998E-2"/>
    <m/>
    <m/>
    <m/>
    <m/>
    <n v="2.1999999999999999E-2"/>
    <m/>
    <m/>
    <n v="35648605.199000001"/>
    <m/>
    <n v="8693400"/>
    <m/>
    <n v="8693400"/>
    <m/>
    <n v="4.1006516666666668"/>
    <m/>
    <n v="2021"/>
    <x v="12"/>
    <x v="31"/>
  </r>
  <r>
    <d v="2021-07-21T00:00:00"/>
    <d v="2021-07-28T00:00:00"/>
    <s v="Bookbuilding"/>
    <s v="RI0351"/>
    <d v="2051-03-12T00:00:00"/>
    <n v="3.0499999999999999E-2"/>
    <m/>
    <m/>
    <m/>
    <m/>
    <n v="3.1E-2"/>
    <m/>
    <m/>
    <n v="35413361.795000002"/>
    <m/>
    <n v="10866750"/>
    <m/>
    <n v="10866750"/>
    <m/>
    <n v="3.2588733333333333"/>
    <m/>
    <n v="2021"/>
    <x v="12"/>
    <x v="41"/>
  </r>
  <r>
    <d v="2021-07-21T00:00:00"/>
    <d v="2021-07-28T00:00:00"/>
    <s v="Bookbuilding"/>
    <s v="RI0371"/>
    <d v="2071-03-12T00:00:00"/>
    <n v="3.3500000000000002E-2"/>
    <m/>
    <m/>
    <m/>
    <m/>
    <n v="3.3500000000000002E-2"/>
    <m/>
    <m/>
    <n v="15255033.43"/>
    <m/>
    <n v="4346700"/>
    <m/>
    <n v="4346700"/>
    <m/>
    <n v="3.5095666666666667"/>
    <m/>
    <n v="2021"/>
    <x v="12"/>
    <x v="41"/>
  </r>
  <r>
    <d v="2021-07-21T00:00:00"/>
    <d v="2021-07-28T00:00:00"/>
    <s v="Bookbuilding"/>
    <s v="RIEUR0729"/>
    <d v="2029-07-28T00:00:00"/>
    <n v="0.01"/>
    <m/>
    <m/>
    <m/>
    <m/>
    <n v="1.068E-2"/>
    <m/>
    <m/>
    <n v="23388019.131000001"/>
    <m/>
    <n v="8531850"/>
    <m/>
    <n v="8531850"/>
    <m/>
    <n v="2.74126"/>
    <m/>
    <n v="2021"/>
    <x v="12"/>
    <x v="27"/>
  </r>
  <r>
    <d v="2021-07-23T00:00:00"/>
    <d v="2021-07-27T00:00:00"/>
    <s v="Private Placement"/>
    <s v="FR0082"/>
    <d v="2030-09-15T00:00:00"/>
    <n v="7.0000000000000007E-2"/>
    <m/>
    <m/>
    <m/>
    <m/>
    <n v="6.1800000000000001E-2"/>
    <m/>
    <m/>
    <n v="3000000"/>
    <n v="3000000"/>
    <n v="3000000"/>
    <n v="3000000"/>
    <n v="3000000"/>
    <n v="3000000"/>
    <n v="1"/>
    <m/>
    <n v="2021"/>
    <x v="12"/>
    <x v="1"/>
  </r>
  <r>
    <d v="2021-07-23T00:00:00"/>
    <d v="2021-07-27T00:00:00"/>
    <s v="Private Placement"/>
    <s v="FR0064"/>
    <d v="2028-05-15T00:00:00"/>
    <n v="7.6124999999999998E-2"/>
    <m/>
    <m/>
    <m/>
    <m/>
    <n v="5.8000000000000003E-2"/>
    <m/>
    <m/>
    <n v="3000000"/>
    <n v="3000000"/>
    <n v="3000000"/>
    <n v="3000000"/>
    <n v="3000000"/>
    <n v="3000000"/>
    <n v="1"/>
    <m/>
    <n v="2021"/>
    <x v="12"/>
    <x v="1"/>
  </r>
  <r>
    <d v="2021-07-27T00:00:00"/>
    <d v="2021-07-29T00:00:00"/>
    <s v="Lelang"/>
    <s v="SPNS14012022"/>
    <d v="2022-01-14T00:00:00"/>
    <s v="Diskonto"/>
    <n v="0.03"/>
    <n v="3.07809E-2"/>
    <n v="3.15E-2"/>
    <n v="0.03"/>
    <n v="0.03"/>
    <n v="0.03"/>
    <n v="12000000"/>
    <n v="6120000"/>
    <n v="56693000"/>
    <n v="4000000"/>
    <n v="16200000"/>
    <n v="1000000"/>
    <n v="13150000"/>
    <n v="6.12"/>
    <n v="3.0499999999999999E-2"/>
    <n v="2021"/>
    <x v="12"/>
    <x v="21"/>
  </r>
  <r>
    <d v="2021-07-27T00:00:00"/>
    <d v="2021-07-29T00:00:00"/>
    <s v="Lelang"/>
    <s v="PBS031"/>
    <d v="2024-07-15T00:00:00"/>
    <n v="0.04"/>
    <n v="4.53E-2"/>
    <n v="4.6183700000000001E-2"/>
    <n v="4.8000000000000001E-2"/>
    <n v="4.53E-2"/>
    <n v="4.5698099999999998E-2"/>
    <n v="4.5900000000000003E-2"/>
    <m/>
    <n v="14181000"/>
    <m/>
    <n v="5000000"/>
    <m/>
    <n v="5000000"/>
    <m/>
    <n v="2.8361999999999998"/>
    <n v="4.5699999999999998E-2"/>
    <n v="2021"/>
    <x v="12"/>
    <x v="20"/>
  </r>
  <r>
    <d v="2021-07-27T00:00:00"/>
    <d v="2021-07-29T00:00:00"/>
    <s v="Lelang"/>
    <s v="PBS032"/>
    <d v="2026-07-15T00:00:00"/>
    <n v="4.8750000000000002E-2"/>
    <n v="5.2699999999999997E-2"/>
    <n v="5.3370899999999999E-2"/>
    <n v="5.5E-2"/>
    <n v="5.2699999999999997E-2"/>
    <n v="5.2999699999999997E-2"/>
    <n v="5.3100000000000001E-2"/>
    <m/>
    <n v="13271000"/>
    <m/>
    <n v="4350000"/>
    <m/>
    <n v="4350000"/>
    <m/>
    <n v="3.0508045977011493"/>
    <n v="5.2999999999999999E-2"/>
    <n v="2021"/>
    <x v="12"/>
    <x v="20"/>
  </r>
  <r>
    <d v="2021-07-27T00:00:00"/>
    <d v="2021-07-29T00:00:00"/>
    <s v="Lelang"/>
    <s v="PBS030"/>
    <d v="2028-07-15T00:00:00"/>
    <n v="5.8749999999999997E-2"/>
    <n v="5.9200000000000003E-2"/>
    <n v="5.9604499999999998E-2"/>
    <n v="6.1499999999999999E-2"/>
    <n v="5.9200000000000003E-2"/>
    <n v="5.93968E-2"/>
    <n v="5.9499999999999997E-2"/>
    <m/>
    <n v="5327000"/>
    <m/>
    <n v="2650000"/>
    <m/>
    <n v="2650000"/>
    <m/>
    <n v="2.010188679245283"/>
    <n v="5.9400000000000001E-2"/>
    <n v="2021"/>
    <x v="12"/>
    <x v="20"/>
  </r>
  <r>
    <d v="2021-07-27T00:00:00"/>
    <d v="2021-07-29T00:00:00"/>
    <s v="Lelang"/>
    <s v="PBS029"/>
    <d v="2034-03-15T00:00:00"/>
    <n v="6.3750000000000001E-2"/>
    <n v="6.4899999999999999E-2"/>
    <n v="6.5452700000000003E-2"/>
    <n v="6.6699999999999995E-2"/>
    <n v="6.4899999999999999E-2"/>
    <n v="6.5049499999999996E-2"/>
    <n v="6.5100000000000005E-2"/>
    <m/>
    <n v="9311000"/>
    <m/>
    <n v="200000"/>
    <m/>
    <n v="150000"/>
    <m/>
    <n v="62.073333333333331"/>
    <n v="6.5100000000000005E-2"/>
    <n v="2021"/>
    <x v="12"/>
    <x v="20"/>
  </r>
  <r>
    <d v="2021-07-27T00:00:00"/>
    <d v="2021-07-29T00:00:00"/>
    <s v="Lelang"/>
    <s v="PBS028"/>
    <d v="2046-10-15T00:00:00"/>
    <n v="7.7499999999999999E-2"/>
    <n v="7.1999999999999995E-2"/>
    <n v="7.2164199999999998E-2"/>
    <n v="7.3499999999999996E-2"/>
    <n v="7.1999999999999995E-2"/>
    <s v="-"/>
    <s v="-"/>
    <m/>
    <n v="8483000"/>
    <m/>
    <n v="0"/>
    <m/>
    <n v="0"/>
    <m/>
    <n v="0"/>
    <n v="7.1900000000000006E-2"/>
    <n v="2021"/>
    <x v="12"/>
    <x v="20"/>
  </r>
  <r>
    <d v="2021-08-03T00:00:00"/>
    <d v="2021-08-05T00:00:00"/>
    <s v="Lelang"/>
    <s v="SPN12211104"/>
    <d v="2021-11-04T00:00:00"/>
    <s v="Diskonto"/>
    <n v="2.8000000000000001E-2"/>
    <n v="3.0109500000000001E-2"/>
    <n v="3.15E-2"/>
    <n v="2.8000000000000001E-2"/>
    <n v="2.8215E-2"/>
    <n v="2.8500000000000001E-2"/>
    <n v="33000000"/>
    <n v="9910000"/>
    <n v="107783500"/>
    <n v="9000000"/>
    <n v="65700000"/>
    <n v="1000000"/>
    <n v="34000000"/>
    <n v="9.91"/>
    <n v="0.03"/>
    <n v="2021"/>
    <x v="12"/>
    <x v="17"/>
  </r>
  <r>
    <d v="2021-08-03T00:00:00"/>
    <d v="2021-08-05T00:00:00"/>
    <s v="Lelang"/>
    <s v="SPN12220527"/>
    <d v="2021-05-27T00:00:00"/>
    <s v="Diskonto"/>
    <n v="3.09E-2"/>
    <n v="3.1849299999999997E-2"/>
    <n v="3.3500000000000002E-2"/>
    <n v="3.09E-2"/>
    <n v="3.1205E-2"/>
    <n v="3.1300000000000001E-2"/>
    <m/>
    <n v="8250000"/>
    <m/>
    <n v="6200000"/>
    <m/>
    <n v="2000000"/>
    <m/>
    <n v="4.125"/>
    <n v="3.15E-2"/>
    <n v="2021"/>
    <x v="12"/>
    <x v="17"/>
  </r>
  <r>
    <d v="2021-08-03T00:00:00"/>
    <d v="2021-08-05T00:00:00"/>
    <s v="Lelang"/>
    <s v="FR0090"/>
    <d v="2027-04-15T00:00:00"/>
    <n v="5.1249999999999997E-2"/>
    <n v="5.1900000000000002E-2"/>
    <n v="5.2437499999999998E-2"/>
    <n v="5.3999999999999999E-2"/>
    <n v="5.1900000000000002E-2"/>
    <n v="5.2178599999999999E-2"/>
    <n v="5.2299999999999999E-2"/>
    <m/>
    <n v="26317300"/>
    <m/>
    <n v="12500000"/>
    <m/>
    <n v="10500000"/>
    <m/>
    <n v="2.5064095238095239"/>
    <n v="5.2200000000000003E-2"/>
    <n v="2021"/>
    <x v="12"/>
    <x v="1"/>
  </r>
  <r>
    <d v="2021-08-03T00:00:00"/>
    <d v="2021-08-05T00:00:00"/>
    <s v="Lelang"/>
    <s v="FR0091"/>
    <d v="2032-04-15T00:00:00"/>
    <n v="6.3750000000000001E-2"/>
    <n v="6.25E-2"/>
    <n v="6.3111500000000001E-2"/>
    <n v="6.5000000000000002E-2"/>
    <n v="6.25E-2"/>
    <n v="6.2785300000000002E-2"/>
    <n v="6.3E-2"/>
    <m/>
    <n v="39575200"/>
    <m/>
    <n v="29800000"/>
    <m/>
    <n v="12350000"/>
    <m/>
    <n v="3.2044696356275302"/>
    <n v="6.3E-2"/>
    <n v="2021"/>
    <x v="12"/>
    <x v="1"/>
  </r>
  <r>
    <d v="2021-08-03T00:00:00"/>
    <d v="2021-08-05T00:00:00"/>
    <s v="Lelang"/>
    <s v="FR0088"/>
    <d v="2036-06-15T00:00:00"/>
    <n v="6.25E-2"/>
    <n v="6.25E-2"/>
    <n v="6.3431000000000001E-2"/>
    <n v="6.4299999999999996E-2"/>
    <n v="6.25E-2"/>
    <n v="6.2981700000000002E-2"/>
    <n v="6.3200000000000006E-2"/>
    <m/>
    <n v="4308500"/>
    <m/>
    <n v="800000"/>
    <m/>
    <n v="750000"/>
    <m/>
    <n v="5.7446666666666664"/>
    <n v="6.3E-2"/>
    <n v="2021"/>
    <x v="12"/>
    <x v="1"/>
  </r>
  <r>
    <d v="2021-08-03T00:00:00"/>
    <d v="2021-08-05T00:00:00"/>
    <s v="Lelang"/>
    <s v="FR0092"/>
    <d v="2042-06-15T00:00:00"/>
    <n v="7.1249999999999994E-2"/>
    <n v="6.88E-2"/>
    <n v="6.9423899999999997E-2"/>
    <n v="7.2499999999999995E-2"/>
    <n v="6.88E-2"/>
    <n v="6.9198899999999994E-2"/>
    <n v="6.9400000000000003E-2"/>
    <m/>
    <n v="16679300"/>
    <m/>
    <n v="6600000"/>
    <m/>
    <n v="6600000"/>
    <m/>
    <n v="2.5271666666666666"/>
    <n v="6.9199999999999998E-2"/>
    <n v="2021"/>
    <x v="12"/>
    <x v="1"/>
  </r>
  <r>
    <d v="2021-08-03T00:00:00"/>
    <d v="2021-08-05T00:00:00"/>
    <s v="Lelang"/>
    <s v="FR0089"/>
    <d v="2051-08-15T00:00:00"/>
    <n v="6.8750000000000006E-2"/>
    <n v="6.8199999999999997E-2"/>
    <n v="6.9042199999999998E-2"/>
    <n v="7.0000000000000007E-2"/>
    <n v="6.8199999999999997E-2"/>
    <n v="6.8798300000000007E-2"/>
    <n v="6.8900000000000003E-2"/>
    <m/>
    <n v="2743200"/>
    <m/>
    <n v="800000"/>
    <m/>
    <n v="800000"/>
    <m/>
    <n v="3.4289999999999998"/>
    <n v="6.88E-2"/>
    <n v="2021"/>
    <x v="12"/>
    <x v="1"/>
  </r>
  <r>
    <d v="2021-08-10T00:00:00"/>
    <d v="2021-08-13T00:00:00"/>
    <s v="Lelang"/>
    <s v="SPNS12022022"/>
    <d v="2022-02-12T00:00:00"/>
    <s v="Diskonto"/>
    <n v="2.93E-2"/>
    <n v="3.0091199999999999E-2"/>
    <n v="3.2199999999999999E-2"/>
    <n v="2.93E-2"/>
    <n v="2.9360000000000001E-2"/>
    <n v="2.9399999999999999E-2"/>
    <n v="12000000"/>
    <n v="10255000"/>
    <n v="51659700"/>
    <n v="2400000"/>
    <n v="17992714"/>
    <n v="500000"/>
    <n v="11000000"/>
    <n v="20.51"/>
    <n v="2.9499999999999998E-2"/>
    <n v="2021"/>
    <x v="12"/>
    <x v="21"/>
  </r>
  <r>
    <d v="2021-08-10T00:00:00"/>
    <d v="2021-08-13T00:00:00"/>
    <s v="Lelang"/>
    <s v="PBS031"/>
    <d v="2024-07-15T00:00:00"/>
    <n v="0.04"/>
    <n v="4.36E-2"/>
    <n v="4.4559399999999999E-2"/>
    <n v="4.5999999999999999E-2"/>
    <n v="4.36E-2"/>
    <n v="4.3806200000000003E-2"/>
    <n v="4.3900000000000002E-2"/>
    <m/>
    <n v="12058000"/>
    <m/>
    <n v="4000000"/>
    <m/>
    <n v="2200000"/>
    <m/>
    <n v="5.4809090909090905"/>
    <n v="4.3900000000000002E-2"/>
    <n v="2021"/>
    <x v="12"/>
    <x v="20"/>
  </r>
  <r>
    <d v="2021-08-10T00:00:00"/>
    <d v="2021-08-13T00:00:00"/>
    <s v="Lelang"/>
    <s v="PBS032"/>
    <d v="2026-07-15T00:00:00"/>
    <n v="4.8750000000000002E-2"/>
    <n v="5.0999999999999997E-2"/>
    <n v="5.1674499999999998E-2"/>
    <n v="5.2999999999999999E-2"/>
    <n v="5.0999999999999997E-2"/>
    <n v="5.1223999999999999E-2"/>
    <n v="5.1299999999999998E-2"/>
    <m/>
    <n v="8490000"/>
    <m/>
    <n v="3650000"/>
    <m/>
    <n v="2200000"/>
    <m/>
    <n v="3.8590909090909089"/>
    <n v="5.1299999999999998E-2"/>
    <n v="2021"/>
    <x v="12"/>
    <x v="20"/>
  </r>
  <r>
    <d v="2021-08-10T00:00:00"/>
    <d v="2021-08-13T00:00:00"/>
    <s v="Lelang"/>
    <s v="PBS029"/>
    <d v="2034-03-15T00:00:00"/>
    <n v="5.8749999999999997E-2"/>
    <n v="6.4500000000000002E-2"/>
    <n v="6.5263199999999993E-2"/>
    <n v="6.8199999999999997E-2"/>
    <n v="6.4500000000000002E-2"/>
    <n v="6.4500000000000002E-2"/>
    <n v="6.4500000000000002E-2"/>
    <m/>
    <n v="8851800"/>
    <m/>
    <n v="1400000"/>
    <m/>
    <n v="1400000"/>
    <m/>
    <n v="6.3227142857142855"/>
    <n v="6.4500000000000002E-2"/>
    <n v="2021"/>
    <x v="12"/>
    <x v="20"/>
  </r>
  <r>
    <d v="2021-08-10T00:00:00"/>
    <d v="2021-08-13T00:00:00"/>
    <s v="Lelang"/>
    <s v="PBS004"/>
    <d v="2037-02-15T00:00:00"/>
    <n v="6.3750000000000001E-2"/>
    <n v="6.4799999999999996E-2"/>
    <n v="6.4923800000000004E-2"/>
    <n v="6.6600000000000006E-2"/>
    <n v="6.4799999999999996E-2"/>
    <n v="6.4799999999999996E-2"/>
    <n v="6.4799999999999996E-2"/>
    <m/>
    <n v="3534900"/>
    <m/>
    <n v="1592714"/>
    <m/>
    <n v="1400000"/>
    <m/>
    <n v="2.5249285714285716"/>
    <n v="6.5000000000000002E-2"/>
    <n v="2021"/>
    <x v="12"/>
    <x v="20"/>
  </r>
  <r>
    <d v="2021-08-10T00:00:00"/>
    <d v="2021-08-13T00:00:00"/>
    <s v="Lelang"/>
    <s v="PBS028"/>
    <d v="2046-10-15T00:00:00"/>
    <n v="7.7499999999999999E-2"/>
    <n v="7.0999999999999994E-2"/>
    <n v="7.1715399999999999E-2"/>
    <n v="7.3300000000000004E-2"/>
    <n v="7.0999999999999994E-2"/>
    <n v="7.1381500000000001E-2"/>
    <n v="7.1499999999999994E-2"/>
    <m/>
    <n v="8470000"/>
    <m/>
    <n v="4950000"/>
    <m/>
    <n v="3300000"/>
    <m/>
    <n v="2.5666666666666669"/>
    <n v="7.1499999999999994E-2"/>
    <n v="2021"/>
    <x v="12"/>
    <x v="20"/>
  </r>
  <r>
    <d v="2021-08-18T00:00:00"/>
    <d v="2021-08-20T00:00:00"/>
    <s v="Lelang"/>
    <s v="SPN03211118"/>
    <d v="2021-11-18T00:00:00"/>
    <s v="Diskonto"/>
    <n v="2.8000000000000001E-2"/>
    <n v="2.8660399999999999E-2"/>
    <n v="0.03"/>
    <n v="2.8000000000000001E-2"/>
    <n v="2.8176E-2"/>
    <n v="2.8299999999999999E-2"/>
    <n v="33000000"/>
    <n v="5115000"/>
    <n v="77070100"/>
    <n v="4650000"/>
    <n v="45550000"/>
    <n v="1000000"/>
    <n v="30000000"/>
    <n v="5.1150000000000002"/>
    <n v="2.8500000000000001E-2"/>
    <n v="2021"/>
    <x v="12"/>
    <x v="16"/>
  </r>
  <r>
    <d v="2021-08-18T00:00:00"/>
    <d v="2021-08-20T00:00:00"/>
    <s v="Lelang"/>
    <s v="SPN12220819"/>
    <d v="2022-08-08T00:00:00"/>
    <s v="Diskonto"/>
    <n v="3.04E-2"/>
    <n v="3.1423800000000002E-2"/>
    <n v="3.3399999999999999E-2"/>
    <n v="3.04E-2"/>
    <n v="3.074E-2"/>
    <n v="3.09E-2"/>
    <m/>
    <n v="8000000"/>
    <m/>
    <n v="7400000"/>
    <m/>
    <n v="2000000"/>
    <m/>
    <n v="4"/>
    <n v="3.1199999999999999E-2"/>
    <n v="2021"/>
    <x v="12"/>
    <x v="17"/>
  </r>
  <r>
    <d v="2021-08-18T00:00:00"/>
    <d v="2021-08-20T00:00:00"/>
    <s v="Lelang"/>
    <s v="FR0090"/>
    <d v="2027-04-15T00:00:00"/>
    <n v="5.1249999999999997E-2"/>
    <n v="5.2499999999999998E-2"/>
    <n v="5.30558E-2"/>
    <n v="5.45E-2"/>
    <n v="5.2499999999999998E-2"/>
    <n v="5.2771999999999999E-2"/>
    <n v="5.2900000000000003E-2"/>
    <m/>
    <n v="18172100"/>
    <m/>
    <n v="10700000"/>
    <m/>
    <n v="9450000"/>
    <m/>
    <n v="1.922973544973545"/>
    <n v="5.28E-2"/>
    <n v="2021"/>
    <x v="12"/>
    <x v="1"/>
  </r>
  <r>
    <d v="2021-08-18T00:00:00"/>
    <d v="2021-08-20T00:00:00"/>
    <s v="Lelang"/>
    <s v="FR0091"/>
    <d v="2032-04-15T00:00:00"/>
    <n v="6.3750000000000001E-2"/>
    <n v="6.2600000000000003E-2"/>
    <n v="6.3414499999999999E-2"/>
    <n v="6.5000000000000002E-2"/>
    <n v="6.2600000000000003E-2"/>
    <n v="6.2999700000000006E-2"/>
    <n v="6.3299999999999995E-2"/>
    <m/>
    <n v="25228100"/>
    <m/>
    <n v="8750000"/>
    <m/>
    <n v="8750000"/>
    <m/>
    <n v="2.8832114285714288"/>
    <n v="6.3E-2"/>
    <n v="2021"/>
    <x v="12"/>
    <x v="1"/>
  </r>
  <r>
    <d v="2021-08-18T00:00:00"/>
    <d v="2021-08-20T00:00:00"/>
    <s v="Lelang"/>
    <s v="FR0088"/>
    <d v="2036-06-15T00:00:00"/>
    <n v="6.25E-2"/>
    <n v="6.2700000000000006E-2"/>
    <n v="6.3436199999999998E-2"/>
    <n v="6.4000000000000001E-2"/>
    <n v="6.2700000000000006E-2"/>
    <n v="6.32934E-2"/>
    <n v="6.3500000000000001E-2"/>
    <m/>
    <n v="3316100"/>
    <m/>
    <n v="1350000"/>
    <m/>
    <n v="1350000"/>
    <m/>
    <n v="2.4563703703703705"/>
    <n v="6.3299999999999995E-2"/>
    <n v="2021"/>
    <x v="12"/>
    <x v="1"/>
  </r>
  <r>
    <d v="2021-08-18T00:00:00"/>
    <d v="2021-08-20T00:00:00"/>
    <s v="Lelang"/>
    <s v="FR0092"/>
    <d v="2042-06-15T00:00:00"/>
    <n v="7.1249999999999994E-2"/>
    <n v="6.88E-2"/>
    <n v="6.9824999999999998E-2"/>
    <n v="7.1999999999999995E-2"/>
    <n v="6.88E-2"/>
    <n v="6.9278300000000001E-2"/>
    <n v="6.9599999999999995E-2"/>
    <m/>
    <n v="14771400"/>
    <m/>
    <n v="11700000"/>
    <m/>
    <n v="6450000"/>
    <m/>
    <n v="2.2901395348837208"/>
    <n v="6.9599999999999995E-2"/>
    <n v="2021"/>
    <x v="12"/>
    <x v="1"/>
  </r>
  <r>
    <d v="2021-08-18T00:00:00"/>
    <d v="2021-08-20T00:00:00"/>
    <s v="Lelang"/>
    <s v="FR0089"/>
    <d v="2051-08-15T00:00:00"/>
    <n v="6.8750000000000006E-2"/>
    <n v="6.8400000000000002E-2"/>
    <n v="6.9007299999999994E-2"/>
    <n v="7.0699999999999999E-2"/>
    <n v="6.8400000000000002E-2"/>
    <n v="6.8792900000000004E-2"/>
    <n v="6.9000000000000006E-2"/>
    <m/>
    <n v="2467400"/>
    <m/>
    <n v="1000000"/>
    <m/>
    <n v="1000000"/>
    <m/>
    <n v="2.4674"/>
    <n v="6.88E-2"/>
    <n v="2021"/>
    <x v="12"/>
    <x v="1"/>
  </r>
  <r>
    <d v="2021-08-20T00:00:00"/>
    <d v="2021-08-24T00:00:00"/>
    <s v="Private Placement"/>
    <s v="FR0082"/>
    <d v="2030-09-15T00:00:00"/>
    <n v="7.0000000000000007E-2"/>
    <m/>
    <m/>
    <m/>
    <m/>
    <n v="6.0499999999999998E-2"/>
    <m/>
    <m/>
    <n v="4500000"/>
    <n v="4500000"/>
    <n v="4500000"/>
    <n v="4500000"/>
    <n v="4500000"/>
    <n v="4500000"/>
    <n v="1"/>
    <m/>
    <n v="2021"/>
    <x v="12"/>
    <x v="1"/>
  </r>
  <r>
    <d v="2021-08-24T00:00:00"/>
    <d v="2021-08-26T00:00:00"/>
    <s v="Lelang"/>
    <s v="SPNS12022022"/>
    <d v="2022-02-12T00:00:00"/>
    <s v="Diskonto"/>
    <n v="2.8500000000000001E-2"/>
    <n v="2.9152500000000001E-2"/>
    <n v="0.03"/>
    <n v="2.8500000000000001E-2"/>
    <n v="0"/>
    <n v="0"/>
    <n v="10000000"/>
    <n v="7355000"/>
    <n v="52468000"/>
    <n v="6150000"/>
    <n v="16500000"/>
    <n v="0"/>
    <n v="9000000"/>
    <n v="0"/>
    <n v="2.69E-2"/>
    <n v="2021"/>
    <x v="12"/>
    <x v="21"/>
  </r>
  <r>
    <d v="2021-08-24T00:00:00"/>
    <d v="2021-08-26T00:00:00"/>
    <s v="Lelang"/>
    <s v="PBS031"/>
    <d v="2024-07-15T00:00:00"/>
    <n v="0.04"/>
    <n v="4.3200000000000002E-2"/>
    <n v="4.3987900000000003E-2"/>
    <n v="4.53E-2"/>
    <n v="4.3200000000000002E-2"/>
    <n v="4.34125E-2"/>
    <n v="4.3499999999999997E-2"/>
    <m/>
    <n v="13994000"/>
    <m/>
    <n v="3650000"/>
    <m/>
    <n v="2450000"/>
    <m/>
    <n v="5.7118367346938772"/>
    <n v="4.3499999999999997E-2"/>
    <n v="2021"/>
    <x v="12"/>
    <x v="20"/>
  </r>
  <r>
    <d v="2021-08-24T00:00:00"/>
    <d v="2021-08-26T00:00:00"/>
    <s v="Lelang"/>
    <s v="PBS032"/>
    <d v="2026-07-15T00:00:00"/>
    <n v="4.8750000000000002E-2"/>
    <n v="5.0700000000000002E-2"/>
    <n v="5.1262299999999997E-2"/>
    <n v="5.2400000000000002E-2"/>
    <n v="5.0700000000000002E-2"/>
    <n v="5.0897100000000001E-2"/>
    <n v="5.11E-2"/>
    <m/>
    <n v="7556000"/>
    <m/>
    <n v="2150000"/>
    <m/>
    <n v="2150000"/>
    <m/>
    <n v="3.514418604651163"/>
    <n v="5.0900000000000001E-2"/>
    <n v="2021"/>
    <x v="12"/>
    <x v="20"/>
  </r>
  <r>
    <d v="2021-08-24T00:00:00"/>
    <d v="2021-08-26T00:00:00"/>
    <s v="Lelang"/>
    <s v="PBS030"/>
    <d v="2028-07-15T00:00:00"/>
    <n v="5.8749999999999997E-2"/>
    <n v="5.8299999999999998E-2"/>
    <n v="5.8828900000000003E-2"/>
    <n v="5.9400000000000001E-2"/>
    <n v="5.8299999999999998E-2"/>
    <n v="5.8299999999999998E-2"/>
    <n v="5.8299999999999998E-2"/>
    <m/>
    <n v="3482000"/>
    <m/>
    <n v="150000"/>
    <m/>
    <n v="150000"/>
    <m/>
    <n v="23.213333333333335"/>
    <n v="5.8299999999999998E-2"/>
    <n v="2021"/>
    <x v="12"/>
    <x v="20"/>
  </r>
  <r>
    <d v="2021-08-24T00:00:00"/>
    <d v="2021-08-26T00:00:00"/>
    <s v="Lelang"/>
    <s v="PBS029"/>
    <d v="2034-03-15T00:00:00"/>
    <n v="6.3750000000000001E-2"/>
    <n v="6.4299999999999996E-2"/>
    <n v="6.5065100000000001E-2"/>
    <n v="6.6000000000000003E-2"/>
    <n v="6.4299999999999996E-2"/>
    <n v="6.4587800000000001E-2"/>
    <n v="6.4699999999999994E-2"/>
    <m/>
    <n v="14171000"/>
    <m/>
    <n v="3900000"/>
    <m/>
    <n v="3750000"/>
    <m/>
    <n v="3.7789333333333333"/>
    <n v="6.4600000000000005E-2"/>
    <n v="2021"/>
    <x v="12"/>
    <x v="20"/>
  </r>
  <r>
    <d v="2021-08-24T00:00:00"/>
    <d v="2021-08-26T00:00:00"/>
    <s v="Lelang"/>
    <s v="PBS028"/>
    <d v="2046-10-15T00:00:00"/>
    <n v="7.7499999999999999E-2"/>
    <n v="7.1099999999999997E-2"/>
    <n v="7.1695499999999995E-2"/>
    <n v="7.3099999999999998E-2"/>
    <n v="7.1099999999999997E-2"/>
    <n v="7.1295700000000004E-2"/>
    <n v="7.1499999999999994E-2"/>
    <m/>
    <n v="5910000"/>
    <m/>
    <n v="500000"/>
    <m/>
    <n v="500000"/>
    <m/>
    <n v="11.82"/>
    <n v="7.1300000000000002E-2"/>
    <n v="2021"/>
    <x v="12"/>
    <x v="20"/>
  </r>
  <r>
    <d v="2021-08-31T00:00:00"/>
    <d v="2021-09-02T00:00:00"/>
    <s v="Lelang"/>
    <s v="SPN12211202"/>
    <d v="2021-12-02T00:00:00"/>
    <s v="Diskonto"/>
    <n v="2.7799999999999998E-2"/>
    <n v="2.8096099999999999E-2"/>
    <n v="2.8500000000000001E-2"/>
    <n v="2.7799999999999998E-2"/>
    <n v="2.7934E-2"/>
    <n v="2.8000000000000001E-2"/>
    <n v="21000000"/>
    <n v="4770000"/>
    <n v="116108800"/>
    <n v="3450000"/>
    <n v="44400000"/>
    <n v="1000000"/>
    <n v="21000000"/>
    <n v="4.7699999999999996"/>
    <n v="2.8000000000000001E-2"/>
    <n v="2021"/>
    <x v="12"/>
    <x v="17"/>
  </r>
  <r>
    <d v="2021-08-31T00:00:00"/>
    <d v="2021-09-02T00:00:00"/>
    <s v="Lelang"/>
    <s v="SPN12220527"/>
    <d v="2022-05-27T00:00:00"/>
    <s v="Diskonto"/>
    <n v="2.9700000000000001E-2"/>
    <n v="3.0305499999999999E-2"/>
    <n v="3.15E-2"/>
    <n v="2.9700000000000001E-2"/>
    <n v="2.99969E-2"/>
    <n v="3.0200000000000001E-2"/>
    <m/>
    <n v="5685000"/>
    <m/>
    <n v="1600000"/>
    <m/>
    <n v="1600000"/>
    <m/>
    <n v="3.5531250000000001"/>
    <n v="0.03"/>
    <n v="2021"/>
    <x v="12"/>
    <x v="17"/>
  </r>
  <r>
    <d v="2021-08-31T00:00:00"/>
    <d v="2021-09-02T00:00:00"/>
    <s v="Lelang"/>
    <s v="FR0090"/>
    <d v="2027-04-15T00:00:00"/>
    <n v="5.1249999999999997E-2"/>
    <n v="5.0999999999999997E-2"/>
    <n v="5.1505200000000001E-2"/>
    <n v="5.33E-2"/>
    <n v="5.0999999999999997E-2"/>
    <n v="5.11992E-2"/>
    <n v="5.1299999999999998E-2"/>
    <m/>
    <n v="19315700"/>
    <m/>
    <n v="4250000"/>
    <m/>
    <n v="4250000"/>
    <m/>
    <n v="4.5448705882352938"/>
    <n v="5.1200000000000002E-2"/>
    <n v="2021"/>
    <x v="12"/>
    <x v="1"/>
  </r>
  <r>
    <d v="2021-08-31T00:00:00"/>
    <d v="2021-09-02T00:00:00"/>
    <s v="Lelang"/>
    <s v="FR0091"/>
    <d v="2032-04-15T00:00:00"/>
    <n v="6.3750000000000001E-2"/>
    <n v="5.96E-2"/>
    <n v="6.0496599999999998E-2"/>
    <n v="6.25E-2"/>
    <n v="5.96E-2"/>
    <n v="5.9965200000000003E-2"/>
    <n v="0.06"/>
    <m/>
    <n v="45167800"/>
    <m/>
    <n v="6800000"/>
    <m/>
    <n v="5050000"/>
    <m/>
    <n v="8.9441188118811876"/>
    <n v="0.06"/>
    <n v="2021"/>
    <x v="12"/>
    <x v="1"/>
  </r>
  <r>
    <d v="2021-08-31T00:00:00"/>
    <d v="2021-09-02T00:00:00"/>
    <s v="Lelang"/>
    <s v="FR0088"/>
    <d v="2036-06-15T00:00:00"/>
    <n v="6.25E-2"/>
    <n v="6.25E-2"/>
    <n v="6.2912300000000004E-2"/>
    <n v="6.3299999999999995E-2"/>
    <n v="6.25E-2"/>
    <n v="6.2700000000000006E-2"/>
    <n v="6.2799999999999995E-2"/>
    <m/>
    <n v="4237700"/>
    <m/>
    <n v="1550000"/>
    <m/>
    <n v="1550000"/>
    <m/>
    <n v="2.734"/>
    <n v="6.2700000000000006E-2"/>
    <n v="2021"/>
    <x v="12"/>
    <x v="1"/>
  </r>
  <r>
    <d v="2021-08-31T00:00:00"/>
    <d v="2021-09-02T00:00:00"/>
    <s v="Lelang"/>
    <s v="FR0092"/>
    <d v="2042-06-15T00:00:00"/>
    <n v="7.1249999999999994E-2"/>
    <n v="6.7299999999999999E-2"/>
    <n v="6.7732200000000006E-2"/>
    <n v="6.9400000000000003E-2"/>
    <n v="6.7299999999999999E-2"/>
    <n v="6.7457500000000004E-2"/>
    <n v="6.7500000000000004E-2"/>
    <m/>
    <n v="33976900"/>
    <m/>
    <n v="26550000"/>
    <m/>
    <n v="7350000"/>
    <m/>
    <n v="4.6227074829931976"/>
    <n v="6.7699999999999996E-2"/>
    <n v="2021"/>
    <x v="12"/>
    <x v="1"/>
  </r>
  <r>
    <d v="2021-08-31T00:00:00"/>
    <d v="2021-09-02T00:00:00"/>
    <s v="Lelang"/>
    <s v="FR0089"/>
    <d v="2051-08-15T00:00:00"/>
    <n v="6.8750000000000006E-2"/>
    <n v="6.7900000000000002E-2"/>
    <n v="6.8438299999999994E-2"/>
    <n v="6.93E-2"/>
    <n v="6.7900000000000002E-2"/>
    <n v="6.8185200000000001E-2"/>
    <n v="6.83E-2"/>
    <m/>
    <n v="2955700"/>
    <m/>
    <n v="200000"/>
    <m/>
    <n v="200000"/>
    <m/>
    <n v="14.778499999999999"/>
    <n v="6.8199999999999997E-2"/>
    <n v="2021"/>
    <x v="12"/>
    <x v="1"/>
  </r>
  <r>
    <d v="2021-09-07T00:00:00"/>
    <d v="2021-09-09T00:00:00"/>
    <s v="Lelang"/>
    <s v="SPNS08032022"/>
    <d v="2021-03-08T00:00:00"/>
    <s v="Diskonto"/>
    <n v="2.8000000000000001E-2"/>
    <n v="2.8741200000000001E-2"/>
    <n v="3.15E-2"/>
    <n v="2.8000000000000001E-2"/>
    <n v="2.8284E-2"/>
    <n v="2.8299999999999999E-2"/>
    <n v="10000000"/>
    <n v="7715000"/>
    <n v="56609500"/>
    <n v="1150000"/>
    <n v="10250000"/>
    <n v="1000000"/>
    <n v="10000000"/>
    <n v="7.7149999999999999"/>
    <n v="2.8299999999999999E-2"/>
    <n v="2021"/>
    <x v="12"/>
    <x v="21"/>
  </r>
  <r>
    <d v="2021-09-07T00:00:00"/>
    <d v="2021-09-09T00:00:00"/>
    <s v="Lelang"/>
    <s v="PBS031"/>
    <d v="2024-07-15T00:00:00"/>
    <n v="0.04"/>
    <n v="4.2099999999999999E-2"/>
    <n v="4.3305400000000001E-2"/>
    <n v="4.4600000000000001E-2"/>
    <n v="4.2099999999999999E-2"/>
    <n v="4.2695900000000002E-2"/>
    <n v="4.2999999999999997E-2"/>
    <m/>
    <n v="11950000"/>
    <m/>
    <n v="3150000"/>
    <m/>
    <n v="3150000"/>
    <m/>
    <n v="3.7936507936507935"/>
    <n v="4.2700000000000002E-2"/>
    <n v="2021"/>
    <x v="12"/>
    <x v="20"/>
  </r>
  <r>
    <d v="2021-09-07T00:00:00"/>
    <d v="2021-09-09T00:00:00"/>
    <s v="Lelang"/>
    <s v="PBS032"/>
    <d v="2026-07-15T00:00:00"/>
    <n v="4.8750000000000002E-2"/>
    <n v="5.0099999999999999E-2"/>
    <n v="5.0535499999999997E-2"/>
    <n v="5.1900000000000002E-2"/>
    <n v="5.0099999999999999E-2"/>
    <n v="5.01997E-2"/>
    <n v="5.0299999999999997E-2"/>
    <m/>
    <n v="10189500"/>
    <m/>
    <n v="2350000"/>
    <m/>
    <n v="2350000"/>
    <m/>
    <n v="4.3359574468085107"/>
    <n v="5.0200000000000002E-2"/>
    <n v="2021"/>
    <x v="12"/>
    <x v="20"/>
  </r>
  <r>
    <d v="2021-09-07T00:00:00"/>
    <d v="2021-09-09T00:00:00"/>
    <s v="Lelang"/>
    <s v="PBS029"/>
    <d v="2034-03-15T00:00:00"/>
    <n v="6.3750000000000001E-2"/>
    <n v="6.3799999999999996E-2"/>
    <n v="6.4473299999999997E-2"/>
    <n v="6.5600000000000006E-2"/>
    <n v="6.3799999999999996E-2"/>
    <n v="6.40955E-2"/>
    <n v="6.4199999999999993E-2"/>
    <m/>
    <n v="15579400"/>
    <m/>
    <n v="2350000"/>
    <m/>
    <n v="2250000"/>
    <m/>
    <n v="6.9241777777777775"/>
    <n v="6.4100000000000004E-2"/>
    <n v="2021"/>
    <x v="12"/>
    <x v="20"/>
  </r>
  <r>
    <d v="2021-09-07T00:00:00"/>
    <d v="2021-09-09T00:00:00"/>
    <s v="Lelang"/>
    <s v="PBS004"/>
    <d v="2037-02-15T00:00:00"/>
    <n v="6.0999999999999999E-2"/>
    <n v="6.4399999999999999E-2"/>
    <n v="6.4740099999999995E-2"/>
    <n v="6.6000000000000003E-2"/>
    <n v="6.4399999999999999E-2"/>
    <n v="6.4494899999999994E-2"/>
    <n v="6.4699999999999994E-2"/>
    <m/>
    <n v="5736100"/>
    <m/>
    <n v="950000"/>
    <m/>
    <n v="950000"/>
    <m/>
    <n v="6.0380000000000003"/>
    <n v="6.4500000000000002E-2"/>
    <n v="2021"/>
    <x v="12"/>
    <x v="20"/>
  </r>
  <r>
    <d v="2021-09-07T00:00:00"/>
    <d v="2021-09-09T00:00:00"/>
    <s v="Lelang"/>
    <s v="PBS028"/>
    <d v="2046-10-15T00:00:00"/>
    <n v="7.7499999999999999E-2"/>
    <n v="6.9800000000000001E-2"/>
    <n v="7.0946599999999999E-2"/>
    <n v="7.2499999999999995E-2"/>
    <n v="6.9800000000000001E-2"/>
    <n v="7.0238999999999996E-2"/>
    <n v="7.0699999999999999E-2"/>
    <m/>
    <n v="5439500"/>
    <m/>
    <n v="300000"/>
    <m/>
    <n v="300000"/>
    <m/>
    <n v="18.131666666666668"/>
    <n v="7.0300000000000001E-2"/>
    <n v="2021"/>
    <x v="12"/>
    <x v="20"/>
  </r>
  <r>
    <d v="2021-09-13T00:00:00"/>
    <d v="2021-09-23T00:00:00"/>
    <s v="Bookbuilding"/>
    <s v="RI0731"/>
    <d v="2031-07-28T00:00:00"/>
    <n v="2.1499999999999998E-2"/>
    <m/>
    <m/>
    <m/>
    <m/>
    <m/>
    <m/>
    <m/>
    <n v="648977.82949999999"/>
    <m/>
    <n v="648977.82949999999"/>
    <m/>
    <n v="648977.82949999999"/>
    <n v="648977.82949999999"/>
    <m/>
    <m/>
    <n v="2021"/>
    <x v="12"/>
    <x v="31"/>
  </r>
  <r>
    <d v="2021-09-13T00:00:00"/>
    <d v="2021-09-23T00:00:00"/>
    <s v="Bookbuilding"/>
    <s v="RI0961"/>
    <d v="2061-09-23T00:00:00"/>
    <n v="3.2000000000000001E-2"/>
    <m/>
    <m/>
    <m/>
    <m/>
    <m/>
    <m/>
    <m/>
    <n v="648977.82949999999"/>
    <m/>
    <n v="648977.82949999999"/>
    <m/>
    <n v="648977.82949999999"/>
    <n v="648977.82949999999"/>
    <m/>
    <m/>
    <n v="2021"/>
    <x v="12"/>
    <x v="36"/>
  </r>
  <r>
    <d v="2021-09-13T00:00:00"/>
    <d v="2021-09-23T00:00:00"/>
    <s v="Bookbuilding"/>
    <s v="RIEUR0334"/>
    <d v="2034-03-23T00:00:00"/>
    <n v="1.2999999999999999E-2"/>
    <m/>
    <m/>
    <m/>
    <m/>
    <n v="1.068E-2"/>
    <m/>
    <m/>
    <n v="8359889.9999999991"/>
    <m/>
    <n v="8359889.9999999991"/>
    <m/>
    <n v="8359889.9999999991"/>
    <n v="8359889.9999999991"/>
    <n v="0"/>
    <m/>
    <n v="2021"/>
    <x v="12"/>
    <x v="27"/>
  </r>
  <r>
    <d v="2021-09-14T00:00:00"/>
    <d v="2021-09-16T00:00:00"/>
    <s v="Lelang"/>
    <s v="SPN03211215"/>
    <d v="2021-12-15T00:00:00"/>
    <s v="Diskonto"/>
    <n v="2.75E-2"/>
    <n v="2.8139399999999998E-2"/>
    <n v="2.8500000000000001E-2"/>
    <n v="2.75E-2"/>
    <n v="2.7706000000000001E-2"/>
    <n v="2.7799999999999998E-2"/>
    <n v="21000000"/>
    <n v="7050000"/>
    <n v="80665000"/>
    <n v="5200000"/>
    <n v="36800000"/>
    <n v="1000000"/>
    <n v="21000000"/>
    <n v="7.05"/>
    <n v="2.8000000000000001E-2"/>
    <n v="2021"/>
    <x v="12"/>
    <x v="16"/>
  </r>
  <r>
    <d v="2021-09-14T00:00:00"/>
    <d v="2021-09-16T00:00:00"/>
    <s v="Lelang"/>
    <s v="SPN12220915"/>
    <d v="2022-09-15T00:00:00"/>
    <s v="Diskonto"/>
    <n v="2.98E-2"/>
    <n v="3.0663900000000001E-2"/>
    <n v="3.4000000000000002E-2"/>
    <n v="2.98E-2"/>
    <n v="0.03"/>
    <n v="3.0200000000000001E-2"/>
    <m/>
    <n v="7995000"/>
    <m/>
    <n v="1600000"/>
    <m/>
    <n v="1600000"/>
    <m/>
    <n v="4.9968750000000002"/>
    <n v="0.03"/>
    <n v="2021"/>
    <x v="12"/>
    <x v="17"/>
  </r>
  <r>
    <d v="2021-09-14T00:00:00"/>
    <d v="2021-09-16T00:00:00"/>
    <s v="Lelang"/>
    <s v="FR0090"/>
    <d v="2027-04-15T00:00:00"/>
    <n v="5.1249999999999997E-2"/>
    <n v="5.0500000000000003E-2"/>
    <n v="5.1151099999999998E-2"/>
    <n v="6.0100000000000001E-2"/>
    <n v="5.0500000000000003E-2"/>
    <n v="5.0850800000000002E-2"/>
    <n v="5.0900000000000001E-2"/>
    <m/>
    <n v="21691400"/>
    <m/>
    <n v="9800000"/>
    <m/>
    <n v="6550000"/>
    <m/>
    <n v="3.3116641221374046"/>
    <n v="5.0900000000000001E-2"/>
    <n v="2021"/>
    <x v="12"/>
    <x v="1"/>
  </r>
  <r>
    <d v="2021-09-14T00:00:00"/>
    <d v="2021-09-16T00:00:00"/>
    <s v="Lelang"/>
    <s v="FR0091"/>
    <d v="2032-04-15T00:00:00"/>
    <n v="6.3750000000000001E-2"/>
    <n v="5.96E-2"/>
    <n v="6.0184500000000002E-2"/>
    <n v="6.2E-2"/>
    <n v="5.96E-2"/>
    <n v="5.9894099999999999E-2"/>
    <n v="0.06"/>
    <m/>
    <n v="18715200"/>
    <m/>
    <n v="10700000"/>
    <m/>
    <n v="6600000"/>
    <m/>
    <n v="2.8356363636363637"/>
    <n v="0.06"/>
    <n v="2021"/>
    <x v="12"/>
    <x v="1"/>
  </r>
  <r>
    <d v="2021-09-14T00:00:00"/>
    <d v="2021-09-16T00:00:00"/>
    <s v="Lelang"/>
    <s v="FR0088"/>
    <d v="2036-06-15T00:00:00"/>
    <n v="6.25E-2"/>
    <n v="6.2100000000000002E-2"/>
    <n v="6.2743199999999999E-2"/>
    <n v="6.3700000000000007E-2"/>
    <n v="6.2100000000000002E-2"/>
    <n v="6.2377700000000001E-2"/>
    <n v="6.2600000000000003E-2"/>
    <m/>
    <n v="5651400"/>
    <m/>
    <n v="3150000"/>
    <m/>
    <n v="1400000"/>
    <m/>
    <n v="4.0367142857142859"/>
    <n v="6.2600000000000003E-2"/>
    <n v="2021"/>
    <x v="12"/>
    <x v="1"/>
  </r>
  <r>
    <d v="2021-09-14T00:00:00"/>
    <d v="2021-09-16T00:00:00"/>
    <s v="Lelang"/>
    <s v="FR0092"/>
    <d v="2042-06-15T00:00:00"/>
    <n v="7.1249999999999994E-2"/>
    <n v="6.7000000000000004E-2"/>
    <n v="6.7741999999999997E-2"/>
    <n v="6.8500000000000005E-2"/>
    <n v="6.7000000000000004E-2"/>
    <n v="6.7287899999999998E-2"/>
    <n v="6.7400000000000002E-2"/>
    <m/>
    <n v="15349900"/>
    <m/>
    <n v="4700000"/>
    <m/>
    <n v="2200000"/>
    <m/>
    <n v="6.9772272727272728"/>
    <n v="6.7400000000000002E-2"/>
    <n v="2021"/>
    <x v="12"/>
    <x v="1"/>
  </r>
  <r>
    <d v="2021-09-14T00:00:00"/>
    <d v="2021-09-16T00:00:00"/>
    <s v="Lelang"/>
    <s v="FR0089"/>
    <d v="2051-08-15T00:00:00"/>
    <n v="6.8750000000000006E-2"/>
    <n v="6.7599999999999993E-2"/>
    <n v="6.8078600000000003E-2"/>
    <n v="6.8699999999999997E-2"/>
    <n v="6.7599999999999993E-2"/>
    <n v="6.7898799999999995E-2"/>
    <n v="6.8000000000000005E-2"/>
    <m/>
    <n v="4212100"/>
    <m/>
    <n v="1650000"/>
    <m/>
    <n v="1650000"/>
    <m/>
    <n v="2.5527878787878788"/>
    <n v="6.7900000000000002E-2"/>
    <n v="2021"/>
    <x v="12"/>
    <x v="1"/>
  </r>
  <r>
    <d v="2021-09-15T00:00:00"/>
    <d v="2021-09-22T00:00:00"/>
    <s v="Bookbuilding"/>
    <s v="SR015"/>
    <d v="2024-09-10T00:00:00"/>
    <n v="5.0999999999999997E-2"/>
    <m/>
    <m/>
    <m/>
    <m/>
    <n v="5.57E-2"/>
    <m/>
    <n v="15000000"/>
    <n v="27000639"/>
    <n v="27000639"/>
    <n v="27000639"/>
    <n v="27000639"/>
    <n v="27000639"/>
    <n v="27000639"/>
    <n v="1"/>
    <n v="5.0999999999999997E-2"/>
    <n v="2021"/>
    <x v="12"/>
    <x v="38"/>
  </r>
  <r>
    <d v="2021-09-21T00:00:00"/>
    <d v="2021-09-23T00:00:00"/>
    <s v="Lelang"/>
    <s v="SPNS08032022"/>
    <d v="2021-03-08T00:00:00"/>
    <s v="Diskonto"/>
    <n v="2.8000000000000001E-2"/>
    <n v="2.8887800000000002E-2"/>
    <n v="2.9499999999999998E-2"/>
    <n v="2.8000000000000001E-2"/>
    <n v="0"/>
    <n v="0"/>
    <n v="10000000"/>
    <n v="5105000"/>
    <n v="45376600"/>
    <n v="0"/>
    <n v="6500000"/>
    <n v="0"/>
    <n v="6100000"/>
    <n v="0"/>
    <n v="2.7400000000000001E-2"/>
    <n v="2021"/>
    <x v="12"/>
    <x v="21"/>
  </r>
  <r>
    <d v="2021-09-21T00:00:00"/>
    <d v="2021-09-23T00:00:00"/>
    <s v="Lelang"/>
    <s v="PBS031"/>
    <d v="2024-07-15T00:00:00"/>
    <n v="0.04"/>
    <n v="4.2000000000000003E-2"/>
    <n v="4.2942099999999997E-2"/>
    <n v="4.4999999999999998E-2"/>
    <n v="4.2000000000000003E-2"/>
    <n v="4.2299999999999997E-2"/>
    <n v="4.2183699999999998E-2"/>
    <m/>
    <n v="6027000"/>
    <m/>
    <n v="750000"/>
    <m/>
    <n v="700000"/>
    <m/>
    <n v="8.61"/>
    <n v="4.2200000000000001E-2"/>
    <n v="2021"/>
    <x v="12"/>
    <x v="20"/>
  </r>
  <r>
    <d v="2021-09-21T00:00:00"/>
    <d v="2021-09-23T00:00:00"/>
    <s v="Lelang"/>
    <s v="PBS032"/>
    <d v="2026-07-15T00:00:00"/>
    <n v="4.8750000000000002E-2"/>
    <n v="4.8800000000000003E-2"/>
    <n v="5.0197199999999997E-2"/>
    <n v="5.11E-2"/>
    <n v="4.8800000000000003E-2"/>
    <n v="4.9799999999999997E-2"/>
    <n v="4.9666299999999997E-2"/>
    <m/>
    <n v="4072500"/>
    <m/>
    <n v="1600000"/>
    <m/>
    <n v="1400000"/>
    <m/>
    <n v="2.9089285714285715"/>
    <n v="4.9700000000000001E-2"/>
    <n v="2021"/>
    <x v="12"/>
    <x v="20"/>
  </r>
  <r>
    <d v="2021-09-21T00:00:00"/>
    <d v="2021-09-23T00:00:00"/>
    <s v="Lelang"/>
    <s v="PBS030"/>
    <d v="2020-07-15T00:00:00"/>
    <n v="5.8749999999999997E-2"/>
    <n v="5.7500000000000002E-2"/>
    <n v="5.8122800000000002E-2"/>
    <n v="5.8999999999999997E-2"/>
    <n v="5.7500000000000002E-2"/>
    <n v="5.7700000000000001E-2"/>
    <n v="5.75571E-2"/>
    <m/>
    <n v="6153100"/>
    <m/>
    <n v="850000"/>
    <m/>
    <n v="700000"/>
    <m/>
    <n v="8.7901428571428575"/>
    <n v="5.7599999999999998E-2"/>
    <n v="2021"/>
    <x v="12"/>
    <x v="20"/>
  </r>
  <r>
    <d v="2021-09-21T00:00:00"/>
    <d v="2021-09-23T00:00:00"/>
    <s v="Lelang"/>
    <s v="PBS029"/>
    <d v="2034-03-15T00:00:00"/>
    <n v="6.3750000000000001E-2"/>
    <n v="6.3799999999999996E-2"/>
    <n v="6.4519999999999994E-2"/>
    <n v="6.6100000000000006E-2"/>
    <n v="6.3799999999999996E-2"/>
    <n v="6.3799999999999996E-2"/>
    <n v="6.3799999999999996E-2"/>
    <m/>
    <n v="13141000"/>
    <m/>
    <n v="2300000"/>
    <m/>
    <n v="2300000"/>
    <m/>
    <n v="5.7134782608695653"/>
    <n v="6.3799999999999996E-2"/>
    <n v="2021"/>
    <x v="12"/>
    <x v="20"/>
  </r>
  <r>
    <d v="2021-09-21T00:00:00"/>
    <d v="2021-09-23T00:00:00"/>
    <s v="Lelang"/>
    <s v="PBS028"/>
    <d v="2046-10-15T00:00:00"/>
    <n v="7.7499999999999999E-2"/>
    <n v="6.9800000000000001E-2"/>
    <n v="7.0110400000000003E-2"/>
    <n v="7.0999999999999994E-2"/>
    <n v="6.9800000000000001E-2"/>
    <n v="6.9800000000000001E-2"/>
    <n v="6.9800000000000001E-2"/>
    <m/>
    <n v="10878000"/>
    <m/>
    <n v="1000000"/>
    <m/>
    <n v="1000000"/>
    <m/>
    <n v="10.878"/>
    <n v="6.9800000000000001E-2"/>
    <n v="2021"/>
    <x v="12"/>
    <x v="20"/>
  </r>
  <r>
    <d v="2021-09-28T00:00:00"/>
    <d v="2021-09-30T00:00:00"/>
    <s v="Lelang"/>
    <s v="SPN03211229"/>
    <d v="2021-12-29T00:00:00"/>
    <s v="Diskonto"/>
    <n v="2.75E-2"/>
    <n v="2.7958400000000001E-2"/>
    <n v="2.8500000000000001E-2"/>
    <n v="2.75E-2"/>
    <n v="2.7591999999999998E-2"/>
    <n v="2.7699999999999999E-2"/>
    <n v="12000000"/>
    <n v="4230000"/>
    <n v="58829600"/>
    <n v="1850000"/>
    <n v="13400000"/>
    <n v="1000000"/>
    <n v="12000000"/>
    <n v="4.2300000000000004"/>
    <n v="2.7699999999999999E-2"/>
    <n v="2021"/>
    <x v="12"/>
    <x v="16"/>
  </r>
  <r>
    <d v="2021-09-28T00:00:00"/>
    <d v="2021-09-30T00:00:00"/>
    <s v="Lelang"/>
    <s v="SPN12220707"/>
    <d v="2022-07-07T00:00:00"/>
    <s v="Diskonto"/>
    <n v="2.93E-2"/>
    <n v="2.9950000000000001E-2"/>
    <n v="3.0499999999999999E-2"/>
    <n v="2.93E-2"/>
    <n v="2.9499999999999998E-2"/>
    <n v="2.9600000000000001E-2"/>
    <m/>
    <n v="7505000"/>
    <m/>
    <n v="900000"/>
    <m/>
    <n v="900000"/>
    <m/>
    <n v="8.3388888888888886"/>
    <n v="2.9499999999999998E-2"/>
    <n v="2021"/>
    <x v="12"/>
    <x v="17"/>
  </r>
  <r>
    <d v="2021-09-28T00:00:00"/>
    <d v="2021-09-30T00:00:00"/>
    <s v="Lelang"/>
    <s v="FR0090"/>
    <d v="2027-04-15T00:00:00"/>
    <n v="5.1249999999999997E-2"/>
    <n v="5.0799999999999998E-2"/>
    <n v="5.1262099999999998E-2"/>
    <n v="5.2299999999999999E-2"/>
    <n v="5.0799999999999998E-2"/>
    <n v="5.0992500000000003E-2"/>
    <n v="5.11E-2"/>
    <m/>
    <n v="17676000"/>
    <m/>
    <n v="6150000"/>
    <m/>
    <n v="5750000"/>
    <m/>
    <n v="3.074086956521739"/>
    <n v="5.0999999999999997E-2"/>
    <n v="2021"/>
    <x v="12"/>
    <x v="1"/>
  </r>
  <r>
    <d v="2021-09-28T00:00:00"/>
    <d v="2021-09-30T00:00:00"/>
    <s v="Lelang"/>
    <s v="FR0091"/>
    <d v="2032-04-15T00:00:00"/>
    <n v="6.3750000000000001E-2"/>
    <n v="6.0900000000000003E-2"/>
    <n v="6.1811999999999999E-2"/>
    <n v="6.3E-2"/>
    <n v="6.0900000000000003E-2"/>
    <n v="6.1175300000000002E-2"/>
    <n v="6.13E-2"/>
    <m/>
    <n v="12977200"/>
    <m/>
    <n v="1250000"/>
    <m/>
    <n v="1100000"/>
    <m/>
    <n v="11.797454545454546"/>
    <n v="6.1199999999999997E-2"/>
    <n v="2021"/>
    <x v="12"/>
    <x v="1"/>
  </r>
  <r>
    <d v="2021-09-28T00:00:00"/>
    <d v="2021-09-30T00:00:00"/>
    <s v="Lelang"/>
    <s v="FR0088"/>
    <d v="2036-06-15T00:00:00"/>
    <n v="6.25E-2"/>
    <n v="6.2899999999999998E-2"/>
    <n v="6.3556100000000004E-2"/>
    <n v="6.4100000000000004E-2"/>
    <n v="6.2899999999999998E-2"/>
    <n v="6.3298699999999999E-2"/>
    <n v="6.3500000000000001E-2"/>
    <m/>
    <n v="2685300"/>
    <m/>
    <n v="750000"/>
    <m/>
    <n v="750000"/>
    <m/>
    <n v="3.5804"/>
    <n v="6.3299999999999995E-2"/>
    <n v="2021"/>
    <x v="12"/>
    <x v="1"/>
  </r>
  <r>
    <d v="2021-09-28T00:00:00"/>
    <d v="2021-09-30T00:00:00"/>
    <s v="Lelang"/>
    <s v="FR0092"/>
    <d v="2042-06-15T00:00:00"/>
    <n v="7.1249999999999994E-2"/>
    <n v="6.7799999999999999E-2"/>
    <n v="6.8628800000000004E-2"/>
    <n v="6.9500000000000006E-2"/>
    <n v="6.7799999999999999E-2"/>
    <n v="6.8198400000000006E-2"/>
    <n v="6.83E-2"/>
    <m/>
    <n v="12614100"/>
    <m/>
    <n v="2450000"/>
    <m/>
    <n v="2450000"/>
    <m/>
    <n v="5.1486122448979588"/>
    <n v="6.8199999999999997E-2"/>
    <n v="2021"/>
    <x v="12"/>
    <x v="1"/>
  </r>
  <r>
    <d v="2021-09-28T00:00:00"/>
    <d v="2021-09-30T00:00:00"/>
    <s v="Lelang"/>
    <s v="FR0089"/>
    <d v="2051-08-15T00:00:00"/>
    <n v="6.8750000000000006E-2"/>
    <n v="6.7900000000000002E-2"/>
    <n v="6.8563499999999999E-2"/>
    <n v="6.8900000000000003E-2"/>
    <n v="6.7900000000000002E-2"/>
    <n v="6.8091100000000002E-2"/>
    <n v="6.8199999999999997E-2"/>
    <m/>
    <n v="1142000"/>
    <m/>
    <n v="50000"/>
    <m/>
    <n v="50000"/>
    <m/>
    <n v="22.84"/>
    <n v="6.8099999999999994E-2"/>
    <n v="2021"/>
    <x v="12"/>
    <x v="1"/>
  </r>
  <r>
    <d v="2021-10-05T00:00:00"/>
    <d v="2021-10-07T00:00:00"/>
    <s v="Lelang"/>
    <s v="SPNS06042022"/>
    <d v="2021-03-08T00:00:00"/>
    <s v="Diskonto"/>
    <n v="2.81E-2"/>
    <n v="2.8461699999999999E-2"/>
    <n v="2.9000000000000001E-2"/>
    <n v="2.81E-2"/>
    <n v="2.81E-2"/>
    <n v="2.81E-2"/>
    <n v="5000000"/>
    <n v="5630000"/>
    <n v="46065500"/>
    <n v="400000"/>
    <n v="15500000"/>
    <n v="400000"/>
    <n v="5000000"/>
    <n v="14.074999999999999"/>
    <n v="2.81E-2"/>
    <n v="2021"/>
    <x v="12"/>
    <x v="21"/>
  </r>
  <r>
    <d v="2021-10-05T00:00:00"/>
    <d v="2021-10-07T00:00:00"/>
    <s v="Lelang"/>
    <s v="PBS031"/>
    <d v="2024-07-15T00:00:00"/>
    <n v="0.04"/>
    <n v="4.19E-2"/>
    <n v="4.2480799999999999E-2"/>
    <n v="4.41E-2"/>
    <n v="4.19E-2"/>
    <n v="4.1966700000000003E-2"/>
    <n v="4.2000000000000003E-2"/>
    <m/>
    <n v="10299500"/>
    <m/>
    <n v="1200000"/>
    <m/>
    <n v="900000"/>
    <m/>
    <n v="11.443888888888889"/>
    <n v="4.2000000000000003E-2"/>
    <n v="2021"/>
    <x v="12"/>
    <x v="20"/>
  </r>
  <r>
    <d v="2021-10-05T00:00:00"/>
    <d v="2021-10-07T00:00:00"/>
    <s v="Lelang"/>
    <s v="PBS032"/>
    <d v="2026-07-15T00:00:00"/>
    <n v="4.8750000000000002E-2"/>
    <n v="4.9000000000000002E-2"/>
    <n v="4.98696E-2"/>
    <n v="5.0900000000000001E-2"/>
    <n v="4.9000000000000002E-2"/>
    <n v="4.9292900000000001E-2"/>
    <n v="4.9399999999999999E-2"/>
    <m/>
    <n v="4575000"/>
    <m/>
    <n v="1750000"/>
    <m/>
    <n v="1000000"/>
    <m/>
    <n v="4.5750000000000002"/>
    <n v="4.9399999999999999E-2"/>
    <n v="2021"/>
    <x v="12"/>
    <x v="20"/>
  </r>
  <r>
    <d v="2021-10-05T00:00:00"/>
    <d v="2021-10-07T00:00:00"/>
    <s v="Lelang"/>
    <s v="PBS029"/>
    <d v="2034-03-15T00:00:00"/>
    <n v="6.3750000000000001E-2"/>
    <n v="6.3500000000000001E-2"/>
    <n v="6.4199599999999996E-2"/>
    <n v="6.6000000000000003E-2"/>
    <n v="6.3500000000000001E-2"/>
    <n v="6.3500000000000001E-2"/>
    <n v="6.3500000000000001E-2"/>
    <m/>
    <n v="11476000"/>
    <m/>
    <n v="4500000"/>
    <m/>
    <n v="1100000"/>
    <m/>
    <n v="10.432727272727274"/>
    <n v="6.3500000000000001E-2"/>
    <n v="2021"/>
    <x v="12"/>
    <x v="20"/>
  </r>
  <r>
    <d v="2021-10-05T00:00:00"/>
    <d v="2021-10-07T00:00:00"/>
    <s v="Lelang"/>
    <s v="PBS004"/>
    <d v="2037-02-15T00:00:00"/>
    <n v="6.0999999999999999E-2"/>
    <n v="6.4000000000000001E-2"/>
    <n v="6.4377100000000007E-2"/>
    <n v="6.54E-2"/>
    <n v="6.4000000000000001E-2"/>
    <n v="6.4000000000000001E-2"/>
    <n v="6.4000000000000001E-2"/>
    <m/>
    <n v="8035000"/>
    <m/>
    <n v="2700000"/>
    <m/>
    <n v="1100000"/>
    <m/>
    <n v="7.3045454545454547"/>
    <n v="6.4000000000000001E-2"/>
    <n v="2021"/>
    <x v="12"/>
    <x v="20"/>
  </r>
  <r>
    <d v="2021-10-05T00:00:00"/>
    <d v="2021-10-07T00:00:00"/>
    <s v="Lelang"/>
    <s v="PBS028"/>
    <d v="2046-10-15T00:00:00"/>
    <n v="7.7499999999999999E-2"/>
    <n v="6.9699999999999998E-2"/>
    <n v="6.9861900000000005E-2"/>
    <n v="7.0999999999999994E-2"/>
    <n v="6.9699999999999998E-2"/>
    <n v="6.9785700000000006E-2"/>
    <n v="6.9800000000000001E-2"/>
    <m/>
    <n v="6050000"/>
    <m/>
    <n v="4950000"/>
    <m/>
    <n v="500000"/>
    <m/>
    <n v="12.1"/>
    <n v="6.9800000000000001E-2"/>
    <n v="2021"/>
    <x v="12"/>
    <x v="20"/>
  </r>
  <r>
    <d v="2021-10-12T00:00:00"/>
    <d v="2021-10-14T00:00:00"/>
    <s v="Lelang"/>
    <s v="SPN03220112"/>
    <d v="2022-01-12T00:00:00"/>
    <s v="Diskonto"/>
    <n v="2.7E-2"/>
    <n v="2.77816E-2"/>
    <n v="2.8199999999999999E-2"/>
    <n v="2.7E-2"/>
    <n v="2.743E-2"/>
    <n v="2.75E-2"/>
    <n v="8000000"/>
    <n v="6240000"/>
    <n v="50147800"/>
    <n v="3650000"/>
    <n v="21100000"/>
    <n v="1000000"/>
    <n v="8000000"/>
    <n v="6.24"/>
    <n v="2.76E-2"/>
    <n v="2021"/>
    <x v="12"/>
    <x v="16"/>
  </r>
  <r>
    <d v="2021-10-12T00:00:00"/>
    <d v="2021-10-14T00:00:00"/>
    <s v="Lelang"/>
    <s v="SPN12221013"/>
    <d v="2022-10-13T00:00:00"/>
    <s v="Diskonto"/>
    <n v="2.9499999999999998E-2"/>
    <n v="3.02282E-2"/>
    <n v="3.1E-2"/>
    <n v="2.9499999999999998E-2"/>
    <n v="2.9739999999999999E-2"/>
    <n v="2.9899999999999999E-2"/>
    <m/>
    <n v="8610000"/>
    <m/>
    <n v="4100000"/>
    <m/>
    <n v="1000000"/>
    <m/>
    <n v="8.61"/>
    <n v="0.03"/>
    <n v="2021"/>
    <x v="12"/>
    <x v="17"/>
  </r>
  <r>
    <d v="2021-10-12T00:00:00"/>
    <d v="2021-10-14T00:00:00"/>
    <s v="Lelang"/>
    <s v="FR0090"/>
    <d v="2027-04-15T00:00:00"/>
    <n v="5.1249999999999997E-2"/>
    <n v="5.0500000000000003E-2"/>
    <n v="5.0982399999999997E-2"/>
    <n v="5.1799999999999999E-2"/>
    <n v="5.0500000000000003E-2"/>
    <n v="5.0597700000000002E-2"/>
    <n v="5.0700000000000002E-2"/>
    <m/>
    <n v="13727000"/>
    <m/>
    <n v="1000000"/>
    <m/>
    <n v="1000000"/>
    <m/>
    <n v="13.727"/>
    <n v="5.0599999999999999E-2"/>
    <n v="2021"/>
    <x v="12"/>
    <x v="1"/>
  </r>
  <r>
    <d v="2021-10-12T00:00:00"/>
    <d v="2021-10-14T00:00:00"/>
    <s v="Lelang"/>
    <s v="FR0091"/>
    <d v="2032-04-15T00:00:00"/>
    <n v="6.3750000000000001E-2"/>
    <n v="6.1800000000000001E-2"/>
    <n v="6.2431899999999999E-2"/>
    <n v="6.3799999999999996E-2"/>
    <n v="6.1800000000000001E-2"/>
    <n v="6.2100000000000002E-2"/>
    <n v="6.2199999999999998E-2"/>
    <m/>
    <n v="7355600"/>
    <m/>
    <n v="750000"/>
    <m/>
    <n v="750000"/>
    <m/>
    <n v="9.8074666666666666"/>
    <n v="6.2100000000000002E-2"/>
    <n v="2021"/>
    <x v="12"/>
    <x v="1"/>
  </r>
  <r>
    <d v="2021-10-12T00:00:00"/>
    <d v="2021-10-14T00:00:00"/>
    <s v="Lelang"/>
    <s v="FR0088"/>
    <d v="2036-06-15T00:00:00"/>
    <n v="6.25E-2"/>
    <n v="6.3E-2"/>
    <n v="6.37017E-2"/>
    <n v="6.4100000000000004E-2"/>
    <n v="6.3E-2"/>
    <n v="6.3499899999999998E-2"/>
    <n v="6.3700000000000007E-2"/>
    <m/>
    <n v="2613100"/>
    <m/>
    <n v="1000000"/>
    <m/>
    <n v="1000000"/>
    <m/>
    <n v="2.6131000000000002"/>
    <n v="6.3500000000000001E-2"/>
    <n v="2021"/>
    <x v="12"/>
    <x v="1"/>
  </r>
  <r>
    <d v="2021-10-12T00:00:00"/>
    <d v="2021-10-14T00:00:00"/>
    <s v="Lelang"/>
    <s v="FR0092"/>
    <d v="2042-06-15T00:00:00"/>
    <n v="7.1249999999999994E-2"/>
    <n v="6.9000000000000006E-2"/>
    <n v="6.9731699999999994E-2"/>
    <n v="7.17E-2"/>
    <n v="6.9000000000000006E-2"/>
    <n v="6.9000000000000006E-2"/>
    <n v="6.9000000000000006E-2"/>
    <m/>
    <n v="10097800"/>
    <m/>
    <n v="9950000"/>
    <m/>
    <n v="2650000"/>
    <m/>
    <n v="3.8104905660377359"/>
    <n v="6.9699999999999998E-2"/>
    <n v="2021"/>
    <x v="12"/>
    <x v="1"/>
  </r>
  <r>
    <d v="2021-10-12T00:00:00"/>
    <d v="2021-10-14T00:00:00"/>
    <s v="Lelang"/>
    <s v="FR0089"/>
    <d v="2051-08-15T00:00:00"/>
    <n v="6.8750000000000006E-2"/>
    <n v="6.83E-2"/>
    <n v="6.9007899999999997E-2"/>
    <n v="6.93E-2"/>
    <n v="6.83E-2"/>
    <n v="6.8665199999999996E-2"/>
    <n v="6.88E-2"/>
    <m/>
    <n v="1504300"/>
    <m/>
    <n v="650000"/>
    <m/>
    <n v="600000"/>
    <m/>
    <n v="2.5071666666666665"/>
    <n v="6.8699999999999997E-2"/>
    <n v="2021"/>
    <x v="12"/>
    <x v="1"/>
  </r>
  <r>
    <d v="2021-10-19T00:00:00"/>
    <d v="2021-10-22T00:00:00"/>
    <s v="Lelang"/>
    <s v="SPNS06042022"/>
    <d v="2021-03-08T00:00:00"/>
    <s v="Diskonto"/>
    <n v="2.76E-2"/>
    <n v="2.8039399999999999E-2"/>
    <n v="3.5000000000000003E-2"/>
    <n v="2.76E-2"/>
    <n v="2.76E-2"/>
    <n v="2.76E-2"/>
    <n v="5000000"/>
    <n v="9010000"/>
    <n v="53420000"/>
    <n v="800000"/>
    <n v="17000000"/>
    <n v="800000"/>
    <n v="5000000"/>
    <n v="11.262499999999999"/>
    <n v="2.76E-2"/>
    <n v="2021"/>
    <x v="12"/>
    <x v="21"/>
  </r>
  <r>
    <d v="2021-10-19T00:00:00"/>
    <d v="2021-10-22T00:00:00"/>
    <s v="Lelang"/>
    <s v="PBS031"/>
    <d v="2024-07-15T00:00:00"/>
    <n v="0.04"/>
    <n v="4.0599999999999997E-2"/>
    <n v="4.1303899999999998E-2"/>
    <n v="4.3999999999999997E-2"/>
    <n v="4.0599999999999997E-2"/>
    <n v="4.0802400000000003E-2"/>
    <n v="4.0899999999999999E-2"/>
    <m/>
    <n v="10560500"/>
    <m/>
    <n v="2750000"/>
    <m/>
    <n v="1400000"/>
    <m/>
    <n v="7.5432142857142859"/>
    <n v="4.0899999999999999E-2"/>
    <n v="2021"/>
    <x v="12"/>
    <x v="20"/>
  </r>
  <r>
    <d v="2021-10-19T00:00:00"/>
    <d v="2021-10-22T00:00:00"/>
    <s v="Lelang"/>
    <s v="PBS032"/>
    <d v="2026-07-15T00:00:00"/>
    <n v="4.8750000000000002E-2"/>
    <n v="4.8300000000000003E-2"/>
    <n v="4.9079400000000002E-2"/>
    <n v="0.05"/>
    <n v="4.8300000000000003E-2"/>
    <n v="4.84196E-2"/>
    <n v="4.8500000000000001E-2"/>
    <m/>
    <n v="7420000"/>
    <m/>
    <n v="1950000"/>
    <m/>
    <n v="1200000"/>
    <m/>
    <n v="6.1833333333333336"/>
    <n v="4.8500000000000001E-2"/>
    <n v="2021"/>
    <x v="12"/>
    <x v="20"/>
  </r>
  <r>
    <d v="2021-10-19T00:00:00"/>
    <d v="2021-10-22T00:00:00"/>
    <s v="Lelang"/>
    <s v="PBS029"/>
    <d v="2034-03-15T00:00:00"/>
    <n v="6.3750000000000001E-2"/>
    <n v="6.3E-2"/>
    <n v="6.37659E-2"/>
    <n v="6.7100000000000007E-2"/>
    <n v="6.3E-2"/>
    <n v="6.3E-2"/>
    <n v="6.3E-2"/>
    <m/>
    <n v="14475000"/>
    <m/>
    <n v="10100000"/>
    <m/>
    <n v="1100000"/>
    <m/>
    <n v="13.159090909090908"/>
    <n v="6.3E-2"/>
    <n v="2021"/>
    <x v="12"/>
    <x v="20"/>
  </r>
  <r>
    <d v="2021-10-19T00:00:00"/>
    <d v="2021-10-22T00:00:00"/>
    <s v="Lelang"/>
    <s v="PBS028"/>
    <d v="2046-10-15T00:00:00"/>
    <n v="7.7499999999999999E-2"/>
    <n v="6.9199999999999998E-2"/>
    <n v="6.9631399999999996E-2"/>
    <n v="7.1599999999999997E-2"/>
    <n v="6.9199999999999998E-2"/>
    <n v="6.9199999999999998E-2"/>
    <n v="6.9199999999999998E-2"/>
    <m/>
    <n v="11954500"/>
    <m/>
    <n v="1400000"/>
    <m/>
    <n v="500000"/>
    <m/>
    <n v="23.908999999999999"/>
    <n v="6.9199999999999998E-2"/>
    <n v="2021"/>
    <x v="12"/>
    <x v="20"/>
  </r>
  <r>
    <d v="2021-10-21T00:00:00"/>
    <d v="2021-10-25T00:00:00"/>
    <s v="Bookbuilding"/>
    <s v="ORI020"/>
    <d v="2021-10-15T00:00:00"/>
    <n v="4.9500000000000002E-2"/>
    <m/>
    <m/>
    <m/>
    <m/>
    <n v="4.9500000000000002E-2"/>
    <m/>
    <n v="15000000"/>
    <n v="15000000"/>
    <n v="15000000"/>
    <n v="15000000"/>
    <n v="15000000"/>
    <n v="15000000"/>
    <n v="15000000"/>
    <n v="1"/>
    <n v="5.4949999999999999E-2"/>
    <n v="2021"/>
    <x v="12"/>
    <x v="10"/>
  </r>
  <r>
    <d v="2021-10-26T00:00:00"/>
    <d v="2021-10-28T00:00:00"/>
    <s v="Lelang"/>
    <s v="SPN03220126"/>
    <d v="2022-01-26T00:00:00"/>
    <s v="Diskonto"/>
    <n v="2.7E-2"/>
    <n v="2.7639E-2"/>
    <n v="2.7900000000000001E-2"/>
    <n v="2.7E-2"/>
    <n v="2.743E-2"/>
    <n v="2.75E-2"/>
    <n v="8000000"/>
    <n v="4270000"/>
    <n v="69535100"/>
    <n v="1950000"/>
    <n v="22650000"/>
    <n v="1000000"/>
    <n v="8000000"/>
    <n v="4.2699999999999996"/>
    <n v="2.75E-2"/>
    <n v="2021"/>
    <x v="12"/>
    <x v="16"/>
  </r>
  <r>
    <d v="2021-10-26T00:00:00"/>
    <d v="2021-10-28T00:00:00"/>
    <s v="Lelang"/>
    <s v="SPN12220707"/>
    <d v="2022-07-07T00:00:00"/>
    <s v="Diskonto"/>
    <n v="2.8500000000000001E-2"/>
    <n v="2.9196900000000001E-2"/>
    <n v="0.03"/>
    <n v="2.8500000000000001E-2"/>
    <n v="2.8670000000000001E-2"/>
    <n v="2.8799999999999999E-2"/>
    <m/>
    <n v="8500000"/>
    <m/>
    <n v="4300000"/>
    <m/>
    <n v="1000000"/>
    <m/>
    <n v="8.5"/>
    <n v="2.9000000000000001E-2"/>
    <n v="2021"/>
    <x v="12"/>
    <x v="17"/>
  </r>
  <r>
    <d v="2021-10-26T00:00:00"/>
    <d v="2021-10-28T00:00:00"/>
    <s v="Lelang"/>
    <s v="FR0090"/>
    <d v="2027-04-15T00:00:00"/>
    <n v="5.1249999999999997E-2"/>
    <n v="4.8000000000000001E-2"/>
    <n v="4.9845199999999999E-2"/>
    <n v="5.0700000000000002E-2"/>
    <n v="4.8000000000000001E-2"/>
    <n v="4.9322100000000001E-2"/>
    <n v="4.9399999999999999E-2"/>
    <m/>
    <n v="17349000"/>
    <m/>
    <n v="2850000"/>
    <m/>
    <n v="1600000"/>
    <m/>
    <n v="10.843125000000001"/>
    <n v="4.9399999999999999E-2"/>
    <n v="2021"/>
    <x v="12"/>
    <x v="1"/>
  </r>
  <r>
    <d v="2021-10-26T00:00:00"/>
    <d v="2021-10-28T00:00:00"/>
    <s v="Lelang"/>
    <s v="FR0091"/>
    <d v="2032-04-15T00:00:00"/>
    <n v="6.3750000000000001E-2"/>
    <n v="5.9799999999999999E-2"/>
    <n v="6.0271699999999997E-2"/>
    <n v="6.1499999999999999E-2"/>
    <n v="5.9799999999999999E-2"/>
    <n v="5.9898E-2"/>
    <n v="0.06"/>
    <m/>
    <n v="18367000"/>
    <m/>
    <n v="1050000"/>
    <m/>
    <n v="1050000"/>
    <m/>
    <n v="17.492380952380952"/>
    <n v="5.9900000000000002E-2"/>
    <n v="2021"/>
    <x v="12"/>
    <x v="1"/>
  </r>
  <r>
    <d v="2021-10-26T00:00:00"/>
    <d v="2021-10-28T00:00:00"/>
    <s v="Lelang"/>
    <s v="FR0088"/>
    <d v="2036-06-15T00:00:00"/>
    <n v="6.25E-2"/>
    <n v="6.2E-2"/>
    <n v="6.2648599999999999E-2"/>
    <n v="6.3299999999999995E-2"/>
    <n v="6.2E-2"/>
    <n v="6.2406900000000001E-2"/>
    <n v="6.25E-2"/>
    <m/>
    <n v="5068900"/>
    <m/>
    <n v="2150000"/>
    <m/>
    <n v="1200000"/>
    <m/>
    <n v="4.2240833333333336"/>
    <n v="6.25E-2"/>
    <n v="2021"/>
    <x v="12"/>
    <x v="1"/>
  </r>
  <r>
    <d v="2021-10-26T00:00:00"/>
    <d v="2021-10-28T00:00:00"/>
    <s v="Lelang"/>
    <s v="FR0092"/>
    <d v="2042-06-15T00:00:00"/>
    <n v="7.1249999999999994E-2"/>
    <n v="6.8000000000000005E-2"/>
    <n v="6.8542000000000006E-2"/>
    <n v="7.0000000000000007E-2"/>
    <n v="6.8000000000000005E-2"/>
    <n v="6.8000000000000005E-2"/>
    <n v="6.8000000000000005E-2"/>
    <m/>
    <n v="13678800"/>
    <m/>
    <n v="8300000"/>
    <m/>
    <n v="950000"/>
    <m/>
    <n v="14.398736842105263"/>
    <n v="6.8099999999999994E-2"/>
    <n v="2021"/>
    <x v="12"/>
    <x v="1"/>
  </r>
  <r>
    <d v="2021-10-26T00:00:00"/>
    <d v="2021-10-28T00:00:00"/>
    <s v="Lelang"/>
    <s v="FR0089"/>
    <d v="2051-08-15T00:00:00"/>
    <n v="6.8750000000000006E-2"/>
    <n v="6.7900000000000002E-2"/>
    <n v="6.82252E-2"/>
    <n v="6.9000000000000006E-2"/>
    <n v="6.7900000000000002E-2"/>
    <n v="6.8078799999999995E-2"/>
    <n v="6.8199999999999997E-2"/>
    <m/>
    <n v="2301400"/>
    <m/>
    <n v="2050000"/>
    <m/>
    <n v="1200000"/>
    <m/>
    <n v="1.9178333333333333"/>
    <n v="6.8199999999999997E-2"/>
    <n v="2021"/>
    <x v="12"/>
    <x v="1"/>
  </r>
  <r>
    <d v="2021-11-02T00:00:00"/>
    <d v="2021-11-04T00:00:00"/>
    <s v="Lelang"/>
    <s v="SPNS03052022"/>
    <d v="2022-05-03T00:00:00"/>
    <s v="Diskonto"/>
    <n v="2.6499999999999999E-2"/>
    <n v="2.7737999999999999E-2"/>
    <n v="2.9000000000000001E-2"/>
    <n v="2.6499999999999999E-2"/>
    <n v="2.6800000000000001E-2"/>
    <n v="2.69E-2"/>
    <n v="4000000"/>
    <n v="8665000"/>
    <n v="48697100"/>
    <n v="300000"/>
    <n v="25796142"/>
    <n v="300000"/>
    <n v="4000000"/>
    <n v="28.883333333333333"/>
    <n v="2.76E-2"/>
    <n v="2021"/>
    <x v="12"/>
    <x v="21"/>
  </r>
  <r>
    <d v="2021-11-02T00:00:00"/>
    <d v="2021-11-04T00:00:00"/>
    <s v="Lelang"/>
    <s v="PBS031"/>
    <d v="2024-07-15T00:00:00"/>
    <n v="0.04"/>
    <n v="3.95E-2"/>
    <n v="4.0389700000000001E-2"/>
    <n v="4.0899999999999999E-2"/>
    <n v="3.95E-2"/>
    <n v="3.9541800000000002E-2"/>
    <n v="3.9600000000000003E-2"/>
    <m/>
    <n v="8926500"/>
    <m/>
    <n v="1000000"/>
    <m/>
    <n v="650000"/>
    <m/>
    <n v="13.733076923076924"/>
    <n v="4.0899999999999999E-2"/>
    <n v="2021"/>
    <x v="12"/>
    <x v="20"/>
  </r>
  <r>
    <d v="2021-11-02T00:00:00"/>
    <d v="2021-11-04T00:00:00"/>
    <s v="Lelang"/>
    <s v="PBS032"/>
    <d v="2026-07-15T00:00:00"/>
    <n v="4.8750000000000002E-2"/>
    <n v="4.7500000000000001E-2"/>
    <n v="4.8297899999999998E-2"/>
    <n v="4.9000000000000002E-2"/>
    <n v="4.7500000000000001E-2"/>
    <n v="4.7599200000000001E-2"/>
    <n v="4.7699999999999999E-2"/>
    <m/>
    <n v="6213000"/>
    <m/>
    <n v="1400000"/>
    <m/>
    <n v="850000"/>
    <m/>
    <n v="7.3094117647058825"/>
    <n v="4.8500000000000001E-2"/>
    <n v="2021"/>
    <x v="12"/>
    <x v="20"/>
  </r>
  <r>
    <d v="2021-11-02T00:00:00"/>
    <d v="2021-11-04T00:00:00"/>
    <s v="Lelang"/>
    <s v="PBS029"/>
    <d v="2034-03-15T00:00:00"/>
    <n v="6.3750000000000001E-2"/>
    <n v="6.2300000000000001E-2"/>
    <n v="6.3062599999999996E-2"/>
    <n v="6.5799999999999997E-2"/>
    <n v="6.2300000000000001E-2"/>
    <n v="6.2300000000000001E-2"/>
    <n v="6.2300000000000001E-2"/>
    <m/>
    <n v="14396300"/>
    <m/>
    <n v="13450000"/>
    <m/>
    <n v="1500000"/>
    <m/>
    <n v="9.5975333333333328"/>
    <n v="6.3E-2"/>
    <n v="2021"/>
    <x v="12"/>
    <x v="20"/>
  </r>
  <r>
    <d v="2021-11-02T00:00:00"/>
    <d v="2021-11-04T00:00:00"/>
    <s v="Lelang"/>
    <s v="PBS028"/>
    <d v="2046-10-15T00:00:00"/>
    <n v="7.7499999999999999E-2"/>
    <n v="6.8000000000000005E-2"/>
    <n v="6.8212300000000003E-2"/>
    <n v="7.0199999999999999E-2"/>
    <n v="6.8000000000000005E-2"/>
    <n v="6.8000000000000005E-2"/>
    <n v="6.8000000000000005E-2"/>
    <m/>
    <n v="10496300"/>
    <m/>
    <n v="9646142"/>
    <m/>
    <n v="700000"/>
    <m/>
    <n v="14.994714285714286"/>
    <n v="6.9199999999999998E-2"/>
    <n v="2021"/>
    <x v="12"/>
    <x v="20"/>
  </r>
  <r>
    <d v="2021-11-22T00:00:00"/>
    <d v="2021-11-24T00:00:00"/>
    <s v="Bookbuilding"/>
    <s v="ST008"/>
    <d v="2023-11-10T00:00:00"/>
    <n v="4.8000000000000001E-2"/>
    <m/>
    <m/>
    <m/>
    <m/>
    <n v="4.8000000000000001E-2"/>
    <m/>
    <n v="5000000"/>
    <n v="5000000"/>
    <n v="5000000"/>
    <n v="5000000"/>
    <n v="5000000"/>
    <n v="5000000"/>
    <n v="5000000"/>
    <n v="1"/>
    <n v="4.8000000000000001E-2"/>
    <n v="2021"/>
    <x v="12"/>
    <x v="40"/>
  </r>
  <r>
    <d v="2021-11-30T00:00:00"/>
    <d v="2021-12-02T00:00:00"/>
    <s v="Private Placement"/>
    <s v="VR0066"/>
    <d v="2026-12-02T00:00:00"/>
    <n v="3.0579200000000001E-2"/>
    <m/>
    <m/>
    <m/>
    <m/>
    <n v="3.0579200000000001E-2"/>
    <m/>
    <m/>
    <n v="14500000"/>
    <n v="58000000"/>
    <n v="14500000"/>
    <n v="58000000"/>
    <n v="14500000"/>
    <n v="58000000"/>
    <n v="1"/>
    <n v="3.0579200000000001E-2"/>
    <n v="2021"/>
    <x v="12"/>
    <x v="3"/>
  </r>
  <r>
    <d v="2021-11-30T00:00:00"/>
    <d v="2021-12-02T00:00:00"/>
    <s v="Private Placement"/>
    <s v="VR0067"/>
    <d v="2027-12-02T00:00:00"/>
    <n v="3.0579200000000001E-2"/>
    <m/>
    <m/>
    <m/>
    <m/>
    <n v="3.0579200000000001E-2"/>
    <m/>
    <m/>
    <n v="14500000"/>
    <m/>
    <n v="14500000"/>
    <m/>
    <n v="14500000"/>
    <m/>
    <n v="1"/>
    <n v="3.0579200000000001E-2"/>
    <n v="2021"/>
    <x v="12"/>
    <x v="3"/>
  </r>
  <r>
    <d v="2021-11-30T00:00:00"/>
    <d v="2021-12-02T00:00:00"/>
    <s v="Private Placement"/>
    <s v="VR0068"/>
    <d v="2028-12-02T00:00:00"/>
    <n v="3.0579200000000001E-2"/>
    <m/>
    <m/>
    <m/>
    <m/>
    <n v="3.0579200000000001E-2"/>
    <m/>
    <m/>
    <n v="14500000"/>
    <m/>
    <n v="14500000"/>
    <m/>
    <n v="14500000"/>
    <m/>
    <n v="1"/>
    <n v="3.0579200000000001E-2"/>
    <n v="2021"/>
    <x v="12"/>
    <x v="3"/>
  </r>
  <r>
    <d v="2021-11-30T00:00:00"/>
    <d v="2021-12-02T00:00:00"/>
    <s v="Private Placement"/>
    <s v="VR0069"/>
    <d v="2029-12-02T00:00:00"/>
    <n v="3.0579200000000001E-2"/>
    <m/>
    <m/>
    <m/>
    <m/>
    <n v="3.0579200000000001E-2"/>
    <m/>
    <m/>
    <n v="14500000"/>
    <m/>
    <n v="14500000"/>
    <m/>
    <n v="14500000"/>
    <m/>
    <n v="1"/>
    <n v="3.0579200000000001E-2"/>
    <n v="2021"/>
    <x v="12"/>
    <x v="3"/>
  </r>
  <r>
    <d v="2021-12-29T00:00:00"/>
    <d v="2021-12-30T00:00:00"/>
    <s v="Private Placement (Cluster B)"/>
    <s v="VR0070"/>
    <d v="2026-12-30T00:00:00"/>
    <n v="3.05063E-2"/>
    <m/>
    <m/>
    <m/>
    <m/>
    <n v="3.05063E-2"/>
    <m/>
    <m/>
    <n v="40000000"/>
    <n v="157000000"/>
    <n v="40000000"/>
    <n v="157000000"/>
    <n v="40000000"/>
    <n v="157000000"/>
    <n v="1"/>
    <n v="3.05063E-2"/>
    <n v="2021"/>
    <x v="12"/>
    <x v="3"/>
  </r>
  <r>
    <d v="2021-12-29T00:00:00"/>
    <d v="2021-12-30T00:00:00"/>
    <s v="Private Placement (Cluster B)"/>
    <s v="VR0071"/>
    <d v="2027-12-30T00:00:00"/>
    <n v="3.05063E-2"/>
    <m/>
    <m/>
    <m/>
    <m/>
    <n v="3.05063E-2"/>
    <m/>
    <m/>
    <n v="40000000"/>
    <m/>
    <n v="40000000"/>
    <m/>
    <n v="40000000"/>
    <m/>
    <n v="1"/>
    <n v="3.05063E-2"/>
    <n v="2021"/>
    <x v="12"/>
    <x v="3"/>
  </r>
  <r>
    <d v="2021-12-29T00:00:00"/>
    <d v="2021-12-30T00:00:00"/>
    <s v="Private Placement (Cluster B)"/>
    <s v="VR0072"/>
    <d v="2028-12-30T00:00:00"/>
    <n v="3.05063E-2"/>
    <m/>
    <m/>
    <m/>
    <m/>
    <n v="3.05063E-2"/>
    <m/>
    <m/>
    <n v="40000000"/>
    <m/>
    <n v="40000000"/>
    <m/>
    <n v="40000000"/>
    <m/>
    <n v="1"/>
    <n v="3.05063E-2"/>
    <n v="2021"/>
    <x v="12"/>
    <x v="3"/>
  </r>
  <r>
    <d v="2021-12-29T00:00:00"/>
    <d v="2021-12-30T00:00:00"/>
    <s v="Private Placement (Cluster B)"/>
    <s v="VR0073"/>
    <d v="2029-12-30T00:00:00"/>
    <n v="3.05063E-2"/>
    <m/>
    <m/>
    <m/>
    <m/>
    <n v="3.05063E-2"/>
    <m/>
    <m/>
    <n v="37000000"/>
    <m/>
    <n v="37000000"/>
    <m/>
    <n v="37000000"/>
    <m/>
    <n v="1"/>
    <n v="3.05063E-2"/>
    <n v="2021"/>
    <x v="12"/>
    <x v="3"/>
  </r>
  <r>
    <d v="2022-01-04T00:00:00"/>
    <d v="2022-01-06T00:00:00"/>
    <s v="Lelang SUN"/>
    <s v="SPN03220406"/>
    <d v="2022-04-06T00:00:00"/>
    <s v="Diskonto"/>
    <n v="2.7E-2"/>
    <n v="2.8118299999999999E-2"/>
    <n v="3.0499999999999999E-2"/>
    <n v="2.7E-2"/>
    <n v="2.7064000000000001E-2"/>
    <n v="2.7099999999999999E-2"/>
    <n v="25000000"/>
    <n v="12680000"/>
    <n v="77578900"/>
    <n v="7750000"/>
    <n v="48440000"/>
    <n v="1000000"/>
    <n v="25000000"/>
    <n v="12.68"/>
    <n v="2.75E-2"/>
    <n v="2022"/>
    <x v="13"/>
    <x v="16"/>
  </r>
  <r>
    <d v="2022-01-04T00:00:00"/>
    <d v="2022-01-06T00:00:00"/>
    <s v="Lelang SUN"/>
    <s v="SPN12230105"/>
    <d v="2023-01-05T00:00:00"/>
    <s v="Diskonto"/>
    <n v="2.9499999999999998E-2"/>
    <n v="3.0488000000000001E-2"/>
    <n v="3.2000000000000001E-2"/>
    <n v="2.9499999999999998E-2"/>
    <n v="2.9874999999999999E-2"/>
    <n v="0.03"/>
    <m/>
    <n v="12520000"/>
    <m/>
    <n v="10840000"/>
    <m/>
    <n v="2000000"/>
    <m/>
    <n v="6.26"/>
    <n v="3.0499999999999999E-2"/>
    <n v="2022"/>
    <x v="13"/>
    <x v="17"/>
  </r>
  <r>
    <d v="2022-01-04T00:00:00"/>
    <d v="2022-01-06T00:00:00"/>
    <s v="Lelang SUN"/>
    <s v="FR0090"/>
    <d v="2027-04-15T00:00:00"/>
    <n v="5.1249999999999997E-2"/>
    <n v="4.8899999999999999E-2"/>
    <n v="5.0024800000000001E-2"/>
    <n v="5.1400000000000001E-2"/>
    <n v="4.8899999999999999E-2"/>
    <n v="4.9365399999999997E-2"/>
    <n v="0.05"/>
    <m/>
    <n v="7368000"/>
    <m/>
    <n v="7250000"/>
    <m/>
    <n v="3800000"/>
    <m/>
    <n v="1.9389473684210525"/>
    <n v="0.05"/>
    <n v="2022"/>
    <x v="13"/>
    <x v="1"/>
  </r>
  <r>
    <d v="2022-01-04T00:00:00"/>
    <d v="2022-01-06T00:00:00"/>
    <s v="Lelang SUN"/>
    <s v="FR0091"/>
    <d v="2032-04-15T00:00:00"/>
    <n v="6.3750000000000001E-2"/>
    <n v="6.2199999999999998E-2"/>
    <n v="6.2864400000000001E-2"/>
    <n v="6.4000000000000001E-2"/>
    <n v="6.2199999999999998E-2"/>
    <n v="6.2632300000000002E-2"/>
    <n v="6.3E-2"/>
    <m/>
    <n v="11579300"/>
    <m/>
    <n v="8850000"/>
    <m/>
    <n v="7500000"/>
    <m/>
    <n v="1.5439066666666668"/>
    <n v="6.2700000000000006E-2"/>
    <n v="2022"/>
    <x v="13"/>
    <x v="1"/>
  </r>
  <r>
    <d v="2022-01-04T00:00:00"/>
    <d v="2022-01-06T00:00:00"/>
    <s v="Lelang SUN"/>
    <s v="FR0093"/>
    <d v="2037-07-15T00:00:00"/>
    <n v="6.3750000000000001E-2"/>
    <n v="6.3500000000000001E-2"/>
    <n v="6.6801100000000002E-2"/>
    <n v="7.0000000000000007E-2"/>
    <n v="6.3500000000000001E-2"/>
    <n v="6.4628000000000005E-2"/>
    <n v="6.5000000000000002E-2"/>
    <m/>
    <n v="26823200"/>
    <m/>
    <n v="9200000"/>
    <m/>
    <n v="6300000"/>
    <m/>
    <n v="4.2576507936507939"/>
    <n v="6.5000000000000002E-2"/>
    <n v="2022"/>
    <x v="13"/>
    <x v="1"/>
  </r>
  <r>
    <d v="2022-01-04T00:00:00"/>
    <d v="2022-01-06T00:00:00"/>
    <s v="Lelang SUN"/>
    <s v="FR0092"/>
    <d v="2042-06-15T00:00:00"/>
    <n v="7.1249999999999994E-2"/>
    <n v="6.8500000000000005E-2"/>
    <n v="6.8987400000000004E-2"/>
    <n v="7.0699999999999999E-2"/>
    <n v="6.8500000000000005E-2"/>
    <n v="6.85997E-2"/>
    <n v="6.8699999999999997E-2"/>
    <m/>
    <n v="4827500"/>
    <m/>
    <n v="2850000"/>
    <m/>
    <n v="2850000"/>
    <m/>
    <n v="1.6938596491228071"/>
    <n v="6.8599999999999994E-2"/>
    <n v="2022"/>
    <x v="13"/>
    <x v="1"/>
  </r>
  <r>
    <d v="2022-01-04T00:00:00"/>
    <d v="2022-01-06T00:00:00"/>
    <s v="Lelang SUN"/>
    <s v="FR0089"/>
    <d v="2051-08-15T00:00:00"/>
    <n v="6.8750000000000006E-2"/>
    <n v="6.7799999999999999E-2"/>
    <n v="6.8523299999999995E-2"/>
    <n v="6.9599999999999995E-2"/>
    <n v="6.7799999999999999E-2"/>
    <n v="6.8447999999999995E-2"/>
    <n v="6.8500000000000005E-2"/>
    <m/>
    <n v="1780900"/>
    <m/>
    <n v="1700000"/>
    <m/>
    <n v="1550000"/>
    <m/>
    <n v="1.1489677419354838"/>
    <n v="6.8500000000000005E-2"/>
    <n v="2022"/>
    <x v="13"/>
    <x v="1"/>
  </r>
  <r>
    <d v="2022-01-11T00:00:00"/>
    <d v="2022-01-13T00:00:00"/>
    <s v="Lelang SBSN"/>
    <s v="SPNS12072022"/>
    <d v="2022-07-12T00:00:00"/>
    <s v="Diskonto"/>
    <n v="2.64E-2"/>
    <n v="2.8000400000000002E-2"/>
    <n v="2.9499999999999998E-2"/>
    <n v="2.64E-2"/>
    <n v="2.6544000000000002E-2"/>
    <n v="2.6800000000000001E-2"/>
    <n v="11000000"/>
    <n v="21360000"/>
    <n v="55348800"/>
    <n v="4800000"/>
    <n v="25150000"/>
    <n v="1000000"/>
    <n v="11000000"/>
    <n v="21.36"/>
    <n v="2.7300000000000001E-2"/>
    <n v="2022"/>
    <x v="13"/>
    <x v="21"/>
  </r>
  <r>
    <d v="2022-01-11T00:00:00"/>
    <d v="2022-01-14T00:00:00"/>
    <s v="Lelang SBSN"/>
    <s v="PBS031"/>
    <d v="2024-07-15T00:00:00"/>
    <n v="0.04"/>
    <n v="0.04"/>
    <n v="4.0790899999999998E-2"/>
    <n v="4.2500000000000003E-2"/>
    <n v="0.04"/>
    <n v="4.0245799999999998E-2"/>
    <n v="4.0399999999999998E-2"/>
    <m/>
    <n v="15020000"/>
    <m/>
    <n v="14250000"/>
    <m/>
    <n v="4300000"/>
    <m/>
    <n v="3.4930232558139536"/>
    <n v="4.07E-2"/>
    <n v="2022"/>
    <x v="13"/>
    <x v="20"/>
  </r>
  <r>
    <d v="2022-01-11T00:00:00"/>
    <d v="2022-01-15T00:00:00"/>
    <s v="Lelang SBSN"/>
    <s v="PBS032"/>
    <d v="2026-07-15T00:00:00"/>
    <n v="4.8750000000000002E-2"/>
    <n v="4.8300000000000003E-2"/>
    <n v="4.91814E-2"/>
    <n v="5.2900000000000003E-2"/>
    <n v="4.8300000000000003E-2"/>
    <n v="4.8696900000000001E-2"/>
    <n v="4.9099999999999998E-2"/>
    <m/>
    <n v="7209000"/>
    <m/>
    <n v="4400000"/>
    <m/>
    <n v="4400000"/>
    <m/>
    <n v="1.6384090909090909"/>
    <n v="4.87E-2"/>
    <n v="2022"/>
    <x v="13"/>
    <x v="20"/>
  </r>
  <r>
    <d v="2022-01-11T00:00:00"/>
    <d v="2022-01-16T00:00:00"/>
    <s v="Lelang SBSN"/>
    <s v="PBS029"/>
    <d v="2034-03-15T00:00:00"/>
    <n v="6.3750000000000001E-2"/>
    <n v="6.2700000000000006E-2"/>
    <n v="6.4435500000000007E-2"/>
    <n v="6.59E-2"/>
    <n v="6.2700000000000006E-2"/>
    <n v="6.3647099999999998E-2"/>
    <n v="6.3799999999999996E-2"/>
    <m/>
    <n v="3452000"/>
    <m/>
    <n v="700000"/>
    <m/>
    <n v="600000"/>
    <m/>
    <n v="5.753333333333333"/>
    <n v="6.3700000000000007E-2"/>
    <n v="2022"/>
    <x v="13"/>
    <x v="20"/>
  </r>
  <r>
    <d v="2022-01-11T00:00:00"/>
    <d v="2022-01-17T00:00:00"/>
    <s v="Lelang SBSN"/>
    <s v="PBS034"/>
    <d v="2039-06-15T00:00:00"/>
    <n v="6.5000000000000002E-2"/>
    <n v="6.5500000000000003E-2"/>
    <n v="6.9847199999999998E-2"/>
    <n v="7.1499999999999994E-2"/>
    <n v="6.5500000000000003E-2"/>
    <n v="6.5559199999999998E-2"/>
    <n v="6.5600000000000006E-2"/>
    <m/>
    <n v="6013200"/>
    <m/>
    <n v="400000"/>
    <m/>
    <n v="350000"/>
    <m/>
    <n v="17.180571428571429"/>
    <n v="6.6000000000000003E-2"/>
    <n v="2022"/>
    <x v="13"/>
    <x v="20"/>
  </r>
  <r>
    <d v="2022-01-11T00:00:00"/>
    <d v="2022-01-17T00:00:00"/>
    <s v="Lelang SBSN"/>
    <s v="PBS033"/>
    <d v="2047-06-15T00:00:00"/>
    <n v="6.7500000000000004E-2"/>
    <n v="6.8500000000000005E-2"/>
    <n v="7.08231E-2"/>
    <n v="7.2700000000000001E-2"/>
    <n v="6.8500000000000005E-2"/>
    <n v="6.8559200000000001E-2"/>
    <n v="6.8599999999999994E-2"/>
    <m/>
    <n v="2294600"/>
    <m/>
    <n v="600000"/>
    <m/>
    <n v="350000"/>
    <m/>
    <n v="6.556"/>
    <n v="6.93E-2"/>
    <n v="2022"/>
    <x v="13"/>
    <x v="20"/>
  </r>
  <r>
    <d v="2022-01-18T00:00:00"/>
    <d v="2022-01-20T00:00:00"/>
    <s v="Lelang"/>
    <s v="SPN03220420"/>
    <d v="2022-04-20T00:00:00"/>
    <s v="Diskonto"/>
    <n v="2.5999999999999999E-2"/>
    <n v="2.69854E-2"/>
    <n v="2.9000000000000001E-2"/>
    <n v="2.5999999999999999E-2"/>
    <n v="2.6171E-2"/>
    <n v="2.63E-2"/>
    <n v="25000000"/>
    <n v="16455000"/>
    <n v="84843100"/>
    <n v="15510000"/>
    <n v="45310000"/>
    <n v="1000000"/>
    <n v="25000000"/>
    <n v="16.454999999999998"/>
    <n v="2.7E-2"/>
    <n v="2022"/>
    <x v="13"/>
    <x v="16"/>
  </r>
  <r>
    <d v="2022-01-18T00:00:00"/>
    <d v="2022-01-20T00:00:00"/>
    <s v="Lelang"/>
    <s v="SPN12230105"/>
    <d v="2023-01-05T00:00:00"/>
    <s v="Diskonto"/>
    <n v="2.8500000000000001E-2"/>
    <n v="2.9847100000000001E-2"/>
    <n v="3.1E-2"/>
    <n v="2.8500000000000001E-2"/>
    <n v="2.9215000000000001E-2"/>
    <n v="2.9399999999999999E-2"/>
    <m/>
    <n v="16410000"/>
    <m/>
    <n v="7650000"/>
    <m/>
    <n v="2000000"/>
    <m/>
    <n v="8.2050000000000001"/>
    <n v="2.9499999999999998E-2"/>
    <n v="2022"/>
    <x v="13"/>
    <x v="17"/>
  </r>
  <r>
    <d v="2022-01-18T00:00:00"/>
    <d v="2022-01-20T00:00:00"/>
    <s v="Lelang"/>
    <s v="FR0090"/>
    <d v="2027-04-15T00:00:00"/>
    <n v="5.1249999999999997E-2"/>
    <n v="5.0500000000000003E-2"/>
    <n v="5.2010899999999999E-2"/>
    <n v="5.3499999999999999E-2"/>
    <n v="5.0500000000000003E-2"/>
    <n v="5.1599699999999998E-2"/>
    <n v="5.1799999999999999E-2"/>
    <m/>
    <n v="14939500"/>
    <m/>
    <n v="3800000"/>
    <m/>
    <n v="3800000"/>
    <m/>
    <n v="3.9314473684210527"/>
    <n v="5.16E-2"/>
    <n v="2022"/>
    <x v="13"/>
    <x v="1"/>
  </r>
  <r>
    <d v="2022-01-18T00:00:00"/>
    <d v="2022-01-20T00:00:00"/>
    <s v="Lelang"/>
    <s v="FR0091"/>
    <d v="2032-04-15T00:00:00"/>
    <n v="6.3750000000000001E-2"/>
    <n v="6.3399999999999998E-2"/>
    <n v="6.4075900000000005E-2"/>
    <n v="6.5500000000000003E-2"/>
    <n v="6.3399999999999998E-2"/>
    <n v="6.3798900000000006E-2"/>
    <n v="6.4000000000000001E-2"/>
    <m/>
    <n v="14669700"/>
    <m/>
    <n v="6050000"/>
    <m/>
    <n v="6050000"/>
    <m/>
    <n v="2.4247438016528924"/>
    <n v="6.3799999999999996E-2"/>
    <n v="2022"/>
    <x v="13"/>
    <x v="1"/>
  </r>
  <r>
    <d v="2022-01-18T00:00:00"/>
    <d v="2022-01-20T00:00:00"/>
    <s v="Lelang"/>
    <s v="FR0093"/>
    <d v="2037-07-15T00:00:00"/>
    <n v="6.3750000000000001E-2"/>
    <n v="6.3600000000000004E-2"/>
    <n v="6.4260600000000001E-2"/>
    <n v="6.5500000000000003E-2"/>
    <n v="6.3600000000000004E-2"/>
    <n v="6.3998399999999997E-2"/>
    <n v="6.4199999999999993E-2"/>
    <m/>
    <n v="6394100"/>
    <m/>
    <n v="2800000"/>
    <m/>
    <n v="2800000"/>
    <m/>
    <n v="2.2836071428571429"/>
    <n v="6.4000000000000001E-2"/>
    <n v="2022"/>
    <x v="13"/>
    <x v="1"/>
  </r>
  <r>
    <d v="2022-01-18T00:00:00"/>
    <d v="2022-01-20T00:00:00"/>
    <s v="Lelang"/>
    <s v="FR0092"/>
    <d v="2042-06-15T00:00:00"/>
    <n v="7.1249999999999994E-2"/>
    <n v="6.9000000000000006E-2"/>
    <n v="6.9897299999999996E-2"/>
    <n v="7.1599999999999997E-2"/>
    <n v="6.9000000000000006E-2"/>
    <n v="6.9382100000000002E-2"/>
    <n v="7.0199999999999999E-2"/>
    <m/>
    <n v="15185300"/>
    <m/>
    <n v="8900000"/>
    <m/>
    <n v="8750000"/>
    <m/>
    <n v="1.7354628571428572"/>
    <n v="6.9400000000000003E-2"/>
    <n v="2022"/>
    <x v="13"/>
    <x v="1"/>
  </r>
  <r>
    <d v="2022-01-18T00:00:00"/>
    <d v="2022-01-20T00:00:00"/>
    <s v="Lelang"/>
    <s v="FR0089"/>
    <d v="2051-08-15T00:00:00"/>
    <n v="6.8750000000000006E-2"/>
    <n v="6.8199999999999997E-2"/>
    <n v="6.8866800000000006E-2"/>
    <n v="6.9400000000000003E-2"/>
    <n v="6.8199999999999997E-2"/>
    <n v="6.8799200000000005E-2"/>
    <n v="6.9000000000000006E-2"/>
    <m/>
    <n v="789500"/>
    <m/>
    <n v="600000"/>
    <m/>
    <n v="600000"/>
    <m/>
    <n v="1.3158333333333334"/>
    <n v="6.88E-2"/>
    <n v="2022"/>
    <x v="13"/>
    <x v="1"/>
  </r>
  <r>
    <d v="2022-01-25T00:00:00"/>
    <d v="2022-01-27T00:00:00"/>
    <s v="Lelang SBSN"/>
    <s v="SPNS12072022"/>
    <d v="2022-07-12T00:00:00"/>
    <s v="Diskonto"/>
    <n v="2.5600000000000001E-2"/>
    <n v="2.6963000000000001E-2"/>
    <n v="3.5000000000000003E-2"/>
    <n v="2.5600000000000001E-2"/>
    <n v="2.5700000000000001E-2"/>
    <n v="2.58E-2"/>
    <n v="11000000"/>
    <n v="12830000"/>
    <n v="38293300"/>
    <n v="9450000"/>
    <n v="20300000"/>
    <n v="1000000"/>
    <n v="11000000"/>
    <n v="12.83"/>
    <n v="2.6599999999999999E-2"/>
    <n v="2022"/>
    <x v="13"/>
    <x v="21"/>
  </r>
  <r>
    <d v="2022-01-25T00:00:00"/>
    <d v="2022-01-27T00:00:00"/>
    <s v="Lelang SBSN"/>
    <s v="PBS031"/>
    <d v="2024-07-15T00:00:00"/>
    <n v="0.04"/>
    <n v="3.9399999999999998E-2"/>
    <n v="4.0605599999999999E-2"/>
    <n v="4.3999999999999997E-2"/>
    <n v="3.9399999999999998E-2"/>
    <n v="3.9689299999999997E-2"/>
    <n v="0.04"/>
    <m/>
    <n v="4273500"/>
    <m/>
    <n v="1000000"/>
    <m/>
    <n v="1000000"/>
    <m/>
    <n v="4.2735000000000003"/>
    <n v="3.9699999999999999E-2"/>
    <n v="2022"/>
    <x v="13"/>
    <x v="20"/>
  </r>
  <r>
    <d v="2022-01-25T00:00:00"/>
    <d v="2022-01-27T00:00:00"/>
    <s v="Lelang SBSN"/>
    <s v="PBS032"/>
    <d v="2026-07-15T00:00:00"/>
    <n v="4.8750000000000002E-2"/>
    <n v="4.82E-2"/>
    <n v="4.87608E-2"/>
    <n v="4.9599999999999998E-2"/>
    <n v="4.82E-2"/>
    <n v="4.8571499999999997E-2"/>
    <n v="4.9000000000000002E-2"/>
    <m/>
    <n v="5490500"/>
    <m/>
    <n v="4400000"/>
    <m/>
    <n v="4200000"/>
    <m/>
    <n v="1.3072619047619047"/>
    <n v="4.8599999999999997E-2"/>
    <n v="2022"/>
    <x v="13"/>
    <x v="20"/>
  </r>
  <r>
    <d v="2022-01-25T00:00:00"/>
    <d v="2022-01-27T00:00:00"/>
    <s v="Lelang SBSN"/>
    <s v="PBS029"/>
    <d v="2034-03-15T00:00:00"/>
    <n v="6.3750000000000001E-2"/>
    <n v="5.74E-2"/>
    <n v="5.8092400000000002E-2"/>
    <n v="5.9700000000000003E-2"/>
    <n v="5.74E-2"/>
    <n v="5.7700399999999999E-2"/>
    <n v="5.8200000000000002E-2"/>
    <m/>
    <n v="7587000"/>
    <m/>
    <n v="4250000"/>
    <m/>
    <n v="3600000"/>
    <m/>
    <n v="2.1074999999999999"/>
    <n v="5.7799999999999997E-2"/>
    <n v="2022"/>
    <x v="13"/>
    <x v="20"/>
  </r>
  <r>
    <d v="2022-01-25T00:00:00"/>
    <d v="2022-01-27T00:00:00"/>
    <s v="Lelang SBSN"/>
    <s v="PBS034"/>
    <d v="2039-06-15T00:00:00"/>
    <n v="6.5000000000000002E-2"/>
    <n v="6.3299999999999995E-2"/>
    <n v="6.6000500000000004E-2"/>
    <n v="6.7100000000000007E-2"/>
    <n v="6.3299999999999995E-2"/>
    <n v="6.3579499999999997E-2"/>
    <n v="6.4000000000000001E-2"/>
    <m/>
    <n v="5977000"/>
    <m/>
    <n v="800000"/>
    <m/>
    <n v="800000"/>
    <m/>
    <n v="7.4712500000000004"/>
    <n v="6.3600000000000004E-2"/>
    <n v="2022"/>
    <x v="13"/>
    <x v="20"/>
  </r>
  <r>
    <d v="2022-01-25T00:00:00"/>
    <d v="2022-01-27T00:00:00"/>
    <s v="Lelang SBSN"/>
    <s v="PBS033"/>
    <d v="2047-06-15T00:00:00"/>
    <n v="6.7500000000000004E-2"/>
    <n v="6.7500000000000004E-2"/>
    <n v="6.8209699999999998E-2"/>
    <n v="6.9000000000000006E-2"/>
    <n v="6.7500000000000004E-2"/>
    <n v="6.7690700000000006E-2"/>
    <n v="6.7799999999999999E-2"/>
    <m/>
    <n v="2135300"/>
    <m/>
    <n v="400000"/>
    <m/>
    <n v="400000"/>
    <m/>
    <n v="5.3382500000000004"/>
    <n v="6.7699999999999996E-2"/>
    <n v="2022"/>
    <x v="13"/>
    <x v="20"/>
  </r>
  <r>
    <d v="2022-02-02T00:00:00"/>
    <d v="2022-02-04T00:00:00"/>
    <s v="Lelang"/>
    <s v="SPN03220505"/>
    <d v="2022-05-05T00:00:00"/>
    <s v="Diskonto"/>
    <n v="2.3800000000000002E-2"/>
    <n v="2.54998E-2"/>
    <n v="2.75E-2"/>
    <n v="2.3800000000000002E-2"/>
    <n v="2.384E-2"/>
    <n v="2.3900000000000001E-2"/>
    <n v="25000000"/>
    <n v="13340000"/>
    <n v="72070600"/>
    <n v="9100000"/>
    <n v="41400000"/>
    <n v="1000000"/>
    <n v="25000000"/>
    <n v="13.34"/>
    <n v="2.5000000000000001E-2"/>
    <n v="2022"/>
    <x v="13"/>
    <x v="16"/>
  </r>
  <r>
    <d v="2022-02-02T00:00:00"/>
    <d v="2022-02-04T00:00:00"/>
    <s v="Lelang"/>
    <s v="SPN12230203"/>
    <d v="2023-02-03T00:00:00"/>
    <s v="Diskonto"/>
    <n v="2.8299999999999999E-2"/>
    <n v="2.9222999999999999E-2"/>
    <n v="3.1E-2"/>
    <n v="2.8299999999999999E-2"/>
    <n v="2.8369999999999999E-2"/>
    <n v="2.8400000000000002E-2"/>
    <m/>
    <n v="14900000"/>
    <m/>
    <n v="3750000"/>
    <m/>
    <n v="2000000"/>
    <m/>
    <n v="7.45"/>
    <n v="2.8500000000000001E-2"/>
    <n v="2022"/>
    <x v="13"/>
    <x v="17"/>
  </r>
  <r>
    <d v="2022-02-02T00:00:00"/>
    <d v="2022-02-04T00:00:00"/>
    <s v="Lelang"/>
    <s v="FR0090"/>
    <d v="2027-04-15T00:00:00"/>
    <n v="5.1249999999999997E-2"/>
    <n v="5.1499999999999997E-2"/>
    <n v="5.2275099999999998E-2"/>
    <n v="5.2900000000000003E-2"/>
    <n v="5.1499999999999997E-2"/>
    <n v="5.1998700000000002E-2"/>
    <n v="5.2400000000000002E-2"/>
    <m/>
    <n v="10450000"/>
    <m/>
    <n v="7000000"/>
    <m/>
    <n v="7000000"/>
    <m/>
    <n v="1.4928571428571429"/>
    <n v="5.1999999999999998E-2"/>
    <n v="2022"/>
    <x v="13"/>
    <x v="1"/>
  </r>
  <r>
    <d v="2022-02-02T00:00:00"/>
    <d v="2022-02-04T00:00:00"/>
    <s v="Lelang"/>
    <s v="FR0091"/>
    <d v="2032-04-15T00:00:00"/>
    <n v="6.3750000000000001E-2"/>
    <n v="6.3799999999999996E-2"/>
    <n v="6.4350199999999996E-2"/>
    <n v="6.5000000000000002E-2"/>
    <n v="6.3799999999999996E-2"/>
    <n v="6.4098799999999997E-2"/>
    <n v="6.4399999999999999E-2"/>
    <m/>
    <n v="13825100"/>
    <m/>
    <n v="6400000"/>
    <m/>
    <n v="6400000"/>
    <m/>
    <n v="2.1601718750000001"/>
    <n v="6.4100000000000004E-2"/>
    <n v="2022"/>
    <x v="13"/>
    <x v="1"/>
  </r>
  <r>
    <d v="2022-02-02T00:00:00"/>
    <d v="2022-02-04T00:00:00"/>
    <s v="Lelang"/>
    <s v="FR0093"/>
    <d v="2037-07-15T00:00:00"/>
    <n v="6.3750000000000001E-2"/>
    <n v="6.4000000000000001E-2"/>
    <n v="6.4674400000000007E-2"/>
    <n v="6.5100000000000005E-2"/>
    <n v="6.4000000000000001E-2"/>
    <n v="6.4386100000000002E-2"/>
    <n v="6.4600000000000005E-2"/>
    <m/>
    <n v="2899300"/>
    <m/>
    <n v="550000"/>
    <m/>
    <n v="550000"/>
    <m/>
    <n v="5.2714545454545458"/>
    <n v="6.4399999999999999E-2"/>
    <n v="2022"/>
    <x v="13"/>
    <x v="1"/>
  </r>
  <r>
    <d v="2022-02-02T00:00:00"/>
    <d v="2022-02-04T00:00:00"/>
    <s v="Lelang"/>
    <s v="FR0092"/>
    <d v="2042-06-15T00:00:00"/>
    <n v="7.1249999999999994E-2"/>
    <n v="6.8599999999999994E-2"/>
    <n v="6.9328799999999996E-2"/>
    <n v="7.0800000000000002E-2"/>
    <n v="6.8599999999999994E-2"/>
    <n v="6.8988099999999997E-2"/>
    <n v="6.9000000000000006E-2"/>
    <m/>
    <n v="15764900"/>
    <m/>
    <n v="13950000"/>
    <m/>
    <n v="7400000"/>
    <m/>
    <n v="2.1303918918918918"/>
    <n v="6.9199999999999998E-2"/>
    <n v="2022"/>
    <x v="13"/>
    <x v="1"/>
  </r>
  <r>
    <d v="2022-02-02T00:00:00"/>
    <d v="2022-02-04T00:00:00"/>
    <s v="Lelang"/>
    <s v="FR0089"/>
    <d v="2051-08-15T00:00:00"/>
    <n v="6.8750000000000006E-2"/>
    <n v="6.8699999999999997E-2"/>
    <n v="6.9094000000000003E-2"/>
    <n v="6.9500000000000006E-2"/>
    <n v="6.8699999999999997E-2"/>
    <n v="6.89993E-2"/>
    <n v="6.9099999999999995E-2"/>
    <m/>
    <n v="891300"/>
    <m/>
    <n v="650000"/>
    <m/>
    <n v="650000"/>
    <m/>
    <n v="1.3712307692307693"/>
    <n v="6.9000000000000006E-2"/>
    <n v="2022"/>
    <x v="13"/>
    <x v="1"/>
  </r>
  <r>
    <d v="2022-02-08T00:00:00"/>
    <d v="2022-02-10T00:00:00"/>
    <s v="Lelang SBSN"/>
    <s v="SPNS09082022"/>
    <d v="2022-08-09T00:00:00"/>
    <s v="Diskonto"/>
    <n v="2.47E-2"/>
    <n v="2.6257599999999999E-2"/>
    <n v="2.8199999999999999E-2"/>
    <n v="2.47E-2"/>
    <n v="2.48326E-2"/>
    <n v="2.5000000000000001E-2"/>
    <n v="11000000"/>
    <n v="14480000"/>
    <n v="29385800"/>
    <n v="10560000"/>
    <n v="20284285"/>
    <n v="2150000"/>
    <n v="11000000"/>
    <n v="6.7348837209302328"/>
    <n v="2.64E-2"/>
    <n v="2022"/>
    <x v="13"/>
    <x v="21"/>
  </r>
  <r>
    <d v="2022-02-08T00:00:00"/>
    <d v="2022-02-10T00:00:00"/>
    <s v="Lelang SBSN"/>
    <s v="PBS031"/>
    <d v="2024-07-15T00:00:00"/>
    <n v="0.04"/>
    <n v="3.9699999999999999E-2"/>
    <n v="4.0495900000000001E-2"/>
    <n v="4.2599999999999999E-2"/>
    <n v="3.9699999999999999E-2"/>
    <n v="4.01544E-2"/>
    <n v="4.0399999999999998E-2"/>
    <m/>
    <n v="3550000"/>
    <m/>
    <n v="2850000"/>
    <m/>
    <n v="2650000"/>
    <m/>
    <n v="1.3396226415094339"/>
    <n v="4.02E-2"/>
    <n v="2022"/>
    <x v="13"/>
    <x v="20"/>
  </r>
  <r>
    <d v="2022-02-08T00:00:00"/>
    <d v="2022-02-10T00:00:00"/>
    <s v="Lelang SBSN"/>
    <s v="PBS032"/>
    <d v="2026-07-15T00:00:00"/>
    <n v="4.8750000000000002E-2"/>
    <n v="4.8399999999999999E-2"/>
    <n v="4.9674599999999999E-2"/>
    <n v="5.3999999999999999E-2"/>
    <n v="4.8399999999999999E-2"/>
    <n v="4.9054E-2"/>
    <n v="4.9599999999999998E-2"/>
    <m/>
    <n v="4562000"/>
    <m/>
    <n v="3950000"/>
    <m/>
    <n v="3750000"/>
    <m/>
    <n v="1.2165333333333332"/>
    <n v="4.9099999999999998E-2"/>
    <n v="2022"/>
    <x v="13"/>
    <x v="20"/>
  </r>
  <r>
    <d v="2022-02-08T00:00:00"/>
    <d v="2022-02-10T00:00:00"/>
    <s v="Lelang SBSN"/>
    <s v="PBS029"/>
    <d v="2034-03-15T00:00:00"/>
    <n v="6.3750000000000001E-2"/>
    <n v="6.3799999999999996E-2"/>
    <n v="6.5014199999999994E-2"/>
    <n v="6.5799999999999997E-2"/>
    <n v="6.3799999999999996E-2"/>
    <n v="6.4127100000000006E-2"/>
    <n v="6.4299999999999996E-2"/>
    <m/>
    <n v="3291800"/>
    <m/>
    <n v="1150000"/>
    <m/>
    <n v="1000000"/>
    <m/>
    <n v="3.2917999999999998"/>
    <n v="6.4199999999999993E-2"/>
    <n v="2022"/>
    <x v="13"/>
    <x v="20"/>
  </r>
  <r>
    <d v="2022-02-08T00:00:00"/>
    <d v="2022-02-10T00:00:00"/>
    <s v="Lelang SBSN"/>
    <s v="PBS034"/>
    <d v="2039-06-15T00:00:00"/>
    <n v="6.5000000000000002E-2"/>
    <n v="6.5000000000000002E-2"/>
    <n v="6.7601999999999995E-2"/>
    <n v="6.8699999999999997E-2"/>
    <n v="6.5000000000000002E-2"/>
    <n v="6.5080399999999997E-2"/>
    <n v="6.5299999999999997E-2"/>
    <m/>
    <n v="1985000"/>
    <m/>
    <n v="400000"/>
    <m/>
    <n v="400000"/>
    <m/>
    <n v="4.9625000000000004"/>
    <n v="6.5100000000000005E-2"/>
    <n v="2022"/>
    <x v="13"/>
    <x v="20"/>
  </r>
  <r>
    <d v="2022-02-08T00:00:00"/>
    <d v="2022-02-10T00:00:00"/>
    <s v="Lelang SBSN"/>
    <s v="PBS033"/>
    <d v="2047-06-15T00:00:00"/>
    <n v="6.7500000000000004E-2"/>
    <n v="6.7500000000000004E-2"/>
    <n v="6.7762100000000006E-2"/>
    <n v="6.93E-2"/>
    <n v="6.7500000000000004E-2"/>
    <n v="6.7515500000000006E-2"/>
    <n v="6.7599999999999993E-2"/>
    <m/>
    <n v="1517000"/>
    <m/>
    <n v="1374285"/>
    <m/>
    <n v="1050000"/>
    <m/>
    <n v="1.4447619047619047"/>
    <n v="6.7799999999999999E-2"/>
    <n v="2022"/>
    <x v="13"/>
    <x v="20"/>
  </r>
  <r>
    <d v="2022-02-15T00:00:00"/>
    <d v="2022-02-17T00:00:00"/>
    <s v="Lelang"/>
    <s v="SPN03220518"/>
    <d v="2022-05-18T00:00:00"/>
    <s v="Diskonto"/>
    <n v="2.18E-2"/>
    <n v="2.33043E-2"/>
    <n v="2.5999999999999999E-2"/>
    <n v="2.18E-2"/>
    <n v="2.18E-2"/>
    <n v="2.18E-2"/>
    <n v="25000000"/>
    <n v="15965000"/>
    <n v="76772200"/>
    <n v="5600000"/>
    <n v="41502000"/>
    <n v="1000000"/>
    <n v="23000000"/>
    <n v="15.965"/>
    <n v="2.2499999999999999E-2"/>
    <n v="2022"/>
    <x v="13"/>
    <x v="16"/>
  </r>
  <r>
    <d v="2022-02-15T00:00:00"/>
    <d v="2022-02-17T00:00:00"/>
    <s v="Lelang"/>
    <s v="SPN12230203"/>
    <d v="2023-02-03T00:00:00"/>
    <s v="Diskonto"/>
    <n v="2.75E-2"/>
    <n v="2.82045E-2"/>
    <n v="2.9000000000000001E-2"/>
    <n v="2.75E-2"/>
    <n v="2.768E-2"/>
    <n v="2.7900000000000001E-2"/>
    <m/>
    <n v="25230000"/>
    <m/>
    <n v="10000000"/>
    <m/>
    <n v="2000000"/>
    <m/>
    <n v="12.615"/>
    <n v="2.8000000000000001E-2"/>
    <n v="2022"/>
    <x v="13"/>
    <x v="17"/>
  </r>
  <r>
    <d v="2022-02-15T00:00:00"/>
    <d v="2022-02-17T00:00:00"/>
    <s v="Lelang"/>
    <s v="FR0090"/>
    <d v="2027-04-15T00:00:00"/>
    <n v="5.1249999999999997E-2"/>
    <n v="5.2499999999999998E-2"/>
    <n v="5.33263E-2"/>
    <n v="5.4100000000000002E-2"/>
    <n v="5.2499999999999998E-2"/>
    <n v="5.3098399999999997E-2"/>
    <n v="5.33E-2"/>
    <m/>
    <n v="6697500"/>
    <m/>
    <n v="3500000"/>
    <m/>
    <n v="3500000"/>
    <m/>
    <n v="1.9135714285714285"/>
    <n v="5.3100000000000001E-2"/>
    <n v="2022"/>
    <x v="13"/>
    <x v="1"/>
  </r>
  <r>
    <d v="2022-02-15T00:00:00"/>
    <d v="2022-02-17T00:00:00"/>
    <s v="Lelang"/>
    <s v="FR0091"/>
    <d v="2032-04-15T00:00:00"/>
    <n v="6.3750000000000001E-2"/>
    <n v="6.4699999999999994E-2"/>
    <n v="6.5125799999999998E-2"/>
    <n v="6.6000000000000003E-2"/>
    <n v="6.4699999999999994E-2"/>
    <n v="6.4999000000000001E-2"/>
    <n v="6.5199999999999994E-2"/>
    <m/>
    <n v="13925700"/>
    <m/>
    <n v="9050000"/>
    <m/>
    <n v="9050000"/>
    <m/>
    <n v="1.5387513812154696"/>
    <n v="6.5000000000000002E-2"/>
    <n v="2022"/>
    <x v="13"/>
    <x v="1"/>
  </r>
  <r>
    <d v="2022-02-15T00:00:00"/>
    <d v="2022-02-17T00:00:00"/>
    <s v="Lelang"/>
    <s v="FR0093"/>
    <d v="2037-07-15T00:00:00"/>
    <n v="6.3750000000000001E-2"/>
    <n v="6.4500000000000002E-2"/>
    <n v="6.5285300000000004E-2"/>
    <n v="6.59E-2"/>
    <n v="6.4500000000000002E-2"/>
    <n v="6.5062900000000007E-2"/>
    <n v="6.5299999999999997E-2"/>
    <m/>
    <n v="1847000"/>
    <m/>
    <n v="300000"/>
    <m/>
    <n v="300000"/>
    <m/>
    <n v="6.1566666666666663"/>
    <n v="6.5100000000000005E-2"/>
    <n v="2022"/>
    <x v="13"/>
    <x v="1"/>
  </r>
  <r>
    <d v="2022-02-15T00:00:00"/>
    <d v="2022-02-17T00:00:00"/>
    <s v="Lelang"/>
    <s v="FR0092"/>
    <d v="2042-06-15T00:00:00"/>
    <n v="7.1249999999999994E-2"/>
    <n v="6.9000000000000006E-2"/>
    <n v="6.9417699999999999E-2"/>
    <n v="7.0699999999999999E-2"/>
    <n v="6.9000000000000006E-2"/>
    <n v="6.9018599999999999E-2"/>
    <n v="6.9400000000000003E-2"/>
    <m/>
    <n v="12002000"/>
    <m/>
    <n v="12002000"/>
    <m/>
    <n v="6100000"/>
    <m/>
    <n v="1.9675409836065574"/>
    <n v="6.9599999999999995E-2"/>
    <n v="2022"/>
    <x v="13"/>
    <x v="1"/>
  </r>
  <r>
    <d v="2022-02-15T00:00:00"/>
    <d v="2022-02-17T00:00:00"/>
    <s v="Lelang"/>
    <s v="FR0089"/>
    <d v="2051-08-15T00:00:00"/>
    <n v="6.8750000000000006E-2"/>
    <n v="6.8599999999999994E-2"/>
    <n v="6.9129499999999997E-2"/>
    <n v="7.0000000000000007E-2"/>
    <n v="6.8599999999999994E-2"/>
    <n v="6.9098699999999999E-2"/>
    <n v="6.9500000000000006E-2"/>
    <m/>
    <n v="1105000"/>
    <m/>
    <n v="1050000"/>
    <m/>
    <n v="1050000"/>
    <m/>
    <n v="1.0523809523809524"/>
    <n v="6.9099999999999995E-2"/>
    <n v="2022"/>
    <x v="13"/>
    <x v="1"/>
  </r>
  <r>
    <d v="2022-02-22T00:00:00"/>
    <d v="2022-02-24T00:00:00"/>
    <s v="Lelang SBSN"/>
    <s v="SPNS09082022"/>
    <d v="2022-08-09T00:00:00"/>
    <s v="Diskonto"/>
    <n v="2.4E-2"/>
    <n v="2.45002E-2"/>
    <n v="2.5000000000000001E-2"/>
    <n v="2.4E-2"/>
    <n v="2.4E-2"/>
    <n v="2.4E-2"/>
    <n v="11000000"/>
    <n v="21465000"/>
    <n v="33506600"/>
    <n v="11800000"/>
    <n v="18900000"/>
    <n v="2000000"/>
    <n v="9000000"/>
    <n v="10.7325"/>
    <n v="2.47E-2"/>
    <n v="2022"/>
    <x v="13"/>
    <x v="21"/>
  </r>
  <r>
    <d v="2022-02-22T00:00:00"/>
    <d v="2022-02-24T00:00:00"/>
    <s v="Lelang SBSN"/>
    <s v="PBS031"/>
    <d v="2024-07-15T00:00:00"/>
    <n v="0.04"/>
    <n v="0.04"/>
    <n v="4.1591099999999999E-2"/>
    <n v="4.4400000000000002E-2"/>
    <n v="0.04"/>
    <n v="4.07765E-2"/>
    <n v="4.1300000000000003E-2"/>
    <m/>
    <n v="1727000"/>
    <m/>
    <n v="1050000"/>
    <m/>
    <n v="1050000"/>
    <m/>
    <n v="1.6447619047619049"/>
    <n v="4.0800000000000003E-2"/>
    <n v="2022"/>
    <x v="13"/>
    <x v="20"/>
  </r>
  <r>
    <d v="2022-02-22T00:00:00"/>
    <d v="2022-02-24T00:00:00"/>
    <s v="Lelang SBSN"/>
    <s v="PBS032"/>
    <d v="2026-07-15T00:00:00"/>
    <n v="4.8750000000000002E-2"/>
    <n v="4.8000000000000001E-2"/>
    <n v="4.9546300000000001E-2"/>
    <n v="5.0999999999999997E-2"/>
    <n v="4.8000000000000001E-2"/>
    <n v="4.9045900000000003E-2"/>
    <n v="4.9399999999999999E-2"/>
    <m/>
    <n v="1374000"/>
    <m/>
    <n v="950000"/>
    <m/>
    <n v="900000"/>
    <m/>
    <n v="1.5266666666666666"/>
    <n v="4.9099999999999998E-2"/>
    <n v="2022"/>
    <x v="13"/>
    <x v="20"/>
  </r>
  <r>
    <d v="2022-02-22T00:00:00"/>
    <d v="2022-02-24T00:00:00"/>
    <s v="Lelang SBSN"/>
    <s v="PBS029"/>
    <d v="2034-03-15T00:00:00"/>
    <n v="6.3750000000000001E-2"/>
    <n v="5.74E-2"/>
    <n v="5.7964300000000003E-2"/>
    <n v="0.06"/>
    <n v="5.74E-2"/>
    <n v="5.7593900000000003E-2"/>
    <n v="5.7799999999999997E-2"/>
    <m/>
    <n v="1777400"/>
    <m/>
    <n v="1100000"/>
    <m/>
    <n v="1100000"/>
    <m/>
    <n v="1.6158181818181818"/>
    <n v="5.7599999999999998E-2"/>
    <n v="2022"/>
    <x v="13"/>
    <x v="20"/>
  </r>
  <r>
    <d v="2022-02-22T00:00:00"/>
    <d v="2022-02-24T00:00:00"/>
    <s v="Lelang SBSN"/>
    <s v="PBS034"/>
    <d v="2039-06-15T00:00:00"/>
    <n v="6.5000000000000002E-2"/>
    <n v="6.3500000000000001E-2"/>
    <n v="6.6128300000000001E-2"/>
    <n v="6.7900000000000002E-2"/>
    <n v="6.3500000000000001E-2"/>
    <n v="6.4139000000000002E-2"/>
    <n v="6.4899999999999999E-2"/>
    <m/>
    <n v="5258000"/>
    <m/>
    <n v="2400000"/>
    <m/>
    <n v="2350000"/>
    <m/>
    <n v="2.2374468085106383"/>
    <n v="6.4199999999999993E-2"/>
    <n v="2022"/>
    <x v="13"/>
    <x v="20"/>
  </r>
  <r>
    <d v="2022-02-22T00:00:00"/>
    <d v="2022-02-24T00:00:00"/>
    <s v="Lelang SBSN"/>
    <s v="PBS033"/>
    <d v="2047-06-15T00:00:00"/>
    <n v="6.7500000000000004E-2"/>
    <n v="6.7400000000000002E-2"/>
    <n v="6.7610000000000003E-2"/>
    <n v="6.8500000000000005E-2"/>
    <n v="6.7400000000000002E-2"/>
    <n v="6.7596600000000007E-2"/>
    <n v="6.8000000000000005E-2"/>
    <m/>
    <n v="1905200"/>
    <m/>
    <n v="1600000"/>
    <m/>
    <n v="1600000"/>
    <m/>
    <n v="1.19075"/>
    <n v="6.4199999999999993E-2"/>
    <n v="2022"/>
    <x v="13"/>
    <x v="20"/>
  </r>
  <r>
    <d v="2022-02-21T00:00:00"/>
    <d v="2022-02-23T00:00:00"/>
    <s v="Bookbuilding"/>
    <s v="ORI021"/>
    <d v="2025-02-15T00:00:00"/>
    <n v="4.9000000000000002E-2"/>
    <m/>
    <m/>
    <m/>
    <m/>
    <n v="4.9000000000000002E-2"/>
    <m/>
    <m/>
    <n v="25065802"/>
    <n v="25065802"/>
    <n v="25065802"/>
    <n v="25065802"/>
    <n v="25065802"/>
    <n v="25065802"/>
    <n v="1"/>
    <m/>
    <n v="2022"/>
    <x v="13"/>
    <x v="10"/>
  </r>
  <r>
    <d v="2022-02-25T00:00:00"/>
    <d v="2022-03-04T00:00:00"/>
    <s v="Private Placement PPS"/>
    <s v="FR0094"/>
    <d v="2028-01-15T00:00:00"/>
    <n v="5.6000000000000001E-2"/>
    <m/>
    <m/>
    <m/>
    <m/>
    <n v="5.6000000000000001E-2"/>
    <m/>
    <m/>
    <n v="46350"/>
    <n v="55692.45"/>
    <n v="46350"/>
    <n v="55692.45"/>
    <n v="46350"/>
    <n v="55692.45"/>
    <n v="1"/>
    <m/>
    <n v="2022"/>
    <x v="13"/>
    <x v="1"/>
  </r>
  <r>
    <d v="2022-02-25T00:00:00"/>
    <d v="2022-03-04T00:00:00"/>
    <s v="Private Placement PPS"/>
    <s v="USDFR003"/>
    <d v="2032-01-15T00:00:00"/>
    <n v="0.03"/>
    <m/>
    <m/>
    <m/>
    <m/>
    <m/>
    <m/>
    <m/>
    <n v="9342.4500000000007"/>
    <m/>
    <n v="9342.4500000000007"/>
    <m/>
    <n v="9342.4500000000007"/>
    <m/>
    <m/>
    <m/>
    <n v="2022"/>
    <x v="13"/>
    <x v="25"/>
  </r>
  <r>
    <d v="2022-03-01T00:00:00"/>
    <d v="2022-03-04T00:00:00"/>
    <s v="Lelang"/>
    <s v="SPN03220602"/>
    <d v="2022-06-02T00:00:00"/>
    <s v="Diskonto"/>
    <n v="2.1499999999999998E-2"/>
    <n v="2.2461100000000001E-2"/>
    <n v="2.3800000000000002E-2"/>
    <n v="2.1499999999999998E-2"/>
    <n v="2.1739999999999999E-2"/>
    <n v="2.1999999999999999E-2"/>
    <n v="23000000"/>
    <n v="8180000"/>
    <n v="61519000"/>
    <n v="3860000"/>
    <n v="30940285"/>
    <n v="1000000"/>
    <n v="19000000"/>
    <n v="8.18"/>
    <n v="2.2499999999999999E-2"/>
    <n v="2022"/>
    <x v="13"/>
    <x v="16"/>
  </r>
  <r>
    <d v="2022-03-01T00:00:00"/>
    <d v="2022-03-04T00:00:00"/>
    <s v="Lelang"/>
    <s v="SPN12230303"/>
    <d v="2023-03-03T00:00:00"/>
    <s v="Diskonto"/>
    <n v="2.7E-2"/>
    <n v="2.7770300000000001E-2"/>
    <n v="2.9000000000000001E-2"/>
    <n v="2.7E-2"/>
    <n v="2.716E-2"/>
    <n v="2.75E-2"/>
    <m/>
    <n v="24100000"/>
    <m/>
    <n v="7900000"/>
    <m/>
    <n v="2000000"/>
    <m/>
    <n v="12.05"/>
    <n v="2.75E-2"/>
    <n v="2022"/>
    <x v="13"/>
    <x v="17"/>
  </r>
  <r>
    <d v="2022-03-01T00:00:00"/>
    <d v="2022-03-04T00:00:00"/>
    <s v="Lelang"/>
    <s v="FR0090"/>
    <d v="2027-04-15T00:00:00"/>
    <n v="5.1249999999999997E-2"/>
    <n v="5.2999999999999999E-2"/>
    <n v="5.3653399999999997E-2"/>
    <n v="5.3999999999999999E-2"/>
    <n v="5.2999999999999999E-2"/>
    <n v="5.3496000000000002E-2"/>
    <n v="5.3699999999999998E-2"/>
    <m/>
    <n v="3051400"/>
    <m/>
    <n v="1750000"/>
    <m/>
    <n v="1750000"/>
    <m/>
    <n v="1.7436571428571428"/>
    <n v="5.3699999999999998E-2"/>
    <n v="2022"/>
    <x v="13"/>
    <x v="1"/>
  </r>
  <r>
    <d v="2022-03-01T00:00:00"/>
    <d v="2022-03-04T00:00:00"/>
    <s v="Lelang"/>
    <s v="FR0091"/>
    <d v="2032-04-15T00:00:00"/>
    <n v="6.3750000000000001E-2"/>
    <n v="6.4699999999999994E-2"/>
    <n v="6.5205700000000005E-2"/>
    <n v="6.6000000000000003E-2"/>
    <n v="6.4699999999999994E-2"/>
    <n v="6.5034800000000004E-2"/>
    <n v="6.5199999999999994E-2"/>
    <m/>
    <n v="15293400"/>
    <m/>
    <n v="10600000"/>
    <m/>
    <n v="7700000"/>
    <m/>
    <n v="1.9861558441558442"/>
    <n v="6.5100000000000005E-2"/>
    <n v="2022"/>
    <x v="13"/>
    <x v="1"/>
  </r>
  <r>
    <d v="2022-03-01T00:00:00"/>
    <d v="2022-03-04T00:00:00"/>
    <s v="Lelang"/>
    <s v="FR0093"/>
    <d v="2037-07-15T00:00:00"/>
    <n v="6.3750000000000001E-2"/>
    <n v="6.4600000000000005E-2"/>
    <n v="6.5162899999999996E-2"/>
    <n v="6.59E-2"/>
    <n v="6.4600000000000005E-2"/>
    <n v="6.5099400000000002E-2"/>
    <n v="6.5199999999999994E-2"/>
    <m/>
    <n v="2626200"/>
    <m/>
    <n v="1980285"/>
    <m/>
    <n v="1700000"/>
    <m/>
    <n v="1.5448235294117647"/>
    <n v="6.5199999999999994E-2"/>
    <n v="2022"/>
    <x v="13"/>
    <x v="1"/>
  </r>
  <r>
    <d v="2022-03-01T00:00:00"/>
    <d v="2022-03-04T00:00:00"/>
    <s v="Lelang"/>
    <s v="FR0092"/>
    <d v="2042-06-15T00:00:00"/>
    <n v="7.1249999999999994E-2"/>
    <n v="6.8699999999999997E-2"/>
    <n v="6.9262199999999996E-2"/>
    <n v="7.0000000000000007E-2"/>
    <n v="6.8699999999999997E-2"/>
    <n v="6.8998799999999999E-2"/>
    <n v="6.9099999999999995E-2"/>
    <m/>
    <n v="6951300"/>
    <m/>
    <n v="4150000"/>
    <m/>
    <n v="4150000"/>
    <m/>
    <n v="1.6750120481927711"/>
    <n v="6.9000000000000006E-2"/>
    <n v="2022"/>
    <x v="13"/>
    <x v="1"/>
  </r>
  <r>
    <d v="2022-03-01T00:00:00"/>
    <d v="2022-03-04T00:00:00"/>
    <s v="Lelang"/>
    <s v="FR0089"/>
    <d v="2051-08-15T00:00:00"/>
    <n v="6.8750000000000006E-2"/>
    <n v="6.8699999999999997E-2"/>
    <n v="6.9248000000000004E-2"/>
    <n v="6.9800000000000001E-2"/>
    <n v="6.8699999999999997E-2"/>
    <n v="6.8996399999999999E-2"/>
    <n v="6.9000000000000006E-2"/>
    <m/>
    <n v="1316700"/>
    <m/>
    <n v="700000"/>
    <m/>
    <n v="700000"/>
    <m/>
    <n v="1.881"/>
    <n v="6.9000000000000006E-2"/>
    <n v="2022"/>
    <x v="13"/>
    <x v="1"/>
  </r>
  <r>
    <d v="2022-03-04T00:00:00"/>
    <d v="2022-03-08T00:00:00"/>
    <s v="Private Placement"/>
    <s v="FR0082"/>
    <d v="2030-09-15T00:00:00"/>
    <n v="7.0000000000000007E-2"/>
    <m/>
    <m/>
    <m/>
    <m/>
    <n v="6.25E-2"/>
    <m/>
    <m/>
    <n v="600000"/>
    <n v="3000000"/>
    <n v="600000"/>
    <n v="3000000"/>
    <n v="600000"/>
    <n v="3000000"/>
    <n v="1"/>
    <m/>
    <n v="2022"/>
    <x v="13"/>
    <x v="1"/>
  </r>
  <r>
    <d v="2022-03-04T00:00:00"/>
    <d v="2022-03-08T00:00:00"/>
    <s v="Private Placement"/>
    <s v="FR0087"/>
    <d v="2031-02-15T00:00:00"/>
    <n v="6.5000000000000002E-2"/>
    <m/>
    <m/>
    <m/>
    <m/>
    <n v="6.3100000000000003E-2"/>
    <m/>
    <m/>
    <n v="600000"/>
    <m/>
    <n v="600000"/>
    <m/>
    <n v="600000"/>
    <m/>
    <n v="1"/>
    <m/>
    <n v="2022"/>
    <x v="13"/>
    <x v="1"/>
  </r>
  <r>
    <d v="2022-03-04T00:00:00"/>
    <d v="2022-03-08T00:00:00"/>
    <s v="Private Placement"/>
    <s v="FR0065"/>
    <d v="2033-05-15T00:00:00"/>
    <n v="6.6250000000000003E-2"/>
    <m/>
    <m/>
    <m/>
    <m/>
    <n v="6.54E-2"/>
    <m/>
    <m/>
    <n v="800000"/>
    <m/>
    <n v="800000"/>
    <m/>
    <n v="800000"/>
    <m/>
    <n v="1"/>
    <m/>
    <n v="2022"/>
    <x v="13"/>
    <x v="1"/>
  </r>
  <r>
    <d v="2022-03-04T00:00:00"/>
    <d v="2022-03-08T00:00:00"/>
    <s v="Private Placement"/>
    <s v="FR0062"/>
    <d v="2042-04-15T00:00:00"/>
    <n v="6.3750000000000001E-2"/>
    <m/>
    <m/>
    <m/>
    <m/>
    <n v="6.5299999999999997E-2"/>
    <m/>
    <m/>
    <n v="1000000"/>
    <m/>
    <n v="1000000"/>
    <m/>
    <n v="1000000"/>
    <m/>
    <n v="1"/>
    <m/>
    <n v="2022"/>
    <x v="13"/>
    <x v="1"/>
  </r>
  <r>
    <d v="2022-03-08T00:00:00"/>
    <d v="2022-03-11T00:00:00"/>
    <s v="Lelang SBSN"/>
    <s v="SPNS06092022"/>
    <d v="2022-09-06T00:00:00"/>
    <s v="Diskonto"/>
    <n v="2.3300000000000001E-2"/>
    <n v="2.5747599999999999E-2"/>
    <n v="2.8000000000000001E-2"/>
    <n v="2.3300000000000001E-2"/>
    <n v="2.37723E-2"/>
    <n v="2.4E-2"/>
    <n v="11000000"/>
    <n v="6665000"/>
    <n v="15303000"/>
    <n v="3550000"/>
    <n v="7674285"/>
    <n v="2200000"/>
    <n v="6200000"/>
    <n v="3.0295454545454548"/>
    <n v="2.46E-2"/>
    <n v="2022"/>
    <x v="13"/>
    <x v="21"/>
  </r>
  <r>
    <d v="2022-03-08T00:00:00"/>
    <d v="2022-03-11T00:00:00"/>
    <s v="Lelang SBSN"/>
    <s v="PBS031"/>
    <d v="2024-07-15T00:00:00"/>
    <n v="0.04"/>
    <n v="4.1000000000000002E-2"/>
    <n v="4.28271E-2"/>
    <n v="4.4900000000000002E-2"/>
    <n v="4.1000000000000002E-2"/>
    <n v="4.12743E-2"/>
    <n v="4.1399999999999999E-2"/>
    <m/>
    <n v="1399000"/>
    <m/>
    <n v="200000"/>
    <m/>
    <n v="200000"/>
    <m/>
    <n v="6.9950000000000001"/>
    <n v="4.1300000000000003E-2"/>
    <n v="2022"/>
    <x v="13"/>
    <x v="20"/>
  </r>
  <r>
    <d v="2022-03-08T00:00:00"/>
    <d v="2022-03-11T00:00:00"/>
    <s v="Lelang SBSN"/>
    <s v="PBS032"/>
    <d v="2026-07-15T00:00:00"/>
    <n v="4.8750000000000002E-2"/>
    <n v="4.9299999999999997E-2"/>
    <n v="5.12588E-2"/>
    <n v="5.7000000000000002E-2"/>
    <n v="4.9299999999999997E-2"/>
    <n v="4.9884999999999999E-2"/>
    <n v="5.0099999999999999E-2"/>
    <m/>
    <n v="1202500"/>
    <m/>
    <n v="750000"/>
    <m/>
    <n v="750000"/>
    <m/>
    <n v="1.6033333333333333"/>
    <n v="4.99E-2"/>
    <n v="2022"/>
    <x v="13"/>
    <x v="20"/>
  </r>
  <r>
    <d v="2022-03-08T00:00:00"/>
    <d v="2022-03-11T00:00:00"/>
    <s v="Lelang SBSN"/>
    <s v="PBS029"/>
    <d v="2034-03-15T00:00:00"/>
    <n v="6.3750000000000001E-2"/>
    <n v="6.4100000000000004E-2"/>
    <n v="6.8328899999999998E-2"/>
    <n v="6.8900000000000003E-2"/>
    <n v="6.4100000000000004E-2"/>
    <n v="6.5207100000000004E-2"/>
    <n v="6.5500000000000003E-2"/>
    <m/>
    <n v="2729500"/>
    <m/>
    <n v="200000"/>
    <m/>
    <n v="200000"/>
    <m/>
    <n v="13.647500000000001"/>
    <n v="6.5299999999999997E-2"/>
    <n v="2022"/>
    <x v="13"/>
    <x v="20"/>
  </r>
  <r>
    <d v="2022-03-08T00:00:00"/>
    <d v="2022-03-11T00:00:00"/>
    <s v="Lelang SBSN"/>
    <s v="PBS034"/>
    <d v="2039-06-15T00:00:00"/>
    <n v="6.5000000000000002E-2"/>
    <n v="6.5000000000000002E-2"/>
    <n v="6.6176200000000004E-2"/>
    <n v="6.7500000000000004E-2"/>
    <n v="6.5000000000000002E-2"/>
    <n v="6.6130900000000006E-2"/>
    <n v="6.7000000000000004E-2"/>
    <m/>
    <n v="2168000"/>
    <m/>
    <n v="1925714"/>
    <m/>
    <n v="1850000"/>
    <m/>
    <n v="1.1718918918918919"/>
    <n v="6.6199999999999995E-2"/>
    <n v="2022"/>
    <x v="13"/>
    <x v="20"/>
  </r>
  <r>
    <d v="2022-03-08T00:00:00"/>
    <d v="2022-03-11T00:00:00"/>
    <s v="Lelang SBSN"/>
    <s v="PBS033"/>
    <d v="2047-06-15T00:00:00"/>
    <n v="6.7500000000000004E-2"/>
    <n v="6.7500000000000004E-2"/>
    <n v="6.7844699999999994E-2"/>
    <n v="7.0499999999999993E-2"/>
    <n v="6.7500000000000004E-2"/>
    <n v="6.7750900000000003E-2"/>
    <n v="6.8599999999999994E-2"/>
    <m/>
    <n v="1139000"/>
    <m/>
    <n v="1048571"/>
    <m/>
    <n v="1000000"/>
    <m/>
    <n v="1.139"/>
    <n v="6.8000000000000005E-2"/>
    <n v="2022"/>
    <x v="13"/>
    <x v="20"/>
  </r>
  <r>
    <d v="2022-03-09T00:00:00"/>
    <d v="2022-03-11T00:00:00"/>
    <s v="GSO SBSN"/>
    <s v="PBS031"/>
    <d v="2024-07-15T00:00:00"/>
    <n v="0.04"/>
    <m/>
    <n v="4.12743E-2"/>
    <m/>
    <m/>
    <m/>
    <m/>
    <m/>
    <m/>
    <m/>
    <m/>
    <m/>
    <m/>
    <m/>
    <n v="0"/>
    <m/>
    <n v="2022"/>
    <x v="13"/>
    <x v="20"/>
  </r>
  <r>
    <d v="2022-03-09T00:00:00"/>
    <d v="2022-03-11T00:00:00"/>
    <s v="GSO SBSN"/>
    <s v="PBS032"/>
    <d v="2026-07-15T00:00:00"/>
    <n v="4.8750000000000002E-2"/>
    <m/>
    <n v="4.9884999999999999E-2"/>
    <m/>
    <m/>
    <m/>
    <m/>
    <m/>
    <m/>
    <m/>
    <m/>
    <m/>
    <m/>
    <m/>
    <n v="0"/>
    <m/>
    <n v="2022"/>
    <x v="13"/>
    <x v="20"/>
  </r>
  <r>
    <d v="2022-03-09T00:00:00"/>
    <d v="2022-03-11T00:00:00"/>
    <s v="GSO SBSN"/>
    <s v="PBS029"/>
    <d v="2034-03-15T00:00:00"/>
    <n v="6.3750000000000001E-2"/>
    <m/>
    <n v="6.5207100000000004E-2"/>
    <m/>
    <m/>
    <n v="6.5207100000000004E-2"/>
    <m/>
    <m/>
    <n v="1007000"/>
    <n v="1807000"/>
    <n v="1007000"/>
    <n v="1807000"/>
    <n v="1007000"/>
    <n v="1807000"/>
    <n v="1"/>
    <m/>
    <n v="2022"/>
    <x v="13"/>
    <x v="20"/>
  </r>
  <r>
    <d v="2022-03-09T00:00:00"/>
    <d v="2022-03-11T00:00:00"/>
    <s v="GSO SBSN"/>
    <s v="PBS034"/>
    <d v="2039-06-15T00:00:00"/>
    <n v="6.5000000000000002E-2"/>
    <m/>
    <n v="6.6130900000000006E-2"/>
    <m/>
    <m/>
    <n v="6.6130900000000006E-2"/>
    <m/>
    <m/>
    <n v="400000"/>
    <m/>
    <n v="400000"/>
    <m/>
    <n v="400000"/>
    <m/>
    <n v="1"/>
    <m/>
    <n v="2022"/>
    <x v="13"/>
    <x v="20"/>
  </r>
  <r>
    <d v="2022-03-09T00:00:00"/>
    <d v="2022-03-11T00:00:00"/>
    <s v="GSO SBSN"/>
    <s v="PBS033"/>
    <d v="2047-06-15T00:00:00"/>
    <n v="6.7500000000000004E-2"/>
    <m/>
    <n v="6.7750900000000003E-2"/>
    <m/>
    <m/>
    <n v="6.7750900000000003E-2"/>
    <m/>
    <m/>
    <n v="400000"/>
    <m/>
    <n v="400000"/>
    <m/>
    <n v="400000"/>
    <m/>
    <n v="1"/>
    <m/>
    <n v="2022"/>
    <x v="13"/>
    <x v="20"/>
  </r>
  <r>
    <d v="2022-03-09T00:00:00"/>
    <d v="2022-03-11T00:00:00"/>
    <s v="Private Placement SBSN (Non Lelang) "/>
    <s v="PBS003"/>
    <d v="2027-01-15T00:00:00"/>
    <n v="0.06"/>
    <m/>
    <m/>
    <m/>
    <m/>
    <m/>
    <m/>
    <m/>
    <n v="500000"/>
    <n v="500000"/>
    <n v="500000"/>
    <n v="500000"/>
    <n v="500000"/>
    <n v="500000"/>
    <n v="1"/>
    <m/>
    <n v="2022"/>
    <x v="13"/>
    <x v="20"/>
  </r>
  <r>
    <d v="2022-03-15T00:00:00"/>
    <d v="2022-03-17T00:00:00"/>
    <s v="Lelang"/>
    <s v="SPN03220615"/>
    <d v="2022-06-15T00:00:00"/>
    <s v="Diskonto"/>
    <n v="2.1499999999999998E-2"/>
    <n v="2.3608000000000001E-2"/>
    <n v="2.6499999999999999E-2"/>
    <n v="2.1499999999999998E-2"/>
    <n v="2.1000000000000001E-2"/>
    <n v="2.1000000000000001E-2"/>
    <n v="20000000"/>
    <n v="8200000"/>
    <n v="49161700"/>
    <n v="6600000"/>
    <n v="32450000"/>
    <n v="1000000"/>
    <n v="17250000"/>
    <n v="8.1999999999999993"/>
    <n v="2.2499999999999999E-2"/>
    <n v="2022"/>
    <x v="13"/>
    <x v="16"/>
  </r>
  <r>
    <d v="2022-03-15T00:00:00"/>
    <d v="2022-03-17T00:00:00"/>
    <s v="Lelang"/>
    <s v="SPN12230303"/>
    <d v="2023-03-03T00:00:00"/>
    <s v="Diskonto"/>
    <n v="2.7E-2"/>
    <n v="2.78038E-2"/>
    <n v="3.0499999999999999E-2"/>
    <n v="2.7E-2"/>
    <n v="2.5159999999999998E-2"/>
    <n v="2.5399999999999999E-2"/>
    <m/>
    <n v="17702000"/>
    <m/>
    <n v="11600000"/>
    <m/>
    <n v="2000000"/>
    <m/>
    <n v="8.8510000000000009"/>
    <n v="2.75E-2"/>
    <n v="2022"/>
    <x v="13"/>
    <x v="17"/>
  </r>
  <r>
    <d v="2022-03-15T00:00:00"/>
    <d v="2022-03-17T00:00:00"/>
    <s v="Lelang"/>
    <s v="FR0090"/>
    <d v="2027-04-15T00:00:00"/>
    <n v="5.1249999999999997E-2"/>
    <n v="5.2999999999999999E-2"/>
    <n v="5.5966200000000001E-2"/>
    <n v="5.7000000000000002E-2"/>
    <n v="5.2999999999999999E-2"/>
    <n v="5.5795699999999997E-2"/>
    <n v="5.6000000000000001E-2"/>
    <m/>
    <n v="3148000"/>
    <m/>
    <n v="2250000"/>
    <m/>
    <n v="2250000"/>
    <m/>
    <n v="1.3991111111111112"/>
    <n v="5.5800000000000002E-2"/>
    <n v="2022"/>
    <x v="13"/>
    <x v="1"/>
  </r>
  <r>
    <d v="2022-03-15T00:00:00"/>
    <d v="2022-03-17T00:00:00"/>
    <s v="Lelang"/>
    <s v="FR0091"/>
    <d v="2032-04-15T00:00:00"/>
    <n v="6.3750000000000001E-2"/>
    <n v="6.4699999999999994E-2"/>
    <n v="6.7625599999999994E-2"/>
    <n v="6.9000000000000006E-2"/>
    <n v="6.4699999999999994E-2"/>
    <n v="6.7396899999999996E-2"/>
    <n v="6.7799999999999999E-2"/>
    <m/>
    <n v="10064700"/>
    <m/>
    <n v="7350000"/>
    <m/>
    <n v="7350000"/>
    <m/>
    <n v="1.3693469387755102"/>
    <n v="6.7400000000000002E-2"/>
    <n v="2022"/>
    <x v="13"/>
    <x v="1"/>
  </r>
  <r>
    <d v="2022-03-15T00:00:00"/>
    <d v="2022-03-17T00:00:00"/>
    <s v="Lelang"/>
    <s v="FR0093"/>
    <d v="2037-07-15T00:00:00"/>
    <n v="6.3750000000000001E-2"/>
    <n v="6.4600000000000005E-2"/>
    <n v="6.7682599999999996E-2"/>
    <n v="6.8400000000000002E-2"/>
    <n v="6.4600000000000005E-2"/>
    <n v="6.7054100000000005E-2"/>
    <n v="6.7500000000000004E-2"/>
    <m/>
    <n v="2011100"/>
    <m/>
    <n v="250000"/>
    <m/>
    <n v="250000"/>
    <m/>
    <n v="8.0443999999999996"/>
    <n v="6.7100000000000007E-2"/>
    <n v="2022"/>
    <x v="13"/>
    <x v="1"/>
  </r>
  <r>
    <d v="2022-03-15T00:00:00"/>
    <d v="2022-03-17T00:00:00"/>
    <s v="Lelang"/>
    <s v="FR0092"/>
    <d v="2042-06-15T00:00:00"/>
    <n v="7.1249999999999994E-2"/>
    <n v="6.8699999999999997E-2"/>
    <n v="7.2054699999999999E-2"/>
    <n v="7.3899999999999993E-2"/>
    <n v="6.8699999999999997E-2"/>
    <n v="7.12951E-2"/>
    <n v="7.1999999999999995E-2"/>
    <m/>
    <n v="6725900"/>
    <m/>
    <n v="4350000"/>
    <m/>
    <n v="4350000"/>
    <m/>
    <n v="1.5461839080459769"/>
    <n v="7.1300000000000002E-2"/>
    <n v="2022"/>
    <x v="13"/>
    <x v="1"/>
  </r>
  <r>
    <d v="2022-03-15T00:00:00"/>
    <d v="2022-03-17T00:00:00"/>
    <s v="Lelang"/>
    <s v="FR0089"/>
    <d v="2051-08-15T00:00:00"/>
    <n v="6.8750000000000006E-2"/>
    <n v="6.8699999999999997E-2"/>
    <n v="7.0957900000000004E-2"/>
    <n v="7.1499999999999994E-2"/>
    <n v="6.8699999999999997E-2"/>
    <n v="6.9788000000000003E-2"/>
    <n v="7.0000000000000007E-2"/>
    <m/>
    <n v="1310000"/>
    <m/>
    <n v="50000"/>
    <m/>
    <n v="50000"/>
    <m/>
    <n v="26.2"/>
    <n v="6.9900000000000004E-2"/>
    <n v="2022"/>
    <x v="13"/>
    <x v="1"/>
  </r>
  <r>
    <d v="2022-03-17T00:00:00"/>
    <d v="2022-03-23T00:00:00"/>
    <s v="Bookbuilding "/>
    <s v="SR016"/>
    <d v="2025-03-10T00:00:00"/>
    <n v="4.9500000000000002E-2"/>
    <m/>
    <m/>
    <m/>
    <m/>
    <n v="4.9500000000000002E-2"/>
    <m/>
    <m/>
    <n v="18409546"/>
    <n v="18409546"/>
    <n v="18409546"/>
    <n v="18409546"/>
    <n v="18409546"/>
    <n v="18409546"/>
    <n v="1"/>
    <m/>
    <n v="2022"/>
    <x v="13"/>
    <x v="38"/>
  </r>
  <r>
    <d v="2022-03-22T00:00:00"/>
    <d v="2022-03-31T00:00:00"/>
    <s v="Valas SEC11"/>
    <s v="RI0332"/>
    <d v="2032-03-31T00:00:00"/>
    <n v="3.5499999999999997E-2"/>
    <m/>
    <m/>
    <m/>
    <m/>
    <m/>
    <m/>
    <m/>
    <n v="14341000"/>
    <m/>
    <n v="14341000"/>
    <m/>
    <n v="14341000"/>
    <m/>
    <m/>
    <m/>
    <n v="2022"/>
    <x v="13"/>
    <x v="41"/>
  </r>
  <r>
    <d v="2022-03-22T00:00:00"/>
    <d v="2022-03-31T00:00:00"/>
    <s v="Valas SEC11"/>
    <s v="RI0352"/>
    <d v="2052-03-31T00:00:00"/>
    <n v="4.2999999999999997E-2"/>
    <m/>
    <m/>
    <m/>
    <m/>
    <m/>
    <m/>
    <m/>
    <n v="10755750"/>
    <m/>
    <n v="10755750"/>
    <m/>
    <n v="10755750"/>
    <m/>
    <m/>
    <m/>
    <n v="2022"/>
    <x v="13"/>
    <x v="41"/>
  </r>
  <r>
    <d v="2022-03-22T00:00:00"/>
    <d v="2022-03-24T00:00:00"/>
    <s v="Lelang SBSN"/>
    <s v="SPNS06092022"/>
    <d v="2022-09-06T00:00:00"/>
    <s v="Diskonto"/>
    <n v="2.4500000000000001E-2"/>
    <n v="2.77401E-2"/>
    <n v="0.03"/>
    <n v="2.4500000000000001E-2"/>
    <s v="-"/>
    <m/>
    <n v="11000000"/>
    <n v="4020000"/>
    <n v="13385000"/>
    <n v="0"/>
    <n v="2800000"/>
    <n v="0"/>
    <n v="2800000"/>
    <n v="0"/>
    <n v="2.4400000000000002E-2"/>
    <n v="2022"/>
    <x v="13"/>
    <x v="21"/>
  </r>
  <r>
    <d v="2022-03-22T00:00:00"/>
    <d v="2022-03-24T00:00:00"/>
    <s v="Lelang SBSN"/>
    <s v="PBS031"/>
    <d v="2024-07-15T00:00:00"/>
    <n v="0.04"/>
    <n v="4.2799999999999998E-2"/>
    <n v="4.3940699999999999E-2"/>
    <n v="4.7E-2"/>
    <n v="4.2799999999999998E-2"/>
    <n v="4.3799999999999999E-2"/>
    <n v="4.3189100000000001E-2"/>
    <m/>
    <n v="1346000"/>
    <m/>
    <n v="600000"/>
    <m/>
    <n v="600000"/>
    <m/>
    <n v="2.2433333333333332"/>
    <n v="4.3200000000000002E-2"/>
    <n v="2022"/>
    <x v="13"/>
    <x v="20"/>
  </r>
  <r>
    <d v="2022-03-22T00:00:00"/>
    <d v="2022-03-24T00:00:00"/>
    <s v="Lelang SBSN"/>
    <s v="PBS032"/>
    <d v="2026-07-15T00:00:00"/>
    <n v="4.8750000000000002E-2"/>
    <n v="4.9500000000000002E-2"/>
    <n v="5.2438600000000002E-2"/>
    <n v="5.5E-2"/>
    <n v="4.9500000000000002E-2"/>
    <n v="5.0500000000000003E-2"/>
    <n v="4.9984399999999998E-2"/>
    <m/>
    <n v="2181000"/>
    <m/>
    <n v="850000"/>
    <m/>
    <n v="850000"/>
    <m/>
    <n v="2.5658823529411765"/>
    <n v="0.05"/>
    <n v="2022"/>
    <x v="13"/>
    <x v="20"/>
  </r>
  <r>
    <d v="2022-03-22T00:00:00"/>
    <d v="2022-03-24T00:00:00"/>
    <s v="Lelang SBSN"/>
    <s v="PBS030"/>
    <d v="2028-04-15T00:00:00"/>
    <n v="5.8749999999999997E-2"/>
    <n v="5.8999999999999997E-2"/>
    <n v="5.9349800000000001E-2"/>
    <n v="6.0499999999999998E-2"/>
    <n v="5.8999999999999997E-2"/>
    <n v="0.06"/>
    <n v="5.9297000000000002E-2"/>
    <m/>
    <n v="1176000"/>
    <m/>
    <n v="1100000"/>
    <m/>
    <n v="1100000"/>
    <m/>
    <n v="1.0690909090909091"/>
    <n v="5.9299999999999999E-2"/>
    <n v="2022"/>
    <x v="13"/>
    <x v="20"/>
  </r>
  <r>
    <d v="2022-03-22T00:00:00"/>
    <d v="2022-03-24T00:00:00"/>
    <s v="Lelang SBSN"/>
    <s v="PBS034"/>
    <d v="2039-06-15T00:00:00"/>
    <n v="6.5000000000000002E-2"/>
    <n v="6.5199999999999994E-2"/>
    <n v="6.9208800000000001E-2"/>
    <n v="7.1400000000000005E-2"/>
    <n v="6.5199999999999994E-2"/>
    <n v="6.59E-2"/>
    <n v="6.5507899999999994E-2"/>
    <m/>
    <n v="3212000"/>
    <m/>
    <n v="200000"/>
    <m/>
    <n v="200000"/>
    <m/>
    <n v="16.059999999999999"/>
    <n v="6.5600000000000006E-2"/>
    <n v="2022"/>
    <x v="13"/>
    <x v="20"/>
  </r>
  <r>
    <d v="2022-03-22T00:00:00"/>
    <d v="2022-03-24T00:00:00"/>
    <s v="Lelang SBSN"/>
    <s v="PBS033"/>
    <d v="2047-06-15T00:00:00"/>
    <n v="6.7500000000000004E-2"/>
    <n v="6.8000000000000005E-2"/>
    <n v="6.9912699999999994E-2"/>
    <n v="7.2499999999999995E-2"/>
    <n v="6.8000000000000005E-2"/>
    <n v="6.8500000000000005E-2"/>
    <n v="6.83E-2"/>
    <m/>
    <n v="1450000"/>
    <m/>
    <n v="50000"/>
    <m/>
    <n v="50000"/>
    <m/>
    <n v="29"/>
    <n v="6.83E-2"/>
    <n v="2022"/>
    <x v="13"/>
    <x v="20"/>
  </r>
  <r>
    <d v="2022-03-23T00:00:00"/>
    <d v="2022-03-24T00:00:00"/>
    <s v="GSO SBSN"/>
    <s v="PBS031"/>
    <d v="2024-07-15T00:00:00"/>
    <n v="0.04"/>
    <m/>
    <n v="2.77401E-2"/>
    <m/>
    <m/>
    <s v="-"/>
    <m/>
    <m/>
    <m/>
    <m/>
    <m/>
    <m/>
    <m/>
    <m/>
    <n v="0"/>
    <n v="4.3200000000000002E-2"/>
    <n v="2022"/>
    <x v="13"/>
    <x v="20"/>
  </r>
  <r>
    <d v="2022-03-23T00:00:00"/>
    <d v="2022-03-24T00:00:00"/>
    <s v="GSO SBSN"/>
    <s v="PBS032"/>
    <d v="2026-07-15T00:00:00"/>
    <n v="4.8750000000000002E-2"/>
    <m/>
    <n v="4.3940699999999999E-2"/>
    <m/>
    <m/>
    <n v="4.3799999999999999E-2"/>
    <m/>
    <m/>
    <m/>
    <m/>
    <m/>
    <m/>
    <m/>
    <m/>
    <n v="0"/>
    <n v="0.05"/>
    <n v="2022"/>
    <x v="13"/>
    <x v="20"/>
  </r>
  <r>
    <d v="2022-03-23T00:00:00"/>
    <d v="2022-03-24T00:00:00"/>
    <s v="GSO SBSN"/>
    <s v="PBS030"/>
    <d v="2028-04-15T00:00:00"/>
    <n v="5.8749999999999997E-2"/>
    <m/>
    <n v="5.2438600000000002E-2"/>
    <m/>
    <m/>
    <n v="5.0500000000000003E-2"/>
    <m/>
    <m/>
    <n v="5000"/>
    <n v="2190000"/>
    <n v="5000"/>
    <n v="2190000"/>
    <n v="5000"/>
    <n v="2190000"/>
    <n v="1"/>
    <n v="5.9299999999999999E-2"/>
    <n v="2022"/>
    <x v="13"/>
    <x v="20"/>
  </r>
  <r>
    <d v="2022-03-23T00:00:00"/>
    <d v="2022-03-24T00:00:00"/>
    <s v="GSO SBSN"/>
    <s v="PBS034"/>
    <d v="2039-06-15T00:00:00"/>
    <n v="6.5000000000000002E-2"/>
    <m/>
    <n v="5.9349800000000001E-2"/>
    <m/>
    <m/>
    <n v="0.06"/>
    <m/>
    <m/>
    <n v="1535000"/>
    <m/>
    <n v="1535000"/>
    <m/>
    <n v="1535000"/>
    <m/>
    <n v="1"/>
    <n v="6.5600000000000006E-2"/>
    <n v="2022"/>
    <x v="13"/>
    <x v="20"/>
  </r>
  <r>
    <d v="2022-03-23T00:00:00"/>
    <d v="2022-03-24T00:00:00"/>
    <s v="GSO SBSN"/>
    <s v="PBS033"/>
    <d v="2047-06-15T00:00:00"/>
    <n v="6.7500000000000004E-2"/>
    <m/>
    <n v="6.9208800000000001E-2"/>
    <m/>
    <m/>
    <n v="6.59E-2"/>
    <m/>
    <m/>
    <n v="650000"/>
    <m/>
    <n v="650000"/>
    <m/>
    <n v="650000"/>
    <m/>
    <n v="1"/>
    <n v="6.83E-2"/>
    <n v="2022"/>
    <x v="13"/>
    <x v="20"/>
  </r>
  <r>
    <d v="2022-03-24T00:00:00"/>
    <d v="2022-03-28T00:00:00"/>
    <s v="Private Placement SBSN"/>
    <s v="PBS033"/>
    <d v="2047-06-15T00:00:00"/>
    <n v="6.7500000000000004E-2"/>
    <m/>
    <n v="6.8300799999999995E-2"/>
    <m/>
    <m/>
    <n v="6.8300799999999995E-2"/>
    <m/>
    <m/>
    <n v="4010000"/>
    <n v="4010000"/>
    <n v="4010000"/>
    <n v="4010000"/>
    <n v="4010000"/>
    <n v="4010000"/>
    <n v="1"/>
    <m/>
    <n v="2022"/>
    <x v="13"/>
    <x v="20"/>
  </r>
  <r>
    <d v="2022-03-25T00:00:00"/>
    <d v="2022-03-30T00:00:00"/>
    <s v="Private Placement SBSN"/>
    <s v="PBS035"/>
    <d v="2042-03-15T00:00:00"/>
    <n v="6.7500000000000004E-2"/>
    <m/>
    <n v="6.7500000000000004E-2"/>
    <m/>
    <m/>
    <n v="6.7500000000000004E-2"/>
    <m/>
    <m/>
    <n v="25664"/>
    <n v="25664"/>
    <n v="25664"/>
    <n v="25664"/>
    <n v="25664"/>
    <n v="25664"/>
    <n v="1"/>
    <m/>
    <n v="2022"/>
    <x v="13"/>
    <x v="20"/>
  </r>
  <r>
    <d v="2022-03-29T00:00:00"/>
    <d v="2022-03-31T00:00:00"/>
    <s v="Lelang"/>
    <s v="SPN03220629"/>
    <d v="2022-06-29T00:00:00"/>
    <s v="Diskonto"/>
    <n v="2.1000000000000001E-2"/>
    <n v="2.4122399999999999E-2"/>
    <n v="2.8500000000000001E-2"/>
    <n v="2.1000000000000001E-2"/>
    <n v="2.2460000000000001E-2"/>
    <n v="2.3E-2"/>
    <n v="20000000"/>
    <n v="2980000"/>
    <n v="41623600"/>
    <n v="1050000"/>
    <n v="17500000"/>
    <n v="1000000"/>
    <n v="17050000"/>
    <n v="2.98"/>
    <n v="2.2499999999999999E-2"/>
    <n v="2022"/>
    <x v="13"/>
    <x v="16"/>
  </r>
  <r>
    <d v="2022-03-29T00:00:00"/>
    <d v="2022-03-31T00:00:00"/>
    <s v="Lelang"/>
    <s v="SPN12230330"/>
    <d v="2023-03-30T00:00:00"/>
    <s v="Diskonto"/>
    <n v="2.5399999999999999E-2"/>
    <n v="2.76367E-2"/>
    <n v="0.03"/>
    <n v="2.5399999999999999E-2"/>
    <n v="2.7E-2"/>
    <n v="2.76E-2"/>
    <m/>
    <n v="11918300"/>
    <m/>
    <n v="1700000"/>
    <m/>
    <n v="1700000"/>
    <m/>
    <n v="7.0107647058823526"/>
    <n v="2.7E-2"/>
    <n v="2022"/>
    <x v="13"/>
    <x v="17"/>
  </r>
  <r>
    <d v="2022-03-29T00:00:00"/>
    <d v="2022-03-31T00:00:00"/>
    <s v="Lelang"/>
    <s v="FR0090"/>
    <d v="2027-04-15T00:00:00"/>
    <n v="5.1249999999999997E-2"/>
    <n v="5.5599999999999997E-2"/>
    <n v="5.6283E-2"/>
    <n v="5.7000000000000002E-2"/>
    <n v="5.5599999999999997E-2"/>
    <n v="5.6067400000000003E-2"/>
    <n v="5.6500000000000002E-2"/>
    <m/>
    <n v="3330500"/>
    <m/>
    <n v="2650000"/>
    <m/>
    <n v="2550000"/>
    <m/>
    <n v="1.3060784313725491"/>
    <n v="5.6099999999999997E-2"/>
    <n v="2022"/>
    <x v="13"/>
    <x v="1"/>
  </r>
  <r>
    <d v="2022-03-29T00:00:00"/>
    <d v="2022-03-31T00:00:00"/>
    <s v="Lelang"/>
    <s v="FR0091"/>
    <d v="2032-04-15T00:00:00"/>
    <n v="6.3750000000000001E-2"/>
    <n v="6.6600000000000006E-2"/>
    <n v="6.7710900000000004E-2"/>
    <n v="7.0000000000000007E-2"/>
    <n v="6.6600000000000006E-2"/>
    <n v="6.7399399999999998E-2"/>
    <n v="6.7500000000000004E-2"/>
    <m/>
    <n v="14549800"/>
    <m/>
    <n v="4850000"/>
    <m/>
    <n v="4850000"/>
    <m/>
    <n v="2.9999587628865978"/>
    <n v="6.7400000000000002E-2"/>
    <n v="2022"/>
    <x v="13"/>
    <x v="1"/>
  </r>
  <r>
    <d v="2022-03-29T00:00:00"/>
    <d v="2022-03-31T00:00:00"/>
    <s v="Lelang"/>
    <s v="FR0093"/>
    <d v="2037-07-15T00:00:00"/>
    <n v="6.3750000000000001E-2"/>
    <n v="6.6500000000000004E-2"/>
    <n v="6.7438100000000001E-2"/>
    <n v="6.8000000000000005E-2"/>
    <n v="6.6500000000000004E-2"/>
    <n v="6.6751400000000002E-2"/>
    <n v="6.7000000000000004E-2"/>
    <m/>
    <n v="1155200"/>
    <m/>
    <n v="150000"/>
    <m/>
    <n v="150000"/>
    <m/>
    <n v="7.7013333333333334"/>
    <n v="6.6799999999999998E-2"/>
    <n v="2022"/>
    <x v="13"/>
    <x v="1"/>
  </r>
  <r>
    <d v="2022-03-29T00:00:00"/>
    <d v="2022-03-31T00:00:00"/>
    <s v="Lelang"/>
    <s v="FR0092"/>
    <d v="2042-06-15T00:00:00"/>
    <n v="7.1249999999999994E-2"/>
    <n v="7.0999999999999994E-2"/>
    <n v="7.1836800000000006E-2"/>
    <n v="7.3499999999999996E-2"/>
    <n v="7.0999999999999994E-2"/>
    <n v="7.1739200000000003E-2"/>
    <n v="7.2700000000000001E-2"/>
    <m/>
    <n v="7310400"/>
    <m/>
    <n v="7050000"/>
    <m/>
    <n v="6750000"/>
    <m/>
    <n v="1.0830222222222223"/>
    <n v="7.1800000000000003E-2"/>
    <n v="2022"/>
    <x v="13"/>
    <x v="1"/>
  </r>
  <r>
    <d v="2022-03-29T00:00:00"/>
    <d v="2022-03-31T00:00:00"/>
    <s v="Lelang"/>
    <s v="FR0089"/>
    <d v="2051-08-15T00:00:00"/>
    <n v="6.8750000000000006E-2"/>
    <n v="7.0000000000000007E-2"/>
    <n v="7.1076299999999995E-2"/>
    <n v="7.1499999999999994E-2"/>
    <n v="7.0000000000000007E-2"/>
    <n v="7.0156899999999994E-2"/>
    <n v="7.0599999999999996E-2"/>
    <m/>
    <n v="379400"/>
    <m/>
    <n v="50000"/>
    <m/>
    <n v="50000"/>
    <m/>
    <n v="7.5880000000000001"/>
    <n v="7.0400000000000004E-2"/>
    <n v="2022"/>
    <x v="13"/>
    <x v="1"/>
  </r>
  <r>
    <d v="2022-03-30T00:00:00"/>
    <d v="2022-03-31T00:00:00"/>
    <s v="GSO SUN"/>
    <s v="FR0090"/>
    <d v="2027-04-15T00:00:00"/>
    <n v="5.1249999999999997E-2"/>
    <m/>
    <n v="5.6283E-2"/>
    <m/>
    <m/>
    <n v="5.6067400000000003E-2"/>
    <m/>
    <n v="2950000"/>
    <n v="852000"/>
    <n v="3981900"/>
    <n v="852000"/>
    <n v="3981900"/>
    <n v="623000"/>
    <n v="2950000"/>
    <n v="1.3675762439807384"/>
    <n v="5.6099999999999997E-2"/>
    <n v="2022"/>
    <x v="13"/>
    <x v="1"/>
  </r>
  <r>
    <d v="2022-03-30T00:00:00"/>
    <d v="2022-03-31T00:00:00"/>
    <s v="GSO SUN"/>
    <s v="FR0091"/>
    <d v="2032-04-15T00:00:00"/>
    <n v="6.3750000000000001E-2"/>
    <m/>
    <n v="6.7710900000000004E-2"/>
    <m/>
    <m/>
    <n v="6.7399399999999998E-2"/>
    <m/>
    <m/>
    <n v="2509900"/>
    <m/>
    <n v="2509900"/>
    <m/>
    <n v="1836000"/>
    <m/>
    <n v="1.3670479302832244"/>
    <n v="6.7400000000000002E-2"/>
    <n v="2022"/>
    <x v="13"/>
    <x v="1"/>
  </r>
  <r>
    <d v="2022-03-30T00:00:00"/>
    <d v="2022-03-31T00:00:00"/>
    <s v="GSO SUN"/>
    <s v="FR0093"/>
    <d v="2037-07-15T00:00:00"/>
    <n v="6.3750000000000001E-2"/>
    <m/>
    <n v="6.7438100000000001E-2"/>
    <m/>
    <m/>
    <n v="6.6751400000000002E-2"/>
    <m/>
    <m/>
    <n v="115000"/>
    <m/>
    <n v="115000"/>
    <m/>
    <n v="115000"/>
    <m/>
    <n v="1"/>
    <n v="6.6799999999999998E-2"/>
    <n v="2022"/>
    <x v="13"/>
    <x v="1"/>
  </r>
  <r>
    <d v="2022-03-30T00:00:00"/>
    <d v="2022-03-31T00:00:00"/>
    <s v="GSO SUN"/>
    <s v="FR0092"/>
    <d v="2042-06-15T00:00:00"/>
    <n v="7.1249999999999994E-2"/>
    <m/>
    <n v="7.1836800000000006E-2"/>
    <m/>
    <m/>
    <n v="7.1739200000000003E-2"/>
    <m/>
    <m/>
    <n v="480000"/>
    <m/>
    <n v="480000"/>
    <m/>
    <n v="351000"/>
    <m/>
    <n v="1.3675213675213675"/>
    <n v="7.1800000000000003E-2"/>
    <n v="2022"/>
    <x v="13"/>
    <x v="1"/>
  </r>
  <r>
    <d v="2022-03-30T00:00:00"/>
    <d v="2022-03-31T00:00:00"/>
    <s v="GSO SUN"/>
    <s v="FR0089"/>
    <d v="2051-08-15T00:00:00"/>
    <n v="6.8750000000000006E-2"/>
    <m/>
    <n v="7.1076299999999995E-2"/>
    <m/>
    <m/>
    <n v="7.0156899999999994E-2"/>
    <m/>
    <m/>
    <n v="25000"/>
    <m/>
    <n v="25000"/>
    <m/>
    <n v="25000"/>
    <m/>
    <n v="1"/>
    <n v="7.0400000000000004E-2"/>
    <n v="2022"/>
    <x v="13"/>
    <x v="1"/>
  </r>
  <r>
    <d v="2022-04-05T00:00:00"/>
    <d v="2022-04-07T00:00:00"/>
    <s v="Lelang SBSN"/>
    <s v="SPNS04102022"/>
    <d v="2022-10-04T00:00:00"/>
    <s v="Diskonto"/>
    <n v="2.29E-2"/>
    <n v="2.4190799999999998E-2"/>
    <n v="2.9000000000000001E-2"/>
    <n v="2.29E-2"/>
    <n v="2.298E-2"/>
    <n v="2.3099999999999999E-2"/>
    <n v="9000000"/>
    <n v="8245000"/>
    <n v="18104100"/>
    <n v="7490000"/>
    <n v="13840000"/>
    <n v="2000000"/>
    <n v="8150000"/>
    <n v="0"/>
    <n v="2.4400000000000002E-2"/>
    <n v="2022"/>
    <x v="13"/>
    <x v="21"/>
  </r>
  <r>
    <d v="2022-04-05T00:00:00"/>
    <d v="2022-04-07T00:00:00"/>
    <s v="Lelang SBSN"/>
    <s v="PBS031"/>
    <d v="2024-07-15T00:00:00"/>
    <n v="0.04"/>
    <n v="4.4400000000000002E-2"/>
    <n v="4.5772199999999999E-2"/>
    <n v="4.99E-2"/>
    <n v="4.4400000000000002E-2"/>
    <n v="4.5434299999999997E-2"/>
    <n v="4.6300000000000001E-2"/>
    <m/>
    <n v="3456000"/>
    <m/>
    <n v="3000000"/>
    <m/>
    <n v="2850000"/>
    <m/>
    <n v="1.2126315789473685"/>
    <n v="4.3200000000000002E-2"/>
    <n v="2022"/>
    <x v="13"/>
    <x v="20"/>
  </r>
  <r>
    <d v="2022-04-05T00:00:00"/>
    <d v="2022-04-07T00:00:00"/>
    <s v="Lelang SBSN"/>
    <s v="PBS032"/>
    <d v="2026-07-15T00:00:00"/>
    <n v="4.8750000000000002E-2"/>
    <n v="0.05"/>
    <n v="5.1342699999999998E-2"/>
    <n v="5.4899999999999997E-2"/>
    <n v="0.05"/>
    <n v="5.0675699999999997E-2"/>
    <n v="5.0900000000000001E-2"/>
    <m/>
    <n v="821000"/>
    <m/>
    <n v="250000"/>
    <m/>
    <n v="250000"/>
    <m/>
    <n v="3.2839999999999998"/>
    <n v="0.05"/>
    <n v="2022"/>
    <x v="13"/>
    <x v="20"/>
  </r>
  <r>
    <d v="2022-04-05T00:00:00"/>
    <d v="2022-04-07T00:00:00"/>
    <s v="Lelang SBSN"/>
    <s v="PBS030"/>
    <d v="2028-04-15T00:00:00"/>
    <n v="5.8749999999999997E-2"/>
    <n v="6.5000000000000002E-2"/>
    <n v="6.9500400000000004E-2"/>
    <n v="7.9000000000000001E-2"/>
    <n v="6.5000000000000002E-2"/>
    <n v="6.5724199999999997E-2"/>
    <n v="6.6000000000000003E-2"/>
    <m/>
    <n v="1890000"/>
    <m/>
    <n v="800000"/>
    <m/>
    <n v="750000"/>
    <m/>
    <n v="2.52"/>
    <n v="5.9299999999999999E-2"/>
    <n v="2022"/>
    <x v="13"/>
    <x v="20"/>
  </r>
  <r>
    <d v="2022-04-05T00:00:00"/>
    <d v="2022-04-07T00:00:00"/>
    <s v="Lelang SBSN"/>
    <s v="PBS034"/>
    <d v="2039-06-15T00:00:00"/>
    <n v="6.5000000000000002E-2"/>
    <n v="6.6299999999999998E-2"/>
    <n v="6.7366300000000004E-2"/>
    <n v="6.9900000000000004E-2"/>
    <n v="6.6299999999999998E-2"/>
    <n v="6.7276500000000003E-2"/>
    <n v="6.7599999999999993E-2"/>
    <m/>
    <n v="2541000"/>
    <m/>
    <n v="2050000"/>
    <m/>
    <n v="2050000"/>
    <m/>
    <n v="1.2395121951219512"/>
    <n v="6.5600000000000006E-2"/>
    <n v="2022"/>
    <x v="13"/>
    <x v="20"/>
  </r>
  <r>
    <d v="2022-04-05T00:00:00"/>
    <d v="2022-04-07T00:00:00"/>
    <s v="Lelang SBSN"/>
    <s v="PBS033"/>
    <d v="2047-06-15T00:00:00"/>
    <n v="6.7500000000000004E-2"/>
    <n v="6.83E-2"/>
    <n v="6.9757299999999994E-2"/>
    <n v="7.0900000000000005E-2"/>
    <n v="6.83E-2"/>
    <n v="6.8560300000000005E-2"/>
    <n v="6.9000000000000006E-2"/>
    <m/>
    <n v="1151100"/>
    <m/>
    <n v="250000"/>
    <m/>
    <n v="250000"/>
    <m/>
    <n v="4.6044"/>
    <n v="6.83E-2"/>
    <n v="2022"/>
    <x v="13"/>
    <x v="20"/>
  </r>
  <r>
    <d v="2022-04-12T00:00:00"/>
    <d v="2022-04-14T00:00:00"/>
    <s v="Lelang"/>
    <s v="SPN03220713"/>
    <d v="2022-07-13T00:00:00"/>
    <s v="Diskonto"/>
    <n v="2.1700000000000001E-2"/>
    <n v="2.3614599999999999E-2"/>
    <n v="2.5499999999999998E-2"/>
    <n v="2.1700000000000001E-2"/>
    <n v="2.3043999999999999E-2"/>
    <n v="2.35E-2"/>
    <n v="20000000"/>
    <n v="3605000"/>
    <n v="40284900"/>
    <n v="1100000"/>
    <n v="11200000"/>
    <n v="1000000"/>
    <n v="11050000"/>
    <n v="3.605"/>
    <n v="2.3099999999999999E-2"/>
    <n v="2022"/>
    <x v="13"/>
    <x v="16"/>
  </r>
  <r>
    <d v="2022-04-12T00:00:00"/>
    <d v="2022-04-14T00:00:00"/>
    <s v="Lelang"/>
    <s v="SPN12230413"/>
    <d v="2023-04-13T00:00:00"/>
    <s v="Diskonto"/>
    <n v="2.5999999999999999E-2"/>
    <n v="2.7666300000000001E-2"/>
    <n v="2.8299999999999999E-2"/>
    <n v="2.5999999999999999E-2"/>
    <n v="2.7666300000000001E-2"/>
    <n v="2.8299999999999999E-2"/>
    <m/>
    <n v="17325000"/>
    <m/>
    <n v="3350000"/>
    <m/>
    <n v="3350000"/>
    <m/>
    <n v="5.1716417910447765"/>
    <n v="2.7699999999999999E-2"/>
    <n v="2022"/>
    <x v="13"/>
    <x v="17"/>
  </r>
  <r>
    <d v="2022-04-12T00:00:00"/>
    <d v="2022-04-14T00:00:00"/>
    <s v="Lelang"/>
    <s v="FR0090"/>
    <d v="2027-04-15T00:00:00"/>
    <n v="5.1249999999999997E-2"/>
    <n v="5.7500000000000002E-2"/>
    <n v="5.9088500000000002E-2"/>
    <n v="0.06"/>
    <n v="5.7500000000000002E-2"/>
    <n v="5.7998599999999997E-2"/>
    <n v="5.8200000000000002E-2"/>
    <m/>
    <n v="2537000"/>
    <m/>
    <n v="350000"/>
    <m/>
    <n v="350000"/>
    <m/>
    <n v="7.2485714285714282"/>
    <n v="5.8000000000000003E-2"/>
    <n v="2022"/>
    <x v="13"/>
    <x v="1"/>
  </r>
  <r>
    <d v="2022-04-12T00:00:00"/>
    <d v="2022-04-14T00:00:00"/>
    <s v="Lelang"/>
    <s v="FR0091"/>
    <d v="2032-04-15T00:00:00"/>
    <n v="6.3750000000000001E-2"/>
    <n v="6.7500000000000004E-2"/>
    <n v="6.9392800000000004E-2"/>
    <n v="7.0699999999999999E-2"/>
    <n v="6.7500000000000004E-2"/>
    <n v="6.8899600000000005E-2"/>
    <n v="6.9099999999999995E-2"/>
    <m/>
    <n v="9213800"/>
    <m/>
    <n v="3550000"/>
    <m/>
    <n v="3550000"/>
    <m/>
    <n v="2.5954366197183099"/>
    <n v="6.8900000000000003E-2"/>
    <n v="2022"/>
    <x v="13"/>
    <x v="1"/>
  </r>
  <r>
    <d v="2022-04-12T00:00:00"/>
    <d v="2022-04-14T00:00:00"/>
    <s v="Lelang"/>
    <s v="FR0093"/>
    <d v="2037-07-15T00:00:00"/>
    <n v="6.3750000000000001E-2"/>
    <n v="6.6699999999999995E-2"/>
    <n v="6.7902000000000004E-2"/>
    <n v="6.9500000000000006E-2"/>
    <n v="6.6699999999999995E-2"/>
    <n v="6.7402500000000004E-2"/>
    <n v="6.8099999999999994E-2"/>
    <m/>
    <n v="870300"/>
    <m/>
    <n v="250000"/>
    <m/>
    <n v="200000"/>
    <m/>
    <n v="4.3514999999999997"/>
    <n v="6.7799999999999999E-2"/>
    <n v="2022"/>
    <x v="13"/>
    <x v="1"/>
  </r>
  <r>
    <d v="2022-04-12T00:00:00"/>
    <d v="2022-04-14T00:00:00"/>
    <s v="Lelang"/>
    <s v="FR0092"/>
    <d v="2042-06-15T00:00:00"/>
    <n v="7.1249999999999994E-2"/>
    <n v="7.1499999999999994E-2"/>
    <n v="7.2716900000000001E-2"/>
    <n v="7.4999999999999997E-2"/>
    <n v="7.1499999999999994E-2"/>
    <n v="7.2295399999999996E-2"/>
    <n v="7.2499999999999995E-2"/>
    <m/>
    <n v="6525200"/>
    <m/>
    <n v="2600000"/>
    <m/>
    <n v="2600000"/>
    <m/>
    <n v="2.5096923076923079"/>
    <n v="7.2300000000000003E-2"/>
    <n v="2022"/>
    <x v="13"/>
    <x v="1"/>
  </r>
  <r>
    <d v="2022-04-12T00:00:00"/>
    <d v="2022-04-14T00:00:00"/>
    <s v="Lelang"/>
    <s v="FR0089"/>
    <d v="2051-08-15T00:00:00"/>
    <n v="6.8750000000000006E-2"/>
    <n v="7.0499999999999993E-2"/>
    <n v="7.1711300000000006E-2"/>
    <n v="7.1999999999999995E-2"/>
    <n v="7.0499999999999993E-2"/>
    <n v="0"/>
    <n v="0"/>
    <m/>
    <n v="208600"/>
    <m/>
    <n v="0"/>
    <m/>
    <n v="0"/>
    <m/>
    <n v="0"/>
    <n v="7.0599999999999996E-2"/>
    <n v="2022"/>
    <x v="13"/>
    <x v="1"/>
  </r>
  <r>
    <d v="2022-04-13T00:00:00"/>
    <d v="2022-04-14T00:00:00"/>
    <s v="GSO SUN"/>
    <s v="FR0090"/>
    <d v="2027-04-15T00:00:00"/>
    <n v="5.1249999999999997E-2"/>
    <m/>
    <n v="5.6283E-2"/>
    <m/>
    <m/>
    <n v="5.6067400000000003E-2"/>
    <m/>
    <n v="8950000"/>
    <n v="212000"/>
    <n v="8457700"/>
    <n v="212000"/>
    <n v="8457700"/>
    <n v="212000"/>
    <n v="8457700"/>
    <n v="1"/>
    <n v="5.8000000000000003E-2"/>
    <n v="2022"/>
    <x v="13"/>
    <x v="1"/>
  </r>
  <r>
    <d v="2022-04-13T00:00:00"/>
    <d v="2022-04-14T00:00:00"/>
    <s v="GSO SUN"/>
    <s v="FR0091"/>
    <d v="2032-04-15T00:00:00"/>
    <n v="6.3750000000000001E-2"/>
    <m/>
    <n v="6.7710900000000004E-2"/>
    <m/>
    <m/>
    <n v="6.7399399999999998E-2"/>
    <m/>
    <m/>
    <n v="5771300"/>
    <m/>
    <n v="5771300"/>
    <m/>
    <n v="5771300"/>
    <m/>
    <n v="1"/>
    <n v="6.8900000000000003E-2"/>
    <n v="2022"/>
    <x v="13"/>
    <x v="1"/>
  </r>
  <r>
    <d v="2022-04-13T00:00:00"/>
    <d v="2022-04-14T00:00:00"/>
    <s v="GSO SUN"/>
    <s v="FR0093"/>
    <d v="2037-07-15T00:00:00"/>
    <n v="6.3750000000000001E-2"/>
    <m/>
    <n v="6.7438100000000001E-2"/>
    <m/>
    <m/>
    <n v="6.6751400000000002E-2"/>
    <m/>
    <m/>
    <n v="0"/>
    <m/>
    <n v="0"/>
    <m/>
    <n v="0"/>
    <m/>
    <n v="0"/>
    <n v="6.7799999999999999E-2"/>
    <n v="2022"/>
    <x v="13"/>
    <x v="1"/>
  </r>
  <r>
    <d v="2022-04-13T00:00:00"/>
    <d v="2022-04-14T00:00:00"/>
    <s v="GSO SUN"/>
    <s v="FR0092"/>
    <d v="2042-06-15T00:00:00"/>
    <n v="7.1249999999999994E-2"/>
    <m/>
    <n v="7.1836800000000006E-2"/>
    <m/>
    <m/>
    <n v="7.1739200000000003E-2"/>
    <m/>
    <m/>
    <n v="2474400"/>
    <m/>
    <n v="2474400"/>
    <m/>
    <n v="2474400"/>
    <m/>
    <n v="1"/>
    <n v="7.2300000000000003E-2"/>
    <n v="2022"/>
    <x v="13"/>
    <x v="1"/>
  </r>
  <r>
    <d v="2022-04-18T00:00:00"/>
    <d v="2022-04-21T00:00:00"/>
    <s v="Private Placement PPS"/>
    <s v="FR0094"/>
    <d v="2028-01-15T00:00:00"/>
    <n v="5.6000000000000001E-2"/>
    <m/>
    <m/>
    <m/>
    <m/>
    <n v="5.6000000000000001E-2"/>
    <m/>
    <m/>
    <n v="351162"/>
    <n v="427713.91499999998"/>
    <n v="351162"/>
    <n v="427713.91499999998"/>
    <n v="351162"/>
    <n v="427713.91499999998"/>
    <n v="1"/>
    <m/>
    <n v="2022"/>
    <x v="13"/>
    <x v="1"/>
  </r>
  <r>
    <d v="2022-04-18T00:00:00"/>
    <d v="2022-04-21T00:00:00"/>
    <s v="Private Placement PPS"/>
    <s v="USDFR003"/>
    <d v="2032-01-15T00:00:00"/>
    <n v="0.03"/>
    <m/>
    <m/>
    <m/>
    <m/>
    <m/>
    <m/>
    <m/>
    <n v="76551.914999999994"/>
    <m/>
    <n v="76551.914999999994"/>
    <m/>
    <n v="76551.914999999994"/>
    <m/>
    <n v="1"/>
    <m/>
    <n v="2022"/>
    <x v="13"/>
    <x v="25"/>
  </r>
  <r>
    <d v="2022-04-19T00:00:00"/>
    <d v="2022-04-21T00:00:00"/>
    <s v="Lelang SBSN"/>
    <s v="SPNS04102022"/>
    <d v="2022-10-04T00:00:00"/>
    <s v="Diskonto"/>
    <n v="2.5000000000000001E-2"/>
    <n v="2.5792599999999999E-2"/>
    <n v="2.5999999999999999E-2"/>
    <n v="2.5000000000000001E-2"/>
    <s v="-"/>
    <s v="-"/>
    <n v="11000000"/>
    <n v="351000"/>
    <n v="7538300"/>
    <n v="0"/>
    <n v="2060000"/>
    <s v="-"/>
    <n v="2010000"/>
    <n v="0"/>
    <n v="2.4299999999999999E-2"/>
    <n v="2022"/>
    <x v="13"/>
    <x v="21"/>
  </r>
  <r>
    <d v="2022-04-19T00:00:00"/>
    <d v="2022-04-21T00:00:00"/>
    <s v="Lelang SBSN"/>
    <s v="PBS031"/>
    <d v="2024-07-15T00:00:00"/>
    <n v="0.04"/>
    <n v="4.7500000000000001E-2"/>
    <n v="4.9433199999999997E-2"/>
    <n v="5.3499999999999999E-2"/>
    <n v="4.7500000000000001E-2"/>
    <n v="4.8332699999999999E-2"/>
    <n v="4.9000000000000002E-2"/>
    <m/>
    <n v="2679500"/>
    <m/>
    <n v="1600000"/>
    <m/>
    <n v="1550000"/>
    <m/>
    <n v="1.7287096774193549"/>
    <n v="4.8399999999999999E-2"/>
    <n v="2022"/>
    <x v="13"/>
    <x v="20"/>
  </r>
  <r>
    <d v="2022-04-19T00:00:00"/>
    <d v="2022-04-21T00:00:00"/>
    <s v="Lelang SBSN"/>
    <s v="PBS032"/>
    <d v="2026-07-15T00:00:00"/>
    <n v="4.8750000000000002E-2"/>
    <n v="5.0799999999999998E-2"/>
    <n v="5.4589800000000001E-2"/>
    <n v="5.9900000000000002E-2"/>
    <n v="5.0799999999999998E-2"/>
    <n v="5.1786600000000002E-2"/>
    <n v="5.2699999999999997E-2"/>
    <m/>
    <n v="332000"/>
    <m/>
    <n v="150000"/>
    <m/>
    <n v="150000"/>
    <m/>
    <n v="2.2133333333333334"/>
    <n v="5.1900000000000002E-2"/>
    <n v="2022"/>
    <x v="13"/>
    <x v="20"/>
  </r>
  <r>
    <d v="2022-04-19T00:00:00"/>
    <d v="2022-04-21T00:00:00"/>
    <s v="Lelang SBSN"/>
    <s v="PBS030"/>
    <d v="2028-04-15T00:00:00"/>
    <n v="5.8749999999999997E-2"/>
    <n v="6.0499999999999998E-2"/>
    <n v="6.3146900000000006E-2"/>
    <n v="6.8900000000000003E-2"/>
    <n v="6.0499999999999998E-2"/>
    <n v="6.0499999999999998E-2"/>
    <n v="6.0499999999999998E-2"/>
    <m/>
    <n v="379000"/>
    <m/>
    <n v="10000"/>
    <m/>
    <n v="10000"/>
    <m/>
    <n v="37.9"/>
    <n v="6.0499999999999998E-2"/>
    <n v="2022"/>
    <x v="13"/>
    <x v="20"/>
  </r>
  <r>
    <d v="2022-04-19T00:00:00"/>
    <d v="2022-04-21T00:00:00"/>
    <s v="Lelang SBSN"/>
    <s v="PBS029"/>
    <d v="2034-03-15T00:00:00"/>
    <n v="6.3750000000000001E-2"/>
    <n v="6.6100000000000006E-2"/>
    <n v="7.1140700000000001E-2"/>
    <n v="7.1900000000000006E-2"/>
    <n v="6.6100000000000006E-2"/>
    <n v="6.6557099999999994E-2"/>
    <n v="6.7000000000000004E-2"/>
    <m/>
    <n v="2558000"/>
    <m/>
    <n v="200000"/>
    <m/>
    <n v="200000"/>
    <m/>
    <n v="12.79"/>
    <n v="6.6699999999999995E-2"/>
    <n v="2022"/>
    <x v="13"/>
    <x v="20"/>
  </r>
  <r>
    <d v="2022-04-19T00:00:00"/>
    <d v="2022-04-21T00:00:00"/>
    <s v="Lelang SBSN"/>
    <s v="PBS033"/>
    <d v="2047-06-15T00:00:00"/>
    <n v="6.7500000000000004E-2"/>
    <n v="6.8500000000000005E-2"/>
    <n v="7.0264499999999994E-2"/>
    <n v="7.2999999999999995E-2"/>
    <n v="6.8500000000000005E-2"/>
    <n v="6.8854600000000002E-2"/>
    <n v="6.9500000000000006E-2"/>
    <m/>
    <n v="1238800"/>
    <m/>
    <n v="100000"/>
    <m/>
    <n v="100000"/>
    <m/>
    <n v="12.388"/>
    <n v="6.9000000000000006E-2"/>
    <n v="2022"/>
    <x v="13"/>
    <x v="20"/>
  </r>
  <r>
    <d v="2022-04-20T00:00:00"/>
    <d v="2022-04-21T00:00:00"/>
    <s v="GSO SBSN"/>
    <s v="PBS031"/>
    <d v="2024-07-15T00:00:00"/>
    <n v="0.04"/>
    <m/>
    <n v="2.5792599999999999E-2"/>
    <m/>
    <m/>
    <s v="-"/>
    <m/>
    <m/>
    <m/>
    <m/>
    <m/>
    <m/>
    <m/>
    <m/>
    <n v="0"/>
    <n v="4.8399999999999999E-2"/>
    <n v="2022"/>
    <x v="13"/>
    <x v="20"/>
  </r>
  <r>
    <d v="2022-04-20T00:00:00"/>
    <d v="2022-04-21T00:00:00"/>
    <s v="GSO SBSN"/>
    <s v="PBS032"/>
    <d v="2026-07-15T00:00:00"/>
    <n v="4.8750000000000002E-2"/>
    <m/>
    <n v="4.9433199999999997E-2"/>
    <m/>
    <m/>
    <n v="4.8332699999999999E-2"/>
    <m/>
    <m/>
    <m/>
    <m/>
    <m/>
    <m/>
    <m/>
    <m/>
    <n v="0"/>
    <n v="5.1900000000000002E-2"/>
    <n v="2022"/>
    <x v="13"/>
    <x v="20"/>
  </r>
  <r>
    <d v="2022-04-20T00:00:00"/>
    <d v="2022-04-21T00:00:00"/>
    <s v="GSO SBSN"/>
    <s v="PBS030"/>
    <d v="2028-04-15T00:00:00"/>
    <n v="5.8749999999999997E-2"/>
    <m/>
    <n v="5.4589800000000001E-2"/>
    <m/>
    <m/>
    <n v="5.1786600000000002E-2"/>
    <m/>
    <m/>
    <n v="42000"/>
    <n v="1242000"/>
    <n v="42000"/>
    <n v="1242000"/>
    <n v="42000"/>
    <n v="1242000"/>
    <n v="1"/>
    <n v="6.0499999999999998E-2"/>
    <n v="2022"/>
    <x v="13"/>
    <x v="20"/>
  </r>
  <r>
    <d v="2022-04-20T00:00:00"/>
    <d v="2022-04-21T00:00:00"/>
    <s v="GSO SBSN"/>
    <s v="PBS029"/>
    <d v="2034-03-15T00:00:00"/>
    <n v="6.3750000000000001E-2"/>
    <m/>
    <n v="6.3146900000000006E-2"/>
    <m/>
    <m/>
    <n v="6.0499999999999998E-2"/>
    <m/>
    <m/>
    <n v="600000"/>
    <m/>
    <n v="600000"/>
    <m/>
    <n v="600000"/>
    <m/>
    <n v="1"/>
    <n v="6.6699999999999995E-2"/>
    <n v="2022"/>
    <x v="13"/>
    <x v="20"/>
  </r>
  <r>
    <d v="2022-04-20T00:00:00"/>
    <d v="2022-04-21T00:00:00"/>
    <s v="GSO SBSN"/>
    <s v="PBS033"/>
    <d v="2047-06-15T00:00:00"/>
    <n v="6.7500000000000004E-2"/>
    <m/>
    <n v="7.1140700000000001E-2"/>
    <m/>
    <m/>
    <n v="6.6557099999999994E-2"/>
    <m/>
    <m/>
    <n v="600000"/>
    <m/>
    <n v="600000"/>
    <m/>
    <n v="600000"/>
    <m/>
    <n v="1"/>
    <n v="6.9000000000000006E-2"/>
    <n v="2022"/>
    <x v="13"/>
    <x v="20"/>
  </r>
  <r>
    <d v="2022-04-23T00:00:00"/>
    <d v="2022-04-25T00:00:00"/>
    <s v="Private Placement SBSN"/>
    <s v="PBS033"/>
    <d v="2047-06-15T00:00:00"/>
    <n v="6.7500000000000004E-2"/>
    <m/>
    <n v="6.8843399999999999E-2"/>
    <m/>
    <m/>
    <n v="6.8843399999999999E-2"/>
    <m/>
    <n v="4000000"/>
    <n v="4000000"/>
    <n v="4000000"/>
    <n v="4000000"/>
    <n v="4000000"/>
    <n v="4000000"/>
    <n v="4000000"/>
    <n v="1"/>
    <m/>
    <n v="2022"/>
    <x v="13"/>
    <x v="20"/>
  </r>
  <r>
    <d v="2022-05-10T00:00:00"/>
    <d v="2022-05-12T00:00:00"/>
    <s v="Lelang"/>
    <s v="SPN03220810"/>
    <d v="2022-08-10T00:00:00"/>
    <s v="Diskonto"/>
    <n v="2.4E-2"/>
    <n v="2.79189E-2"/>
    <n v="3.9E-2"/>
    <n v="2.4E-2"/>
    <n v="2.4457699999999999E-2"/>
    <n v="2.4500000000000001E-2"/>
    <n v="20000000"/>
    <n v="3560000"/>
    <n v="19740800"/>
    <n v="1900000"/>
    <n v="7810000"/>
    <n v="1900000"/>
    <n v="7760000"/>
    <n v="1.8736842105263158"/>
    <n v="2.4500000000000001E-2"/>
    <n v="2022"/>
    <x v="13"/>
    <x v="16"/>
  </r>
  <r>
    <d v="2022-05-10T00:00:00"/>
    <d v="2022-05-12T00:00:00"/>
    <s v="Lelang"/>
    <s v="SPN12230203"/>
    <d v="2023-02-03T00:00:00"/>
    <s v="Diskonto"/>
    <n v="2.6200000000000001E-2"/>
    <n v="3.0227500000000001E-2"/>
    <n v="0.05"/>
    <n v="2.6200000000000001E-2"/>
    <n v="2.9134699999999999E-2"/>
    <n v="0.03"/>
    <m/>
    <n v="2595000"/>
    <m/>
    <n v="2450000"/>
    <m/>
    <n v="2450000"/>
    <m/>
    <n v="1.0591836734693878"/>
    <n v="2.92E-2"/>
    <n v="2022"/>
    <x v="13"/>
    <x v="17"/>
  </r>
  <r>
    <d v="2022-05-10T00:00:00"/>
    <d v="2022-05-12T00:00:00"/>
    <s v="Lelang"/>
    <s v="FR0090"/>
    <d v="2027-04-15T00:00:00"/>
    <n v="5.1249999999999997E-2"/>
    <n v="6.5699999999999995E-2"/>
    <n v="6.9123199999999996E-2"/>
    <n v="7.1499999999999994E-2"/>
    <n v="6.5699999999999995E-2"/>
    <n v="6.6250000000000003E-2"/>
    <n v="6.6400000000000001E-2"/>
    <m/>
    <n v="2919500"/>
    <m/>
    <n v="10000"/>
    <m/>
    <n v="10000"/>
    <m/>
    <n v="291.95"/>
    <n v="6.6299999999999998E-2"/>
    <n v="2022"/>
    <x v="13"/>
    <x v="1"/>
  </r>
  <r>
    <d v="2022-05-10T00:00:00"/>
    <d v="2022-05-12T00:00:00"/>
    <s v="Lelang"/>
    <s v="FR0091"/>
    <d v="2032-04-15T00:00:00"/>
    <n v="6.3750000000000001E-2"/>
    <n v="7.2099999999999997E-2"/>
    <n v="7.4649800000000002E-2"/>
    <n v="7.9500000000000001E-2"/>
    <n v="7.2099999999999997E-2"/>
    <n v="7.3291499999999996E-2"/>
    <n v="7.3800000000000004E-2"/>
    <m/>
    <n v="7849500"/>
    <m/>
    <n v="2100000"/>
    <m/>
    <n v="2100000"/>
    <m/>
    <n v="3.737857142857143"/>
    <n v="7.3300000000000004E-2"/>
    <n v="2022"/>
    <x v="13"/>
    <x v="1"/>
  </r>
  <r>
    <d v="2022-05-10T00:00:00"/>
    <d v="2022-05-12T00:00:00"/>
    <s v="Lelang"/>
    <s v="FR0093"/>
    <d v="2037-07-15T00:00:00"/>
    <n v="6.3750000000000001E-2"/>
    <n v="7.1499999999999994E-2"/>
    <n v="7.3742100000000005E-2"/>
    <n v="7.6899999999999996E-2"/>
    <n v="7.1499999999999994E-2"/>
    <n v="7.1785699999999994E-2"/>
    <n v="7.1800000000000003E-2"/>
    <m/>
    <n v="381000"/>
    <m/>
    <n v="200000"/>
    <m/>
    <n v="150000"/>
    <m/>
    <n v="2.54"/>
    <n v="7.2499999999999995E-2"/>
    <n v="2022"/>
    <x v="13"/>
    <x v="1"/>
  </r>
  <r>
    <d v="2022-05-10T00:00:00"/>
    <d v="2022-05-12T00:00:00"/>
    <s v="Lelang"/>
    <s v="FR0092"/>
    <d v="2042-06-15T00:00:00"/>
    <n v="7.1249999999999994E-2"/>
    <n v="7.3599999999999999E-2"/>
    <n v="7.53495E-2"/>
    <n v="7.7499999999999999E-2"/>
    <n v="7.3599999999999999E-2"/>
    <n v="7.4589600000000006E-2"/>
    <n v="7.51E-2"/>
    <m/>
    <n v="2117800"/>
    <m/>
    <n v="1150000"/>
    <m/>
    <n v="1150000"/>
    <m/>
    <n v="1.8415652173913044"/>
    <n v="7.46E-2"/>
    <n v="2022"/>
    <x v="13"/>
    <x v="1"/>
  </r>
  <r>
    <d v="2022-05-10T00:00:00"/>
    <d v="2022-05-12T00:00:00"/>
    <s v="Lelang"/>
    <s v="FR0089"/>
    <d v="2051-08-15T00:00:00"/>
    <n v="6.8750000000000006E-2"/>
    <n v="7.2499999999999995E-2"/>
    <n v="7.3439900000000002E-2"/>
    <n v="7.7899999999999997E-2"/>
    <n v="7.2499999999999995E-2"/>
    <n v="0"/>
    <n v="0"/>
    <m/>
    <n v="318000"/>
    <m/>
    <m/>
    <m/>
    <n v="0"/>
    <m/>
    <n v="0"/>
    <n v="7.17E-2"/>
    <n v="2022"/>
    <x v="13"/>
    <x v="1"/>
  </r>
  <r>
    <d v="2022-05-11T00:00:00"/>
    <d v="2022-05-12T00:00:00"/>
    <s v="GSO SUN"/>
    <s v="FR0090"/>
    <d v="2027-04-15T00:00:00"/>
    <n v="5.1249999999999997E-2"/>
    <m/>
    <n v="5.6283E-2"/>
    <m/>
    <m/>
    <n v="6.6250000000000003E-2"/>
    <m/>
    <n v="12240000"/>
    <n v="20000"/>
    <n v="2225000"/>
    <n v="20000"/>
    <n v="2225000"/>
    <n v="20000"/>
    <n v="2225000"/>
    <n v="1"/>
    <n v="6.6299999999999998E-2"/>
    <n v="2022"/>
    <x v="13"/>
    <x v="1"/>
  </r>
  <r>
    <d v="2022-05-11T00:00:00"/>
    <d v="2022-05-12T00:00:00"/>
    <s v="GSO SUN"/>
    <s v="FR0091"/>
    <d v="2032-04-15T00:00:00"/>
    <n v="6.3750000000000001E-2"/>
    <m/>
    <n v="6.7710900000000004E-2"/>
    <m/>
    <m/>
    <n v="7.3291499999999996E-2"/>
    <m/>
    <m/>
    <n v="1265000"/>
    <m/>
    <n v="1265000"/>
    <m/>
    <n v="1265000"/>
    <m/>
    <n v="1"/>
    <n v="7.3300000000000004E-2"/>
    <n v="2022"/>
    <x v="13"/>
    <x v="1"/>
  </r>
  <r>
    <d v="2022-05-11T00:00:00"/>
    <d v="2022-05-12T00:00:00"/>
    <s v="GSO SUN"/>
    <s v="FR0093"/>
    <d v="2037-07-15T00:00:00"/>
    <n v="6.3750000000000001E-2"/>
    <m/>
    <n v="6.7438100000000001E-2"/>
    <m/>
    <m/>
    <n v="7.1785699999999994E-2"/>
    <m/>
    <m/>
    <n v="0"/>
    <m/>
    <n v="0"/>
    <m/>
    <n v="0"/>
    <m/>
    <n v="0"/>
    <n v="7.2499999999999995E-2"/>
    <n v="2022"/>
    <x v="13"/>
    <x v="1"/>
  </r>
  <r>
    <d v="2022-05-11T00:00:00"/>
    <d v="2022-05-12T00:00:00"/>
    <s v="GSO SUN"/>
    <s v="FR0092"/>
    <d v="2042-06-15T00:00:00"/>
    <n v="7.1249999999999994E-2"/>
    <m/>
    <n v="7.1836800000000006E-2"/>
    <m/>
    <m/>
    <n v="7.4589600000000006E-2"/>
    <m/>
    <m/>
    <n v="940000"/>
    <m/>
    <n v="940000"/>
    <m/>
    <n v="940000"/>
    <m/>
    <n v="1"/>
    <n v="7.46E-2"/>
    <n v="2022"/>
    <x v="13"/>
    <x v="1"/>
  </r>
  <r>
    <d v="2022-05-17T00:00:00"/>
    <d v="2022-05-19T00:00:00"/>
    <s v="Lelang SBSN"/>
    <s v="SPNS15112022"/>
    <d v="2022-11-15T00:00:00"/>
    <s v="Diskonto"/>
    <n v="2.47E-2"/>
    <n v="3.1427200000000002E-2"/>
    <n v="3.5999999999999997E-2"/>
    <n v="2.47E-2"/>
    <n v="2.47E-2"/>
    <n v="2.47E-2"/>
    <n v="11000000"/>
    <n v="6075000"/>
    <n v="17020500"/>
    <n v="450000"/>
    <n v="4314000"/>
    <n v="250000"/>
    <n v="4277000"/>
    <n v="0"/>
    <n v="2.7E-2"/>
    <n v="2022"/>
    <x v="13"/>
    <x v="21"/>
  </r>
  <r>
    <d v="2022-05-17T00:00:00"/>
    <d v="2022-05-19T00:00:00"/>
    <s v="Lelang SBSN"/>
    <s v="PBS031"/>
    <d v="2024-07-15T00:00:00"/>
    <n v="0.04"/>
    <n v="5.8500000000000003E-2"/>
    <n v="6.2353100000000002E-2"/>
    <n v="6.7500000000000004E-2"/>
    <n v="5.8500000000000003E-2"/>
    <n v="0"/>
    <n v="0"/>
    <m/>
    <n v="2867000"/>
    <m/>
    <n v="0"/>
    <m/>
    <n v="0"/>
    <m/>
    <n v="0"/>
    <n v="5.8000000000000003E-2"/>
    <n v="2022"/>
    <x v="13"/>
    <x v="20"/>
  </r>
  <r>
    <d v="2022-05-17T00:00:00"/>
    <d v="2022-05-19T00:00:00"/>
    <s v="Lelang SBSN"/>
    <s v="PBS032"/>
    <d v="2026-07-15T00:00:00"/>
    <n v="4.8750000000000002E-2"/>
    <n v="0.06"/>
    <n v="6.5449199999999999E-2"/>
    <n v="7.0000000000000007E-2"/>
    <n v="0.06"/>
    <n v="6.2425000000000001E-2"/>
    <n v="6.3399999999999998E-2"/>
    <m/>
    <n v="1261000"/>
    <m/>
    <n v="0"/>
    <m/>
    <n v="545000"/>
    <m/>
    <n v="2.3137614678899081"/>
    <n v="6.25E-2"/>
    <n v="2022"/>
    <x v="13"/>
    <x v="20"/>
  </r>
  <r>
    <d v="2022-05-17T00:00:00"/>
    <d v="2022-05-19T00:00:00"/>
    <s v="Lelang SBSN"/>
    <s v="PBS029"/>
    <d v="2034-03-15T00:00:00"/>
    <n v="6.3750000000000001E-2"/>
    <n v="7.0000000000000007E-2"/>
    <n v="7.4309399999999998E-2"/>
    <n v="7.8700000000000006E-2"/>
    <n v="7.0000000000000007E-2"/>
    <n v="7.0460599999999998E-2"/>
    <n v="7.0999999999999994E-2"/>
    <m/>
    <n v="3352500"/>
    <m/>
    <n v="1800000"/>
    <m/>
    <n v="1450000"/>
    <m/>
    <n v="2.3120689655172413"/>
    <n v="7.1199999999999999E-2"/>
    <n v="2022"/>
    <x v="13"/>
    <x v="20"/>
  </r>
  <r>
    <d v="2022-05-17T00:00:00"/>
    <d v="2022-05-19T00:00:00"/>
    <s v="Lelang SBSN"/>
    <s v="PBS034"/>
    <d v="2039-07-15T00:00:00"/>
    <n v="6.5000000000000002E-2"/>
    <n v="7.0000000000000007E-2"/>
    <n v="7.2710700000000003E-2"/>
    <n v="7.6999999999999999E-2"/>
    <n v="7.0000000000000007E-2"/>
    <n v="7.2499400000000006E-2"/>
    <n v="7.2999999999999995E-2"/>
    <m/>
    <n v="2472000"/>
    <m/>
    <n v="1230000"/>
    <m/>
    <n v="1230000"/>
    <m/>
    <n v="2.0097560975609756"/>
    <n v="7.2499999999999995E-2"/>
    <n v="2022"/>
    <x v="13"/>
    <x v="20"/>
  </r>
  <r>
    <d v="2022-05-17T00:00:00"/>
    <d v="2022-05-19T00:00:00"/>
    <s v="Lelang SBSN"/>
    <s v="PBS033"/>
    <d v="2047-06-15T00:00:00"/>
    <n v="6.7500000000000004E-2"/>
    <n v="7.1999999999999995E-2"/>
    <n v="7.2670299999999993E-2"/>
    <n v="7.8E-2"/>
    <n v="7.1999999999999995E-2"/>
    <n v="7.2543999999999997E-2"/>
    <n v="7.2999999999999995E-2"/>
    <m/>
    <n v="993000"/>
    <m/>
    <n v="834000"/>
    <m/>
    <n v="802000"/>
    <m/>
    <n v="1.2381546134663342"/>
    <n v="7.2599999999999998E-2"/>
    <n v="2022"/>
    <x v="13"/>
    <x v="20"/>
  </r>
  <r>
    <d v="2022-05-18T00:00:00"/>
    <d v="2022-05-19T00:00:00"/>
    <s v="GSO SBSN"/>
    <s v="PBS032"/>
    <d v="2026-07-15T00:00:00"/>
    <n v="4.8750000000000002E-2"/>
    <m/>
    <n v="4.9433199999999997E-2"/>
    <m/>
    <m/>
    <n v="4.8332699999999999E-2"/>
    <m/>
    <m/>
    <m/>
    <m/>
    <m/>
    <m/>
    <m/>
    <n v="3285000"/>
    <n v="0"/>
    <n v="6.25E-2"/>
    <n v="2022"/>
    <x v="13"/>
    <x v="20"/>
  </r>
  <r>
    <d v="2022-05-18T00:00:00"/>
    <d v="2022-05-19T00:00:00"/>
    <s v="GSO SBSN"/>
    <s v="PBS029"/>
    <d v="2034-03-15T00:00:00"/>
    <n v="6.3750000000000001E-2"/>
    <m/>
    <n v="6.3146900000000006E-2"/>
    <m/>
    <m/>
    <n v="6.0499999999999998E-2"/>
    <m/>
    <m/>
    <n v="490000"/>
    <n v="3285000"/>
    <n v="490000"/>
    <n v="3285000"/>
    <n v="490000"/>
    <m/>
    <n v="1"/>
    <n v="7.1199999999999999E-2"/>
    <n v="2022"/>
    <x v="13"/>
    <x v="20"/>
  </r>
  <r>
    <d v="2022-05-18T00:00:00"/>
    <d v="2022-05-19T00:00:00"/>
    <s v="GSO SBSN"/>
    <s v="PBS034"/>
    <d v="2039-07-15T00:00:00"/>
    <n v="6.5000000000000002E-2"/>
    <n v="6.6100000000000006E-2"/>
    <n v="7.1140700000000001E-2"/>
    <n v="7.1900000000000006E-2"/>
    <n v="6.6100000000000006E-2"/>
    <n v="6.6557099999999994E-2"/>
    <n v="6.7000000000000004E-2"/>
    <m/>
    <n v="2380000"/>
    <m/>
    <n v="2380000"/>
    <m/>
    <n v="2380000"/>
    <m/>
    <n v="1"/>
    <n v="7.2499999999999995E-2"/>
    <n v="2022"/>
    <x v="13"/>
    <x v="20"/>
  </r>
  <r>
    <d v="2022-05-18T00:00:00"/>
    <d v="2022-05-19T00:00:00"/>
    <s v="GSO SBSN"/>
    <s v="PBS033"/>
    <d v="2047-06-15T00:00:00"/>
    <n v="6.7500000000000004E-2"/>
    <m/>
    <n v="7.1140700000000001E-2"/>
    <m/>
    <m/>
    <n v="6.6557099999999994E-2"/>
    <m/>
    <m/>
    <n v="415000"/>
    <m/>
    <n v="415000"/>
    <m/>
    <n v="415000"/>
    <m/>
    <n v="1"/>
    <n v="7.2599999999999998E-2"/>
    <n v="2022"/>
    <x v="13"/>
    <x v="20"/>
  </r>
  <r>
    <d v="2022-05-13T00:00:00"/>
    <d v="2022-05-18T00:00:00"/>
    <s v="Private Placement BI"/>
    <s v="FR0092"/>
    <d v="2042-06-15T00:00:00"/>
    <n v="7.1249999999999994E-2"/>
    <m/>
    <m/>
    <m/>
    <m/>
    <n v="7.4839600000000006E-2"/>
    <m/>
    <n v="4000000"/>
    <n v="4000000"/>
    <n v="4000000"/>
    <n v="4000000"/>
    <n v="4000000"/>
    <n v="4000000"/>
    <n v="4000000"/>
    <n v="1"/>
    <m/>
    <n v="2022"/>
    <x v="13"/>
    <x v="1"/>
  </r>
  <r>
    <d v="2022-05-19T00:00:00"/>
    <d v="2022-05-23T00:00:00"/>
    <s v="Private Placement "/>
    <s v="FR0065"/>
    <d v="2033-05-15T00:00:00"/>
    <n v="6.6250000000000003E-2"/>
    <m/>
    <m/>
    <m/>
    <m/>
    <n v="7.3700000000000002E-2"/>
    <m/>
    <n v="1209304"/>
    <n v="1209304"/>
    <n v="1209304"/>
    <n v="1209304"/>
    <n v="1209304"/>
    <n v="1209304"/>
    <n v="1209304"/>
    <n v="1"/>
    <m/>
    <n v="2022"/>
    <x v="13"/>
    <x v="1"/>
  </r>
  <r>
    <d v="2022-05-24T00:00:00"/>
    <d v="2022-05-27T00:00:00"/>
    <s v="Lelang"/>
    <s v="SPN03220825"/>
    <d v="2022-08-25T00:00:00"/>
    <s v="Diskonto"/>
    <n v="2.0899999999999998E-2"/>
    <n v="2.36513E-2"/>
    <n v="2.7E-2"/>
    <n v="2.0899999999999998E-2"/>
    <n v="2.10406E-2"/>
    <n v="2.1399999999999999E-2"/>
    <n v="20000000"/>
    <n v="10635000"/>
    <n v="39415400"/>
    <n v="7800000"/>
    <n v="26400000"/>
    <n v="2000000"/>
    <n v="20000000"/>
    <n v="5.3174999999999999"/>
    <n v="2.3E-2"/>
    <n v="2022"/>
    <x v="13"/>
    <x v="16"/>
  </r>
  <r>
    <d v="2022-05-24T00:00:00"/>
    <d v="2022-05-27T00:00:00"/>
    <s v="Lelang"/>
    <s v="SPN12230526"/>
    <d v="2023-05-26T00:00:00"/>
    <s v="Diskonto"/>
    <n v="0.03"/>
    <n v="3.30827E-2"/>
    <n v="3.5000000000000003E-2"/>
    <n v="0.03"/>
    <n v="3.0414500000000001E-2"/>
    <n v="3.1E-2"/>
    <m/>
    <n v="2250000"/>
    <m/>
    <n v="950000"/>
    <m/>
    <n v="950000"/>
    <m/>
    <n v="2.3684210526315788"/>
    <n v="3.0499999999999999E-2"/>
    <n v="2022"/>
    <x v="13"/>
    <x v="17"/>
  </r>
  <r>
    <d v="2022-05-24T00:00:00"/>
    <d v="2022-05-27T00:00:00"/>
    <s v="Lelang"/>
    <s v="FR0090"/>
    <d v="2027-04-15T00:00:00"/>
    <n v="5.1249999999999997E-2"/>
    <n v="6.1800000000000001E-2"/>
    <n v="6.3319299999999995E-2"/>
    <n v="6.6000000000000003E-2"/>
    <n v="6.1800000000000001E-2"/>
    <n v="6.2491400000000003E-2"/>
    <n v="6.3299999999999995E-2"/>
    <m/>
    <n v="7086300"/>
    <m/>
    <n v="4350000"/>
    <m/>
    <n v="4350000"/>
    <m/>
    <n v="1.6290344827586207"/>
    <n v="6.25E-2"/>
    <n v="2022"/>
    <x v="13"/>
    <x v="1"/>
  </r>
  <r>
    <d v="2022-05-24T00:00:00"/>
    <d v="2022-05-27T00:00:00"/>
    <s v="Lelang"/>
    <s v="FR0091"/>
    <d v="2032-04-15T00:00:00"/>
    <n v="6.3750000000000001E-2"/>
    <n v="7.1199999999999999E-2"/>
    <n v="7.2337899999999997E-2"/>
    <n v="7.3999999999999996E-2"/>
    <n v="7.1199999999999999E-2"/>
    <n v="7.1952600000000005E-2"/>
    <n v="7.2499999999999995E-2"/>
    <m/>
    <n v="12571700"/>
    <m/>
    <n v="9250000"/>
    <m/>
    <n v="8650000"/>
    <m/>
    <n v="1.4533757225433526"/>
    <n v="7.1999999999999995E-2"/>
    <n v="2022"/>
    <x v="13"/>
    <x v="1"/>
  </r>
  <r>
    <d v="2022-05-24T00:00:00"/>
    <d v="2022-05-27T00:00:00"/>
    <s v="Lelang"/>
    <s v="FR0093"/>
    <d v="2037-07-15T00:00:00"/>
    <n v="6.3750000000000001E-2"/>
    <n v="7.3200000000000001E-2"/>
    <n v="7.3885999999999993E-2"/>
    <n v="7.5999999999999998E-2"/>
    <n v="7.3200000000000001E-2"/>
    <n v="7.3390300000000006E-2"/>
    <n v="7.3800000000000004E-2"/>
    <m/>
    <n v="3302400"/>
    <m/>
    <n v="1650000"/>
    <m/>
    <n v="1650000"/>
    <m/>
    <n v="2.0014545454545454"/>
    <n v="7.3400000000000007E-2"/>
    <n v="2022"/>
    <x v="13"/>
    <x v="1"/>
  </r>
  <r>
    <d v="2022-05-24T00:00:00"/>
    <d v="2022-05-27T00:00:00"/>
    <s v="Lelang"/>
    <s v="FR0092"/>
    <d v="2042-06-15T00:00:00"/>
    <n v="7.1249999999999994E-2"/>
    <n v="7.2499999999999995E-2"/>
    <n v="7.3972599999999999E-2"/>
    <n v="7.5999999999999998E-2"/>
    <n v="7.2499999999999995E-2"/>
    <n v="7.3485800000000004E-2"/>
    <n v="7.3999999999999996E-2"/>
    <m/>
    <n v="3135800"/>
    <m/>
    <n v="2300000"/>
    <m/>
    <n v="2300000"/>
    <m/>
    <n v="1.3633913043478261"/>
    <n v="7.3499999999999996E-2"/>
    <n v="2022"/>
    <x v="13"/>
    <x v="1"/>
  </r>
  <r>
    <d v="2022-05-24T00:00:00"/>
    <d v="2022-05-27T00:00:00"/>
    <s v="Lelang"/>
    <s v="FR0089"/>
    <d v="2051-08-15T00:00:00"/>
    <n v="6.8750000000000006E-2"/>
    <n v="7.2700000000000001E-2"/>
    <n v="7.3833700000000002E-2"/>
    <n v="7.4999999999999997E-2"/>
    <n v="7.2700000000000001E-2"/>
    <n v="7.2887999999999994E-2"/>
    <n v="7.3499999999999996E-2"/>
    <m/>
    <n v="434200"/>
    <m/>
    <n v="100000"/>
    <m/>
    <n v="100000"/>
    <m/>
    <n v="4.3419999999999996"/>
    <n v="7.2900000000000006E-2"/>
    <n v="2022"/>
    <x v="13"/>
    <x v="1"/>
  </r>
  <r>
    <d v="2022-05-24T00:00:00"/>
    <d v="2022-06-06T00:00:00"/>
    <s v="Global Sukuk"/>
    <s v="SNI0627"/>
    <d v="2027-06-06T00:00:00"/>
    <n v="4.3999999999999997E-2"/>
    <m/>
    <m/>
    <m/>
    <m/>
    <n v="4.3999999999999997E-2"/>
    <m/>
    <m/>
    <n v="25254250"/>
    <n v="46900750"/>
    <n v="1750000"/>
    <n v="46900750"/>
    <n v="1750000"/>
    <n v="46900750"/>
    <n v="1"/>
    <m/>
    <n v="2022"/>
    <x v="13"/>
    <x v="29"/>
  </r>
  <r>
    <d v="2022-05-24T00:00:00"/>
    <d v="2022-06-06T00:00:00"/>
    <s v="Global Sukuk"/>
    <s v="SNI0632"/>
    <d v="2032-06-06T00:00:00"/>
    <n v="4.7E-2"/>
    <m/>
    <m/>
    <m/>
    <m/>
    <n v="4.7E-2"/>
    <m/>
    <m/>
    <n v="21646500"/>
    <m/>
    <n v="1500000"/>
    <m/>
    <n v="1500000"/>
    <m/>
    <n v="1"/>
    <m/>
    <n v="2022"/>
    <x v="13"/>
    <x v="29"/>
  </r>
  <r>
    <d v="2022-05-27T00:00:00"/>
    <d v="2022-05-31T00:00:00"/>
    <s v="Private Placement PPS SBSN"/>
    <s v="PBS035"/>
    <d v="2042-03-15T00:00:00"/>
    <n v="6.7500000000000004E-2"/>
    <m/>
    <m/>
    <m/>
    <m/>
    <n v="7.1800000000000003E-2"/>
    <m/>
    <m/>
    <n v="109681"/>
    <n v="109681"/>
    <n v="109681"/>
    <n v="109681"/>
    <n v="109681"/>
    <n v="109681"/>
    <n v="1"/>
    <m/>
    <n v="2022"/>
    <x v="13"/>
    <x v="20"/>
  </r>
  <r>
    <d v="2022-05-31T00:00:00"/>
    <d v="2022-06-03T00:00:00"/>
    <s v="Lelang SBSN"/>
    <s v="SPNS15112022"/>
    <d v="2022-11-15T00:00:00"/>
    <s v="Diskonto"/>
    <n v="2.0799999999999999E-2"/>
    <n v="2.41005E-2"/>
    <n v="3.5000000000000003E-2"/>
    <n v="2.0799999999999999E-2"/>
    <n v="2.1049999999999999E-2"/>
    <n v="2.1299999999999999E-2"/>
    <n v="11000000"/>
    <n v="7915000"/>
    <n v="20215600"/>
    <n v="7915000"/>
    <n v="13615000"/>
    <n v="2450000"/>
    <n v="8000000"/>
    <n v="3.2306122448979591"/>
    <n v="2.7E-2"/>
    <n v="2022"/>
    <x v="13"/>
    <x v="21"/>
  </r>
  <r>
    <d v="2022-05-31T00:00:00"/>
    <d v="2022-06-03T00:00:00"/>
    <s v="Lelang SBSN"/>
    <s v="PBS031"/>
    <d v="2024-07-15T00:00:00"/>
    <n v="0.04"/>
    <n v="5.1799999999999999E-2"/>
    <n v="5.3290900000000002E-2"/>
    <n v="5.8999999999999997E-2"/>
    <n v="5.1799999999999999E-2"/>
    <n v="5.25435E-2"/>
    <n v="5.3499999999999999E-2"/>
    <m/>
    <n v="5915000"/>
    <m/>
    <n v="4200000"/>
    <m/>
    <n v="4050000"/>
    <m/>
    <n v="1.4604938271604939"/>
    <n v="5.2600000000000001E-2"/>
    <n v="2022"/>
    <x v="13"/>
    <x v="20"/>
  </r>
  <r>
    <d v="2022-05-31T00:00:00"/>
    <d v="2022-06-03T00:00:00"/>
    <s v="Lelang SBSN"/>
    <s v="PBS032"/>
    <d v="2026-07-15T00:00:00"/>
    <n v="4.8750000000000002E-2"/>
    <n v="5.9499999999999997E-2"/>
    <n v="6.2695699999999993E-2"/>
    <n v="6.5000000000000002E-2"/>
    <n v="5.9499999999999997E-2"/>
    <n v="5.9963200000000001E-2"/>
    <n v="6.0499999999999998E-2"/>
    <m/>
    <n v="2789000"/>
    <m/>
    <n v="300000"/>
    <m/>
    <n v="300000"/>
    <m/>
    <n v="9.2966666666666669"/>
    <n v="0.06"/>
    <n v="2022"/>
    <x v="13"/>
    <x v="20"/>
  </r>
  <r>
    <d v="2022-05-31T00:00:00"/>
    <d v="2022-06-03T00:00:00"/>
    <s v="Lelang SBSN"/>
    <s v="PBS029"/>
    <d v="2034-03-15T00:00:00"/>
    <n v="6.3750000000000001E-2"/>
    <n v="6.3500000000000001E-2"/>
    <n v="6.48532E-2"/>
    <n v="7.2999999999999995E-2"/>
    <n v="6.3500000000000001E-2"/>
    <n v="6.4069200000000007E-2"/>
    <n v="6.5000000000000002E-2"/>
    <m/>
    <n v="591000"/>
    <m/>
    <n v="400000"/>
    <m/>
    <n v="400000"/>
    <m/>
    <n v="1.4775"/>
    <n v="6.4100000000000004E-2"/>
    <n v="2022"/>
    <x v="13"/>
    <x v="20"/>
  </r>
  <r>
    <d v="2022-05-31T00:00:00"/>
    <d v="2022-06-03T00:00:00"/>
    <s v="Lelang SBSN"/>
    <s v="PBS034"/>
    <d v="2039-07-15T00:00:00"/>
    <n v="6.5000000000000002E-2"/>
    <n v="7.0300000000000001E-2"/>
    <n v="7.4202500000000005E-2"/>
    <n v="7.5600000000000001E-2"/>
    <n v="7.0300000000000001E-2"/>
    <n v="7.1196300000000004E-2"/>
    <n v="7.1800000000000003E-2"/>
    <m/>
    <n v="2147000"/>
    <m/>
    <n v="500000"/>
    <m/>
    <n v="500000"/>
    <m/>
    <n v="4.2939999999999996"/>
    <n v="7.1199999999999999E-2"/>
    <n v="2022"/>
    <x v="13"/>
    <x v="20"/>
  </r>
  <r>
    <d v="2022-05-31T00:00:00"/>
    <d v="2022-06-03T00:00:00"/>
    <s v="Lelang SBSN"/>
    <s v="PBS033"/>
    <d v="2047-06-15T00:00:00"/>
    <n v="6.7500000000000004E-2"/>
    <n v="7.1999999999999995E-2"/>
    <n v="7.2545999999999999E-2"/>
    <n v="7.2900000000000006E-2"/>
    <n v="7.1999999999999995E-2"/>
    <n v="7.2481000000000004E-2"/>
    <n v="7.2900000000000006E-2"/>
    <m/>
    <n v="858600"/>
    <m/>
    <n v="300000"/>
    <m/>
    <n v="300000"/>
    <m/>
    <n v="2.8620000000000001"/>
    <n v="7.2499999999999995E-2"/>
    <n v="2022"/>
    <x v="13"/>
    <x v="20"/>
  </r>
  <r>
    <d v="2022-06-02T00:00:00"/>
    <d v="2022-06-09T00:00:00"/>
    <s v="Samurai Bonds"/>
    <s v="RIJPY0625"/>
    <d v="2025-06-09T00:00:00"/>
    <n v="9.5999999999999992E-3"/>
    <m/>
    <m/>
    <m/>
    <m/>
    <n v="9.5999999999999992E-3"/>
    <m/>
    <m/>
    <n v="7378885.3600000003"/>
    <n v="8763778.8000000007"/>
    <n v="68200"/>
    <n v="8763778.8000000007"/>
    <n v="68200"/>
    <n v="8763778.8000000007"/>
    <n v="1"/>
    <m/>
    <n v="2022"/>
    <x v="13"/>
    <x v="9"/>
  </r>
  <r>
    <d v="2022-06-02T00:00:00"/>
    <d v="2022-06-09T00:00:00"/>
    <s v="Samurai Bonds"/>
    <s v="RIJPY0627"/>
    <d v="2027-06-09T00:00:00"/>
    <n v="1.1299999999999999E-2"/>
    <m/>
    <m/>
    <m/>
    <m/>
    <n v="1.1299999999999999E-2"/>
    <m/>
    <m/>
    <n v="551793.48"/>
    <m/>
    <n v="5100"/>
    <m/>
    <n v="5100"/>
    <m/>
    <n v="1"/>
    <m/>
    <n v="2022"/>
    <x v="13"/>
    <x v="9"/>
  </r>
  <r>
    <d v="2022-06-02T00:00:00"/>
    <d v="2022-06-09T00:00:00"/>
    <s v="Samurai Bonds"/>
    <s v="RIJPY0629"/>
    <d v="2029-06-08T00:00:00"/>
    <n v="1.2699999999999999E-2"/>
    <m/>
    <m/>
    <m/>
    <m/>
    <n v="1.2699999999999999E-2"/>
    <m/>
    <m/>
    <n v="183931.16"/>
    <m/>
    <n v="1700"/>
    <m/>
    <n v="1700"/>
    <m/>
    <n v="1"/>
    <m/>
    <n v="2022"/>
    <x v="13"/>
    <x v="9"/>
  </r>
  <r>
    <d v="2022-06-02T00:00:00"/>
    <d v="2022-06-09T00:00:00"/>
    <s v="Samurai Bonds"/>
    <s v="RIJPY0632"/>
    <d v="2032-06-09T00:00:00"/>
    <n v="1.4500000000000001E-2"/>
    <m/>
    <m/>
    <m/>
    <m/>
    <n v="1.4500000000000001E-2"/>
    <m/>
    <m/>
    <n v="649168.80000000005"/>
    <m/>
    <n v="6000"/>
    <m/>
    <n v="6000"/>
    <m/>
    <n v="1"/>
    <m/>
    <n v="2022"/>
    <x v="13"/>
    <x v="9"/>
  </r>
  <r>
    <d v="2022-06-07T00:00:00"/>
    <d v="2022-06-09T00:00:00"/>
    <s v="Lelang"/>
    <s v="SPN03220907"/>
    <d v="2022-09-07T00:00:00"/>
    <s v="Diskonto"/>
    <n v="1.9799999999999998E-2"/>
    <n v="2.1613899999999998E-2"/>
    <n v="2.4E-2"/>
    <n v="1.9799999999999998E-2"/>
    <n v="1.9906500000000001E-2"/>
    <n v="2.0299999999999999E-2"/>
    <n v="20000000"/>
    <n v="9590000"/>
    <n v="43542200"/>
    <n v="9200000"/>
    <n v="25350000"/>
    <n v="2000000"/>
    <n v="17000000"/>
    <n v="4.7949999999999999"/>
    <n v="2.1499999999999998E-2"/>
    <n v="2022"/>
    <x v="13"/>
    <x v="16"/>
  </r>
  <r>
    <d v="2022-06-07T00:00:00"/>
    <d v="2022-06-09T00:00:00"/>
    <s v="Lelang"/>
    <s v="SPN12230303"/>
    <d v="2023-03-03T00:00:00"/>
    <s v="Diskonto"/>
    <n v="2.8500000000000001E-2"/>
    <n v="2.9805000000000002E-2"/>
    <n v="3.0499999999999999E-2"/>
    <n v="2.8500000000000001E-2"/>
    <n v="2.9152000000000001E-2"/>
    <n v="2.9499999999999998E-2"/>
    <m/>
    <n v="4415000"/>
    <m/>
    <n v="3150000"/>
    <m/>
    <n v="2000000"/>
    <m/>
    <n v="2.2075"/>
    <n v="2.9499999999999998E-2"/>
    <n v="2022"/>
    <x v="13"/>
    <x v="17"/>
  </r>
  <r>
    <d v="2022-06-07T00:00:00"/>
    <d v="2022-06-09T00:00:00"/>
    <s v="Lelang"/>
    <s v="FR0090"/>
    <d v="2027-04-15T00:00:00"/>
    <n v="5.1249999999999997E-2"/>
    <n v="0.06"/>
    <n v="6.1304299999999999E-2"/>
    <n v="6.4000000000000001E-2"/>
    <n v="0.06"/>
    <n v="6.08999E-2"/>
    <n v="6.1199999999999997E-2"/>
    <m/>
    <n v="9185500"/>
    <m/>
    <n v="4200000"/>
    <m/>
    <n v="4200000"/>
    <m/>
    <n v="2.1870238095238097"/>
    <n v="6.0900000000000003E-2"/>
    <n v="2022"/>
    <x v="13"/>
    <x v="1"/>
  </r>
  <r>
    <d v="2022-06-07T00:00:00"/>
    <d v="2022-06-09T00:00:00"/>
    <s v="Lelang"/>
    <s v="FR0091"/>
    <d v="2032-04-15T00:00:00"/>
    <n v="6.3750000000000001E-2"/>
    <n v="6.9500000000000006E-2"/>
    <n v="7.1192500000000006E-2"/>
    <n v="7.2999999999999995E-2"/>
    <n v="6.9500000000000006E-2"/>
    <n v="7.0596999999999993E-2"/>
    <n v="7.0999999999999994E-2"/>
    <m/>
    <n v="13520000"/>
    <m/>
    <n v="6350000"/>
    <m/>
    <n v="6350000"/>
    <m/>
    <n v="2.1291338582677164"/>
    <n v="7.0599999999999996E-2"/>
    <n v="2022"/>
    <x v="13"/>
    <x v="1"/>
  </r>
  <r>
    <d v="2022-06-07T00:00:00"/>
    <d v="2022-06-09T00:00:00"/>
    <s v="Lelang"/>
    <s v="FR0093"/>
    <d v="2037-07-15T00:00:00"/>
    <n v="6.3750000000000001E-2"/>
    <n v="7.2000000000000008E-2"/>
    <n v="7.2933799999999993E-2"/>
    <n v="7.4299999999999991E-2"/>
    <n v="7.2000000000000008E-2"/>
    <n v="7.2693999999999995E-2"/>
    <n v="7.2999999999999995E-2"/>
    <m/>
    <n v="3470100"/>
    <m/>
    <n v="1550000"/>
    <m/>
    <n v="1550000"/>
    <m/>
    <n v="2.2387741935483869"/>
    <n v="7.2700000000000001E-2"/>
    <n v="2022"/>
    <x v="13"/>
    <x v="1"/>
  </r>
  <r>
    <d v="2022-06-07T00:00:00"/>
    <d v="2022-06-09T00:00:00"/>
    <s v="Lelang"/>
    <s v="FR0092"/>
    <d v="2042-06-15T00:00:00"/>
    <n v="7.1249999999999994E-2"/>
    <n v="7.2700000000000001E-2"/>
    <n v="7.3874700000000001E-2"/>
    <n v="7.6999999999999999E-2"/>
    <n v="7.2700000000000001E-2"/>
    <n v="7.3189299999999999E-2"/>
    <n v="7.3400000000000007E-2"/>
    <m/>
    <n v="2932600"/>
    <m/>
    <n v="750000"/>
    <m/>
    <n v="750000"/>
    <m/>
    <n v="3.9101333333333335"/>
    <n v="7.3200000000000001E-2"/>
    <n v="2022"/>
    <x v="13"/>
    <x v="1"/>
  </r>
  <r>
    <d v="2022-06-07T00:00:00"/>
    <d v="2022-06-09T00:00:00"/>
    <s v="Lelang"/>
    <s v="FR0089"/>
    <d v="2051-08-15T00:00:00"/>
    <n v="6.8750000000000006E-2"/>
    <n v="7.2599999999999998E-2"/>
    <n v="7.3614899999999997E-2"/>
    <n v="7.4200000000000002E-2"/>
    <n v="7.2599999999999998E-2"/>
    <n v="7.3122900000000005E-2"/>
    <n v="7.3300000000000004E-2"/>
    <m/>
    <n v="429000"/>
    <m/>
    <n v="150000"/>
    <m/>
    <n v="150000"/>
    <m/>
    <n v="0"/>
    <n v="7.3200000000000001E-2"/>
    <n v="2022"/>
    <x v="13"/>
    <x v="1"/>
  </r>
  <r>
    <d v="2022-06-14T00:00:00"/>
    <d v="2022-06-16T00:00:00"/>
    <s v="Lelang SBSN"/>
    <s v="SPNS13122022"/>
    <d v="2022-12-13T00:00:00"/>
    <s v="Diskonto"/>
    <n v="2.1000000000000001E-2"/>
    <n v="2.8500000000000001E-2"/>
    <n v="2.2946399999999999E-2"/>
    <n v="2.1000000000000001E-2"/>
    <n v="2.20308E-2"/>
    <n v="2.2499999999999999E-2"/>
    <n v="11000000"/>
    <n v="3060000"/>
    <n v="15134000"/>
    <n v="3060000"/>
    <n v="5760000"/>
    <n v="2400000"/>
    <n v="5100000"/>
    <n v="1.2749999999999999"/>
    <n v="2.5999999999999999E-2"/>
    <n v="2022"/>
    <x v="13"/>
    <x v="21"/>
  </r>
  <r>
    <d v="2022-06-14T00:00:00"/>
    <d v="2022-06-16T00:00:00"/>
    <s v="Lelang SBSN"/>
    <s v="PBS031"/>
    <d v="2024-07-15T00:00:00"/>
    <n v="0.04"/>
    <n v="5.2600000000000001E-2"/>
    <n v="0.06"/>
    <n v="5.4994899999999999E-2"/>
    <n v="5.2600000000000001E-2"/>
    <n v="5.33917E-2"/>
    <n v="5.3999999999999999E-2"/>
    <m/>
    <n v="3549000"/>
    <m/>
    <n v="1300000"/>
    <m/>
    <n v="1300000"/>
    <m/>
    <n v="2.73"/>
    <n v="5.3400000000000003E-2"/>
    <n v="2022"/>
    <x v="13"/>
    <x v="20"/>
  </r>
  <r>
    <d v="2022-06-14T00:00:00"/>
    <d v="2022-06-16T00:00:00"/>
    <s v="Lelang SBSN"/>
    <s v="PBS032"/>
    <d v="2026-07-15T00:00:00"/>
    <n v="4.8750000000000002E-2"/>
    <n v="6.2300000000000001E-2"/>
    <n v="6.7500000000000004E-2"/>
    <n v="6.3964999999999994E-2"/>
    <n v="6.2300000000000001E-2"/>
    <n v="6.2300000000000001E-2"/>
    <n v="6.2300000000000001E-2"/>
    <m/>
    <n v="2521000"/>
    <m/>
    <n v="1000000"/>
    <m/>
    <n v="1000000"/>
    <m/>
    <n v="2.5209999999999999"/>
    <n v="6.2300000000000001E-2"/>
    <n v="2022"/>
    <x v="13"/>
    <x v="20"/>
  </r>
  <r>
    <d v="2022-06-14T00:00:00"/>
    <d v="2022-06-16T00:00:00"/>
    <s v="Lelang SBSN"/>
    <s v="PBS029"/>
    <d v="2034-03-15T00:00:00"/>
    <n v="6.3750000000000001E-2"/>
    <n v="7.1999999999999995E-2"/>
    <n v="7.85E-2"/>
    <n v="7.7072500000000002E-2"/>
    <n v="7.1999999999999995E-2"/>
    <s v="-"/>
    <s v="-"/>
    <m/>
    <n v="4794000"/>
    <m/>
    <n v="0"/>
    <m/>
    <n v="0"/>
    <m/>
    <n v="0"/>
    <n v="7.2099999999999997E-2"/>
    <n v="2022"/>
    <x v="13"/>
    <x v="20"/>
  </r>
  <r>
    <d v="2022-06-14T00:00:00"/>
    <d v="2022-06-16T00:00:00"/>
    <s v="Lelang SBSN"/>
    <s v="PBS034"/>
    <d v="2039-07-15T00:00:00"/>
    <n v="6.5000000000000002E-2"/>
    <n v="7.1999999999999995E-2"/>
    <n v="7.2300000000000003E-2"/>
    <n v="7.2018799999999994E-2"/>
    <n v="7.1999999999999995E-2"/>
    <s v="-"/>
    <s v="-"/>
    <m/>
    <n v="441000"/>
    <m/>
    <n v="0"/>
    <m/>
    <n v="0"/>
    <m/>
    <n v="0"/>
    <n v="7.1499999999999994E-2"/>
    <n v="2022"/>
    <x v="13"/>
    <x v="20"/>
  </r>
  <r>
    <d v="2022-06-14T00:00:00"/>
    <d v="2022-06-16T00:00:00"/>
    <s v="Lelang SBSN"/>
    <s v="PBS033"/>
    <d v="2047-06-15T00:00:00"/>
    <n v="6.7500000000000004E-2"/>
    <n v="7.2999999999999995E-2"/>
    <n v="7.4200000000000002E-2"/>
    <n v="7.3143700000000006E-2"/>
    <n v="7.2999999999999995E-2"/>
    <n v="7.2999999999999995E-2"/>
    <n v="7.2999999999999995E-2"/>
    <m/>
    <n v="769000"/>
    <m/>
    <n v="400000"/>
    <m/>
    <n v="400000"/>
    <m/>
    <n v="1.9225000000000001"/>
    <n v="7.2999999999999995E-2"/>
    <n v="2022"/>
    <x v="13"/>
    <x v="20"/>
  </r>
  <r>
    <d v="2022-06-20T00:00:00"/>
    <d v="2022-06-22T00:00:00"/>
    <s v="Bookbuilding"/>
    <s v="SBR011"/>
    <d v="2024-06-10T00:00:00"/>
    <n v="5.5E-2"/>
    <m/>
    <m/>
    <m/>
    <m/>
    <n v="5.5E-2"/>
    <m/>
    <n v="13912484"/>
    <n v="13912484"/>
    <n v="13912484"/>
    <n v="13912484"/>
    <n v="13912484"/>
    <n v="13912484"/>
    <n v="13912484"/>
    <n v="0"/>
    <m/>
    <n v="2022"/>
    <x v="13"/>
    <x v="26"/>
  </r>
  <r>
    <d v="2022-06-21T00:00:00"/>
    <d v="2022-06-23T00:00:00"/>
    <s v="Lelang"/>
    <s v="SPN03220921"/>
    <d v="2022-09-21T00:00:00"/>
    <s v="Diskonto"/>
    <n v="0.02"/>
    <n v="0"/>
    <n v="2.1499999999999998E-2"/>
    <n v="0.02"/>
    <n v="2.05615E-2"/>
    <n v="2.1000000000000001E-2"/>
    <n v="20000000"/>
    <n v="2615000"/>
    <n v="35063900"/>
    <n v="2615000"/>
    <n v="19490000"/>
    <n v="2000000"/>
    <n v="18875000"/>
    <n v="1.3075000000000001"/>
    <n v="2.1499999999999998E-2"/>
    <n v="2022"/>
    <x v="13"/>
    <x v="16"/>
  </r>
  <r>
    <d v="2022-06-21T00:00:00"/>
    <d v="2022-06-23T00:00:00"/>
    <s v="Lelang"/>
    <s v="SPN12230622"/>
    <d v="2023-06-22T00:00:00"/>
    <s v="Diskonto"/>
    <n v="2.8500000000000001E-2"/>
    <n v="0"/>
    <n v="3.1899999999999998E-2"/>
    <n v="2.8500000000000001E-2"/>
    <n v="3.04135E-2"/>
    <n v="3.1899999999999998E-2"/>
    <m/>
    <n v="2485000"/>
    <m/>
    <n v="2485000"/>
    <m/>
    <n v="2485000"/>
    <m/>
    <n v="1"/>
    <n v="2.9499999999999998E-2"/>
    <n v="2022"/>
    <x v="13"/>
    <x v="17"/>
  </r>
  <r>
    <d v="2022-06-21T00:00:00"/>
    <d v="2022-06-23T00:00:00"/>
    <s v="Lelang"/>
    <s v="FR0090"/>
    <d v="2027-04-15T00:00:00"/>
    <n v="5.1249999999999997E-2"/>
    <n v="6.5000000000000002E-2"/>
    <n v="0"/>
    <n v="7.0999999999999994E-2"/>
    <n v="6.5000000000000002E-2"/>
    <n v="6.6599199999999997E-2"/>
    <n v="6.7500000000000004E-2"/>
    <m/>
    <n v="8002000"/>
    <m/>
    <n v="3400000"/>
    <m/>
    <n v="3400000"/>
    <m/>
    <n v="2.3535294117647059"/>
    <n v="6.0900000000000003E-2"/>
    <n v="2022"/>
    <x v="13"/>
    <x v="1"/>
  </r>
  <r>
    <d v="2022-06-21T00:00:00"/>
    <d v="2022-06-23T00:00:00"/>
    <s v="Lelang"/>
    <s v="FR0091"/>
    <d v="2032-04-15T00:00:00"/>
    <n v="6.3750000000000001E-2"/>
    <n v="7.4700000000000003E-2"/>
    <n v="0"/>
    <n v="7.6899999999999996E-2"/>
    <n v="7.4700000000000003E-2"/>
    <n v="7.5299699999999997E-2"/>
    <n v="7.5499999999999998E-2"/>
    <m/>
    <n v="17878400"/>
    <m/>
    <n v="10850000"/>
    <m/>
    <n v="10850000"/>
    <m/>
    <n v="1.6477788018433179"/>
    <n v="7.0599999999999996E-2"/>
    <n v="2022"/>
    <x v="13"/>
    <x v="1"/>
  </r>
  <r>
    <d v="2022-06-21T00:00:00"/>
    <d v="2022-06-23T00:00:00"/>
    <s v="Lelang"/>
    <s v="FR0093"/>
    <d v="2037-07-15T00:00:00"/>
    <n v="6.3750000000000001E-2"/>
    <n v="7.4999999999999997E-2"/>
    <n v="0"/>
    <n v="7.6999999999999999E-2"/>
    <n v="7.4999999999999997E-2"/>
    <n v="0"/>
    <n v="0"/>
    <m/>
    <n v="2277000"/>
    <m/>
    <n v="0"/>
    <m/>
    <n v="0"/>
    <m/>
    <m/>
    <n v="7.2700000000000001E-2"/>
    <n v="2022"/>
    <x v="13"/>
    <x v="1"/>
  </r>
  <r>
    <d v="2022-06-21T00:00:00"/>
    <d v="2022-06-23T00:00:00"/>
    <s v="Lelang"/>
    <s v="FR0092"/>
    <d v="2042-06-15T00:00:00"/>
    <n v="7.1249999999999994E-2"/>
    <n v="7.3999999999999996E-2"/>
    <n v="0"/>
    <n v="7.8200000000000006E-2"/>
    <n v="7.3999999999999996E-2"/>
    <n v="7.4795899999999998E-2"/>
    <n v="7.4999999999999997E-2"/>
    <m/>
    <n v="1624500"/>
    <m/>
    <n v="140000"/>
    <m/>
    <n v="140000"/>
    <m/>
    <n v="11.603571428571428"/>
    <n v="7.3200000000000001E-2"/>
    <n v="2022"/>
    <x v="13"/>
    <x v="1"/>
  </r>
  <r>
    <d v="2022-06-21T00:00:00"/>
    <d v="2022-06-23T00:00:00"/>
    <s v="Lelang"/>
    <s v="FR0089"/>
    <d v="2051-08-15T00:00:00"/>
    <n v="6.8750000000000006E-2"/>
    <n v="7.46E-2"/>
    <n v="0"/>
    <n v="7.6399999999999996E-2"/>
    <n v="7.46E-2"/>
    <n v="0"/>
    <n v="0"/>
    <m/>
    <n v="182000"/>
    <m/>
    <n v="0"/>
    <m/>
    <n v="0"/>
    <m/>
    <m/>
    <n v="7.3200000000000001E-2"/>
    <n v="2022"/>
    <x v="13"/>
    <x v="1"/>
  </r>
  <r>
    <d v="2022-06-24T00:00:00"/>
    <d v="2022-06-29T00:00:00"/>
    <s v="Private Placement PPS"/>
    <s v="FR0094"/>
    <d v="2028-01-15T00:00:00"/>
    <n v="5.6000000000000001E-2"/>
    <m/>
    <m/>
    <m/>
    <m/>
    <n v="6.9500000000000006E-2"/>
    <m/>
    <m/>
    <n v="659917"/>
    <n v="746846.98300000001"/>
    <n v="659917"/>
    <n v="746846.98300000001"/>
    <n v="659917"/>
    <n v="746846.98300000001"/>
    <n v="1"/>
    <m/>
    <n v="2022"/>
    <x v="13"/>
    <x v="1"/>
  </r>
  <r>
    <d v="2022-06-24T00:00:00"/>
    <d v="2022-06-29T00:00:00"/>
    <s v="Private Placement PPS"/>
    <s v="USDFR003"/>
    <d v="2032-01-15T00:00:00"/>
    <n v="0.03"/>
    <m/>
    <m/>
    <m/>
    <m/>
    <m/>
    <m/>
    <m/>
    <n v="86929.982999999993"/>
    <m/>
    <n v="86929.982999999993"/>
    <m/>
    <n v="86929.982999999993"/>
    <m/>
    <n v="1"/>
    <m/>
    <n v="2022"/>
    <x v="13"/>
    <x v="25"/>
  </r>
  <r>
    <d v="2022-06-28T00:00:00"/>
    <d v="2022-06-30T00:00:00"/>
    <s v="Lelang SBSN"/>
    <s v="SPNS13122022"/>
    <d v="2022-12-13T00:00:00"/>
    <s v="Diskonto"/>
    <n v="2.9000000000000001E-2"/>
    <n v="2.9499999999999998E-2"/>
    <n v="0.03"/>
    <n v="2.9000000000000001E-2"/>
    <s v="-"/>
    <s v="-"/>
    <n v="11000000"/>
    <n v="300000"/>
    <n v="15777800"/>
    <n v="0"/>
    <n v="8150000"/>
    <n v="0"/>
    <n v="7800000"/>
    <n v="0"/>
    <n v="2.53E-2"/>
    <n v="2022"/>
    <x v="13"/>
    <x v="21"/>
  </r>
  <r>
    <d v="2022-06-28T00:00:00"/>
    <d v="2022-06-30T00:00:00"/>
    <s v="Lelang SBSN"/>
    <s v="PBS031"/>
    <d v="2024-07-15T00:00:00"/>
    <n v="0.04"/>
    <n v="5.1999999999999998E-2"/>
    <n v="5.3127599999999997E-2"/>
    <n v="5.7000000000000002E-2"/>
    <n v="5.1999999999999998E-2"/>
    <n v="5.3499999999999999E-2"/>
    <n v="5.2651499999999997E-2"/>
    <m/>
    <n v="5408000"/>
    <m/>
    <n v="4300000"/>
    <m/>
    <n v="4150000"/>
    <m/>
    <n v="1.3031325301204819"/>
    <n v="5.2699999999999997E-2"/>
    <n v="2022"/>
    <x v="13"/>
    <x v="20"/>
  </r>
  <r>
    <d v="2022-06-28T00:00:00"/>
    <d v="2022-06-30T00:00:00"/>
    <s v="Lelang SBSN"/>
    <s v="PBS032"/>
    <d v="2026-07-15T00:00:00"/>
    <n v="4.8750000000000002E-2"/>
    <n v="5.9499999999999997E-2"/>
    <n v="6.0813199999999998E-2"/>
    <n v="6.3E-2"/>
    <n v="5.9499999999999997E-2"/>
    <n v="6.1499999999999999E-2"/>
    <n v="6.0710199999999999E-2"/>
    <m/>
    <n v="3070000"/>
    <m/>
    <n v="2900000"/>
    <m/>
    <n v="2750000"/>
    <m/>
    <n v="1.1163636363636364"/>
    <n v="6.08E-2"/>
    <n v="2022"/>
    <x v="13"/>
    <x v="20"/>
  </r>
  <r>
    <d v="2022-06-28T00:00:00"/>
    <d v="2022-06-30T00:00:00"/>
    <s v="Lelang SBSN"/>
    <s v="PBS029"/>
    <d v="2034-03-15T00:00:00"/>
    <n v="6.3750000000000001E-2"/>
    <n v="6.4799999999999996E-2"/>
    <n v="6.6573800000000002E-2"/>
    <n v="6.8400000000000002E-2"/>
    <n v="6.4799999999999996E-2"/>
    <n v="6.6000000000000003E-2"/>
    <n v="6.5453999999999998E-2"/>
    <m/>
    <n v="1319500"/>
    <m/>
    <n v="45000"/>
    <m/>
    <n v="45000"/>
    <m/>
    <n v="29.322222222222223"/>
    <n v="6.5500000000000003E-2"/>
    <n v="2022"/>
    <x v="13"/>
    <x v="20"/>
  </r>
  <r>
    <d v="2022-06-28T00:00:00"/>
    <d v="2022-06-30T00:00:00"/>
    <s v="Lelang SBSN"/>
    <s v="PBS034"/>
    <d v="2039-07-15T00:00:00"/>
    <n v="6.5000000000000002E-2"/>
    <n v="7.0999999999999994E-2"/>
    <n v="7.4258699999999997E-2"/>
    <n v="7.4999999999999997E-2"/>
    <n v="7.0999999999999994E-2"/>
    <n v="7.1999999999999995E-2"/>
    <n v="7.1442699999999998E-2"/>
    <m/>
    <n v="4785000"/>
    <m/>
    <n v="750000"/>
    <m/>
    <n v="700000"/>
    <m/>
    <n v="6.8357142857142854"/>
    <n v="7.1499999999999994E-2"/>
    <n v="2022"/>
    <x v="13"/>
    <x v="20"/>
  </r>
  <r>
    <d v="2022-06-28T00:00:00"/>
    <d v="2022-06-30T00:00:00"/>
    <s v="Lelang SBSN"/>
    <s v="PBS033"/>
    <d v="2047-06-15T00:00:00"/>
    <n v="6.7500000000000004E-2"/>
    <n v="7.2499999999999995E-2"/>
    <n v="7.3122400000000004E-2"/>
    <n v="7.3899999999999993E-2"/>
    <n v="7.2499999999999995E-2"/>
    <n v="7.2499999999999995E-2"/>
    <n v="7.2499999999999995E-2"/>
    <m/>
    <n v="895300"/>
    <m/>
    <n v="155000"/>
    <m/>
    <n v="155000"/>
    <m/>
    <n v="5.7761290322580647"/>
    <n v="7.2499999999999995E-2"/>
    <n v="2022"/>
    <x v="13"/>
    <x v="20"/>
  </r>
  <r>
    <d v="2022-06-27T00:00:00"/>
    <d v="2022-06-30T00:00:00"/>
    <s v="Bookbuilding "/>
    <s v="SW002"/>
    <d v="2027-06-30T00:00:00"/>
    <n v="5.5E-2"/>
    <m/>
    <m/>
    <m/>
    <m/>
    <n v="6.5199999999999994E-2"/>
    <m/>
    <m/>
    <n v="50000"/>
    <n v="50000"/>
    <n v="50000"/>
    <n v="50000"/>
    <n v="50000"/>
    <n v="50000"/>
    <n v="1"/>
    <m/>
    <n v="2022"/>
    <x v="13"/>
    <x v="37"/>
  </r>
  <r>
    <d v="2022-06-29T00:00:00"/>
    <d v="2022-07-01T00:00:00"/>
    <s v="Private Placement (Cluster A)"/>
    <s v="VR0074"/>
    <d v="2027-07-01T00:00:00"/>
    <n v="3.0414199999999999E-2"/>
    <m/>
    <m/>
    <m/>
    <m/>
    <n v="3.0414199999999999E-2"/>
    <m/>
    <m/>
    <n v="5467230"/>
    <n v="21868950"/>
    <n v="5467230"/>
    <n v="21868950"/>
    <n v="5467230"/>
    <n v="21868950"/>
    <n v="1"/>
    <n v="3.0414199999999999E-2"/>
    <n v="2022"/>
    <x v="13"/>
    <x v="3"/>
  </r>
  <r>
    <d v="2022-06-29T00:00:00"/>
    <d v="2022-07-01T00:00:00"/>
    <s v="Private Placement (Cluster A)"/>
    <s v="VR0075"/>
    <d v="2028-07-01T00:00:00"/>
    <n v="3.0414199999999999E-2"/>
    <m/>
    <m/>
    <m/>
    <m/>
    <n v="3.0414199999999999E-2"/>
    <m/>
    <m/>
    <n v="5467240"/>
    <m/>
    <n v="5467240"/>
    <m/>
    <n v="5467240"/>
    <m/>
    <n v="1"/>
    <n v="3.0414199999999999E-2"/>
    <n v="2022"/>
    <x v="13"/>
    <x v="3"/>
  </r>
  <r>
    <d v="2022-06-29T00:00:00"/>
    <d v="2022-07-01T00:00:00"/>
    <s v="Private Placement (Cluster A)"/>
    <s v="VR0076"/>
    <d v="2029-07-01T00:00:00"/>
    <n v="3.0414199999999999E-2"/>
    <m/>
    <m/>
    <m/>
    <m/>
    <n v="3.0414199999999999E-2"/>
    <m/>
    <m/>
    <n v="5467240"/>
    <m/>
    <n v="5467240"/>
    <m/>
    <n v="5467240"/>
    <m/>
    <n v="1"/>
    <n v="3.0414199999999999E-2"/>
    <n v="2022"/>
    <x v="13"/>
    <x v="3"/>
  </r>
  <r>
    <d v="2022-06-29T00:00:00"/>
    <d v="2022-07-01T00:00:00"/>
    <s v="Private Placement (Cluster A)"/>
    <s v="VR0077"/>
    <d v="2030-07-01T00:00:00"/>
    <n v="3.0414199999999999E-2"/>
    <m/>
    <m/>
    <m/>
    <m/>
    <n v="3.0414199999999999E-2"/>
    <m/>
    <m/>
    <n v="5467240"/>
    <m/>
    <n v="5467240"/>
    <m/>
    <n v="5467240"/>
    <m/>
    <n v="1"/>
    <n v="3.0414199999999999E-2"/>
    <n v="2022"/>
    <x v="13"/>
    <x v="3"/>
  </r>
  <r>
    <d v="2022-07-05T00:00:00"/>
    <d v="2022-07-07T00:00:00"/>
    <s v="Lelang"/>
    <s v="SPN03221005"/>
    <d v="2022-10-05T00:00:00"/>
    <s v="Diskonto"/>
    <n v="0.02"/>
    <n v="2.1212700000000001E-2"/>
    <n v="2.5000000000000001E-2"/>
    <n v="0.02"/>
    <n v="2.1132999999999999E-2"/>
    <n v="2.1999999999999999E-2"/>
    <n v="20000000"/>
    <n v="1025000"/>
    <n v="25980300"/>
    <n v="1025000"/>
    <n v="13825000"/>
    <n v="1000000"/>
    <n v="13800000"/>
    <n v="1.0249999999999999"/>
    <n v="2.1499999999999998E-2"/>
    <n v="2022"/>
    <x v="13"/>
    <x v="16"/>
  </r>
  <r>
    <d v="2022-07-05T00:00:00"/>
    <d v="2022-07-07T00:00:00"/>
    <s v="Lelang"/>
    <s v="SPN12230330"/>
    <d v="2023-03-30T00:00:00"/>
    <s v="Diskonto"/>
    <n v="3.0499999999999999E-2"/>
    <n v="3.15188E-2"/>
    <n v="3.5000000000000003E-2"/>
    <n v="3.0499999999999999E-2"/>
    <n v="3.1298199999999998E-2"/>
    <n v="3.2000000000000001E-2"/>
    <m/>
    <n v="2320000"/>
    <m/>
    <n v="2000000"/>
    <m/>
    <n v="2000000"/>
    <m/>
    <n v="1.1599999999999999"/>
    <n v="3.1300000000000001E-2"/>
    <n v="2022"/>
    <x v="13"/>
    <x v="17"/>
  </r>
  <r>
    <d v="2022-07-05T00:00:00"/>
    <d v="2022-07-07T00:00:00"/>
    <s v="Lelang"/>
    <s v="FR0090"/>
    <d v="2027-04-15T00:00:00"/>
    <n v="5.1249999999999997E-2"/>
    <n v="6.13E-2"/>
    <n v="6.2476499999999997E-2"/>
    <n v="6.5000000000000002E-2"/>
    <n v="6.13E-2"/>
    <n v="6.1994800000000003E-2"/>
    <n v="6.2399999999999997E-2"/>
    <m/>
    <n v="5495000"/>
    <m/>
    <n v="3700000"/>
    <m/>
    <n v="3700000"/>
    <m/>
    <n v="1.4851351351351352"/>
    <n v="6.2E-2"/>
    <n v="2022"/>
    <x v="13"/>
    <x v="1"/>
  </r>
  <r>
    <d v="2022-07-05T00:00:00"/>
    <d v="2022-07-07T00:00:00"/>
    <s v="Lelang"/>
    <s v="FR0091"/>
    <d v="2032-04-15T00:00:00"/>
    <n v="6.3750000000000001E-2"/>
    <n v="7.2400000000000006E-2"/>
    <n v="7.3703000000000005E-2"/>
    <n v="7.5499999999999998E-2"/>
    <n v="7.2400000000000006E-2"/>
    <n v="7.3199200000000006E-2"/>
    <n v="7.3400000000000007E-2"/>
    <m/>
    <n v="13659100"/>
    <m/>
    <n v="5500000"/>
    <m/>
    <n v="5500000"/>
    <m/>
    <n v="2.4834727272727273"/>
    <n v="7.3200000000000001E-2"/>
    <n v="2022"/>
    <x v="13"/>
    <x v="1"/>
  </r>
  <r>
    <d v="2022-07-05T00:00:00"/>
    <d v="2022-07-07T00:00:00"/>
    <s v="Lelang"/>
    <s v="FR0093"/>
    <d v="2037-07-15T00:00:00"/>
    <n v="6.3750000000000001E-2"/>
    <n v="7.2900000000000006E-2"/>
    <n v="7.4153499999999997E-2"/>
    <n v="7.5499999999999998E-2"/>
    <n v="7.2900000000000006E-2"/>
    <n v="7.3574000000000001E-2"/>
    <n v="7.3800000000000004E-2"/>
    <m/>
    <n v="1494800"/>
    <m/>
    <n v="350000"/>
    <m/>
    <n v="350000"/>
    <m/>
    <n v="4.2708571428571425"/>
    <n v="7.3599999999999999E-2"/>
    <n v="2022"/>
    <x v="13"/>
    <x v="1"/>
  </r>
  <r>
    <d v="2022-07-05T00:00:00"/>
    <d v="2022-07-07T00:00:00"/>
    <s v="Lelang"/>
    <s v="FR0092"/>
    <d v="2042-06-15T00:00:00"/>
    <n v="7.1249999999999994E-2"/>
    <n v="7.22E-2"/>
    <n v="7.3541200000000001E-2"/>
    <n v="7.5999999999999998E-2"/>
    <n v="7.22E-2"/>
    <n v="7.3284000000000002E-2"/>
    <n v="7.3899999999999993E-2"/>
    <m/>
    <n v="1692800"/>
    <m/>
    <n v="1100000"/>
    <m/>
    <n v="1100000"/>
    <m/>
    <n v="1.538909090909091"/>
    <n v="7.3300000000000004E-2"/>
    <n v="2022"/>
    <x v="13"/>
    <x v="1"/>
  </r>
  <r>
    <d v="2022-07-05T00:00:00"/>
    <d v="2022-07-07T00:00:00"/>
    <s v="Lelang"/>
    <s v="FR0089"/>
    <d v="2051-08-15T00:00:00"/>
    <n v="6.8750000000000006E-2"/>
    <n v="7.3899999999999993E-2"/>
    <n v="7.4470800000000004E-2"/>
    <n v="7.5499999999999998E-2"/>
    <n v="7.3899999999999993E-2"/>
    <n v="7.4272400000000002E-2"/>
    <n v="7.4499999999999997E-2"/>
    <m/>
    <n v="293600"/>
    <m/>
    <n v="150000"/>
    <m/>
    <n v="150000"/>
    <m/>
    <n v="1.9573333333333334"/>
    <n v="7.4300000000000005E-2"/>
    <n v="2022"/>
    <x v="13"/>
    <x v="1"/>
  </r>
  <r>
    <d v="2022-07-11T00:00:00"/>
    <d v="2022-07-13T00:00:00"/>
    <s v="Bookbuilding "/>
    <s v="SWR003"/>
    <d v="2025-03-10T00:00:00"/>
    <n v="5.0500000000000003E-2"/>
    <m/>
    <m/>
    <m/>
    <m/>
    <n v="5.0500000000000003E-2"/>
    <m/>
    <m/>
    <n v="38253"/>
    <n v="38253"/>
    <n v="38253"/>
    <n v="38253"/>
    <n v="38253"/>
    <n v="38253"/>
    <n v="1"/>
    <m/>
    <n v="2022"/>
    <x v="13"/>
    <x v="39"/>
  </r>
  <r>
    <d v="2022-07-12T00:00:00"/>
    <d v="2022-07-14T00:00:00"/>
    <s v="Lelang SBSN"/>
    <s v="SPNS10012023"/>
    <d v="2023-01-10T00:00:00"/>
    <s v="Diskonto"/>
    <n v="2.35E-2"/>
    <n v="2.35E-2"/>
    <n v="2.35E-2"/>
    <n v="2.35E-2"/>
    <n v="2.35E-2"/>
    <n v="2.35E-2"/>
    <n v="7000000"/>
    <n v="150000"/>
    <n v="12750900"/>
    <n v="150000"/>
    <n v="6625000"/>
    <n v="150000"/>
    <n v="6025000"/>
    <n v="1"/>
    <n v="2.7400000000000001E-2"/>
    <n v="2022"/>
    <x v="13"/>
    <x v="21"/>
  </r>
  <r>
    <d v="2022-07-12T00:00:00"/>
    <d v="2022-07-14T00:00:00"/>
    <s v="Lelang SBSN"/>
    <s v="PBS031"/>
    <d v="2024-07-15T00:00:00"/>
    <n v="0.04"/>
    <n v="5.2999999999999999E-2"/>
    <n v="5.4175899999999999E-2"/>
    <n v="0.06"/>
    <n v="5.2999999999999999E-2"/>
    <n v="5.3516500000000002E-2"/>
    <n v="5.3999999999999999E-2"/>
    <m/>
    <n v="8000000"/>
    <m/>
    <n v="5650000"/>
    <m/>
    <n v="5100000"/>
    <m/>
    <n v="1.5686274509803921"/>
    <n v="5.3600000000000002E-2"/>
    <n v="2022"/>
    <x v="13"/>
    <x v="20"/>
  </r>
  <r>
    <d v="2022-07-12T00:00:00"/>
    <d v="2022-07-14T00:00:00"/>
    <s v="Lelang SBSN"/>
    <s v="PBS032"/>
    <d v="2026-07-15T00:00:00"/>
    <n v="4.8750000000000002E-2"/>
    <n v="6.0499999999999998E-2"/>
    <n v="6.2142900000000001E-2"/>
    <n v="6.4000000000000001E-2"/>
    <n v="6.0499999999999998E-2"/>
    <n v="6.1255299999999999E-2"/>
    <n v="6.13E-2"/>
    <m/>
    <n v="1239000"/>
    <m/>
    <n v="550000"/>
    <m/>
    <n v="500000"/>
    <m/>
    <n v="2.4780000000000002"/>
    <n v="6.13E-2"/>
    <n v="2022"/>
    <x v="13"/>
    <x v="20"/>
  </r>
  <r>
    <d v="2022-07-12T00:00:00"/>
    <d v="2022-07-14T00:00:00"/>
    <s v="Lelang SBSN"/>
    <s v="PBS029"/>
    <d v="2034-03-15T00:00:00"/>
    <n v="6.3750000000000001E-2"/>
    <n v="7.2099999999999997E-2"/>
    <n v="7.4909100000000006E-2"/>
    <n v="7.5700000000000003E-2"/>
    <n v="7.2099999999999997E-2"/>
    <n v="7.2392399999999996E-2"/>
    <n v="7.2599999999999998E-2"/>
    <m/>
    <n v="2330500"/>
    <m/>
    <n v="75000"/>
    <m/>
    <n v="75000"/>
    <m/>
    <n v="31.073333333333334"/>
    <n v="7.2400000000000006E-2"/>
    <n v="2022"/>
    <x v="13"/>
    <x v="20"/>
  </r>
  <r>
    <d v="2022-07-12T00:00:00"/>
    <d v="2022-07-14T00:00:00"/>
    <s v="Lelang SBSN"/>
    <s v="PBS034"/>
    <d v="2039-07-15T00:00:00"/>
    <n v="6.5000000000000002E-2"/>
    <n v="7.2300000000000003E-2"/>
    <n v="7.3013300000000003E-2"/>
    <n v="7.4800000000000005E-2"/>
    <n v="7.2300000000000003E-2"/>
    <n v="7.2885699999999998E-2"/>
    <n v="7.3300000000000004E-2"/>
    <m/>
    <n v="515000"/>
    <m/>
    <n v="100000"/>
    <m/>
    <n v="100000"/>
    <m/>
    <n v="5.15"/>
    <n v="7.2900000000000006E-2"/>
    <n v="2022"/>
    <x v="13"/>
    <x v="20"/>
  </r>
  <r>
    <d v="2022-07-12T00:00:00"/>
    <d v="2022-07-14T00:00:00"/>
    <s v="Lelang SBSN"/>
    <s v="PBS033"/>
    <d v="2047-06-15T00:00:00"/>
    <n v="6.7500000000000004E-2"/>
    <n v="7.2999999999999995E-2"/>
    <n v="7.3801400000000003E-2"/>
    <n v="7.4999999999999997E-2"/>
    <n v="7.2999999999999995E-2"/>
    <n v="7.3361399999999993E-2"/>
    <n v="7.3700000000000002E-2"/>
    <m/>
    <n v="516400"/>
    <m/>
    <n v="100000"/>
    <m/>
    <n v="100000"/>
    <m/>
    <n v="5.1639999999999997"/>
    <n v="7.3400000000000007E-2"/>
    <n v="2022"/>
    <x v="13"/>
    <x v="20"/>
  </r>
  <r>
    <d v="2022-07-19T00:00:00"/>
    <d v="2022-07-21T00:00:00"/>
    <s v="Lelang"/>
    <s v="SPN03221019"/>
    <d v="2022-10-19T00:00:00"/>
    <s v="Diskonto"/>
    <n v="2.1999999999999999E-2"/>
    <n v="2.265E-2"/>
    <n v="2.4E-2"/>
    <n v="2.1999999999999999E-2"/>
    <n v="2.2499999999999999E-2"/>
    <n v="2.3E-2"/>
    <n v="15000000"/>
    <n v="500000"/>
    <n v="29454500"/>
    <n v="450000"/>
    <n v="11870000"/>
    <n v="450000"/>
    <n v="11870000"/>
    <n v="1.1111111111111112"/>
    <n v="2.2499999999999999E-2"/>
    <n v="2022"/>
    <x v="13"/>
    <x v="16"/>
  </r>
  <r>
    <d v="2022-07-19T00:00:00"/>
    <d v="2022-07-21T00:00:00"/>
    <s v="Lelang"/>
    <s v="SPN12230720"/>
    <d v="2023-07-20T00:00:00"/>
    <s v="Diskonto"/>
    <n v="3.2500000000000001E-2"/>
    <n v="3.2500000000000001E-2"/>
    <n v="3.2500000000000001E-2"/>
    <n v="3.2500000000000001E-2"/>
    <n v="3.2500000000000001E-2"/>
    <n v="3.2500000000000001E-2"/>
    <m/>
    <n v="5060000"/>
    <m/>
    <n v="20000"/>
    <m/>
    <n v="20000"/>
    <m/>
    <n v="253"/>
    <n v="3.2500000000000001E-2"/>
    <n v="2022"/>
    <x v="13"/>
    <x v="17"/>
  </r>
  <r>
    <d v="2022-07-19T00:00:00"/>
    <d v="2022-07-21T00:00:00"/>
    <s v="Lelang"/>
    <s v="FR0090"/>
    <d v="2027-04-15T00:00:00"/>
    <n v="5.1249999999999997E-2"/>
    <n v="6.4000000000000001E-2"/>
    <n v="6.5253199999999997E-2"/>
    <n v="7.1400000000000005E-2"/>
    <n v="6.4000000000000001E-2"/>
    <n v="6.5088999999999994E-2"/>
    <n v="6.6000000000000003E-2"/>
    <m/>
    <n v="4757500"/>
    <m/>
    <n v="3950000"/>
    <m/>
    <n v="3950000"/>
    <m/>
    <n v="1.2044303797468354"/>
    <n v="6.5100000000000005E-2"/>
    <n v="2022"/>
    <x v="13"/>
    <x v="1"/>
  </r>
  <r>
    <d v="2022-07-19T00:00:00"/>
    <d v="2022-07-21T00:00:00"/>
    <s v="Lelang"/>
    <s v="FR0091"/>
    <d v="2032-04-15T00:00:00"/>
    <n v="6.3750000000000001E-2"/>
    <n v="7.3499999999999996E-2"/>
    <n v="7.5575400000000001E-2"/>
    <n v="8.0500000000000002E-2"/>
    <n v="7.3499999999999996E-2"/>
    <n v="7.469932E-2"/>
    <n v="7.4899999999999994E-2"/>
    <m/>
    <n v="15289100"/>
    <m/>
    <n v="6350000"/>
    <m/>
    <n v="6350000"/>
    <m/>
    <n v="2.4077322834645671"/>
    <n v="7.4700000000000003E-2"/>
    <n v="2022"/>
    <x v="13"/>
    <x v="1"/>
  </r>
  <r>
    <d v="2022-07-19T00:00:00"/>
    <d v="2022-07-21T00:00:00"/>
    <s v="Lelang"/>
    <s v="FR0093"/>
    <d v="2037-07-15T00:00:00"/>
    <n v="6.3750000000000001E-2"/>
    <n v="7.3400000000000007E-2"/>
    <n v="7.4723999999999999E-2"/>
    <n v="7.51E-2"/>
    <n v="7.3400000000000007E-2"/>
    <n v="7.3967500000000005E-2"/>
    <n v="7.4099999999999999E-2"/>
    <m/>
    <n v="1190200"/>
    <m/>
    <n v="150000"/>
    <m/>
    <n v="150000"/>
    <m/>
    <n v="7.9346666666666668"/>
    <n v="7.3999999999999996E-2"/>
    <n v="2022"/>
    <x v="13"/>
    <x v="1"/>
  </r>
  <r>
    <d v="2022-07-19T00:00:00"/>
    <d v="2022-07-21T00:00:00"/>
    <s v="Lelang"/>
    <s v="FR0092"/>
    <d v="2042-06-15T00:00:00"/>
    <n v="7.1249999999999994E-2"/>
    <n v="7.4800000000000005E-2"/>
    <n v="7.5757199999999997E-2"/>
    <n v="7.6700000000000004E-2"/>
    <n v="7.4800000000000005E-2"/>
    <n v="7.5495499999999993E-2"/>
    <n v="7.5700000000000003E-2"/>
    <m/>
    <n v="2404400"/>
    <m/>
    <n v="900000"/>
    <m/>
    <n v="900000"/>
    <m/>
    <n v="2.6715555555555555"/>
    <n v="7.5499999999999998E-2"/>
    <n v="2022"/>
    <x v="13"/>
    <x v="1"/>
  </r>
  <r>
    <d v="2022-07-19T00:00:00"/>
    <d v="2022-07-21T00:00:00"/>
    <s v="Lelang"/>
    <s v="FR0089"/>
    <d v="2051-08-15T00:00:00"/>
    <n v="6.8750000000000006E-2"/>
    <n v="7.4700000000000003E-2"/>
    <n v="7.5354900000000002E-2"/>
    <n v="7.6999999999999999E-2"/>
    <n v="7.4700000000000003E-2"/>
    <n v="7.4771400000000002E-2"/>
    <n v="7.4800000000000005E-2"/>
    <m/>
    <n v="253300"/>
    <m/>
    <n v="50000"/>
    <m/>
    <n v="50000"/>
    <m/>
    <n v="5.0659999999999998"/>
    <n v="7.4999999999999997E-2"/>
    <n v="2022"/>
    <x v="13"/>
    <x v="1"/>
  </r>
  <r>
    <d v="2022-07-21T00:00:00"/>
    <d v="2022-07-26T00:00:00"/>
    <s v="Private Placement PPS SBSN"/>
    <s v="PBS035"/>
    <d v="2042-03-15T00:00:00"/>
    <n v="6.7500000000000004E-2"/>
    <m/>
    <m/>
    <m/>
    <m/>
    <n v="7.3400000000000007E-2"/>
    <m/>
    <m/>
    <n v="393858"/>
    <n v="393858"/>
    <n v="393858"/>
    <n v="393858"/>
    <n v="393858"/>
    <n v="393858"/>
    <n v="1"/>
    <m/>
    <n v="2022"/>
    <x v="13"/>
    <x v="20"/>
  </r>
  <r>
    <d v="2022-07-26T00:00:00"/>
    <d v="2022-07-28T00:00:00"/>
    <s v="Lelang SBSN"/>
    <s v="SPNS10012023"/>
    <d v="2023-01-10T00:00:00"/>
    <s v="Diskonto"/>
    <n v="2.8000000000000001E-2"/>
    <n v="2.8063500000000002E-2"/>
    <n v="2.8500000000000001E-2"/>
    <n v="2.8000000000000001E-2"/>
    <n v="2.8063500000000002E-2"/>
    <n v="2.8500000000000001E-2"/>
    <n v="7000000"/>
    <n v="433000"/>
    <n v="8347042"/>
    <n v="433000"/>
    <n v="8443300"/>
    <n v="433000"/>
    <n v="5873000"/>
    <n v="1"/>
    <n v="2.8500000000000001E-2"/>
    <n v="2022"/>
    <x v="13"/>
    <x v="21"/>
  </r>
  <r>
    <d v="2022-07-26T00:00:00"/>
    <d v="2022-07-28T00:00:00"/>
    <s v="Lelang SBSN"/>
    <s v="PBS031"/>
    <d v="2024-07-15T00:00:00"/>
    <n v="0.04"/>
    <n v="5.6300000000000003E-2"/>
    <n v="5.8478299999999997E-2"/>
    <n v="0.06"/>
    <n v="5.6300000000000003E-2"/>
    <n v="5.8306499999999997E-2"/>
    <n v="5.8999999999999997E-2"/>
    <m/>
    <n v="5585000"/>
    <m/>
    <n v="5578000"/>
    <m/>
    <n v="4800000"/>
    <m/>
    <n v="1.1635416666666667"/>
    <n v="5.8400000000000001E-2"/>
    <n v="2022"/>
    <x v="13"/>
    <x v="20"/>
  </r>
  <r>
    <d v="2022-07-26T00:00:00"/>
    <d v="2022-07-28T00:00:00"/>
    <s v="Lelang SBSN"/>
    <s v="PBS032"/>
    <d v="2026-07-15T00:00:00"/>
    <n v="4.8750000000000002E-2"/>
    <n v="6.3E-2"/>
    <n v="6.4950400000000005E-2"/>
    <n v="6.59E-2"/>
    <n v="6.3E-2"/>
    <n v="6.4826400000000006E-2"/>
    <n v="6.5199999999999994E-2"/>
    <m/>
    <n v="786000"/>
    <m/>
    <n v="335000"/>
    <m/>
    <n v="400000"/>
    <m/>
    <n v="1.9650000000000001"/>
    <n v="6.4899999999999999E-2"/>
    <n v="2022"/>
    <x v="13"/>
    <x v="20"/>
  </r>
  <r>
    <d v="2022-07-26T00:00:00"/>
    <d v="2022-07-28T00:00:00"/>
    <s v="Lelang SBSN"/>
    <s v="PBS030"/>
    <d v="2034-03-15T00:00:00"/>
    <n v="5.8749999999999997E-2"/>
    <n v="6.8000000000000005E-2"/>
    <n v="6.9093299999999996E-2"/>
    <n v="7.4700000000000003E-2"/>
    <n v="6.8000000000000005E-2"/>
    <s v="-"/>
    <s v="-"/>
    <m/>
    <n v="675500"/>
    <m/>
    <n v="75000"/>
    <m/>
    <n v="0"/>
    <m/>
    <n v="0"/>
    <n v="6.6799999999999998E-2"/>
    <n v="2022"/>
    <x v="13"/>
    <x v="20"/>
  </r>
  <r>
    <d v="2022-07-26T00:00:00"/>
    <d v="2022-07-28T00:00:00"/>
    <s v="Lelang SBSN"/>
    <s v="PBS029"/>
    <d v="2034-03-15T00:00:00"/>
    <n v="6.3750000000000001E-2"/>
    <n v="7.3700000000000002E-2"/>
    <n v="7.6164999999999997E-2"/>
    <n v="7.7499999999999999E-2"/>
    <n v="7.3700000000000002E-2"/>
    <n v="7.3852399999999999E-2"/>
    <n v="7.3999999999999996E-2"/>
    <m/>
    <n v="242"/>
    <m/>
    <n v="1755000"/>
    <m/>
    <n v="150000"/>
    <m/>
    <n v="1.6133333333333334E-3"/>
    <n v="7.3899999999999993E-2"/>
    <n v="2022"/>
    <x v="13"/>
    <x v="20"/>
  </r>
  <r>
    <d v="2022-07-26T00:00:00"/>
    <d v="2022-07-28T00:00:00"/>
    <s v="Lelang SBSN"/>
    <s v="PBS033"/>
    <d v="2047-06-15T00:00:00"/>
    <n v="6.7500000000000004E-2"/>
    <n v="7.3400000000000007E-2"/>
    <n v="7.6274099999999997E-2"/>
    <n v="7.6999999999999999E-2"/>
    <n v="7.3400000000000007E-2"/>
    <n v="7.4068300000000004E-2"/>
    <n v="7.4499999999999997E-2"/>
    <m/>
    <n v="867300"/>
    <m/>
    <n v="267300"/>
    <m/>
    <n v="90000"/>
    <m/>
    <n v="9.6366666666666667"/>
    <n v="7.4300000000000005E-2"/>
    <n v="2022"/>
    <x v="13"/>
    <x v="20"/>
  </r>
  <r>
    <d v="2022-07-27T00:00:00"/>
    <d v="2022-07-28T00:00:00"/>
    <s v="GSO SBSN"/>
    <s v="PBS031"/>
    <d v="2024-07-15T00:00:00"/>
    <n v="0.04"/>
    <n v="5.6300000000000003E-2"/>
    <n v="5.8478299999999997E-2"/>
    <n v="0.06"/>
    <n v="5.6300000000000003E-2"/>
    <n v="5.8306499999999997E-2"/>
    <n v="5.8999999999999997E-2"/>
    <n v="1127000"/>
    <n v="201300"/>
    <n v="1743300"/>
    <n v="201300"/>
    <n v="1743300"/>
    <n v="201300"/>
    <n v="1743300"/>
    <n v="1"/>
    <n v="5.8400000000000001E-2"/>
    <n v="2022"/>
    <x v="13"/>
    <x v="20"/>
  </r>
  <r>
    <d v="2022-07-27T00:00:00"/>
    <d v="2022-07-28T00:00:00"/>
    <s v="GSO SBSN"/>
    <s v="PBS032"/>
    <d v="2026-07-15T00:00:00"/>
    <n v="4.8750000000000002E-2"/>
    <n v="6.3E-2"/>
    <n v="6.4950400000000005E-2"/>
    <n v="6.59E-2"/>
    <n v="6.3E-2"/>
    <n v="6.4826400000000006E-2"/>
    <n v="6.5199999999999994E-2"/>
    <m/>
    <n v="300000"/>
    <m/>
    <n v="300000"/>
    <m/>
    <n v="300000"/>
    <m/>
    <n v="1"/>
    <n v="6.4899999999999999E-2"/>
    <n v="2022"/>
    <x v="13"/>
    <x v="20"/>
  </r>
  <r>
    <d v="2022-07-27T00:00:00"/>
    <d v="2022-07-28T00:00:00"/>
    <s v="GSO SBSN"/>
    <s v="PBS029"/>
    <d v="2034-03-15T00:00:00"/>
    <n v="6.3750000000000001E-2"/>
    <n v="7.3700000000000002E-2"/>
    <n v="7.6164999999999997E-2"/>
    <n v="7.7499999999999999E-2"/>
    <n v="7.3700000000000002E-2"/>
    <n v="7.3852399999999999E-2"/>
    <n v="7.3999999999999996E-2"/>
    <m/>
    <n v="642000"/>
    <m/>
    <n v="642000"/>
    <m/>
    <n v="642000"/>
    <m/>
    <n v="1"/>
    <n v="7.3899999999999993E-2"/>
    <n v="2022"/>
    <x v="13"/>
    <x v="20"/>
  </r>
  <r>
    <d v="2022-07-27T00:00:00"/>
    <d v="2022-07-28T00:00:00"/>
    <s v="GSO SBSN"/>
    <s v="PBS033"/>
    <d v="2047-06-15T00:00:00"/>
    <n v="6.7500000000000004E-2"/>
    <n v="7.3400000000000007E-2"/>
    <n v="7.6274099999999997E-2"/>
    <n v="7.6999999999999999E-2"/>
    <n v="7.3400000000000007E-2"/>
    <n v="7.4068300000000004E-2"/>
    <n v="7.4499999999999997E-2"/>
    <m/>
    <n v="600000"/>
    <m/>
    <n v="600000"/>
    <m/>
    <n v="600000"/>
    <m/>
    <n v="1"/>
    <n v="7.4300000000000005E-2"/>
    <n v="2022"/>
    <x v="13"/>
    <x v="20"/>
  </r>
  <r>
    <d v="2022-08-02T00:00:00"/>
    <d v="2022-08-04T00:00:00"/>
    <s v="Lelang"/>
    <s v="SPN03221102"/>
    <d v="2022-11-02T00:00:00"/>
    <s v="Diskonto"/>
    <n v="2.3E-2"/>
    <n v="2.3284200000000001E-2"/>
    <n v="2.5000000000000001E-2"/>
    <n v="2.3E-2"/>
    <n v="2.3E-2"/>
    <n v="2.3E-2"/>
    <n v="15000000"/>
    <n v="340000"/>
    <n v="36913200"/>
    <n v="300000"/>
    <n v="19060000"/>
    <n v="300000"/>
    <n v="19060000"/>
    <n v="1.1333333333333333"/>
    <n v="2.3099999999999999E-2"/>
    <n v="2022"/>
    <x v="13"/>
    <x v="16"/>
  </r>
  <r>
    <d v="2022-08-02T00:00:00"/>
    <d v="2022-08-04T00:00:00"/>
    <s v="Lelang"/>
    <s v="SPN12230413"/>
    <d v="2023-04-13T00:00:00"/>
    <s v="Diskonto"/>
    <n v="3.2300000000000002E-2"/>
    <n v="3.3171100000000002E-2"/>
    <n v="3.6999999999999998E-2"/>
    <n v="3.2300000000000002E-2"/>
    <n v="3.2971100000000003E-2"/>
    <n v="3.4799999999999998E-2"/>
    <m/>
    <n v="2575000"/>
    <m/>
    <n v="2400000"/>
    <m/>
    <n v="2400000"/>
    <m/>
    <n v="1.0729166666666667"/>
    <n v="3.3000000000000002E-2"/>
    <n v="2022"/>
    <x v="13"/>
    <x v="17"/>
  </r>
  <r>
    <d v="2022-08-02T00:00:00"/>
    <d v="2022-08-04T00:00:00"/>
    <s v="Lelang"/>
    <s v="FR0090"/>
    <d v="2027-04-15T00:00:00"/>
    <n v="5.1249999999999997E-2"/>
    <n v="6.3700000000000007E-2"/>
    <n v="6.4478999999999995E-2"/>
    <n v="6.6000000000000003E-2"/>
    <n v="6.3700000000000007E-2"/>
    <n v="6.4198900000000003E-2"/>
    <n v="6.4500000000000002E-2"/>
    <m/>
    <n v="10732000"/>
    <m/>
    <n v="4300000"/>
    <m/>
    <n v="4300000"/>
    <m/>
    <n v="2.4958139534883719"/>
    <n v="6.4199999999999993E-2"/>
    <n v="2022"/>
    <x v="13"/>
    <x v="1"/>
  </r>
  <r>
    <d v="2022-08-02T00:00:00"/>
    <d v="2022-08-04T00:00:00"/>
    <s v="Lelang"/>
    <s v="FR0091"/>
    <d v="2032-04-15T00:00:00"/>
    <n v="6.3750000000000001E-2"/>
    <n v="7.0900000000000005E-2"/>
    <n v="7.2110900000000006E-2"/>
    <n v="7.4499999999999997E-2"/>
    <n v="7.0900000000000005E-2"/>
    <n v="7.1698600000000001E-2"/>
    <n v="7.22E-2"/>
    <m/>
    <n v="17770900"/>
    <m/>
    <n v="11150000"/>
    <m/>
    <n v="11150000"/>
    <m/>
    <n v="1.5938026905829596"/>
    <n v="7.17E-2"/>
    <n v="2022"/>
    <x v="13"/>
    <x v="1"/>
  </r>
  <r>
    <d v="2022-08-02T00:00:00"/>
    <d v="2022-08-04T00:00:00"/>
    <s v="Lelang"/>
    <s v="FR0093"/>
    <d v="2037-07-15T00:00:00"/>
    <n v="6.3750000000000001E-2"/>
    <n v="6.8699999999999997E-2"/>
    <n v="7.1092500000000003E-2"/>
    <n v="7.2900000000000006E-2"/>
    <n v="6.8699999999999997E-2"/>
    <n v="6.8733299999999997E-2"/>
    <n v="7.0000000000000007E-2"/>
    <m/>
    <n v="1263000"/>
    <m/>
    <n v="150000"/>
    <m/>
    <n v="150000"/>
    <m/>
    <n v="8.42"/>
    <n v="6.9000000000000006E-2"/>
    <n v="2022"/>
    <x v="13"/>
    <x v="1"/>
  </r>
  <r>
    <d v="2022-08-02T00:00:00"/>
    <d v="2022-08-04T00:00:00"/>
    <s v="Lelang"/>
    <s v="FR0092"/>
    <d v="2042-06-15T00:00:00"/>
    <n v="7.1249999999999994E-2"/>
    <n v="7.2300000000000003E-2"/>
    <n v="7.3281899999999997E-2"/>
    <n v="7.3999999999999996E-2"/>
    <n v="7.2300000000000003E-2"/>
    <n v="7.2494699999999995E-2"/>
    <n v="7.2700000000000001E-2"/>
    <m/>
    <n v="3934900"/>
    <m/>
    <n v="750000"/>
    <m/>
    <n v="750000"/>
    <m/>
    <n v="5.2465333333333337"/>
    <n v="7.2499999999999995E-2"/>
    <n v="2022"/>
    <x v="13"/>
    <x v="1"/>
  </r>
  <r>
    <d v="2022-08-02T00:00:00"/>
    <d v="2022-08-04T00:00:00"/>
    <s v="Lelang"/>
    <s v="FR0089"/>
    <d v="2051-08-15T00:00:00"/>
    <n v="6.8750000000000006E-2"/>
    <n v="7.3400000000000007E-2"/>
    <n v="7.4485399999999993E-2"/>
    <n v="7.5300000000000006E-2"/>
    <n v="7.3400000000000007E-2"/>
    <n v="7.3464299999999996E-2"/>
    <n v="7.3499999999999996E-2"/>
    <m/>
    <n v="297400"/>
    <m/>
    <n v="10000"/>
    <m/>
    <n v="10000"/>
    <m/>
    <n v="29.74"/>
    <n v="7.3499999999999996E-2"/>
    <n v="2022"/>
    <x v="13"/>
    <x v="1"/>
  </r>
  <r>
    <d v="2022-08-09T00:00:00"/>
    <d v="2022-08-11T00:00:00"/>
    <s v="Lelang SBSN"/>
    <s v="SPNS07022023"/>
    <d v="2023-02-07T00:00:00"/>
    <s v="Diskonto"/>
    <n v="2.8500000000000001E-2"/>
    <n v="3.0164E-2"/>
    <n v="3.1300000000000001E-2"/>
    <n v="2.8500000000000001E-2"/>
    <n v="2.8500000000000001E-2"/>
    <n v="2.8500000000000001E-2"/>
    <n v="7000000"/>
    <n v="1201600"/>
    <n v="30854600"/>
    <n v="50000"/>
    <n v="10790000"/>
    <n v="50000"/>
    <n v="10640000"/>
    <n v="24.032"/>
    <n v="2.8500000000000001E-2"/>
    <n v="2022"/>
    <x v="13"/>
    <x v="21"/>
  </r>
  <r>
    <d v="2022-08-09T00:00:00"/>
    <d v="2022-08-11T00:00:00"/>
    <s v="Lelang SBSN"/>
    <s v="PBS031"/>
    <d v="2024-07-15T00:00:00"/>
    <n v="0.04"/>
    <n v="5.6300000000000003E-2"/>
    <n v="5.7885600000000002E-2"/>
    <n v="5.9400000000000001E-2"/>
    <n v="5.6300000000000003E-2"/>
    <n v="5.6999800000000003E-2"/>
    <n v="5.7599999999999998E-2"/>
    <m/>
    <n v="15313000"/>
    <m/>
    <n v="4450000"/>
    <m/>
    <n v="4450000"/>
    <m/>
    <n v="3.4411235955056179"/>
    <n v="5.7000000000000002E-2"/>
    <n v="2022"/>
    <x v="13"/>
    <x v="20"/>
  </r>
  <r>
    <d v="2022-08-09T00:00:00"/>
    <d v="2022-08-11T00:00:00"/>
    <s v="Lelang SBSN"/>
    <s v="PBS032"/>
    <d v="2026-07-15T00:00:00"/>
    <n v="4.8750000000000002E-2"/>
    <n v="6.3799999999999996E-2"/>
    <n v="6.4710299999999998E-2"/>
    <n v="6.7799999999999999E-2"/>
    <n v="6.3799999999999996E-2"/>
    <n v="6.4171900000000004E-2"/>
    <n v="6.4500000000000002E-2"/>
    <m/>
    <n v="7040000"/>
    <m/>
    <n v="3150000"/>
    <m/>
    <n v="3000000"/>
    <m/>
    <n v="2.3466666666666667"/>
    <n v="6.4199999999999993E-2"/>
    <n v="2022"/>
    <x v="13"/>
    <x v="20"/>
  </r>
  <r>
    <d v="2022-08-09T00:00:00"/>
    <d v="2022-08-11T00:00:00"/>
    <s v="Lelang SBSN"/>
    <s v="PBS029"/>
    <d v="2034-03-15T00:00:00"/>
    <n v="6.3750000000000001E-2"/>
    <n v="7.2999999999999995E-2"/>
    <n v="7.3709899999999995E-2"/>
    <n v="7.4999999999999997E-2"/>
    <n v="7.2999999999999995E-2"/>
    <n v="7.3197200000000004E-2"/>
    <n v="7.3400000000000007E-2"/>
    <m/>
    <n v="6053600"/>
    <m/>
    <n v="3100000"/>
    <m/>
    <n v="3100000"/>
    <m/>
    <n v="1.9527741935483871"/>
    <n v="7.3200000000000001E-2"/>
    <n v="2022"/>
    <x v="13"/>
    <x v="20"/>
  </r>
  <r>
    <d v="2022-08-09T00:00:00"/>
    <d v="2022-08-11T00:00:00"/>
    <s v="Lelang SBSN"/>
    <s v="PBS034"/>
    <d v="2039-06-15T00:00:00"/>
    <n v="6.5000000000000002E-2"/>
    <n v="7.1999999999999995E-2"/>
    <n v="7.4817099999999997E-2"/>
    <n v="7.5499999999999998E-2"/>
    <n v="7.1999999999999995E-2"/>
    <s v="-"/>
    <s v="-"/>
    <m/>
    <n v="538000"/>
    <m/>
    <n v="0"/>
    <m/>
    <n v="0"/>
    <m/>
    <n v="0"/>
    <n v="7.1999999999999995E-2"/>
    <n v="2022"/>
    <x v="13"/>
    <x v="20"/>
  </r>
  <r>
    <d v="2022-08-09T00:00:00"/>
    <d v="2022-08-11T00:00:00"/>
    <s v="Lelang SBSN"/>
    <s v="PBS033"/>
    <d v="2047-06-15T00:00:00"/>
    <n v="6.7500000000000004E-2"/>
    <n v="7.3499999999999996E-2"/>
    <n v="7.4393500000000001E-2"/>
    <n v="7.5499999999999998E-2"/>
    <n v="7.3499999999999996E-2"/>
    <n v="7.3785699999999996E-2"/>
    <n v="7.3999999999999996E-2"/>
    <m/>
    <n v="708400"/>
    <m/>
    <n v="40000"/>
    <m/>
    <n v="40000"/>
    <m/>
    <n v="17.71"/>
    <n v="7.3800000000000004E-2"/>
    <n v="2022"/>
    <x v="13"/>
    <x v="20"/>
  </r>
  <r>
    <d v="2022-08-16T00:00:00"/>
    <d v="2022-08-19T00:00:00"/>
    <s v="Lelang"/>
    <s v="SPN03221117"/>
    <d v="2022-11-17T00:00:00"/>
    <s v="Diskonto"/>
    <n v="2.3E-2"/>
    <n v="2.35321E-2"/>
    <n v="2.4E-2"/>
    <n v="2.3E-2"/>
    <n v="2.3174E-2"/>
    <n v="2.35E-2"/>
    <n v="19000000"/>
    <n v="2770000"/>
    <n v="72155400"/>
    <n v="2650000"/>
    <n v="27000000"/>
    <n v="1000000"/>
    <n v="21650000"/>
    <n v="2.77"/>
    <n v="2.35E-2"/>
    <n v="2022"/>
    <x v="13"/>
    <x v="16"/>
  </r>
  <r>
    <d v="2022-08-16T00:00:00"/>
    <d v="2022-08-19T00:00:00"/>
    <s v="Lelang"/>
    <s v="SPN12230818"/>
    <d v="2023-08-18T00:00:00"/>
    <s v="Diskonto"/>
    <n v="3.5499999999999997E-2"/>
    <n v="3.7280000000000001E-2"/>
    <n v="3.85E-2"/>
    <n v="3.5499999999999997E-2"/>
    <n v="3.6797400000000001E-2"/>
    <n v="3.7499999999999999E-2"/>
    <m/>
    <n v="3850000"/>
    <m/>
    <n v="1950000"/>
    <m/>
    <n v="1950000"/>
    <m/>
    <n v="1.9743589743589745"/>
    <n v="3.6799999999999999E-2"/>
    <n v="2022"/>
    <x v="13"/>
    <x v="17"/>
  </r>
  <r>
    <d v="2022-08-16T00:00:00"/>
    <d v="2022-08-19T00:00:00"/>
    <s v="Lelang"/>
    <s v="FR0095"/>
    <d v="2028-08-15T00:00:00"/>
    <n v="6.3750000000000001E-2"/>
    <n v="6.2799999999999995E-2"/>
    <n v="6.4908099999999996E-2"/>
    <n v="6.8000000000000005E-2"/>
    <n v="6.2799999999999995E-2"/>
    <n v="6.4149300000000006E-2"/>
    <n v="6.4500000000000002E-2"/>
    <m/>
    <n v="16669000"/>
    <m/>
    <n v="9550000"/>
    <m/>
    <n v="5950000"/>
    <m/>
    <n v="2.8015126050420167"/>
    <n v="6.4500000000000002E-2"/>
    <n v="2022"/>
    <x v="13"/>
    <x v="1"/>
  </r>
  <r>
    <d v="2022-08-16T00:00:00"/>
    <d v="2022-08-19T00:00:00"/>
    <s v="Lelang"/>
    <s v="FR0096"/>
    <d v="2033-02-15T00:00:00"/>
    <n v="7.0000000000000007E-2"/>
    <n v="6.9000000000000006E-2"/>
    <n v="7.1100899999999995E-2"/>
    <n v="7.3499999999999996E-2"/>
    <n v="6.9000000000000006E-2"/>
    <n v="7.0597800000000002E-2"/>
    <n v="7.0800000000000002E-2"/>
    <m/>
    <n v="31783200"/>
    <m/>
    <n v="9400000"/>
    <m/>
    <n v="9350000"/>
    <m/>
    <n v="3.3992727272727272"/>
    <n v="7.0599999999999996E-2"/>
    <n v="2022"/>
    <x v="13"/>
    <x v="1"/>
  </r>
  <r>
    <d v="2022-08-16T00:00:00"/>
    <d v="2022-08-19T00:00:00"/>
    <s v="Lelang"/>
    <s v="FR0093"/>
    <d v="2037-07-15T00:00:00"/>
    <n v="6.3750000000000001E-2"/>
    <n v="6.88E-2"/>
    <n v="7.0179900000000003E-2"/>
    <n v="7.1599999999999997E-2"/>
    <n v="6.88E-2"/>
    <n v="6.9960400000000006E-2"/>
    <n v="7.1400000000000005E-2"/>
    <m/>
    <n v="734100"/>
    <m/>
    <n v="650000"/>
    <m/>
    <n v="650000"/>
    <m/>
    <n v="1.1293846153846154"/>
    <n v="7.0000000000000007E-2"/>
    <n v="2022"/>
    <x v="13"/>
    <x v="1"/>
  </r>
  <r>
    <d v="2022-08-16T00:00:00"/>
    <d v="2022-08-19T00:00:00"/>
    <s v="Lelang"/>
    <s v="FR0097"/>
    <d v="2043-06-15T00:00:00"/>
    <n v="7.1249999999999994E-2"/>
    <n v="7.0999999999999994E-2"/>
    <n v="7.2230100000000005E-2"/>
    <n v="7.4200000000000002E-2"/>
    <n v="7.0999999999999994E-2"/>
    <n v="7.1899599999999994E-2"/>
    <n v="7.1999999999999995E-2"/>
    <m/>
    <n v="15924700"/>
    <m/>
    <n v="2550000"/>
    <m/>
    <n v="2550000"/>
    <m/>
    <n v="6.2449803921568625"/>
    <n v="7.1900000000000006E-2"/>
    <n v="2022"/>
    <x v="13"/>
    <x v="1"/>
  </r>
  <r>
    <d v="2022-08-16T00:00:00"/>
    <d v="2022-08-19T00:00:00"/>
    <s v="Lelang"/>
    <s v="FR0089"/>
    <d v="2051-08-15T00:00:00"/>
    <n v="6.8750000000000006E-2"/>
    <n v="7.2400000000000006E-2"/>
    <n v="7.3219999999999993E-2"/>
    <n v="7.4399999999999994E-2"/>
    <n v="7.2400000000000006E-2"/>
    <n v="7.3034100000000005E-2"/>
    <n v="7.3300000000000004E-2"/>
    <m/>
    <n v="424400"/>
    <m/>
    <n v="250000"/>
    <m/>
    <n v="200000"/>
    <m/>
    <n v="2.1219999999999999"/>
    <n v="7.3200000000000001E-2"/>
    <n v="2022"/>
    <x v="13"/>
    <x v="1"/>
  </r>
  <r>
    <d v="2022-08-19T00:00:00"/>
    <d v="2022-09-21T00:00:00"/>
    <s v="Bookbuilding "/>
    <s v="SR017"/>
    <d v="2025-09-10T00:00:00"/>
    <n v="5.8999999999999997E-2"/>
    <m/>
    <m/>
    <m/>
    <m/>
    <n v="5.8999999999999997E-2"/>
    <m/>
    <m/>
    <n v="26974976"/>
    <n v="26974976"/>
    <n v="26974976"/>
    <n v="26974976"/>
    <n v="26974976"/>
    <n v="26974976"/>
    <n v="1"/>
    <m/>
    <n v="2022"/>
    <x v="13"/>
    <x v="38"/>
  </r>
  <r>
    <d v="2022-08-22T00:00:00"/>
    <d v="2022-08-25T00:00:00"/>
    <s v="Private Placement PPS"/>
    <s v="FR0094"/>
    <d v="2028-01-15T00:00:00"/>
    <n v="5.6000000000000001E-2"/>
    <m/>
    <m/>
    <m/>
    <m/>
    <n v="6.5000000000000002E-2"/>
    <m/>
    <m/>
    <n v="1551262"/>
    <n v="1911235.389"/>
    <n v="1551262"/>
    <n v="1911235.389"/>
    <n v="1551262"/>
    <n v="1911235.389"/>
    <n v="1"/>
    <m/>
    <n v="2022"/>
    <x v="13"/>
    <x v="1"/>
  </r>
  <r>
    <d v="2022-08-22T00:00:00"/>
    <d v="2022-08-25T00:00:00"/>
    <s v="Private Placement PPS"/>
    <s v="USDFR003"/>
    <d v="2032-01-15T00:00:00"/>
    <n v="0.03"/>
    <m/>
    <m/>
    <m/>
    <m/>
    <m/>
    <m/>
    <m/>
    <n v="359973.38900000002"/>
    <m/>
    <n v="359973.38900000002"/>
    <m/>
    <n v="359973.38900000002"/>
    <m/>
    <n v="1"/>
    <m/>
    <n v="2022"/>
    <x v="13"/>
    <x v="25"/>
  </r>
  <r>
    <d v="2022-08-23T00:00:00"/>
    <d v="2022-08-25T00:00:00"/>
    <s v="Lelang SBSN"/>
    <s v="SPNS07022023"/>
    <d v="2023-02-07T00:00:00"/>
    <s v="Diskonto"/>
    <n v="3.0499999999999999E-2"/>
    <n v="3.23583E-2"/>
    <n v="3.3399999999999999E-2"/>
    <n v="3.0499999999999999E-2"/>
    <s v="-"/>
    <s v="-"/>
    <n v="9000000"/>
    <n v="1200000"/>
    <n v="28540800"/>
    <n v="0"/>
    <n v="17146400"/>
    <n v="0"/>
    <n v="12100000"/>
    <n v="0"/>
    <n v="2.92E-2"/>
    <n v="2022"/>
    <x v="13"/>
    <x v="21"/>
  </r>
  <r>
    <d v="2022-08-23T00:00:00"/>
    <d v="2022-08-25T00:00:00"/>
    <s v="Lelang SBSN"/>
    <s v="PBS036"/>
    <d v="2025-08-15T00:00:00"/>
    <n v="5.3749999999999999E-2"/>
    <n v="5.6500000000000002E-2"/>
    <n v="5.8365899999999998E-2"/>
    <n v="6.2399999999999997E-2"/>
    <n v="5.6500000000000002E-2"/>
    <n v="5.7242000000000001E-2"/>
    <n v="5.7700000000000001E-2"/>
    <m/>
    <n v="8429000"/>
    <m/>
    <n v="6550000"/>
    <m/>
    <n v="4050000"/>
    <m/>
    <n v="2.0812345679012347"/>
    <n v="5.7700000000000001E-2"/>
    <n v="2022"/>
    <x v="13"/>
    <x v="20"/>
  </r>
  <r>
    <d v="2022-08-23T00:00:00"/>
    <d v="2022-08-25T00:00:00"/>
    <s v="Lelang SBSN"/>
    <s v="PBS003"/>
    <d v="2027-01-15T00:00:00"/>
    <n v="0.06"/>
    <n v="6.4799999999999996E-2"/>
    <n v="6.5484000000000001E-2"/>
    <n v="6.7900000000000002E-2"/>
    <n v="6.4799999999999996E-2"/>
    <n v="6.4899999999999999E-2"/>
    <n v="6.5000000000000002E-2"/>
    <m/>
    <n v="2798500"/>
    <m/>
    <n v="1750000"/>
    <m/>
    <n v="1250000"/>
    <m/>
    <n v="2.2387999999999999"/>
    <n v="6.5000000000000002E-2"/>
    <n v="2022"/>
    <x v="13"/>
    <x v="20"/>
  </r>
  <r>
    <d v="2022-08-23T00:00:00"/>
    <d v="2022-08-25T00:00:00"/>
    <s v="Lelang SBSN"/>
    <s v="PBS030"/>
    <d v="2028-07-15T00:00:00"/>
    <n v="5.8749999999999997E-2"/>
    <n v="6.5299999999999997E-2"/>
    <n v="6.6346699999999995E-2"/>
    <n v="6.7000000000000004E-2"/>
    <n v="6.5299999999999997E-2"/>
    <n v="6.5970000000000001E-2"/>
    <n v="6.6000000000000003E-2"/>
    <m/>
    <n v="4333500"/>
    <m/>
    <n v="1650000"/>
    <m/>
    <n v="1500000"/>
    <m/>
    <n v="2.8889999999999998"/>
    <n v="6.6000000000000003E-2"/>
    <n v="2022"/>
    <x v="13"/>
    <x v="20"/>
  </r>
  <r>
    <d v="2022-08-23T00:00:00"/>
    <d v="2022-08-25T00:00:00"/>
    <s v="Lelang SBSN"/>
    <s v="PBS029"/>
    <d v="2034-03-15T00:00:00"/>
    <n v="6.3750000000000001E-2"/>
    <n v="7.1300000000000002E-2"/>
    <n v="7.3151800000000003E-2"/>
    <n v="7.4499999999999997E-2"/>
    <n v="7.1300000000000002E-2"/>
    <n v="7.1948200000000004E-2"/>
    <n v="7.22E-2"/>
    <m/>
    <n v="4783400"/>
    <m/>
    <n v="200000"/>
    <m/>
    <n v="200000"/>
    <m/>
    <n v="0"/>
    <n v="7.1999999999999995E-2"/>
    <n v="2022"/>
    <x v="13"/>
    <x v="20"/>
  </r>
  <r>
    <d v="2022-08-23T00:00:00"/>
    <d v="2022-08-25T00:00:00"/>
    <s v="Lelang SBSN"/>
    <s v="PBS033"/>
    <d v="2047-06-15T00:00:00"/>
    <n v="6.7500000000000004E-2"/>
    <n v="7.2800000000000004E-2"/>
    <n v="7.2973899999999994E-2"/>
    <n v="7.4499999999999997E-2"/>
    <n v="7.2800000000000004E-2"/>
    <n v="7.2800000000000004E-2"/>
    <n v="7.2800000000000004E-2"/>
    <m/>
    <n v="6996400"/>
    <m/>
    <n v="6996400"/>
    <m/>
    <n v="5100000"/>
    <m/>
    <n v="1.371843137254902"/>
    <n v="7.2999999999999995E-2"/>
    <n v="2022"/>
    <x v="13"/>
    <x v="20"/>
  </r>
  <r>
    <d v="2022-08-24T00:00:00"/>
    <d v="2022-08-26T00:00:00"/>
    <s v="Private Placement (Cluster A)"/>
    <s v="VR0078"/>
    <d v="2027-08-26T00:00:00"/>
    <n v="4.0899999999999999E-2"/>
    <m/>
    <m/>
    <m/>
    <m/>
    <n v="4.0899999999999999E-2"/>
    <m/>
    <n v="40400000"/>
    <n v="2198565"/>
    <n v="40400000"/>
    <n v="2198565"/>
    <n v="40400000"/>
    <n v="2198565"/>
    <n v="40400000"/>
    <n v="1"/>
    <m/>
    <n v="2022"/>
    <x v="13"/>
    <x v="3"/>
  </r>
  <r>
    <d v="2022-08-24T00:00:00"/>
    <d v="2022-08-26T00:00:00"/>
    <s v="Private Placement (Cluster A)"/>
    <s v="VR0079"/>
    <d v="2028-08-26T00:00:00"/>
    <n v="4.0899999999999999E-2"/>
    <m/>
    <m/>
    <m/>
    <m/>
    <n v="4.0899999999999999E-2"/>
    <m/>
    <m/>
    <n v="2198565"/>
    <m/>
    <n v="2198565"/>
    <m/>
    <n v="2198565"/>
    <m/>
    <n v="1"/>
    <m/>
    <n v="2022"/>
    <x v="13"/>
    <x v="3"/>
  </r>
  <r>
    <d v="2022-08-24T00:00:00"/>
    <d v="2022-08-26T00:00:00"/>
    <s v="Private Placement (Cluster A)"/>
    <s v="VR0080"/>
    <d v="2029-08-26T00:00:00"/>
    <n v="4.0899999999999999E-2"/>
    <m/>
    <m/>
    <m/>
    <m/>
    <n v="4.0899999999999999E-2"/>
    <m/>
    <m/>
    <n v="2198565"/>
    <m/>
    <n v="2198565"/>
    <m/>
    <n v="2198565"/>
    <m/>
    <n v="1"/>
    <m/>
    <n v="2022"/>
    <x v="13"/>
    <x v="3"/>
  </r>
  <r>
    <d v="2022-08-24T00:00:00"/>
    <d v="2022-08-26T00:00:00"/>
    <s v="Private Placement (Cluster A)"/>
    <s v="VR0081"/>
    <d v="2030-08-26T00:00:00"/>
    <n v="4.0899999999999999E-2"/>
    <m/>
    <m/>
    <m/>
    <m/>
    <n v="4.0899999999999999E-2"/>
    <m/>
    <m/>
    <n v="2198565"/>
    <m/>
    <n v="2198565"/>
    <m/>
    <n v="2198565"/>
    <m/>
    <n v="1"/>
    <m/>
    <n v="2022"/>
    <x v="13"/>
    <x v="3"/>
  </r>
  <r>
    <d v="2022-08-24T00:00:00"/>
    <d v="2022-08-26T00:00:00"/>
    <s v="Private Placement (Cluster B)"/>
    <s v="VR0082"/>
    <d v="2027-08-26T00:00:00"/>
    <n v="4.0899999999999999E-2"/>
    <m/>
    <m/>
    <m/>
    <m/>
    <n v="4.0899999999999999E-2"/>
    <m/>
    <m/>
    <n v="7901435"/>
    <m/>
    <n v="7901435"/>
    <m/>
    <n v="7901435"/>
    <m/>
    <n v="1"/>
    <m/>
    <n v="2022"/>
    <x v="13"/>
    <x v="3"/>
  </r>
  <r>
    <d v="2022-08-24T00:00:00"/>
    <d v="2022-08-26T00:00:00"/>
    <s v="Private Placement (Cluster B)"/>
    <s v="VR0083"/>
    <d v="2028-08-26T00:00:00"/>
    <n v="4.0899999999999999E-2"/>
    <m/>
    <m/>
    <m/>
    <m/>
    <n v="4.0899999999999999E-2"/>
    <m/>
    <m/>
    <n v="7901435"/>
    <m/>
    <n v="7901435"/>
    <m/>
    <n v="7901435"/>
    <m/>
    <n v="1"/>
    <m/>
    <n v="2022"/>
    <x v="13"/>
    <x v="3"/>
  </r>
  <r>
    <d v="2022-08-24T00:00:00"/>
    <d v="2022-08-26T00:00:00"/>
    <s v="Private Placement (Cluster B)"/>
    <s v="VR0084"/>
    <d v="2029-08-26T00:00:00"/>
    <n v="4.0899999999999999E-2"/>
    <m/>
    <m/>
    <m/>
    <m/>
    <n v="4.0899999999999999E-2"/>
    <m/>
    <m/>
    <n v="7901435"/>
    <m/>
    <n v="7901435"/>
    <m/>
    <n v="7901435"/>
    <m/>
    <n v="1"/>
    <m/>
    <n v="2022"/>
    <x v="13"/>
    <x v="3"/>
  </r>
  <r>
    <d v="2022-08-24T00:00:00"/>
    <d v="2022-08-26T00:00:00"/>
    <s v="Private Placement (Cluster B)"/>
    <s v="VR0085"/>
    <d v="2030-08-26T00:00:00"/>
    <n v="4.0899999999999999E-2"/>
    <m/>
    <m/>
    <m/>
    <m/>
    <n v="4.0899999999999999E-2"/>
    <m/>
    <m/>
    <n v="7901435"/>
    <m/>
    <n v="7901435"/>
    <m/>
    <n v="7901435"/>
    <m/>
    <n v="1"/>
    <m/>
    <n v="2022"/>
    <x v="13"/>
    <x v="3"/>
  </r>
  <r>
    <d v="2022-08-30T00:00:00"/>
    <d v="2022-09-01T00:00:00"/>
    <s v="Lelang"/>
    <s v="SPN03221130"/>
    <d v="2022-11-30T00:00:00"/>
    <s v="Diskonto"/>
    <n v="2.35E-2"/>
    <n v="2.6141399999999999E-2"/>
    <n v="3.1E-2"/>
    <n v="2.35E-2"/>
    <n v="2.4188999999999999E-2"/>
    <n v="2.4500000000000001E-2"/>
    <n v="19000000"/>
    <n v="4950000"/>
    <n v="47248700"/>
    <n v="4850000"/>
    <n v="26577500"/>
    <n v="1000000"/>
    <n v="19000000"/>
    <n v="4.95"/>
    <n v="2.5999999999999999E-2"/>
    <n v="2022"/>
    <x v="13"/>
    <x v="16"/>
  </r>
  <r>
    <d v="2022-08-30T00:00:00"/>
    <d v="2022-09-01T00:00:00"/>
    <s v="Lelang"/>
    <s v="SPN12230526"/>
    <d v="2023-05-26T00:00:00"/>
    <s v="Diskonto"/>
    <n v="3.5999999999999997E-2"/>
    <n v="3.7379000000000003E-2"/>
    <n v="3.9E-2"/>
    <n v="3.5999999999999997E-2"/>
    <n v="3.6637700000000002E-2"/>
    <n v="3.6999999999999998E-2"/>
    <m/>
    <n v="6540000"/>
    <m/>
    <n v="4150000"/>
    <m/>
    <n v="2600000"/>
    <m/>
    <n v="2.5153846153846153"/>
    <n v="3.6999999999999998E-2"/>
    <n v="2022"/>
    <x v="13"/>
    <x v="17"/>
  </r>
  <r>
    <d v="2022-08-30T00:00:00"/>
    <d v="2022-09-01T00:00:00"/>
    <s v="Lelang"/>
    <s v="FR0095"/>
    <d v="2028-08-15T00:00:00"/>
    <n v="6.3750000000000001E-2"/>
    <n v="6.5000000000000002E-2"/>
    <n v="6.6874000000000003E-2"/>
    <n v="6.8199999999999997E-2"/>
    <n v="6.5000000000000002E-2"/>
    <n v="6.5614099999999995E-2"/>
    <n v="6.6299999999999998E-2"/>
    <m/>
    <n v="5449300"/>
    <m/>
    <n v="750000"/>
    <m/>
    <n v="700000"/>
    <m/>
    <n v="7.7847142857142861"/>
    <n v="6.5699999999999995E-2"/>
    <n v="2022"/>
    <x v="13"/>
    <x v="1"/>
  </r>
  <r>
    <d v="2022-08-30T00:00:00"/>
    <d v="2022-09-01T00:00:00"/>
    <s v="Lelang"/>
    <s v="FR0096"/>
    <d v="2033-02-15T00:00:00"/>
    <n v="7.0000000000000007E-2"/>
    <n v="7.1499999999999994E-2"/>
    <n v="7.2228799999999996E-2"/>
    <n v="7.3099999999999998E-2"/>
    <n v="7.1499999999999994E-2"/>
    <n v="7.1798500000000001E-2"/>
    <n v="7.1999999999999995E-2"/>
    <m/>
    <n v="17854000"/>
    <m/>
    <n v="5650000"/>
    <m/>
    <n v="5650000"/>
    <m/>
    <n v="3.16"/>
    <n v="7.1800000000000003E-2"/>
    <n v="2022"/>
    <x v="13"/>
    <x v="1"/>
  </r>
  <r>
    <d v="2022-08-30T00:00:00"/>
    <d v="2022-09-01T00:00:00"/>
    <s v="Lelang"/>
    <s v="FR0093"/>
    <d v="2037-07-15T00:00:00"/>
    <n v="6.3750000000000001E-2"/>
    <n v="7.0999999999999994E-2"/>
    <n v="7.2456099999999996E-2"/>
    <n v="7.3499999999999996E-2"/>
    <n v="7.0999999999999994E-2"/>
    <n v="7.1861700000000001E-2"/>
    <n v="7.2300000000000003E-2"/>
    <m/>
    <n v="1199500"/>
    <m/>
    <n v="400000"/>
    <m/>
    <n v="400000"/>
    <m/>
    <n v="2.9987499999999998"/>
    <n v="7.1900000000000006E-2"/>
    <n v="2022"/>
    <x v="13"/>
    <x v="1"/>
  </r>
  <r>
    <d v="2022-08-30T00:00:00"/>
    <d v="2022-09-01T00:00:00"/>
    <s v="Lelang"/>
    <s v="FR0097"/>
    <d v="2043-06-15T00:00:00"/>
    <n v="7.1249999999999994E-2"/>
    <n v="7.1199999999999999E-2"/>
    <n v="7.1651699999999999E-2"/>
    <n v="7.3200000000000001E-2"/>
    <n v="7.1199999999999999E-2"/>
    <n v="7.1399099999999993E-2"/>
    <n v="7.2099999999999997E-2"/>
    <m/>
    <n v="9327500"/>
    <m/>
    <n v="9327500"/>
    <m/>
    <n v="7200000"/>
    <m/>
    <n v="1.2954861111111111"/>
    <n v="7.1999999999999995E-2"/>
    <n v="2022"/>
    <x v="13"/>
    <x v="1"/>
  </r>
  <r>
    <d v="2022-08-30T00:00:00"/>
    <d v="2022-09-01T00:00:00"/>
    <s v="Lelang"/>
    <s v="FR0089"/>
    <d v="2051-08-15T00:00:00"/>
    <n v="6.8750000000000006E-2"/>
    <n v="7.2300000000000003E-2"/>
    <n v="7.2739300000000007E-2"/>
    <n v="7.3999999999999996E-2"/>
    <n v="7.2300000000000003E-2"/>
    <n v="7.2590100000000005E-2"/>
    <n v="7.2700000000000001E-2"/>
    <m/>
    <n v="1928400"/>
    <m/>
    <n v="1450000"/>
    <m/>
    <n v="1450000"/>
    <m/>
    <n v="1.3299310344827586"/>
    <n v="7.2599999999999998E-2"/>
    <n v="2022"/>
    <x v="13"/>
    <x v="1"/>
  </r>
  <r>
    <d v="2022-08-30T00:00:00"/>
    <d v="2022-09-02T00:00:00"/>
    <s v="Private Placement Valas"/>
    <s v="USDPBS-003"/>
    <d v="2025-09-02T00:00:00"/>
    <n v="3.6999999999999998E-2"/>
    <m/>
    <m/>
    <m/>
    <m/>
    <n v="3.6999999999999998E-2"/>
    <m/>
    <m/>
    <n v="2232600"/>
    <n v="2604700"/>
    <n v="150000000"/>
    <n v="2604700"/>
    <n v="150000000"/>
    <n v="2604700"/>
    <n v="1"/>
    <m/>
    <n v="2022"/>
    <x v="13"/>
    <x v="34"/>
  </r>
  <r>
    <d v="2022-08-30T00:00:00"/>
    <d v="2022-09-02T00:00:00"/>
    <s v="Private Placement Valas"/>
    <s v="USDPBS-004"/>
    <d v="2027-09-02T00:00:00"/>
    <n v="3.9E-2"/>
    <m/>
    <m/>
    <m/>
    <m/>
    <n v="3.9E-2"/>
    <m/>
    <m/>
    <n v="372100"/>
    <m/>
    <n v="25000000"/>
    <m/>
    <n v="25000000"/>
    <m/>
    <n v="1"/>
    <m/>
    <n v="2022"/>
    <x v="13"/>
    <x v="34"/>
  </r>
  <r>
    <d v="2022-09-06T00:00:00"/>
    <d v="2022-09-08T00:00:00"/>
    <s v="Lelang SBSN"/>
    <s v="SPNS07032023"/>
    <d v="2023-03-07T00:00:00"/>
    <s v="Diskonto"/>
    <n v="0.03"/>
    <n v="3.2376599999999998E-2"/>
    <n v="3.3000000000000002E-2"/>
    <n v="0.03"/>
    <n v="0.03"/>
    <n v="0.03"/>
    <n v="9000000"/>
    <n v="3650000"/>
    <n v="24138000"/>
    <n v="100000"/>
    <n v="11050000"/>
    <n v="50000"/>
    <n v="9000000"/>
    <n v="0"/>
    <n v="3.0499999999999999E-2"/>
    <n v="2022"/>
    <x v="13"/>
    <x v="21"/>
  </r>
  <r>
    <d v="2022-09-06T00:00:00"/>
    <d v="2022-09-08T00:00:00"/>
    <s v="Lelang SBSN"/>
    <s v="PBS036"/>
    <d v="2025-08-15T00:00:00"/>
    <n v="5.3749999999999999E-2"/>
    <n v="5.67E-2"/>
    <n v="6.0742200000000003E-2"/>
    <n v="6.3E-2"/>
    <n v="5.67E-2"/>
    <n v="5.7212199999999998E-2"/>
    <n v="5.7599999999999998E-2"/>
    <m/>
    <n v="5440000"/>
    <m/>
    <n v="750000"/>
    <m/>
    <n v="700000"/>
    <m/>
    <n v="7.7714285714285714"/>
    <n v="5.7299999999999997E-2"/>
    <n v="2022"/>
    <x v="13"/>
    <x v="20"/>
  </r>
  <r>
    <d v="2022-09-06T00:00:00"/>
    <d v="2022-09-08T00:00:00"/>
    <s v="Lelang SBSN"/>
    <s v="PBS003"/>
    <d v="2027-01-15T00:00:00"/>
    <n v="0.06"/>
    <n v="6.5000000000000002E-2"/>
    <n v="6.6121200000000005E-2"/>
    <n v="6.8000000000000005E-2"/>
    <n v="6.5000000000000002E-2"/>
    <n v="6.5793400000000002E-2"/>
    <n v="6.6199999999999995E-2"/>
    <m/>
    <n v="3249000"/>
    <m/>
    <n v="2050000"/>
    <m/>
    <n v="2050000"/>
    <m/>
    <n v="1.5848780487804879"/>
    <n v="6.5799999999999997E-2"/>
    <n v="2022"/>
    <x v="13"/>
    <x v="20"/>
  </r>
  <r>
    <d v="2022-09-06T00:00:00"/>
    <d v="2022-09-08T00:00:00"/>
    <s v="Lelang SBSN"/>
    <s v="PBS029"/>
    <d v="2034-03-15T00:00:00"/>
    <n v="6.3750000000000001E-2"/>
    <n v="7.0999999999999994E-2"/>
    <n v="7.2287000000000004E-2"/>
    <n v="7.3300000000000004E-2"/>
    <n v="7.0999999999999994E-2"/>
    <n v="7.1308899999999995E-2"/>
    <n v="7.1800000000000003E-2"/>
    <m/>
    <n v="3260000"/>
    <m/>
    <n v="900000"/>
    <m/>
    <n v="800000"/>
    <m/>
    <n v="4.0750000000000002"/>
    <n v="7.1400000000000005E-2"/>
    <n v="2022"/>
    <x v="13"/>
    <x v="20"/>
  </r>
  <r>
    <d v="2022-09-06T00:00:00"/>
    <d v="2022-09-08T00:00:00"/>
    <s v="Lelang SBSN"/>
    <s v="PBS034"/>
    <d v="2039-06-15T00:00:00"/>
    <n v="6.5000000000000002E-2"/>
    <n v="7.0800000000000002E-2"/>
    <n v="7.1557599999999999E-2"/>
    <n v="7.2499999999999995E-2"/>
    <n v="7.0800000000000002E-2"/>
    <s v="-"/>
    <s v="-"/>
    <m/>
    <n v="540000"/>
    <m/>
    <n v="0"/>
    <m/>
    <n v="0"/>
    <m/>
    <n v="0"/>
    <n v="7.0400000000000004E-2"/>
    <n v="2022"/>
    <x v="13"/>
    <x v="20"/>
  </r>
  <r>
    <d v="2022-09-06T00:00:00"/>
    <d v="2022-09-08T00:00:00"/>
    <s v="Lelang SBSN"/>
    <s v="PBS033"/>
    <d v="2047-06-15T00:00:00"/>
    <n v="6.7500000000000004E-2"/>
    <n v="7.1300000000000002E-2"/>
    <n v="7.2357400000000002E-2"/>
    <n v="7.2900000000000006E-2"/>
    <n v="7.1300000000000002E-2"/>
    <n v="7.2249400000000005E-2"/>
    <n v="7.2300000000000003E-2"/>
    <m/>
    <n v="7999000"/>
    <m/>
    <n v="7250000"/>
    <m/>
    <n v="5400000"/>
    <m/>
    <n v="1.4812962962962963"/>
    <n v="7.2300000000000003E-2"/>
    <n v="2022"/>
    <x v="13"/>
    <x v="20"/>
  </r>
  <r>
    <d v="2022-09-06T00:00:00"/>
    <d v="2022-09-20T00:00:00"/>
    <s v="Valas SEC12"/>
    <s v="RI0927"/>
    <d v="2027-09-20T00:00:00"/>
    <n v="4.1500000000000002E-2"/>
    <m/>
    <m/>
    <m/>
    <m/>
    <m/>
    <m/>
    <m/>
    <n v="11190000"/>
    <m/>
    <n v="11190000"/>
    <m/>
    <n v="11190000"/>
    <m/>
    <m/>
    <m/>
    <n v="2022"/>
    <x v="13"/>
    <x v="36"/>
  </r>
  <r>
    <d v="2022-09-06T00:00:00"/>
    <d v="2022-09-20T00:00:00"/>
    <s v="Valas SEC12"/>
    <s v="RI0932"/>
    <d v="2032-09-20T00:00:00"/>
    <n v="4.65E-2"/>
    <m/>
    <m/>
    <m/>
    <m/>
    <m/>
    <m/>
    <m/>
    <n v="20888000"/>
    <m/>
    <n v="20888000"/>
    <m/>
    <n v="20888000"/>
    <m/>
    <m/>
    <m/>
    <n v="2022"/>
    <x v="13"/>
    <x v="36"/>
  </r>
  <r>
    <d v="2022-09-06T00:00:00"/>
    <d v="2022-09-20T00:00:00"/>
    <s v="Valas SEC12"/>
    <s v="RI0952"/>
    <d v="2052-09-20T00:00:00"/>
    <n v="5.3999999999999999E-2"/>
    <m/>
    <m/>
    <m/>
    <m/>
    <m/>
    <m/>
    <m/>
    <n v="7460000"/>
    <m/>
    <n v="7460000"/>
    <m/>
    <n v="7460000"/>
    <m/>
    <m/>
    <m/>
    <n v="2022"/>
    <x v="13"/>
    <x v="36"/>
  </r>
  <r>
    <d v="2022-09-13T00:00:00"/>
    <d v="2022-09-15T00:00:00"/>
    <s v="Lelang"/>
    <s v="SPN03221214"/>
    <d v="2022-12-14T00:00:00"/>
    <s v="Diskonto"/>
    <n v="2.4E-2"/>
    <n v="2.4877799999999999E-2"/>
    <n v="2.75E-2"/>
    <n v="2.4E-2"/>
    <n v="2.4E-2"/>
    <n v="2.4E-2"/>
    <n v="19000000"/>
    <n v="6935000"/>
    <n v="52056000"/>
    <n v="6935000"/>
    <n v="27135000"/>
    <n v="1000000"/>
    <n v="19000000"/>
    <n v="6.9349999999999996"/>
    <n v="2.6499999999999999E-2"/>
    <n v="2022"/>
    <x v="13"/>
    <x v="16"/>
  </r>
  <r>
    <d v="2022-09-13T00:00:00"/>
    <d v="2022-09-15T00:00:00"/>
    <s v="Lelang"/>
    <s v="SPN12230914"/>
    <d v="2023-09-14T00:00:00"/>
    <s v="Diskonto"/>
    <n v="3.6499999999999998E-2"/>
    <n v="3.7873999999999998E-2"/>
    <n v="4.0300000000000002E-2"/>
    <n v="3.6499999999999998E-2"/>
    <n v="3.7270600000000001E-2"/>
    <n v="3.7499999999999999E-2"/>
    <m/>
    <n v="6300000"/>
    <m/>
    <n v="5050000"/>
    <m/>
    <n v="3000000"/>
    <m/>
    <n v="2.1"/>
    <n v="3.7499999999999999E-2"/>
    <n v="2022"/>
    <x v="13"/>
    <x v="17"/>
  </r>
  <r>
    <d v="2022-09-13T00:00:00"/>
    <d v="2022-09-15T00:00:00"/>
    <s v="Lelang"/>
    <s v="FR0095"/>
    <d v="2028-08-15T00:00:00"/>
    <n v="6.3750000000000001E-2"/>
    <n v="6.6000000000000003E-2"/>
    <n v="6.6809499999999994E-2"/>
    <n v="6.8500000000000005E-2"/>
    <n v="6.6000000000000003E-2"/>
    <n v="6.6288899999999998E-2"/>
    <n v="6.6500000000000004E-2"/>
    <m/>
    <n v="8900100"/>
    <m/>
    <n v="3400000"/>
    <m/>
    <n v="3250000"/>
    <m/>
    <n v="2.7384923076923076"/>
    <n v="6.6299999999999998E-2"/>
    <n v="2022"/>
    <x v="13"/>
    <x v="1"/>
  </r>
  <r>
    <d v="2022-09-13T00:00:00"/>
    <d v="2022-09-15T00:00:00"/>
    <s v="Lelang"/>
    <s v="FR0096"/>
    <d v="2033-02-15T00:00:00"/>
    <n v="7.0000000000000007E-2"/>
    <n v="7.0599999999999996E-2"/>
    <n v="7.1641700000000003E-2"/>
    <n v="7.2999999999999995E-2"/>
    <n v="7.0599999999999996E-2"/>
    <n v="7.1199799999999994E-2"/>
    <n v="7.1400000000000005E-2"/>
    <m/>
    <n v="14891900"/>
    <m/>
    <n v="5350000"/>
    <m/>
    <n v="5350000"/>
    <m/>
    <n v="2.7835327102803737"/>
    <n v="7.1199999999999999E-2"/>
    <n v="2022"/>
    <x v="13"/>
    <x v="1"/>
  </r>
  <r>
    <d v="2022-09-13T00:00:00"/>
    <d v="2022-09-15T00:00:00"/>
    <s v="Lelang"/>
    <s v="FR0098"/>
    <d v="2038-06-15T00:00:00"/>
    <n v="7.1249999999999994E-2"/>
    <n v="6.9900000000000004E-2"/>
    <n v="7.1886699999999998E-2"/>
    <n v="7.2900000000000006E-2"/>
    <n v="6.9900000000000004E-2"/>
    <n v="7.1499800000000002E-2"/>
    <n v="7.1999999999999995E-2"/>
    <m/>
    <n v="11198900"/>
    <m/>
    <n v="3600000"/>
    <m/>
    <n v="3600000"/>
    <m/>
    <n v="3.1108055555555554"/>
    <n v="7.1499999999999994E-2"/>
    <n v="2022"/>
    <x v="13"/>
    <x v="1"/>
  </r>
  <r>
    <d v="2022-09-13T00:00:00"/>
    <d v="2022-09-15T00:00:00"/>
    <s v="Lelang"/>
    <s v="FR0097"/>
    <d v="2043-06-15T00:00:00"/>
    <n v="7.1249999999999994E-2"/>
    <n v="7.1300000000000002E-2"/>
    <n v="7.1858099999999994E-2"/>
    <n v="7.2800000000000004E-2"/>
    <n v="7.1300000000000002E-2"/>
    <n v="7.1699600000000002E-2"/>
    <n v="7.1900000000000006E-2"/>
    <m/>
    <n v="2452200"/>
    <m/>
    <n v="1700000"/>
    <m/>
    <n v="1700000"/>
    <m/>
    <n v="1.4424705882352942"/>
    <n v="7.17E-2"/>
    <n v="2022"/>
    <x v="13"/>
    <x v="1"/>
  </r>
  <r>
    <d v="2022-09-13T00:00:00"/>
    <d v="2022-09-15T00:00:00"/>
    <s v="Lelang"/>
    <s v="FR0089"/>
    <d v="2051-08-15T00:00:00"/>
    <n v="6.8750000000000006E-2"/>
    <n v="7.17E-2"/>
    <n v="7.2424299999999997E-2"/>
    <n v="7.2999999999999995E-2"/>
    <n v="7.17E-2"/>
    <n v="7.2389400000000007E-2"/>
    <n v="7.2800000000000004E-2"/>
    <m/>
    <n v="1377900"/>
    <m/>
    <n v="1100000"/>
    <m/>
    <n v="1100000"/>
    <m/>
    <n v="1.2526363636363635"/>
    <n v="7.2400000000000006E-2"/>
    <n v="2022"/>
    <x v="13"/>
    <x v="1"/>
  </r>
  <r>
    <d v="2022-09-20T00:00:00"/>
    <d v="2022-09-22T00:00:00"/>
    <s v="Lelang SBSN"/>
    <s v="SPNS07032023"/>
    <d v="2023-03-07T00:00:00"/>
    <s v="Diskonto"/>
    <n v="0.03"/>
    <n v="3.08182E-2"/>
    <n v="3.2000000000000001E-2"/>
    <n v="0.03"/>
    <n v="0.03"/>
    <n v="0.03"/>
    <n v="9000000"/>
    <n v="800000"/>
    <n v="17112600"/>
    <n v="670000"/>
    <n v="12864285"/>
    <n v="500000"/>
    <n v="6270000"/>
    <n v="1.6"/>
    <n v="3.0499999999999999E-2"/>
    <n v="2022"/>
    <x v="13"/>
    <x v="21"/>
  </r>
  <r>
    <d v="2022-09-20T00:00:00"/>
    <d v="2022-09-22T00:00:00"/>
    <s v="Lelang SBSN"/>
    <s v="PBS036"/>
    <d v="2025-08-15T00:00:00"/>
    <n v="5.3749999999999999E-2"/>
    <n v="5.7500000000000002E-2"/>
    <n v="0.06"/>
    <n v="6.25E-2"/>
    <n v="5.7500000000000002E-2"/>
    <n v="5.7500000000000002E-2"/>
    <n v="5.7500000000000002E-2"/>
    <m/>
    <n v="2071000"/>
    <m/>
    <n v="500000"/>
    <m/>
    <n v="250000"/>
    <m/>
    <n v="8.2840000000000007"/>
    <n v="5.8200000000000002E-2"/>
    <n v="2022"/>
    <x v="13"/>
    <x v="20"/>
  </r>
  <r>
    <d v="2022-09-20T00:00:00"/>
    <d v="2022-09-22T00:00:00"/>
    <s v="Lelang SBSN"/>
    <s v="PBS003"/>
    <d v="2027-01-15T00:00:00"/>
    <n v="0.06"/>
    <n v="6.6000000000000003E-2"/>
    <n v="6.6788500000000001E-2"/>
    <n v="6.88E-2"/>
    <n v="6.6000000000000003E-2"/>
    <n v="6.6099199999999997E-2"/>
    <n v="6.6100000000000006E-2"/>
    <m/>
    <n v="660500"/>
    <m/>
    <n v="550000"/>
    <m/>
    <n v="350000"/>
    <m/>
    <n v="1.8871428571428572"/>
    <n v="6.6600000000000006E-2"/>
    <n v="2022"/>
    <x v="13"/>
    <x v="20"/>
  </r>
  <r>
    <d v="2022-09-20T00:00:00"/>
    <d v="2022-09-22T00:00:00"/>
    <s v="Lelang SBSN"/>
    <s v="PBSG001"/>
    <d v="2029-09-15T00:00:00"/>
    <n v="6.25E-2"/>
    <n v="6.7500000000000004E-2"/>
    <n v="6.9679500000000005E-2"/>
    <n v="7.2300000000000003E-2"/>
    <n v="6.7500000000000004E-2"/>
    <n v="6.7929400000000001E-2"/>
    <n v="6.8500000000000005E-2"/>
    <m/>
    <n v="11158500"/>
    <m/>
    <n v="10224285"/>
    <m/>
    <n v="4400000"/>
    <m/>
    <n v="2.5360227272727274"/>
    <n v="7.0199999999999999E-2"/>
    <n v="2022"/>
    <x v="13"/>
    <x v="42"/>
  </r>
  <r>
    <d v="2022-09-20T00:00:00"/>
    <d v="2022-09-22T00:00:00"/>
    <s v="Lelang SBSN"/>
    <s v="PBS029"/>
    <d v="2034-03-15T00:00:00"/>
    <n v="6.3750000000000001E-2"/>
    <n v="7.1400000000000005E-2"/>
    <n v="7.2842299999999999E-2"/>
    <n v="7.3899999999999993E-2"/>
    <n v="7.1400000000000005E-2"/>
    <n v="7.14973E-2"/>
    <n v="7.1499999999999994E-2"/>
    <m/>
    <n v="1402500"/>
    <m/>
    <n v="180000"/>
    <m/>
    <n v="130000"/>
    <m/>
    <n v="10.788461538461538"/>
    <n v="7.1800000000000003E-2"/>
    <n v="2022"/>
    <x v="13"/>
    <x v="20"/>
  </r>
  <r>
    <d v="2022-09-20T00:00:00"/>
    <d v="2022-09-22T00:00:00"/>
    <s v="Lelang SBSN"/>
    <s v="PBS033"/>
    <d v="2047-06-15T00:00:00"/>
    <n v="6.7500000000000004E-2"/>
    <n v="7.22E-2"/>
    <n v="7.3234400000000005E-2"/>
    <n v="7.5200000000000003E-2"/>
    <n v="7.22E-2"/>
    <n v="7.22E-2"/>
    <n v="7.22E-2"/>
    <m/>
    <n v="1020100"/>
    <m/>
    <n v="740000"/>
    <m/>
    <n v="640000"/>
    <m/>
    <n v="1.5939062500000001"/>
    <n v="7.2499999999999995E-2"/>
    <n v="2022"/>
    <x v="13"/>
    <x v="20"/>
  </r>
  <r>
    <d v="2022-09-22T00:00:00"/>
    <d v="2022-09-27T00:00:00"/>
    <s v="Private Placement PPS SBSN"/>
    <s v="PBS035"/>
    <d v="2042-03-15T00:00:00"/>
    <n v="6.7500000000000004E-2"/>
    <m/>
    <m/>
    <m/>
    <m/>
    <n v="7.0499999999999993E-2"/>
    <m/>
    <n v="404429"/>
    <n v="404429"/>
    <n v="404429"/>
    <n v="404429"/>
    <n v="404429"/>
    <n v="404429"/>
    <n v="404429"/>
    <n v="1"/>
    <m/>
    <n v="2022"/>
    <x v="13"/>
    <x v="20"/>
  </r>
  <r>
    <d v="2022-09-23T00:00:00"/>
    <d v="2022-09-27T00:00:00"/>
    <s v="Private Placement (Cluster B) SUN"/>
    <s v="VR0086"/>
    <d v="2028-09-27T00:00:00"/>
    <n v="4.71583E-2"/>
    <m/>
    <m/>
    <m/>
    <m/>
    <n v="4.71583E-2"/>
    <m/>
    <m/>
    <n v="8288330"/>
    <n v="16576660"/>
    <n v="8288330"/>
    <n v="16576660"/>
    <n v="8288330"/>
    <n v="33153310"/>
    <n v="1"/>
    <m/>
    <n v="2022"/>
    <x v="13"/>
    <x v="3"/>
  </r>
  <r>
    <d v="2022-09-23T00:00:00"/>
    <d v="2022-09-27T00:00:00"/>
    <s v="Private Placement (Cluster B) SUN"/>
    <s v="VR0087"/>
    <d v="2030-09-27T00:00:00"/>
    <n v="4.71583E-2"/>
    <m/>
    <m/>
    <m/>
    <m/>
    <n v="4.71583E-2"/>
    <m/>
    <m/>
    <n v="8288330"/>
    <m/>
    <n v="8288330"/>
    <m/>
    <n v="8288330"/>
    <m/>
    <n v="1"/>
    <m/>
    <n v="2022"/>
    <x v="13"/>
    <x v="3"/>
  </r>
  <r>
    <d v="2022-09-23T00:00:00"/>
    <d v="2022-09-27T00:00:00"/>
    <s v="Private Placement (Cluster B) SBSN"/>
    <s v="FRS001"/>
    <d v="2027-09-27T00:00:00"/>
    <n v="4.71583E-2"/>
    <m/>
    <m/>
    <m/>
    <m/>
    <n v="4.71583E-2"/>
    <m/>
    <m/>
    <n v="8288320"/>
    <n v="16576650"/>
    <n v="8288320"/>
    <n v="16576650"/>
    <n v="8288320"/>
    <m/>
    <n v="1"/>
    <m/>
    <n v="2022"/>
    <x v="13"/>
    <x v="43"/>
  </r>
  <r>
    <d v="2022-09-23T00:00:00"/>
    <d v="2022-09-27T00:00:00"/>
    <s v="Private Placement (Cluster B) SBSN"/>
    <s v="FRS002"/>
    <d v="2029-09-27T00:00:00"/>
    <n v="4.71583E-2"/>
    <m/>
    <m/>
    <m/>
    <m/>
    <n v="4.71583E-2"/>
    <m/>
    <m/>
    <n v="8288330"/>
    <m/>
    <n v="8288330"/>
    <m/>
    <n v="8288330"/>
    <m/>
    <n v="1"/>
    <m/>
    <n v="2022"/>
    <x v="13"/>
    <x v="43"/>
  </r>
  <r>
    <d v="2022-09-27T00:00:00"/>
    <d v="2022-09-29T00:00:00"/>
    <s v="Lelang"/>
    <s v="SPN03221228"/>
    <d v="2022-12-28T00:00:00"/>
    <s v="Diskonto"/>
    <n v="2.7E-2"/>
    <n v="2.8115399999999999E-2"/>
    <n v="2.9499999999999998E-2"/>
    <n v="2.7E-2"/>
    <n v="2.7934799999999999E-2"/>
    <n v="2.9499999999999998E-2"/>
    <n v="19000000"/>
    <n v="775000"/>
    <n v="23674000"/>
    <n v="700000"/>
    <n v="10745000"/>
    <n v="700000"/>
    <n v="10745000"/>
    <n v="1.1071428571428572"/>
    <n v="2.8000000000000001E-2"/>
    <n v="2022"/>
    <x v="13"/>
    <x v="16"/>
  </r>
  <r>
    <d v="2022-09-27T00:00:00"/>
    <d v="2022-09-29T00:00:00"/>
    <s v="Lelang"/>
    <s v="SPN12230622"/>
    <d v="2023-06-22T00:00:00"/>
    <s v="Diskonto"/>
    <n v="3.85E-2"/>
    <n v="3.9547499999999999E-2"/>
    <n v="4.2500000000000003E-2"/>
    <n v="3.85E-2"/>
    <n v="3.9297800000000001E-2"/>
    <n v="3.95E-2"/>
    <m/>
    <n v="3475000"/>
    <m/>
    <n v="2650000"/>
    <m/>
    <n v="2650000"/>
    <m/>
    <n v="1.3113207547169812"/>
    <n v="3.9300000000000002E-2"/>
    <n v="2022"/>
    <x v="13"/>
    <x v="17"/>
  </r>
  <r>
    <d v="2022-09-27T00:00:00"/>
    <d v="2022-09-29T00:00:00"/>
    <s v="Lelang"/>
    <s v="FR0095"/>
    <d v="2028-08-15T00:00:00"/>
    <n v="6.3750000000000001E-2"/>
    <n v="6.9800000000000001E-2"/>
    <n v="7.0638900000000004E-2"/>
    <n v="7.2400000000000006E-2"/>
    <n v="6.9800000000000001E-2"/>
    <n v="7.0299E-2"/>
    <n v="7.0499999999999993E-2"/>
    <m/>
    <n v="4426600"/>
    <m/>
    <n v="1650000"/>
    <m/>
    <n v="1650000"/>
    <m/>
    <n v="2.6827878787878787"/>
    <n v="7.0300000000000001E-2"/>
    <n v="2022"/>
    <x v="13"/>
    <x v="1"/>
  </r>
  <r>
    <d v="2022-09-27T00:00:00"/>
    <d v="2022-09-29T00:00:00"/>
    <s v="Lelang"/>
    <s v="FR0096"/>
    <d v="2033-02-15T00:00:00"/>
    <n v="7.0000000000000007E-2"/>
    <n v="7.3599999999999999E-2"/>
    <n v="7.5154499999999999E-2"/>
    <n v="7.6999999999999999E-2"/>
    <n v="7.3599999999999999E-2"/>
    <n v="7.4396699999999996E-2"/>
    <n v="7.4700000000000003E-2"/>
    <m/>
    <n v="10862000"/>
    <m/>
    <n v="5150000"/>
    <m/>
    <n v="5150000"/>
    <m/>
    <n v="2.1091262135922331"/>
    <n v="7.4399999999999994E-2"/>
    <n v="2022"/>
    <x v="13"/>
    <x v="1"/>
  </r>
  <r>
    <d v="2022-09-27T00:00:00"/>
    <d v="2022-09-29T00:00:00"/>
    <s v="Lelang"/>
    <s v="FR0098"/>
    <d v="2038-06-15T00:00:00"/>
    <n v="7.1249999999999994E-2"/>
    <n v="7.3999999999999996E-2"/>
    <n v="7.4882500000000005E-2"/>
    <n v="7.6200000000000004E-2"/>
    <n v="7.3999999999999996E-2"/>
    <n v="7.4592699999999998E-2"/>
    <n v="7.4700000000000003E-2"/>
    <m/>
    <n v="2187100"/>
    <m/>
    <n v="550000"/>
    <m/>
    <n v="550000"/>
    <m/>
    <n v="3.9765454545454544"/>
    <n v="7.46E-2"/>
    <n v="2022"/>
    <x v="13"/>
    <x v="1"/>
  </r>
  <r>
    <d v="2022-09-27T00:00:00"/>
    <d v="2022-09-29T00:00:00"/>
    <s v="Lelang"/>
    <s v="FR0097"/>
    <d v="2043-06-15T00:00:00"/>
    <n v="7.1249999999999994E-2"/>
    <n v="7.3800000000000004E-2"/>
    <n v="7.5186000000000003E-2"/>
    <n v="7.6600000000000001E-2"/>
    <n v="7.3800000000000004E-2"/>
    <n v="0"/>
    <s v="-"/>
    <m/>
    <n v="1564400"/>
    <m/>
    <n v="0"/>
    <m/>
    <n v="0"/>
    <m/>
    <n v="0"/>
    <n v="7.3999999999999996E-2"/>
    <n v="2022"/>
    <x v="13"/>
    <x v="1"/>
  </r>
  <r>
    <d v="2022-09-27T00:00:00"/>
    <d v="2022-09-29T00:00:00"/>
    <s v="Lelang"/>
    <s v="FR0089"/>
    <d v="2051-08-15T00:00:00"/>
    <n v="6.8750000000000006E-2"/>
    <n v="7.3499999999999996E-2"/>
    <n v="7.5005100000000005E-2"/>
    <n v="7.5300000000000006E-2"/>
    <n v="7.3499999999999996E-2"/>
    <n v="7.3960300000000007E-2"/>
    <n v="7.4499999999999997E-2"/>
    <m/>
    <n v="383900"/>
    <m/>
    <n v="45000"/>
    <m/>
    <n v="45000"/>
    <m/>
    <n v="8.5311111111111106"/>
    <n v="7.3999999999999996E-2"/>
    <n v="2022"/>
    <x v="13"/>
    <x v="1"/>
  </r>
  <r>
    <d v="2022-09-30T00:00:00"/>
    <d v="2022-10-06T00:00:00"/>
    <s v="Private Placement SBSN"/>
    <s v="SW003"/>
    <d v="2042-03-15T00:00:00"/>
    <n v="5.8999999999999997E-2"/>
    <m/>
    <m/>
    <m/>
    <m/>
    <n v="5.8999999999999997E-2"/>
    <m/>
    <n v="100000"/>
    <n v="100000"/>
    <n v="100000"/>
    <n v="100000"/>
    <n v="100000"/>
    <n v="100000"/>
    <n v="100000"/>
    <n v="1"/>
    <m/>
    <n v="2022"/>
    <x v="13"/>
    <x v="37"/>
  </r>
  <r>
    <d v="2022-09-30T00:00:00"/>
    <d v="2022-10-06T00:00:00"/>
    <s v="Private Placement SBSN"/>
    <s v="SW004"/>
    <d v="2042-03-15T00:00:00"/>
    <n v="6.6500000000000004E-2"/>
    <m/>
    <m/>
    <m/>
    <m/>
    <n v="6.6500000000000004E-2"/>
    <m/>
    <n v="100000"/>
    <n v="100000"/>
    <n v="100000"/>
    <n v="100000"/>
    <n v="100000"/>
    <n v="100000"/>
    <n v="100000"/>
    <n v="1"/>
    <m/>
    <n v="2022"/>
    <x v="13"/>
    <x v="37"/>
  </r>
  <r>
    <d v="2022-10-04T00:00:00"/>
    <d v="2022-10-06T00:00:00"/>
    <s v="Lelang SBSN"/>
    <s v="SPNS04042023"/>
    <d v="2023-04-04T00:00:00"/>
    <s v="Diskonto"/>
    <n v="3.7499999999999999E-2"/>
    <n v="3.8374999999999999E-2"/>
    <n v="3.95E-2"/>
    <n v="3.7499999999999999E-2"/>
    <s v="-"/>
    <s v="-"/>
    <n v="5000000"/>
    <n v="400000"/>
    <n v="7050600"/>
    <n v="0"/>
    <n v="1107000"/>
    <n v="0"/>
    <n v="755000"/>
    <n v="0"/>
    <n v="3.27E-2"/>
    <n v="2022"/>
    <x v="13"/>
    <x v="21"/>
  </r>
  <r>
    <d v="2022-10-04T00:00:00"/>
    <d v="2022-10-06T00:00:00"/>
    <s v="Lelang SBSN"/>
    <s v="PBS036"/>
    <d v="2025-08-15T00:00:00"/>
    <n v="5.3749999999999999E-2"/>
    <n v="6.0400000000000002E-2"/>
    <n v="6.5806900000000002E-2"/>
    <n v="6.8599999999999994E-2"/>
    <n v="6.0400000000000002E-2"/>
    <n v="6.0761900000000001E-2"/>
    <n v="6.0999999999999999E-2"/>
    <m/>
    <n v="2187200"/>
    <m/>
    <n v="200000"/>
    <m/>
    <n v="150000"/>
    <m/>
    <n v="14.581333333333333"/>
    <n v="6.13E-2"/>
    <n v="2022"/>
    <x v="13"/>
    <x v="20"/>
  </r>
  <r>
    <d v="2022-10-04T00:00:00"/>
    <d v="2022-10-06T00:00:00"/>
    <s v="Lelang SBSN"/>
    <s v="PBS003"/>
    <d v="2027-01-15T00:00:00"/>
    <n v="0.06"/>
    <n v="6.5500000000000003E-2"/>
    <n v="6.7838300000000004E-2"/>
    <n v="6.9400000000000003E-2"/>
    <n v="6.5500000000000003E-2"/>
    <n v="6.5971399999999999E-2"/>
    <n v="6.6000000000000003E-2"/>
    <m/>
    <n v="1302000"/>
    <m/>
    <n v="450000"/>
    <m/>
    <n v="150000"/>
    <m/>
    <n v="8.68"/>
    <n v="6.7199999999999996E-2"/>
    <n v="2022"/>
    <x v="13"/>
    <x v="20"/>
  </r>
  <r>
    <d v="2022-10-04T00:00:00"/>
    <d v="2022-10-06T00:00:00"/>
    <s v="Lelang SBSN"/>
    <s v="PBS029"/>
    <d v="2034-03-15T00:00:00"/>
    <n v="6.3750000000000001E-2"/>
    <n v="7.2800000000000004E-2"/>
    <n v="7.5021299999999999E-2"/>
    <n v="7.5499999999999998E-2"/>
    <n v="7.2800000000000004E-2"/>
    <n v="7.3383299999999999E-2"/>
    <n v="7.3999999999999996E-2"/>
    <m/>
    <n v="2622000"/>
    <m/>
    <n v="300000"/>
    <m/>
    <n v="300000"/>
    <m/>
    <n v="8.74"/>
    <n v="7.3400000000000007E-2"/>
    <n v="2022"/>
    <x v="13"/>
    <x v="20"/>
  </r>
  <r>
    <d v="2022-10-04T00:00:00"/>
    <d v="2022-10-06T00:00:00"/>
    <s v="Lelang SBSN"/>
    <s v="PBS034"/>
    <d v="2039-06-15T00:00:00"/>
    <n v="6.5000000000000002E-2"/>
    <n v="7.2499999999999995E-2"/>
    <n v="7.3636400000000005E-2"/>
    <n v="7.4499999999999997E-2"/>
    <n v="7.2499999999999995E-2"/>
    <n v="7.2499999999999995E-2"/>
    <n v="7.2499999999999995E-2"/>
    <m/>
    <n v="148800"/>
    <m/>
    <n v="7000"/>
    <m/>
    <n v="5000"/>
    <m/>
    <n v="29.76"/>
    <n v="7.2999999999999995E-2"/>
    <n v="2022"/>
    <x v="13"/>
    <x v="20"/>
  </r>
  <r>
    <d v="2022-10-04T00:00:00"/>
    <d v="2022-10-06T00:00:00"/>
    <s v="Lelang SBSN"/>
    <s v="PBS033"/>
    <d v="2047-06-15T00:00:00"/>
    <n v="6.7500000000000004E-2"/>
    <n v="7.3300000000000004E-2"/>
    <n v="7.4339199999999994E-2"/>
    <n v="7.4999999999999997E-2"/>
    <n v="7.3300000000000004E-2"/>
    <n v="7.3941099999999996E-2"/>
    <n v="7.4899999999999994E-2"/>
    <m/>
    <n v="390600"/>
    <m/>
    <n v="150000"/>
    <m/>
    <n v="150000"/>
    <m/>
    <n v="2.6040000000000001"/>
    <n v="7.3999999999999996E-2"/>
    <n v="2022"/>
    <x v="13"/>
    <x v="20"/>
  </r>
  <r>
    <d v="2022-10-05T00:00:00"/>
    <d v="2022-10-06T00:00:00"/>
    <s v="GSO SBSN"/>
    <s v="PBS036"/>
    <d v="2025-08-15T00:00:00"/>
    <n v="5.3749999999999999E-2"/>
    <n v="6.0400000000000002E-2"/>
    <n v="6.5806900000000002E-2"/>
    <n v="6.8599999999999994E-2"/>
    <n v="6.0400000000000002E-2"/>
    <n v="6.0761900000000001E-2"/>
    <n v="6.0999999999999999E-2"/>
    <n v="4245000"/>
    <n v="1070300"/>
    <n v="2667100"/>
    <n v="1070300"/>
    <n v="2667100"/>
    <n v="1070300"/>
    <n v="2667100"/>
    <n v="1"/>
    <n v="6.13E-2"/>
    <n v="2022"/>
    <x v="13"/>
    <x v="20"/>
  </r>
  <r>
    <d v="2022-10-05T00:00:00"/>
    <d v="2022-10-06T00:00:00"/>
    <s v="GSO SBSN"/>
    <s v="PBS003"/>
    <d v="2027-01-15T00:00:00"/>
    <n v="0.06"/>
    <n v="6.5500000000000003E-2"/>
    <n v="6.7838300000000004E-2"/>
    <n v="6.9400000000000003E-2"/>
    <n v="6.5500000000000003E-2"/>
    <n v="6.5971399999999999E-2"/>
    <n v="6.6000000000000003E-2"/>
    <m/>
    <n v="614200"/>
    <m/>
    <n v="614200"/>
    <m/>
    <n v="614200"/>
    <m/>
    <n v="1"/>
    <n v="6.7199999999999996E-2"/>
    <n v="2022"/>
    <x v="13"/>
    <x v="20"/>
  </r>
  <r>
    <d v="2022-10-05T00:00:00"/>
    <d v="2022-10-06T00:00:00"/>
    <s v="GSO SBSN"/>
    <s v="PBS029"/>
    <d v="2034-03-15T00:00:00"/>
    <n v="6.3750000000000001E-2"/>
    <n v="7.2800000000000004E-2"/>
    <n v="7.5021299999999999E-2"/>
    <n v="7.5499999999999998E-2"/>
    <n v="7.2800000000000004E-2"/>
    <n v="7.3383299999999999E-2"/>
    <n v="7.3999999999999996E-2"/>
    <m/>
    <n v="657600"/>
    <m/>
    <n v="657600"/>
    <m/>
    <n v="657600"/>
    <m/>
    <n v="1"/>
    <n v="7.3400000000000007E-2"/>
    <n v="2022"/>
    <x v="13"/>
    <x v="20"/>
  </r>
  <r>
    <d v="2022-10-05T00:00:00"/>
    <d v="2022-10-06T00:00:00"/>
    <s v="GSO SBSN"/>
    <s v="PBS034"/>
    <d v="2039-06-15T00:00:00"/>
    <n v="6.5000000000000002E-2"/>
    <n v="7.2499999999999995E-2"/>
    <n v="7.3636400000000005E-2"/>
    <n v="7.4499999999999997E-2"/>
    <n v="7.2499999999999995E-2"/>
    <n v="7.2499999999999995E-2"/>
    <n v="7.2499999999999995E-2"/>
    <m/>
    <n v="120000"/>
    <m/>
    <n v="120000"/>
    <m/>
    <n v="120000"/>
    <m/>
    <n v="1"/>
    <n v="7.2999999999999995E-2"/>
    <n v="2022"/>
    <x v="13"/>
    <x v="20"/>
  </r>
  <r>
    <d v="2022-10-05T00:00:00"/>
    <d v="2022-10-06T00:00:00"/>
    <s v="GSO SBSN"/>
    <s v="PBS033"/>
    <d v="2047-06-15T00:00:00"/>
    <n v="6.7500000000000004E-2"/>
    <n v="7.3300000000000004E-2"/>
    <n v="7.4339199999999994E-2"/>
    <n v="7.4999999999999997E-2"/>
    <n v="7.3300000000000004E-2"/>
    <n v="7.3941099999999996E-2"/>
    <n v="7.4899999999999994E-2"/>
    <m/>
    <n v="205000"/>
    <m/>
    <n v="205000"/>
    <m/>
    <n v="205000"/>
    <m/>
    <n v="1"/>
    <n v="7.3999999999999996E-2"/>
    <n v="2022"/>
    <x v="13"/>
    <x v="20"/>
  </r>
  <r>
    <d v="2022-10-11T00:00:00"/>
    <d v="2022-10-13T00:00:00"/>
    <s v="Lelang"/>
    <s v="SPN03230111"/>
    <d v="2023-01-11T00:00:00"/>
    <s v="Diskonto"/>
    <n v="3.0499999999999999E-2"/>
    <n v="3.21286E-2"/>
    <n v="3.7400000000000003E-2"/>
    <n v="3.0499999999999999E-2"/>
    <n v="3.0985700000000001E-2"/>
    <n v="3.15E-2"/>
    <n v="10000000"/>
    <n v="625000"/>
    <n v="15003800"/>
    <n v="100000"/>
    <n v="3532000"/>
    <n v="450000"/>
    <n v="8220000"/>
    <n v="1.3888888888888888"/>
    <n v="3.1E-2"/>
    <n v="2022"/>
    <x v="13"/>
    <x v="16"/>
  </r>
  <r>
    <d v="2022-10-11T00:00:00"/>
    <d v="2022-10-13T00:00:00"/>
    <s v="Lelang"/>
    <s v="SPN12231012"/>
    <d v="2023-10-12T00:00:00"/>
    <s v="Diskonto"/>
    <n v="3.95E-2"/>
    <n v="4.0925499999999997E-2"/>
    <n v="4.3499999999999997E-2"/>
    <n v="3.95E-2"/>
    <n v="4.0161799999999998E-2"/>
    <n v="4.1500000000000002E-2"/>
    <m/>
    <n v="1375000"/>
    <m/>
    <n v="200000"/>
    <m/>
    <n v="1050000"/>
    <m/>
    <n v="1.3095238095238095"/>
    <n v="4.02E-2"/>
    <n v="2022"/>
    <x v="13"/>
    <x v="17"/>
  </r>
  <r>
    <d v="2022-10-11T00:00:00"/>
    <d v="2022-10-13T00:00:00"/>
    <s v="Lelang"/>
    <s v="FR0095"/>
    <d v="2028-08-15T00:00:00"/>
    <n v="6.3750000000000001E-2"/>
    <n v="7.0499999999999993E-2"/>
    <n v="7.16334E-2"/>
    <n v="7.7499999999999999E-2"/>
    <n v="7.0499999999999993E-2"/>
    <n v="7.1194300000000002E-2"/>
    <n v="7.1599999999999997E-2"/>
    <m/>
    <n v="4580200"/>
    <m/>
    <n v="1135000"/>
    <m/>
    <n v="3950000"/>
    <m/>
    <n v="1.1595443037974684"/>
    <n v="7.1199999999999999E-2"/>
    <n v="2022"/>
    <x v="13"/>
    <x v="1"/>
  </r>
  <r>
    <d v="2022-10-11T00:00:00"/>
    <d v="2022-10-13T00:00:00"/>
    <s v="Lelang"/>
    <s v="FR0096"/>
    <d v="2033-02-15T00:00:00"/>
    <n v="7.0000000000000007E-2"/>
    <n v="7.2800000000000004E-2"/>
    <n v="7.4799199999999996E-2"/>
    <n v="0.08"/>
    <n v="7.2800000000000004E-2"/>
    <n v="7.3696800000000007E-2"/>
    <n v="7.3999999999999996E-2"/>
    <m/>
    <n v="6775600"/>
    <m/>
    <n v="1195000"/>
    <m/>
    <n v="2350000"/>
    <m/>
    <n v="2.8832340425531915"/>
    <n v="7.3700000000000002E-2"/>
    <n v="2022"/>
    <x v="13"/>
    <x v="1"/>
  </r>
  <r>
    <d v="2022-10-11T00:00:00"/>
    <d v="2022-10-13T00:00:00"/>
    <s v="Lelang"/>
    <s v="FR0098"/>
    <d v="2038-06-15T00:00:00"/>
    <n v="7.1249999999999994E-2"/>
    <n v="7.3599999999999999E-2"/>
    <n v="7.44224E-2"/>
    <n v="7.5399999999999995E-2"/>
    <n v="7.3599999999999999E-2"/>
    <n v="7.40846E-2"/>
    <n v="7.4200000000000002E-2"/>
    <m/>
    <n v="1157500"/>
    <m/>
    <n v="590000"/>
    <m/>
    <n v="350000"/>
    <m/>
    <n v="3.3071428571428569"/>
    <n v="7.4099999999999999E-2"/>
    <n v="2022"/>
    <x v="13"/>
    <x v="1"/>
  </r>
  <r>
    <d v="2022-10-11T00:00:00"/>
    <d v="2022-10-13T00:00:00"/>
    <s v="Lelang"/>
    <s v="FR0097"/>
    <d v="2043-06-15T00:00:00"/>
    <n v="7.1249999999999994E-2"/>
    <n v="7.3599999999999999E-2"/>
    <n v="7.4929499999999996E-2"/>
    <n v="7.5399999999999995E-2"/>
    <n v="7.3599999999999999E-2"/>
    <n v="7.39929E-2"/>
    <n v="7.4099999999999999E-2"/>
    <m/>
    <n v="307000"/>
    <m/>
    <n v="180000"/>
    <m/>
    <n v="10000"/>
    <m/>
    <n v="0"/>
    <n v="7.4099999999999999E-2"/>
    <n v="2022"/>
    <x v="13"/>
    <x v="1"/>
  </r>
  <r>
    <d v="2022-10-11T00:00:00"/>
    <d v="2022-10-13T00:00:00"/>
    <s v="Lelang"/>
    <s v="FR0089"/>
    <d v="2051-08-15T00:00:00"/>
    <n v="6.8750000000000006E-2"/>
    <n v="7.3499999999999996E-2"/>
    <n v="7.3731099999999994E-2"/>
    <n v="7.5200000000000003E-2"/>
    <n v="7.3499999999999996E-2"/>
    <n v="7.3550000000000004E-2"/>
    <n v="7.3800000000000004E-2"/>
    <m/>
    <n v="183500"/>
    <m/>
    <n v="132000"/>
    <m/>
    <n v="60000"/>
    <m/>
    <n v="3.0583333333333331"/>
    <n v="7.3599999999999999E-2"/>
    <n v="2022"/>
    <x v="13"/>
    <x v="1"/>
  </r>
  <r>
    <d v="2022-10-17T00:00:00"/>
    <d v="2022-10-20T00:00:00"/>
    <s v="Private Placement PPS"/>
    <s v="FR0094"/>
    <d v="2028-01-15T00:00:00"/>
    <n v="5.6000000000000001E-2"/>
    <m/>
    <m/>
    <m/>
    <m/>
    <n v="6.9699999999999998E-2"/>
    <m/>
    <m/>
    <n v="1382236"/>
    <n v="1804024.9479999999"/>
    <n v="1382236"/>
    <n v="1804024.9479999999"/>
    <n v="1382236"/>
    <n v="1804024.9479999999"/>
    <n v="1"/>
    <m/>
    <n v="2022"/>
    <x v="13"/>
    <x v="1"/>
  </r>
  <r>
    <d v="2022-10-17T00:00:00"/>
    <d v="2022-10-20T00:00:00"/>
    <s v="Private Placement PPS"/>
    <s v="USDFR003"/>
    <d v="2032-01-15T00:00:00"/>
    <n v="0.03"/>
    <m/>
    <m/>
    <m/>
    <m/>
    <m/>
    <m/>
    <m/>
    <n v="421788.94799999997"/>
    <m/>
    <n v="421788.94799999997"/>
    <m/>
    <n v="421788.94799999997"/>
    <m/>
    <n v="1"/>
    <m/>
    <n v="2022"/>
    <x v="13"/>
    <x v="25"/>
  </r>
  <r>
    <d v="2022-10-18T00:00:00"/>
    <d v="2022-10-20T00:00:00"/>
    <s v="Lelang SBSN"/>
    <s v="SPNS04042023"/>
    <d v="2023-04-04T00:00:00"/>
    <s v="Diskonto"/>
    <n v="4.4999999999999998E-2"/>
    <n v="4.6833300000000001E-2"/>
    <n v="4.8000000000000001E-2"/>
    <n v="4.4999999999999998E-2"/>
    <s v="-"/>
    <s v="-"/>
    <n v="5000000"/>
    <n v="300000"/>
    <n v="6403200"/>
    <n v="0"/>
    <n v="2133857"/>
    <s v="-"/>
    <n v="1890000"/>
    <n v="0"/>
    <n v="3.8800000000000001E-2"/>
    <n v="2022"/>
    <x v="13"/>
    <x v="21"/>
  </r>
  <r>
    <d v="2022-10-18T00:00:00"/>
    <d v="2022-10-20T00:00:00"/>
    <s v="Lelang SBSN"/>
    <s v="PBS036"/>
    <d v="2025-08-15T00:00:00"/>
    <n v="5.3749999999999999E-2"/>
    <n v="6.0999999999999999E-2"/>
    <n v="6.5163399999999996E-2"/>
    <n v="6.88E-2"/>
    <n v="6.0999999999999999E-2"/>
    <n v="6.19841E-2"/>
    <n v="6.3E-2"/>
    <m/>
    <n v="1343000"/>
    <m/>
    <n v="635000"/>
    <m/>
    <n v="495000"/>
    <m/>
    <n v="2.7131313131313131"/>
    <n v="6.3E-2"/>
    <n v="2022"/>
    <x v="13"/>
    <x v="20"/>
  </r>
  <r>
    <d v="2022-10-18T00:00:00"/>
    <d v="2022-10-20T00:00:00"/>
    <s v="Lelang SBSN"/>
    <s v="PBS003"/>
    <d v="2027-01-15T00:00:00"/>
    <n v="0.06"/>
    <n v="6.9000000000000006E-2"/>
    <n v="6.9703500000000002E-2"/>
    <n v="7.0099999999999996E-2"/>
    <n v="6.9000000000000006E-2"/>
    <n v="6.9288299999999997E-2"/>
    <n v="6.9599999999999995E-2"/>
    <m/>
    <n v="476000"/>
    <m/>
    <n v="110000"/>
    <m/>
    <n v="110000"/>
    <m/>
    <n v="4.3272727272727272"/>
    <n v="6.93E-2"/>
    <n v="2022"/>
    <x v="13"/>
    <x v="20"/>
  </r>
  <r>
    <d v="2022-10-18T00:00:00"/>
    <d v="2022-10-20T00:00:00"/>
    <s v="Lelang SBSN"/>
    <s v="PBSG001"/>
    <d v="2029-09-15T00:00:00"/>
    <n v="6.6250000000000003E-2"/>
    <n v="6.6400000000000001E-2"/>
    <n v="6.7716700000000005E-2"/>
    <n v="7.1300000000000002E-2"/>
    <n v="6.6400000000000001E-2"/>
    <n v="6.7293199999999997E-2"/>
    <n v="6.8699999999999997E-2"/>
    <m/>
    <n v="1655000"/>
    <m/>
    <n v="600000"/>
    <m/>
    <n v="525000"/>
    <m/>
    <n v="3.1523809523809523"/>
    <n v="6.9699999999999998E-2"/>
    <n v="2022"/>
    <x v="13"/>
    <x v="42"/>
  </r>
  <r>
    <d v="2022-10-18T00:00:00"/>
    <d v="2022-10-20T00:00:00"/>
    <s v="Lelang SBSN"/>
    <s v="PBS029"/>
    <d v="2034-03-15T00:00:00"/>
    <n v="6.3750000000000001E-2"/>
    <n v="7.4399999999999994E-2"/>
    <n v="7.7813599999999997E-2"/>
    <n v="7.9500000000000001E-2"/>
    <n v="7.4399999999999994E-2"/>
    <n v="7.5597399999999995E-2"/>
    <n v="7.5899999999999995E-2"/>
    <m/>
    <n v="2362000"/>
    <m/>
    <n v="550000"/>
    <m/>
    <n v="550000"/>
    <m/>
    <n v="4.2945454545454549"/>
    <n v="7.5600000000000001E-2"/>
    <n v="2022"/>
    <x v="13"/>
    <x v="20"/>
  </r>
  <r>
    <d v="2022-10-18T00:00:00"/>
    <d v="2022-10-20T00:00:00"/>
    <s v="Lelang SBSN"/>
    <s v="PBS033"/>
    <d v="2047-06-15T00:00:00"/>
    <n v="6.7500000000000004E-2"/>
    <n v="7.4399999999999994E-2"/>
    <n v="7.5385800000000003E-2"/>
    <n v="7.7499999999999999E-2"/>
    <n v="7.4399999999999994E-2"/>
    <n v="7.5097399999999995E-2"/>
    <n v="7.5899999999999995E-2"/>
    <m/>
    <n v="267200"/>
    <m/>
    <n v="238857"/>
    <m/>
    <n v="210000"/>
    <m/>
    <n v="1.2723809523809524"/>
    <n v="7.5800000000000006E-2"/>
    <n v="2022"/>
    <x v="13"/>
    <x v="20"/>
  </r>
  <r>
    <d v="2022-10-19T00:00:00"/>
    <d v="2022-10-20T00:00:00"/>
    <s v="GSO SBSN"/>
    <s v="PBS036"/>
    <d v="2025-08-15T00:00:00"/>
    <n v="5.3749999999999999E-2"/>
    <n v="6.0999999999999999E-2"/>
    <n v="6.5163399999999996E-2"/>
    <n v="6.88E-2"/>
    <n v="6.0999999999999999E-2"/>
    <n v="6.19841E-2"/>
    <n v="6.3E-2"/>
    <n v="3110000"/>
    <n v="276200"/>
    <n v="1999800"/>
    <n v="276200"/>
    <n v="1999800"/>
    <n v="276200"/>
    <n v="1999800"/>
    <n v="1"/>
    <n v="6.3E-2"/>
    <n v="2022"/>
    <x v="13"/>
    <x v="20"/>
  </r>
  <r>
    <d v="2022-10-19T00:00:00"/>
    <d v="2022-10-20T00:00:00"/>
    <s v="GSO SBSN"/>
    <s v="PBS003"/>
    <d v="2027-01-15T00:00:00"/>
    <n v="0.06"/>
    <n v="6.9000000000000006E-2"/>
    <n v="6.9703500000000002E-2"/>
    <n v="7.0099999999999996E-2"/>
    <n v="6.9000000000000006E-2"/>
    <n v="6.9288299999999997E-2"/>
    <n v="6.9599999999999995E-2"/>
    <m/>
    <n v="186100"/>
    <m/>
    <n v="186100"/>
    <m/>
    <n v="186100"/>
    <m/>
    <n v="1"/>
    <n v="6.93E-2"/>
    <n v="2022"/>
    <x v="13"/>
    <x v="20"/>
  </r>
  <r>
    <d v="2022-10-19T00:00:00"/>
    <d v="2022-10-20T00:00:00"/>
    <s v="GSO SBSN"/>
    <s v="PBSG001"/>
    <d v="2029-09-15T00:00:00"/>
    <n v="6.6250000000000003E-2"/>
    <n v="6.6400000000000001E-2"/>
    <n v="6.7716700000000005E-2"/>
    <n v="7.1300000000000002E-2"/>
    <n v="6.6400000000000001E-2"/>
    <n v="6.7293199999999997E-2"/>
    <n v="6.8699999999999997E-2"/>
    <m/>
    <n v="735000"/>
    <m/>
    <n v="735000"/>
    <m/>
    <n v="735000"/>
    <m/>
    <n v="1"/>
    <n v="6.9699999999999998E-2"/>
    <n v="2022"/>
    <x v="13"/>
    <x v="42"/>
  </r>
  <r>
    <d v="2022-10-19T00:00:00"/>
    <d v="2022-10-20T00:00:00"/>
    <s v="GSO SBSN"/>
    <s v="PBS029"/>
    <d v="2034-03-15T00:00:00"/>
    <n v="6.3750000000000001E-2"/>
    <n v="7.4399999999999994E-2"/>
    <n v="7.7813599999999997E-2"/>
    <n v="7.9500000000000001E-2"/>
    <n v="7.4399999999999994E-2"/>
    <n v="7.5597399999999995E-2"/>
    <n v="7.5899999999999995E-2"/>
    <m/>
    <n v="802500"/>
    <m/>
    <n v="802500"/>
    <m/>
    <n v="802500"/>
    <m/>
    <n v="1"/>
    <n v="7.5600000000000001E-2"/>
    <n v="2022"/>
    <x v="13"/>
    <x v="20"/>
  </r>
  <r>
    <d v="2022-10-19T00:00:00"/>
    <d v="2022-10-20T00:00:00"/>
    <s v="GSO SBSN"/>
    <s v="PBS033"/>
    <d v="2047-06-15T00:00:00"/>
    <n v="6.7500000000000004E-2"/>
    <n v="7.4399999999999994E-2"/>
    <n v="7.5385800000000003E-2"/>
    <n v="7.7499999999999999E-2"/>
    <n v="7.4399999999999994E-2"/>
    <n v="7.5097399999999995E-2"/>
    <n v="7.5899999999999995E-2"/>
    <m/>
    <n v="0"/>
    <m/>
    <n v="0"/>
    <m/>
    <n v="0"/>
    <m/>
    <n v="0"/>
    <n v="7.5800000000000006E-2"/>
    <n v="2022"/>
    <x v="13"/>
    <x v="20"/>
  </r>
  <r>
    <d v="2022-10-24T00:00:00"/>
    <d v="2022-10-26T00:00:00"/>
    <s v="Bookbuilding"/>
    <s v="ORI022"/>
    <d v="2025-10-15T00:00:00"/>
    <n v="5.9499999999999997E-2"/>
    <m/>
    <m/>
    <m/>
    <m/>
    <n v="5.9499999999999997E-2"/>
    <m/>
    <n v="13017714"/>
    <n v="13017714"/>
    <n v="13017714"/>
    <n v="13017714"/>
    <n v="13017714"/>
    <n v="13017714"/>
    <n v="13017714"/>
    <n v="0"/>
    <m/>
    <n v="2022"/>
    <x v="13"/>
    <x v="10"/>
  </r>
  <r>
    <d v="2022-10-25T00:00:00"/>
    <d v="2022-10-27T00:00:00"/>
    <s v="Lelang"/>
    <s v="SPN03230125"/>
    <d v="2023-01-25T00:00:00"/>
    <s v="Diskonto"/>
    <n v="0.04"/>
    <n v="4.2554099999999997E-2"/>
    <n v="4.65E-2"/>
    <n v="0.04"/>
    <n v="4.2000000000000003E-2"/>
    <n v="4.2500000000000003E-2"/>
    <n v="10000000"/>
    <n v="185000"/>
    <n v="17088100"/>
    <n v="150000"/>
    <n v="12154285"/>
    <n v="150000"/>
    <n v="12154285"/>
    <n v="1.2333333333333334"/>
    <n v="4.2500000000000003E-2"/>
    <n v="2022"/>
    <x v="13"/>
    <x v="16"/>
  </r>
  <r>
    <d v="2022-10-25T00:00:00"/>
    <d v="2022-10-27T00:00:00"/>
    <s v="Lelang"/>
    <s v="SPN12230720"/>
    <d v="2023-07-20T00:00:00"/>
    <s v="Diskonto"/>
    <n v="4.3499999999999997E-2"/>
    <n v="5.0941199999999999E-2"/>
    <n v="6.0499999999999998E-2"/>
    <n v="4.3499999999999997E-2"/>
    <n v="4.3999999999999997E-2"/>
    <n v="4.4499999999999998E-2"/>
    <m/>
    <n v="425000"/>
    <m/>
    <n v="100000"/>
    <m/>
    <n v="100000"/>
    <m/>
    <n v="4.25"/>
    <n v="4.4999999999999998E-2"/>
    <n v="2022"/>
    <x v="13"/>
    <x v="17"/>
  </r>
  <r>
    <d v="2022-10-25T00:00:00"/>
    <d v="2022-10-27T00:00:00"/>
    <s v="Lelang"/>
    <s v="FR0095"/>
    <d v="2028-08-15T00:00:00"/>
    <n v="6.3750000000000001E-2"/>
    <n v="7.4200000000000002E-2"/>
    <n v="7.4979199999999996E-2"/>
    <n v="7.7899999999999997E-2"/>
    <n v="7.4200000000000002E-2"/>
    <n v="7.4798000000000003E-2"/>
    <n v="7.5200000000000003E-2"/>
    <m/>
    <n v="4999000"/>
    <m/>
    <n v="3500000"/>
    <m/>
    <n v="3500000"/>
    <m/>
    <n v="1.4282857142857144"/>
    <n v="7.4800000000000005E-2"/>
    <n v="2022"/>
    <x v="13"/>
    <x v="1"/>
  </r>
  <r>
    <d v="2022-10-25T00:00:00"/>
    <d v="2022-10-27T00:00:00"/>
    <s v="Lelang"/>
    <s v="FRSDG001"/>
    <d v="2030-10-15T00:00:00"/>
    <n v="7.3749999999999996E-2"/>
    <n v="7.3999999999999996E-2"/>
    <n v="7.4886400000000006E-2"/>
    <n v="7.6799999999999993E-2"/>
    <n v="7.3999999999999996E-2"/>
    <n v="7.4886400000000006E-2"/>
    <n v="7.6799999999999993E-2"/>
    <m/>
    <n v="2260000"/>
    <m/>
    <n v="2260000"/>
    <m/>
    <n v="2260000"/>
    <m/>
    <n v="1"/>
    <n v="7.51E-2"/>
    <n v="2022"/>
    <x v="13"/>
    <x v="44"/>
  </r>
  <r>
    <d v="2022-10-25T00:00:00"/>
    <d v="2022-10-27T00:00:00"/>
    <s v="Lelang"/>
    <s v="FR0096"/>
    <d v="2033-02-15T00:00:00"/>
    <n v="7.0000000000000007E-2"/>
    <n v="7.5800000000000006E-2"/>
    <n v="7.7243999999999993E-2"/>
    <n v="7.9399999999999998E-2"/>
    <n v="7.5800000000000006E-2"/>
    <n v="7.6793600000000004E-2"/>
    <n v="7.7200000000000005E-2"/>
    <m/>
    <n v="6734700"/>
    <m/>
    <n v="4300000"/>
    <m/>
    <n v="4300000"/>
    <m/>
    <n v="1.5662093023255814"/>
    <n v="7.6799999999999993E-2"/>
    <n v="2022"/>
    <x v="13"/>
    <x v="1"/>
  </r>
  <r>
    <d v="2022-10-25T00:00:00"/>
    <d v="2022-10-27T00:00:00"/>
    <s v="Lelang"/>
    <s v="FR0098"/>
    <d v="2038-06-15T00:00:00"/>
    <n v="7.1249999999999994E-2"/>
    <n v="7.4999999999999997E-2"/>
    <n v="7.5729699999999997E-2"/>
    <n v="7.7799999999999994E-2"/>
    <n v="7.4999999999999997E-2"/>
    <n v="7.5646699999999997E-2"/>
    <n v="7.7700000000000005E-2"/>
    <m/>
    <n v="1858600"/>
    <m/>
    <n v="1800000"/>
    <m/>
    <n v="1800000"/>
    <m/>
    <n v="1.0325555555555554"/>
    <n v="7.5700000000000003E-2"/>
    <n v="2022"/>
    <x v="13"/>
    <x v="1"/>
  </r>
  <r>
    <d v="2022-10-25T00:00:00"/>
    <d v="2022-10-27T00:00:00"/>
    <s v="Lelang"/>
    <s v="FR0097"/>
    <d v="2043-06-15T00:00:00"/>
    <n v="7.1249999999999994E-2"/>
    <n v="7.5700000000000003E-2"/>
    <n v="7.7196699999999993E-2"/>
    <n v="7.8200000000000006E-2"/>
    <n v="7.5700000000000003E-2"/>
    <s v="-"/>
    <s v="-"/>
    <m/>
    <n v="494800"/>
    <m/>
    <n v="0"/>
    <m/>
    <n v="0"/>
    <m/>
    <n v="0"/>
    <n v="7.5999999999999998E-2"/>
    <n v="2022"/>
    <x v="13"/>
    <x v="1"/>
  </r>
  <r>
    <d v="2022-10-25T00:00:00"/>
    <d v="2022-10-27T00:00:00"/>
    <s v="Lelang"/>
    <s v="FR0089"/>
    <d v="2051-08-15T00:00:00"/>
    <n v="6.8750000000000006E-2"/>
    <n v="7.4999999999999997E-2"/>
    <n v="7.5487100000000001E-2"/>
    <n v="7.6300000000000007E-2"/>
    <n v="7.4999999999999997E-2"/>
    <n v="7.5487100000000001E-2"/>
    <n v="7.6300000000000007E-2"/>
    <m/>
    <n v="131000"/>
    <m/>
    <n v="44285"/>
    <m/>
    <n v="44285"/>
    <m/>
    <n v="2.9581122276165743"/>
    <n v="7.5800000000000006E-2"/>
    <n v="2022"/>
    <x v="13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87">
  <r>
    <x v="0"/>
    <d v="2009-01-15T00:00:00"/>
    <s v="SPN20100114"/>
    <d v="2010-01-14T00:00:00"/>
    <n v="4808000"/>
    <x v="0"/>
    <s v="SPN2"/>
  </r>
  <r>
    <x v="0"/>
    <d v="2009-01-15T00:00:00"/>
    <s v="FR0023 (reopen 5)"/>
    <d v="2012-12-15T00:00:00"/>
    <n v="2315000"/>
    <x v="1"/>
    <s v="FR00"/>
  </r>
  <r>
    <x v="0"/>
    <d v="2009-01-15T00:00:00"/>
    <s v="FR0051"/>
    <d v="2014-05-15T00:00:00"/>
    <n v="1170000"/>
    <x v="2"/>
    <s v="FR00"/>
  </r>
  <r>
    <x v="0"/>
    <d v="2009-01-15T00:00:00"/>
    <s v="FR0036 (reopen 4)"/>
    <d v="2019-09-15T00:00:00"/>
    <n v="844000"/>
    <x v="3"/>
    <s v="FR00"/>
  </r>
  <r>
    <x v="1"/>
    <d v="2009-01-22T00:00:00"/>
    <s v="SPN20100114 (reopen 1)"/>
    <d v="2010-01-14T00:00:00"/>
    <n v="4490000"/>
    <x v="4"/>
    <s v="SPN2"/>
  </r>
  <r>
    <x v="1"/>
    <d v="2009-01-22T00:00:00"/>
    <s v="FR0051 (reopen 1)"/>
    <d v="2014-05-15T00:00:00"/>
    <n v="1529000"/>
    <x v="5"/>
    <s v="FR00"/>
  </r>
  <r>
    <x v="1"/>
    <d v="2009-01-22T00:00:00"/>
    <s v="FR0030 (reopen 2)"/>
    <d v="2016-05-15T00:00:00"/>
    <n v="255000"/>
    <x v="6"/>
    <s v="FR00"/>
  </r>
  <r>
    <x v="1"/>
    <d v="2009-01-22T00:00:00"/>
    <s v="FR0036 (reopen 5)"/>
    <d v="2019-09-15T00:00:00"/>
    <n v="530000"/>
    <x v="7"/>
    <s v="FR00"/>
  </r>
  <r>
    <x v="2"/>
    <d v="2009-02-02T00:00:00"/>
    <s v="SPNNT20090430"/>
    <d v="2009-04-30T00:00:00"/>
    <n v="500000"/>
    <x v="8"/>
    <s v="SPNN"/>
  </r>
  <r>
    <x v="3"/>
    <d v="2009-02-19T00:00:00"/>
    <s v="SPN20100218"/>
    <d v="2010-02-18T00:00:00"/>
    <n v="5019000"/>
    <x v="9"/>
    <s v="SPN2"/>
  </r>
  <r>
    <x v="3"/>
    <d v="2009-02-19T00:00:00"/>
    <s v="FR0051 (reopen 2)"/>
    <d v="2014-05-15T00:00:00"/>
    <n v="1177000"/>
    <x v="10"/>
    <s v="FR00"/>
  </r>
  <r>
    <x v="3"/>
    <d v="2009-02-19T00:00:00"/>
    <s v="FR0036 (reopen 6)"/>
    <d v="2019-09-15T00:00:00"/>
    <n v="447000"/>
    <x v="11"/>
    <s v="FR00"/>
  </r>
  <r>
    <x v="3"/>
    <d v="2009-02-19T00:00:00"/>
    <s v="VR0019"/>
    <d v="2014-12-25T00:00:00"/>
    <n v="2480000"/>
    <x v="12"/>
    <s v="VR00"/>
  </r>
  <r>
    <x v="4"/>
    <d v="2009-02-25T00:00:00"/>
    <s v="SR001"/>
    <d v="2012-02-25T00:00:00"/>
    <n v="5556290"/>
    <x v="13"/>
    <s v="SR00"/>
  </r>
  <r>
    <x v="5"/>
    <d v="2009-02-26T00:00:00"/>
    <s v="SPN20100218 (reopen 1)"/>
    <d v="2010-02-18T00:00:00"/>
    <n v="2618000"/>
    <x v="14"/>
    <s v="SPN2"/>
  </r>
  <r>
    <x v="5"/>
    <d v="2009-02-26T00:00:00"/>
    <s v="FR0051 (reopen 3)"/>
    <d v="2014-05-15T00:00:00"/>
    <n v="1134000"/>
    <x v="15"/>
    <s v="FR00"/>
  </r>
  <r>
    <x v="5"/>
    <d v="2009-02-26T00:00:00"/>
    <s v="FR0030 (reopen 3)"/>
    <d v="2016-05-15T00:00:00"/>
    <n v="415000"/>
    <x v="16"/>
    <s v="FR00"/>
  </r>
  <r>
    <x v="5"/>
    <d v="2009-02-26T00:00:00"/>
    <s v="VR0018"/>
    <d v="2012-10-25T00:00:00"/>
    <n v="4030000"/>
    <x v="17"/>
    <s v="VR00"/>
  </r>
  <r>
    <x v="6"/>
    <d v="2009-03-04T00:00:00"/>
    <s v="RI140504"/>
    <d v="2014-05-04T00:00:00"/>
    <n v="31947418.75"/>
    <x v="18"/>
    <s v="RI14"/>
  </r>
  <r>
    <x v="6"/>
    <d v="2009-03-04T00:00:00"/>
    <s v="RI190304"/>
    <d v="2019-03-04T00:00:00"/>
    <n v="52836767.75"/>
    <x v="19"/>
    <s v="RI19"/>
  </r>
  <r>
    <x v="7"/>
    <d v="2009-03-12T00:00:00"/>
    <s v="SPN20100311"/>
    <d v="2010-03-11T00:00:00"/>
    <n v="5697000"/>
    <x v="20"/>
    <s v="SPN2"/>
  </r>
  <r>
    <x v="7"/>
    <d v="2009-03-12T00:00:00"/>
    <s v="FR0036 (reopen 7)"/>
    <d v="2019-09-15T00:00:00"/>
    <n v="581000"/>
    <x v="21"/>
    <s v="FR00"/>
  </r>
  <r>
    <x v="8"/>
    <d v="2009-03-27T00:00:00"/>
    <s v="SPN20100311 (reopen 1)"/>
    <d v="2010-03-11T00:00:00"/>
    <n v="6775000"/>
    <x v="22"/>
    <s v="SPN2"/>
  </r>
  <r>
    <x v="8"/>
    <d v="2009-03-27T00:00:00"/>
    <s v="FR0030 (reopen 4)"/>
    <d v="2016-05-15T00:00:00"/>
    <n v="2280000"/>
    <x v="23"/>
    <s v="FR00"/>
  </r>
  <r>
    <x v="9"/>
    <d v="2009-04-16T00:00:00"/>
    <s v="SPN20100415"/>
    <d v="2010-04-15T00:00:00"/>
    <n v="7717000"/>
    <x v="24"/>
    <s v="SPN2"/>
  </r>
  <r>
    <x v="9"/>
    <d v="2009-04-16T00:00:00"/>
    <s v="FR0030 (reopen 5)"/>
    <d v="2016-04-15T00:00:00"/>
    <n v="3984000"/>
    <x v="25"/>
    <s v="FR00"/>
  </r>
  <r>
    <x v="9"/>
    <d v="2009-04-16T00:00:00"/>
    <s v="FR0044"/>
    <d v="2024-09-15T00:00:00"/>
    <n v="2869000"/>
    <x v="26"/>
    <s v="FR00"/>
  </r>
  <r>
    <x v="10"/>
    <d v="2009-04-23T00:00:00"/>
    <s v="SNI14"/>
    <d v="2014-04-23T00:00:00"/>
    <n v="7111000"/>
    <x v="27"/>
    <s v="SNI1"/>
  </r>
  <r>
    <x v="11"/>
    <d v="2009-04-30T00:00:00"/>
    <s v="SPN20100415 (reopen 1)"/>
    <d v="2010-04-15T00:00:00"/>
    <n v="5212000"/>
    <x v="28"/>
    <s v="SPN2"/>
  </r>
  <r>
    <x v="11"/>
    <d v="2009-04-30T00:00:00"/>
    <s v="FR0030 (reopen 6)"/>
    <d v="2016-05-15T00:00:00"/>
    <n v="1535000"/>
    <x v="29"/>
    <s v="FR00"/>
  </r>
  <r>
    <x v="11"/>
    <d v="2009-04-30T00:00:00"/>
    <s v="FR0044"/>
    <d v="2024-09-15T00:00:00"/>
    <n v="672000"/>
    <x v="30"/>
    <s v="FR00"/>
  </r>
  <r>
    <x v="11"/>
    <d v="2009-04-30T00:00:00"/>
    <s v="FR0050"/>
    <d v="1938-07-15T00:00:00"/>
    <n v="333000"/>
    <x v="31"/>
    <s v="FR00"/>
  </r>
  <r>
    <x v="12"/>
    <d v="2009-05-07T00:00:00"/>
    <s v="SDHI2010 A"/>
    <d v="2010-05-07T00:00:00"/>
    <n v="1500000"/>
    <x v="32"/>
    <s v="SDHI"/>
  </r>
  <r>
    <x v="13"/>
    <d v="2009-05-14T00:00:00"/>
    <s v="SPN20100513"/>
    <d v="2010-05-13T00:00:00"/>
    <n v="4793000"/>
    <x v="33"/>
    <s v="SPN2"/>
  </r>
  <r>
    <x v="13"/>
    <d v="2009-05-14T00:00:00"/>
    <s v="FR0030 (reopen 7)"/>
    <d v="2016-05-15T00:00:00"/>
    <n v="5234000"/>
    <x v="34"/>
    <s v="FR00"/>
  </r>
  <r>
    <x v="13"/>
    <d v="2009-05-14T00:00:00"/>
    <s v="FR0044 "/>
    <d v="2024-09-15T00:00:00"/>
    <n v="4245000"/>
    <x v="35"/>
    <s v="FR00"/>
  </r>
  <r>
    <x v="13"/>
    <d v="2009-05-14T00:00:00"/>
    <s v="FR0050"/>
    <d v="1938-07-15T00:00:00"/>
    <n v="441000"/>
    <x v="36"/>
    <s v="FR00"/>
  </r>
  <r>
    <x v="14"/>
    <d v="2009-05-28T00:00:00"/>
    <s v="SPN20100513"/>
    <d v="2010-05-13T00:00:00"/>
    <n v="6725000"/>
    <x v="37"/>
    <s v="SPN2"/>
  </r>
  <r>
    <x v="14"/>
    <d v="2009-05-28T00:00:00"/>
    <s v="FR0036 (reopen 8)"/>
    <d v="2019-09-15T00:00:00"/>
    <n v="6815000"/>
    <x v="38"/>
    <s v="FR00"/>
  </r>
  <r>
    <x v="14"/>
    <d v="2009-05-28T00:00:00"/>
    <s v="FR0047 (reopen 6)"/>
    <d v="2028-02-15T00:00:00"/>
    <n v="2263000"/>
    <x v="39"/>
    <s v="FR00"/>
  </r>
  <r>
    <x v="15"/>
    <d v="2009-06-11T00:00:00"/>
    <s v="SPN20100610"/>
    <d v="2010-06-10T00:00:00"/>
    <n v="7050000"/>
    <x v="40"/>
    <s v="SPN2"/>
  </r>
  <r>
    <x v="15"/>
    <d v="2009-06-11T00:00:00"/>
    <s v="FR0044 "/>
    <d v="2024-09-15T00:00:00"/>
    <n v="3347000"/>
    <x v="41"/>
    <s v="FR00"/>
  </r>
  <r>
    <x v="15"/>
    <d v="2009-06-11T00:00:00"/>
    <s v="FR0047 (reopen 7)"/>
    <d v="2028-02-15T00:00:00"/>
    <n v="1976000"/>
    <x v="42"/>
    <s v="FR00"/>
  </r>
  <r>
    <x v="16"/>
    <d v="2009-06-24T00:00:00"/>
    <s v="SDHI2010 B"/>
    <d v="2010-05-07T00:00:00"/>
    <n v="850000"/>
    <x v="43"/>
    <s v="SDHI"/>
  </r>
  <r>
    <x v="16"/>
    <d v="2009-06-24T00:00:00"/>
    <s v="SDHI2010 C"/>
    <d v="2010-07-24T00:00:00"/>
    <n v="336000"/>
    <x v="44"/>
    <s v="SDHI"/>
  </r>
  <r>
    <x v="17"/>
    <d v="2009-06-25T00:00:00"/>
    <s v="SPN20100610 (reopen 1)"/>
    <d v="2010-06-10T00:00:00"/>
    <n v="1795000"/>
    <x v="45"/>
    <s v="SPN2"/>
  </r>
  <r>
    <x v="17"/>
    <d v="2009-06-25T00:00:00"/>
    <s v="FR0030 (reopen7)"/>
    <d v="2016-05-15T00:00:00"/>
    <n v="2372000"/>
    <x v="46"/>
    <s v="FR00"/>
  </r>
  <r>
    <x v="17"/>
    <d v="2009-06-25T00:00:00"/>
    <s v="FR0044 "/>
    <d v="2024-09-15T00:00:00"/>
    <n v="2154500"/>
    <x v="47"/>
    <s v="FR00"/>
  </r>
  <r>
    <x v="18"/>
    <d v="2009-07-16T00:00:00"/>
    <s v="SPN20100715"/>
    <d v="2010-07-15T00:00:00"/>
    <n v="3555000"/>
    <x v="48"/>
    <s v="SPN2"/>
  </r>
  <r>
    <x v="18"/>
    <d v="2009-07-16T00:00:00"/>
    <s v="FR0043"/>
    <d v="2022-07-15T00:00:00"/>
    <n v="2951000"/>
    <x v="49"/>
    <s v="FR00"/>
  </r>
  <r>
    <x v="18"/>
    <d v="2009-07-16T00:00:00"/>
    <s v="FR0044"/>
    <d v="2024-09-15T00:00:00"/>
    <n v="1039000"/>
    <x v="50"/>
    <s v="FR00"/>
  </r>
  <r>
    <x v="18"/>
    <d v="2009-07-16T00:00:00"/>
    <s v="FR0047"/>
    <d v="2028-02-15T00:00:00"/>
    <n v="1007500"/>
    <x v="51"/>
    <s v="FR00"/>
  </r>
  <r>
    <x v="19"/>
    <d v="2009-07-30T00:00:00"/>
    <s v="SPN20100715 (Reopening 1)"/>
    <d v="2010-07-15T00:00:00"/>
    <n v="4335000"/>
    <x v="52"/>
    <s v="SPN2"/>
  </r>
  <r>
    <x v="19"/>
    <d v="2009-07-30T00:00:00"/>
    <s v="FR0043 (Reopening 4)"/>
    <d v="2022-07-15T00:00:00"/>
    <n v="2243000"/>
    <x v="53"/>
    <s v="FR00"/>
  </r>
  <r>
    <x v="19"/>
    <d v="2009-07-30T00:00:00"/>
    <s v="FR0047 (Reopening 9)"/>
    <d v="2028-02-15T00:00:00"/>
    <n v="2184000"/>
    <x v="54"/>
    <s v="FR00"/>
  </r>
  <r>
    <x v="19"/>
    <d v="2009-07-30T00:00:00"/>
    <s v="FR0050 (Reopening 5)"/>
    <d v="2038-07-15T00:00:00"/>
    <n v="986000"/>
    <x v="55"/>
    <s v="FR00"/>
  </r>
  <r>
    <x v="20"/>
    <d v="2009-07-29T00:00:00"/>
    <s v="RIJPY0719"/>
    <d v="2019-07-29T00:00:00"/>
    <n v="8129937.2000000002"/>
    <x v="56"/>
    <s v="RIJP"/>
  </r>
  <r>
    <x v="21"/>
    <d v="2009-08-12T00:00:00"/>
    <s v="ORI006"/>
    <d v="2012-09-15T00:00:00"/>
    <n v="8536730"/>
    <x v="57"/>
    <s v="ORI0"/>
  </r>
  <r>
    <x v="22"/>
    <d v="2009-08-20T00:00:00"/>
    <s v="SPN20100819"/>
    <d v="2010-08-19T00:00:00"/>
    <n v="1270000"/>
    <x v="58"/>
    <s v="SPN2"/>
  </r>
  <r>
    <x v="22"/>
    <d v="2009-08-20T00:00:00"/>
    <s v="FR0030 (reopening 7)"/>
    <d v="2016-05-15T00:00:00"/>
    <n v="871000"/>
    <x v="59"/>
    <s v="FR00"/>
  </r>
  <r>
    <x v="22"/>
    <d v="2009-08-20T00:00:00"/>
    <s v="FR0050 (reopening 6)"/>
    <d v="1938-07-15T00:00:00"/>
    <n v="1686000"/>
    <x v="60"/>
    <s v="FR00"/>
  </r>
  <r>
    <x v="22"/>
    <d v="2009-08-20T00:00:00"/>
    <s v="FR0052"/>
    <d v="1930-08-15T00:00:00"/>
    <n v="2843000"/>
    <x v="61"/>
    <s v="FR00"/>
  </r>
  <r>
    <x v="23"/>
    <d v="2009-08-27T00:00:00"/>
    <s v="SPN20100826"/>
    <d v="2010-08-26T00:00:00"/>
    <n v="3080000"/>
    <x v="62"/>
    <s v="SPN2"/>
  </r>
  <r>
    <x v="23"/>
    <d v="2009-08-27T00:00:00"/>
    <s v="FR0030 (reopening 8)"/>
    <d v="2016-05-15T00:00:00"/>
    <n v="1670000"/>
    <x v="63"/>
    <s v="FR00"/>
  </r>
  <r>
    <x v="23"/>
    <d v="2009-08-27T00:00:00"/>
    <s v="FR0050 (reopening 7)"/>
    <d v="1938-07-15T00:00:00"/>
    <n v="2772000"/>
    <x v="64"/>
    <s v="FR00"/>
  </r>
  <r>
    <x v="23"/>
    <d v="2009-08-27T00:00:00"/>
    <s v="FR0052 (reopening 1)"/>
    <d v="1930-08-15T00:00:00"/>
    <n v="4806000"/>
    <x v="65"/>
    <s v="FR00"/>
  </r>
  <r>
    <x v="24"/>
    <d v="2009-09-03T00:00:00"/>
    <s v="SPN20100902"/>
    <d v="2010-09-02T00:00:00"/>
    <n v="2015000"/>
    <x v="66"/>
    <s v="SPN2"/>
  </r>
  <r>
    <x v="24"/>
    <d v="2009-09-03T00:00:00"/>
    <s v="FR0030 (reopening 9)"/>
    <d v="2016-05-15T00:00:00"/>
    <n v="1432500"/>
    <x v="67"/>
    <s v="FR00"/>
  </r>
  <r>
    <x v="24"/>
    <d v="2009-09-03T00:00:00"/>
    <s v="FR0050 (reopening 8)"/>
    <d v="1938-07-15T00:00:00"/>
    <n v="608000"/>
    <x v="68"/>
    <s v="FR00"/>
  </r>
  <r>
    <x v="24"/>
    <d v="2009-09-03T00:00:00"/>
    <s v="FR0052 (reopening 2)"/>
    <d v="1930-08-15T00:00:00"/>
    <n v="2276000"/>
    <x v="69"/>
    <s v="FR00"/>
  </r>
  <r>
    <x v="25"/>
    <d v="2009-09-17T00:00:00"/>
    <s v="SPN20100902 (reopening 1)"/>
    <d v="2010-09-02T00:00:00"/>
    <n v="2640000"/>
    <x v="70"/>
    <s v="SPN2"/>
  </r>
  <r>
    <x v="25"/>
    <d v="2009-09-17T00:00:00"/>
    <s v="FR0031"/>
    <d v="2020-11-15T00:00:00"/>
    <n v="3561000"/>
    <x v="71"/>
    <s v="FR00"/>
  </r>
  <r>
    <x v="25"/>
    <d v="2009-09-17T00:00:00"/>
    <s v="FR0044"/>
    <d v="2024-09-15T00:00:00"/>
    <n v="3683000"/>
    <x v="72"/>
    <s v="FR00"/>
  </r>
  <r>
    <x v="25"/>
    <d v="2009-09-17T00:00:00"/>
    <s v="FR0052"/>
    <d v="2030-08-15T00:00:00"/>
    <n v="1641000"/>
    <x v="73"/>
    <s v="FR00"/>
  </r>
  <r>
    <x v="26"/>
    <d v="2009-10-08T00:00:00"/>
    <s v="SPN20101007"/>
    <d v="2010-10-07T00:00:00"/>
    <n v="1475000"/>
    <x v="74"/>
    <s v="SPN2"/>
  </r>
  <r>
    <x v="26"/>
    <d v="2009-10-08T00:00:00"/>
    <s v="FR0040"/>
    <d v="2025-09-15T00:00:00"/>
    <n v="3022000"/>
    <x v="75"/>
    <s v="FR00"/>
  </r>
  <r>
    <x v="26"/>
    <d v="2009-10-08T00:00:00"/>
    <s v="FR0052"/>
    <d v="2030-08-15T00:00:00"/>
    <n v="2275000"/>
    <x v="76"/>
    <s v="FR00"/>
  </r>
  <r>
    <x v="27"/>
    <d v="2009-10-22T00:00:00"/>
    <s v="SPN20101007 (reopening 1)"/>
    <d v="2010-10-07T00:00:00"/>
    <n v="2425000"/>
    <x v="77"/>
    <s v="SPN2"/>
  </r>
  <r>
    <x v="27"/>
    <d v="2009-10-22T00:00:00"/>
    <s v="FR0040"/>
    <d v="2025-09-15T00:00:00"/>
    <n v="3638000"/>
    <x v="78"/>
    <s v="FR00"/>
  </r>
  <r>
    <x v="27"/>
    <d v="2009-10-22T00:00:00"/>
    <s v="FR0052"/>
    <d v="2030-08-15T00:00:00"/>
    <n v="2234000"/>
    <x v="79"/>
    <s v="FR00"/>
  </r>
  <r>
    <x v="28"/>
    <d v="2009-10-29T00:00:00"/>
    <s v="IFR003"/>
    <d v="2015-09-15T00:00:00"/>
    <n v="1421000"/>
    <x v="80"/>
    <s v="IFR0"/>
  </r>
  <r>
    <x v="28"/>
    <d v="2009-10-29T00:00:00"/>
    <s v="IFR004"/>
    <d v="2013-10-15T00:00:00"/>
    <n v="1138000"/>
    <x v="81"/>
    <s v="IFR0"/>
  </r>
  <r>
    <x v="28"/>
    <d v="2009-10-29T00:00:00"/>
    <s v="IFR005"/>
    <d v="2017-01-15T00:00:00"/>
    <n v="1614000"/>
    <x v="82"/>
    <s v="IFR0"/>
  </r>
  <r>
    <x v="29"/>
    <d v="2009-11-05T00:00:00"/>
    <s v="SPN20101007 (reopening 2)"/>
    <d v="2010-10-07T00:00:00"/>
    <n v="640000"/>
    <x v="83"/>
    <s v="SPN2"/>
  </r>
  <r>
    <x v="29"/>
    <d v="2009-11-05T00:00:00"/>
    <s v="FR0036"/>
    <d v="2019-09-15T00:00:00"/>
    <n v="1853000"/>
    <x v="84"/>
    <s v="FR00"/>
  </r>
  <r>
    <x v="29"/>
    <d v="2009-11-05T00:00:00"/>
    <s v="FR0044"/>
    <d v="2024-09-15T00:00:00"/>
    <n v="1643000"/>
    <x v="85"/>
    <s v="FR00"/>
  </r>
  <r>
    <x v="29"/>
    <d v="2009-11-05T00:00:00"/>
    <s v="FR0052"/>
    <d v="2030-08-15T00:00:00"/>
    <n v="1005000"/>
    <x v="86"/>
    <s v="FR00"/>
  </r>
  <r>
    <x v="30"/>
    <d v="2009-11-12T00:00:00"/>
    <s v="IFR003"/>
    <d v="2015-09-15T00:00:00"/>
    <n v="527000"/>
    <x v="87"/>
    <s v="IFR0"/>
  </r>
  <r>
    <x v="30"/>
    <d v="2009-11-12T00:00:00"/>
    <s v="IFR004"/>
    <d v="2013-10-15T00:00:00"/>
    <n v="670000"/>
    <x v="88"/>
    <s v="IFR0"/>
  </r>
  <r>
    <x v="30"/>
    <d v="2009-11-12T00:00:00"/>
    <s v="IFR005"/>
    <d v="2017-01-15T00:00:00"/>
    <n v="0"/>
    <x v="89"/>
    <s v="IFR0"/>
  </r>
  <r>
    <x v="30"/>
    <d v="2009-11-12T00:00:00"/>
    <s v="IFR006"/>
    <d v="2030-03-15T00:00:00"/>
    <n v="0"/>
    <x v="89"/>
    <s v="IFR0"/>
  </r>
  <r>
    <x v="30"/>
    <d v="2009-11-12T00:00:00"/>
    <s v="IFR007"/>
    <d v="2025-01-15T00:00:00"/>
    <n v="0"/>
    <x v="89"/>
    <s v="IFR0"/>
  </r>
  <r>
    <x v="31"/>
    <d v="2009-11-19T00:00:00"/>
    <s v="FR0031"/>
    <d v="2020-11-15T00:00:00"/>
    <n v="1751600"/>
    <x v="90"/>
    <s v="FR00"/>
  </r>
  <r>
    <x v="31"/>
    <d v="2009-11-19T00:00:00"/>
    <s v="FR0040"/>
    <d v="2025-09-15T00:00:00"/>
    <n v="766000"/>
    <x v="91"/>
    <s v="FR00"/>
  </r>
  <r>
    <x v="31"/>
    <d v="2009-11-19T00:00:00"/>
    <s v="FR0052"/>
    <d v="2030-08-15T00:00:00"/>
    <n v="217000"/>
    <x v="92"/>
    <s v="FR00"/>
  </r>
  <r>
    <x v="32"/>
    <d v="2010-01-14T00:00:00"/>
    <s v="SPN20110113"/>
    <d v="2011-01-13T00:00:00"/>
    <n v="3805000"/>
    <x v="93"/>
    <s v="SPN2"/>
  </r>
  <r>
    <x v="32"/>
    <d v="2010-01-14T00:00:00"/>
    <s v="FR0027 (reopen 5)"/>
    <d v="2015-06-15T00:00:00"/>
    <n v="3781000"/>
    <x v="94"/>
    <s v="FR00"/>
  </r>
  <r>
    <x v="32"/>
    <d v="2010-01-14T00:00:00"/>
    <s v="FR0028 (reopen 4)"/>
    <d v="2017-07-15T00:00:00"/>
    <n v="4222000"/>
    <x v="95"/>
    <s v="FR00"/>
  </r>
  <r>
    <x v="32"/>
    <d v="2010-01-14T00:00:00"/>
    <s v="FR0052 (reopen 9)"/>
    <d v="2030-08-15T00:00:00"/>
    <n v="3067700"/>
    <x v="96"/>
    <s v="FR00"/>
  </r>
  <r>
    <x v="32"/>
    <d v="2010-01-19T00:00:00"/>
    <s v="GMTN-10"/>
    <d v="2020-03-13T00:00:00"/>
    <n v="41737500"/>
    <x v="97"/>
    <s v="GMTN"/>
  </r>
  <r>
    <x v="33"/>
    <d v="2010-01-21T00:00:00"/>
    <s v="IFR0003"/>
    <d v="2015-09-15T00:00:00"/>
    <n v="313000"/>
    <x v="98"/>
    <s v="IFR0"/>
  </r>
  <r>
    <x v="33"/>
    <d v="2010-01-21T00:00:00"/>
    <s v="IFR0005"/>
    <d v="2017-01-15T00:00:00"/>
    <n v="178000"/>
    <x v="99"/>
    <s v="IFR0"/>
  </r>
  <r>
    <x v="33"/>
    <d v="2010-01-21T00:00:00"/>
    <s v="IFR0006"/>
    <d v="2030-03-15T00:00:00"/>
    <n v="116000"/>
    <x v="100"/>
    <s v="IFR0"/>
  </r>
  <r>
    <x v="33"/>
    <d v="2010-01-21T00:00:00"/>
    <s v="IFR0007"/>
    <d v="2025-01-15T00:00:00"/>
    <n v="1261000"/>
    <x v="101"/>
    <s v="IFR0"/>
  </r>
  <r>
    <x v="34"/>
    <d v="2010-01-28T00:00:00"/>
    <s v="SPN20110113 (reopen 1)"/>
    <d v="2011-01-13T00:00:00"/>
    <n v="2295000"/>
    <x v="102"/>
    <s v="SPN2"/>
  </r>
  <r>
    <x v="34"/>
    <d v="2010-01-28T00:00:00"/>
    <s v="FR0031 (reopen 7)"/>
    <d v="2020-11-15T00:00:00"/>
    <n v="4163000"/>
    <x v="103"/>
    <s v="FR00"/>
  </r>
  <r>
    <x v="34"/>
    <d v="2010-01-28T00:00:00"/>
    <s v="FR0040 (reopen 9)"/>
    <d v="2025-09-15T00:00:00"/>
    <n v="2866000"/>
    <x v="104"/>
    <s v="FR00"/>
  </r>
  <r>
    <x v="34"/>
    <d v="2010-01-28T00:00:00"/>
    <s v="FR0050 (reopen 9)"/>
    <d v="2038-07-15T00:00:00"/>
    <n v="1552000"/>
    <x v="105"/>
    <s v="FR00"/>
  </r>
  <r>
    <x v="35"/>
    <d v="2010-02-10T00:00:00"/>
    <s v="SR-002"/>
    <d v="2013-02-10T00:00:00"/>
    <n v="8033860"/>
    <x v="106"/>
    <s v="SR-0"/>
  </r>
  <r>
    <x v="36"/>
    <d v="2010-02-11T00:00:00"/>
    <s v="SPN201101210"/>
    <d v="2011-02-10T00:00:00"/>
    <n v="3565000"/>
    <x v="107"/>
    <s v="SPN2"/>
  </r>
  <r>
    <x v="36"/>
    <d v="2010-02-11T00:00:00"/>
    <s v="FR0031 (reopen 8)"/>
    <d v="2020-11-15T00:00:00"/>
    <n v="2620000"/>
    <x v="108"/>
    <s v="FR00"/>
  </r>
  <r>
    <x v="36"/>
    <d v="2010-02-11T00:00:00"/>
    <s v="FR0040 (reopen 10)"/>
    <d v="2025-09-15T00:00:00"/>
    <n v="2601000"/>
    <x v="109"/>
    <s v="FR00"/>
  </r>
  <r>
    <x v="36"/>
    <d v="2010-02-11T00:00:00"/>
    <s v="FR0052 (reopen 10)"/>
    <d v="2030-08-15T00:00:00"/>
    <n v="1448000"/>
    <x v="110"/>
    <s v="FR00"/>
  </r>
  <r>
    <x v="37"/>
    <d v="2010-02-18T00:00:00"/>
    <s v="IFR0003"/>
    <d v="2015-09-15T00:00:00"/>
    <n v="264500"/>
    <x v="111"/>
    <s v="IFR0"/>
  </r>
  <r>
    <x v="37"/>
    <d v="2010-02-18T00:00:00"/>
    <s v="IFR0005"/>
    <d v="2017-01-15T00:00:00"/>
    <n v="66000"/>
    <x v="112"/>
    <s v="IFR0"/>
  </r>
  <r>
    <x v="37"/>
    <d v="2010-02-18T00:00:00"/>
    <s v="IFR0006"/>
    <d v="2030-03-15T00:00:00"/>
    <n v="711000"/>
    <x v="113"/>
    <s v="IFR0"/>
  </r>
  <r>
    <x v="37"/>
    <d v="2010-02-18T00:00:00"/>
    <s v="IFR0007"/>
    <d v="2025-01-15T00:00:00"/>
    <n v="663000"/>
    <x v="114"/>
    <s v="IFR0"/>
  </r>
  <r>
    <x v="38"/>
    <d v="2010-02-25T00:00:00"/>
    <s v="SPN201101210 (reopening 1)"/>
    <d v="2011-02-10T00:00:00"/>
    <n v="3897000"/>
    <x v="115"/>
    <s v="SPN2"/>
  </r>
  <r>
    <x v="38"/>
    <d v="2010-02-25T00:00:00"/>
    <s v="FR0031 (reopen 9)"/>
    <d v="2020-11-15T00:00:00"/>
    <n v="4579000"/>
    <x v="116"/>
    <s v="FR00"/>
  </r>
  <r>
    <x v="38"/>
    <d v="2010-02-25T00:00:00"/>
    <s v="FR0052 (reopen 11)"/>
    <d v="2030-08-15T00:00:00"/>
    <n v="2075000"/>
    <x v="117"/>
    <s v="FR00"/>
  </r>
  <r>
    <x v="38"/>
    <d v="2010-02-25T00:00:00"/>
    <s v="FR0050 (reopen 10)"/>
    <d v="2038-07-15T00:00:00"/>
    <n v="1792000"/>
    <x v="118"/>
    <s v="FR00"/>
  </r>
  <r>
    <x v="39"/>
    <d v="2010-03-04T00:00:00"/>
    <s v="SPN20110303"/>
    <d v="2011-03-03T00:00:00"/>
    <n v="5160000"/>
    <x v="119"/>
    <s v="SPN2"/>
  </r>
  <r>
    <x v="39"/>
    <d v="2010-03-04T00:00:00"/>
    <s v="FR0027 (reopen 6)"/>
    <d v="2015-06-15T00:00:00"/>
    <n v="3142000"/>
    <x v="120"/>
    <s v="FR00"/>
  </r>
  <r>
    <x v="39"/>
    <d v="2010-03-04T00:00:00"/>
    <s v="FR0052 (reopening 12)"/>
    <d v="2030-08-15T00:00:00"/>
    <n v="4711000"/>
    <x v="121"/>
    <s v="FR00"/>
  </r>
  <r>
    <x v="40"/>
    <d v="2010-03-03T00:00:00"/>
    <s v="SDHI 2012A"/>
    <d v="2012-03-03T00:00:00"/>
    <n v="3342000"/>
    <x v="122"/>
    <s v="SDHI"/>
  </r>
  <r>
    <x v="41"/>
    <d v="2010-03-11T00:00:00"/>
    <s v="IFR0003"/>
    <d v="2015-09-15T00:00:00"/>
    <n v="1021000"/>
    <x v="123"/>
    <s v="IFR0"/>
  </r>
  <r>
    <x v="41"/>
    <d v="2010-03-11T00:00:00"/>
    <s v="IFR0005"/>
    <d v="2017-01-15T00:00:00"/>
    <n v="86000"/>
    <x v="124"/>
    <s v="IFR0"/>
  </r>
  <r>
    <x v="41"/>
    <d v="2010-03-11T00:00:00"/>
    <s v="IFR0006"/>
    <d v="2030-03-15T00:00:00"/>
    <n v="56000"/>
    <x v="125"/>
    <s v="IFR0"/>
  </r>
  <r>
    <x v="41"/>
    <d v="2010-03-11T00:00:00"/>
    <s v="IFR0007"/>
    <d v="2025-01-15T00:00:00"/>
    <n v="711000"/>
    <x v="113"/>
    <s v="IFR0"/>
  </r>
  <r>
    <x v="42"/>
    <d v="2010-03-25T00:00:00"/>
    <s v="SPN20110303 (reopening 1)"/>
    <d v="2011-03-03T00:00:00"/>
    <n v="5977000"/>
    <x v="126"/>
    <s v="SPN2"/>
  </r>
  <r>
    <x v="42"/>
    <d v="2010-03-25T00:00:00"/>
    <s v="FR0040 (reopening 11)"/>
    <d v="2025-09-15T00:00:00"/>
    <n v="3694000"/>
    <x v="127"/>
    <s v="FR00"/>
  </r>
  <r>
    <x v="42"/>
    <d v="2010-03-25T00:00:00"/>
    <s v="FR0052 (reopening 13)"/>
    <d v="2030-08-15T00:00:00"/>
    <n v="4314000"/>
    <x v="128"/>
    <s v="FR00"/>
  </r>
  <r>
    <x v="42"/>
    <d v="2010-03-25T00:00:00"/>
    <s v="FR0050 (reopening 11)"/>
    <d v="2038-07-15T00:00:00"/>
    <n v="3922000"/>
    <x v="129"/>
    <s v="FR00"/>
  </r>
  <r>
    <x v="43"/>
    <d v="2010-04-01T00:00:00"/>
    <s v="IFR0003"/>
    <d v="2015-09-15T00:00:00"/>
    <n v="533000"/>
    <x v="130"/>
    <s v="IFR0"/>
  </r>
  <r>
    <x v="43"/>
    <d v="2010-04-01T00:00:00"/>
    <s v="IFR0005"/>
    <d v="2017-01-15T00:00:00"/>
    <n v="101000"/>
    <x v="131"/>
    <s v="IFR0"/>
  </r>
  <r>
    <x v="43"/>
    <d v="2010-04-01T00:00:00"/>
    <s v="IFR0006 (20thn)"/>
    <d v="2030-03-15T00:00:00"/>
    <n v="400000"/>
    <x v="132"/>
    <s v="IFR0"/>
  </r>
  <r>
    <x v="43"/>
    <d v="2010-04-01T00:00:00"/>
    <s v="IFR0007"/>
    <d v="2025-01-15T00:00:00"/>
    <n v="653000"/>
    <x v="133"/>
    <s v="IFR0"/>
  </r>
  <r>
    <x v="44"/>
    <d v="2010-04-08T00:00:00"/>
    <s v="SPN20110407"/>
    <d v="2011-04-07T00:00:00"/>
    <n v="9290000"/>
    <x v="134"/>
    <s v="SPN2"/>
  </r>
  <r>
    <x v="44"/>
    <d v="2010-04-08T00:00:00"/>
    <s v="FR0028 (reopen 5)"/>
    <d v="2017-07-15T00:00:00"/>
    <n v="2847000"/>
    <x v="135"/>
    <s v="FR00"/>
  </r>
  <r>
    <x v="44"/>
    <d v="2010-04-08T00:00:00"/>
    <s v="FR0031 (reopening 10)"/>
    <d v="2020-11-15T00:00:00"/>
    <n v="4276000"/>
    <x v="136"/>
    <s v="FR00"/>
  </r>
  <r>
    <x v="44"/>
    <d v="2010-04-08T00:00:00"/>
    <s v="FR0042"/>
    <d v="2027-07-15T00:00:00"/>
    <n v="5347000"/>
    <x v="137"/>
    <s v="FR00"/>
  </r>
  <r>
    <x v="45"/>
    <d v="2010-04-15T00:00:00"/>
    <s v="IFR0003"/>
    <d v="2015-09-15T00:00:00"/>
    <n v="1084000"/>
    <x v="138"/>
    <s v="IFR0"/>
  </r>
  <r>
    <x v="45"/>
    <d v="2010-04-15T00:00:00"/>
    <s v="IFR0005"/>
    <d v="2017-01-15T00:00:00"/>
    <n v="183000"/>
    <x v="139"/>
    <s v="IFR0"/>
  </r>
  <r>
    <x v="45"/>
    <d v="2010-04-15T00:00:00"/>
    <s v="IFR0006 "/>
    <d v="2030-03-15T00:00:00"/>
    <n v="867000"/>
    <x v="140"/>
    <s v="IFR0"/>
  </r>
  <r>
    <x v="45"/>
    <d v="2010-04-15T00:00:00"/>
    <s v="IFR0007"/>
    <d v="2025-01-15T00:00:00"/>
    <n v="116000"/>
    <x v="100"/>
    <s v="IFR0"/>
  </r>
  <r>
    <x v="45"/>
    <d v="2010-04-15T00:00:00"/>
    <s v="IFR0008"/>
    <d v="2020-03-15T00:00:00"/>
    <n v="106000"/>
    <x v="141"/>
    <s v="IFR0"/>
  </r>
  <r>
    <x v="46"/>
    <d v="2010-04-22T00:00:00"/>
    <s v="SPN20110407 (reopening 1)"/>
    <d v="2011-04-07T00:00:00"/>
    <n v="9947000"/>
    <x v="142"/>
    <s v="SPN2"/>
  </r>
  <r>
    <x v="46"/>
    <d v="2010-04-22T00:00:00"/>
    <s v="FR0027 (reopen 6)"/>
    <d v="2015-06-15T00:00:00"/>
    <n v="4206000"/>
    <x v="143"/>
    <s v="FR00"/>
  </r>
  <r>
    <x v="46"/>
    <d v="2010-04-22T00:00:00"/>
    <s v="FR0040 (reopening 11)"/>
    <d v="2025-09-15T00:00:00"/>
    <n v="6040500"/>
    <x v="144"/>
    <s v="FR00"/>
  </r>
  <r>
    <x v="46"/>
    <d v="2010-04-22T00:00:00"/>
    <s v="FR0047 (reopening 11)"/>
    <d v="2028-02-15T00:00:00"/>
    <n v="3480000"/>
    <x v="145"/>
    <s v="FR00"/>
  </r>
  <r>
    <x v="47"/>
    <d v="2010-04-29T00:00:00"/>
    <s v="IFR0003"/>
    <d v="2015-09-15T00:00:00"/>
    <n v="1074000"/>
    <x v="146"/>
    <s v="IFR0"/>
  </r>
  <r>
    <x v="47"/>
    <d v="2010-04-29T00:00:00"/>
    <s v="IFR0005"/>
    <d v="2017-01-15T00:00:00"/>
    <n v="172000"/>
    <x v="147"/>
    <s v="IFR0"/>
  </r>
  <r>
    <x v="47"/>
    <d v="2010-04-29T00:00:00"/>
    <s v="IFR0006 "/>
    <d v="2030-03-15T00:00:00"/>
    <n v="414000"/>
    <x v="148"/>
    <s v="IFR0"/>
  </r>
  <r>
    <x v="47"/>
    <d v="2010-04-29T00:00:00"/>
    <s v="IFR0007"/>
    <d v="2025-01-15T00:00:00"/>
    <n v="115000"/>
    <x v="149"/>
    <s v="IFR0"/>
  </r>
  <r>
    <x v="47"/>
    <d v="2010-04-29T00:00:00"/>
    <s v="IFR0008"/>
    <d v="2020-03-15T00:00:00"/>
    <n v="145000"/>
    <x v="150"/>
    <s v="IFR0"/>
  </r>
  <r>
    <x v="48"/>
    <d v="2010-05-06T00:00:00"/>
    <s v="SPN20110505"/>
    <d v="2011-05-05T00:00:00"/>
    <n v="12593000"/>
    <x v="151"/>
    <s v="SPN2"/>
  </r>
  <r>
    <x v="48"/>
    <d v="2010-05-06T00:00:00"/>
    <s v="FR0040 (reopening 12)"/>
    <d v="2025-09-15T00:00:00"/>
    <n v="2857000"/>
    <x v="152"/>
    <s v="FR00"/>
  </r>
  <r>
    <x v="48"/>
    <d v="2010-05-06T00:00:00"/>
    <s v="FR0047 (reopening 12)"/>
    <d v="2028-02-15T00:00:00"/>
    <n v="4000000"/>
    <x v="153"/>
    <s v="FR00"/>
  </r>
  <r>
    <x v="48"/>
    <d v="2010-05-06T00:00:00"/>
    <s v="FR0050 (reopening 12)"/>
    <d v="2038-07-15T00:00:00"/>
    <n v="718000"/>
    <x v="154"/>
    <s v="FR00"/>
  </r>
  <r>
    <x v="49"/>
    <d v="2010-05-13T00:00:00"/>
    <s v="IFR0003"/>
    <d v="2015-09-15T00:00:00"/>
    <n v="687000"/>
    <x v="155"/>
    <s v="IFR0"/>
  </r>
  <r>
    <x v="49"/>
    <d v="2010-05-13T00:00:00"/>
    <s v="IFR0005"/>
    <d v="2017-01-15T00:00:00"/>
    <n v="316600"/>
    <x v="156"/>
    <s v="IFR0"/>
  </r>
  <r>
    <x v="49"/>
    <d v="2010-05-13T00:00:00"/>
    <s v="IFR0006 "/>
    <d v="2030-03-15T00:00:00"/>
    <n v="515000"/>
    <x v="157"/>
    <s v="IFR0"/>
  </r>
  <r>
    <x v="49"/>
    <d v="2010-05-13T00:00:00"/>
    <s v="IFR0007"/>
    <d v="2025-01-15T00:00:00"/>
    <n v="1087000"/>
    <x v="158"/>
    <s v="IFR0"/>
  </r>
  <r>
    <x v="49"/>
    <d v="2010-05-13T00:00:00"/>
    <s v="IFR0008"/>
    <d v="2020-01-15T00:00:00"/>
    <n v="105000"/>
    <x v="159"/>
    <s v="IFR0"/>
  </r>
  <r>
    <x v="50"/>
    <d v="2010-05-17T00:00:00"/>
    <s v="SDHI2013A"/>
    <d v="2013-05-17T00:00:00"/>
    <n v="4250000"/>
    <x v="160"/>
    <s v="SDHI"/>
  </r>
  <r>
    <x v="51"/>
    <d v="2010-05-20T00:00:00"/>
    <s v="SPN20110505"/>
    <d v="2011-05-05T00:00:00"/>
    <n v="6000000"/>
    <x v="161"/>
    <s v="SPN2"/>
  </r>
  <r>
    <x v="51"/>
    <d v="2010-05-20T00:00:00"/>
    <s v="FR0027 (reopen 7)"/>
    <d v="2015-06-15T00:00:00"/>
    <n v="2971000"/>
    <x v="162"/>
    <s v="FR00"/>
  </r>
  <r>
    <x v="51"/>
    <d v="2010-05-20T00:00:00"/>
    <s v="FR0040 (reopening 12)"/>
    <d v="2025-09-15T00:00:00"/>
    <n v="2911000"/>
    <x v="163"/>
    <s v="FR00"/>
  </r>
  <r>
    <x v="51"/>
    <d v="2010-05-20T00:00:00"/>
    <s v="FR0052 (reopening 14)"/>
    <d v="2030-08-15T00:00:00"/>
    <n v="3024000"/>
    <x v="164"/>
    <s v="FR00"/>
  </r>
  <r>
    <x v="52"/>
    <d v="2010-05-27T00:00:00"/>
    <s v="IFR0003"/>
    <d v="2015-09-15T00:00:00"/>
    <n v="616000"/>
    <x v="165"/>
    <s v="IFR0"/>
  </r>
  <r>
    <x v="52"/>
    <d v="2010-05-27T00:00:00"/>
    <s v="IFR0005"/>
    <d v="2017-01-15T00:00:00"/>
    <n v="312500"/>
    <x v="166"/>
    <s v="IFR0"/>
  </r>
  <r>
    <x v="52"/>
    <d v="2010-05-27T00:00:00"/>
    <s v="IFR0006 "/>
    <d v="2030-03-15T00:00:00"/>
    <n v="161000"/>
    <x v="167"/>
    <s v="IFR0"/>
  </r>
  <r>
    <x v="52"/>
    <d v="2010-05-27T00:00:00"/>
    <s v="IFR0007"/>
    <d v="2025-01-15T00:00:00"/>
    <n v="16000"/>
    <x v="168"/>
    <s v="IFR0"/>
  </r>
  <r>
    <x v="52"/>
    <d v="2010-05-27T00:00:00"/>
    <s v="IFR0008"/>
    <d v="2020-01-15T00:00:00"/>
    <n v="66000"/>
    <x v="112"/>
    <s v="IFR0"/>
  </r>
  <r>
    <x v="53"/>
    <d v="2010-06-10T00:00:00"/>
    <s v="SPN20110609"/>
    <d v="2011-06-09T00:00:00"/>
    <n v="4280000"/>
    <x v="169"/>
    <s v="SPN2"/>
  </r>
  <r>
    <x v="53"/>
    <d v="2010-06-10T00:00:00"/>
    <s v="FR0027 (reopening 8)"/>
    <d v="2015-06-15T00:00:00"/>
    <n v="6359000"/>
    <x v="170"/>
    <s v="FR00"/>
  </r>
  <r>
    <x v="53"/>
    <d v="2010-06-10T00:00:00"/>
    <s v="FR0040 (reopening 13)"/>
    <d v="2025-09-15T00:00:00"/>
    <n v="3408000"/>
    <x v="171"/>
    <s v="FR00"/>
  </r>
  <r>
    <x v="53"/>
    <d v="2010-06-10T00:00:00"/>
    <s v="FR0052 (reopening 15)"/>
    <d v="2030-08-15T00:00:00"/>
    <n v="3066000"/>
    <x v="172"/>
    <s v="FR00"/>
  </r>
  <r>
    <x v="54"/>
    <d v="2010-06-17T00:00:00"/>
    <s v="IFR0003"/>
    <d v="2015-09-15T00:00:00"/>
    <n v="527000"/>
    <x v="87"/>
    <s v="IFR0"/>
  </r>
  <r>
    <x v="54"/>
    <d v="2010-06-17T00:00:00"/>
    <s v="IFR0005"/>
    <d v="2017-01-15T00:00:00"/>
    <n v="477000"/>
    <x v="173"/>
    <s v="IFR0"/>
  </r>
  <r>
    <x v="54"/>
    <d v="2010-06-17T00:00:00"/>
    <s v="IFR0006 "/>
    <d v="2030-03-15T00:00:00"/>
    <n v="422000"/>
    <x v="174"/>
    <s v="IFR0"/>
  </r>
  <r>
    <x v="54"/>
    <d v="2010-06-17T00:00:00"/>
    <s v="IFR0007"/>
    <d v="2025-01-15T00:00:00"/>
    <n v="106000"/>
    <x v="141"/>
    <s v="IFR0"/>
  </r>
  <r>
    <x v="54"/>
    <d v="2010-06-17T00:00:00"/>
    <s v="IFR0008"/>
    <d v="2020-01-15T00:00:00"/>
    <n v="231000"/>
    <x v="175"/>
    <s v="IFR0"/>
  </r>
  <r>
    <x v="55"/>
    <d v="2010-06-24T00:00:00"/>
    <s v="SPN20110609 (reopening 1)"/>
    <d v="2011-06-09T00:00:00"/>
    <n v="10451000"/>
    <x v="176"/>
    <s v="SPN2"/>
  </r>
  <r>
    <x v="55"/>
    <d v="2010-06-24T00:00:00"/>
    <s v="FR00028 (reopening 6)"/>
    <d v="2017-07-15T00:00:00"/>
    <n v="5095000"/>
    <x v="177"/>
    <s v="FR00"/>
  </r>
  <r>
    <x v="55"/>
    <d v="2010-06-24T00:00:00"/>
    <s v="FR0040 (reopening 14)"/>
    <d v="2025-09-15T00:00:00"/>
    <n v="4263000"/>
    <x v="178"/>
    <s v="FR00"/>
  </r>
  <r>
    <x v="55"/>
    <d v="2010-06-24T00:00:00"/>
    <s v="FR0050 (reopening 13)"/>
    <d v="2038-07-15T00:00:00"/>
    <n v="2711000"/>
    <x v="179"/>
    <s v="FR00"/>
  </r>
  <r>
    <x v="56"/>
    <d v="2010-07-01T00:00:00"/>
    <s v="IFR0003"/>
    <d v="2015-09-15T00:00:00"/>
    <n v="246000"/>
    <x v="180"/>
    <s v="IFR0"/>
  </r>
  <r>
    <x v="56"/>
    <d v="2010-07-01T00:00:00"/>
    <s v="IFR0005"/>
    <d v="2017-01-15T00:00:00"/>
    <n v="156000"/>
    <x v="181"/>
    <s v="IFR0"/>
  </r>
  <r>
    <x v="56"/>
    <d v="2010-07-01T00:00:00"/>
    <s v="IFR0006 "/>
    <d v="2030-03-15T00:00:00"/>
    <n v="61000"/>
    <x v="182"/>
    <s v="IFR0"/>
  </r>
  <r>
    <x v="56"/>
    <d v="2010-07-01T00:00:00"/>
    <s v="IFR0007"/>
    <d v="2025-01-15T00:00:00"/>
    <n v="11000"/>
    <x v="183"/>
    <s v="IFR0"/>
  </r>
  <r>
    <x v="57"/>
    <d v="2010-07-08T00:00:00"/>
    <s v="SPN20110707"/>
    <d v="2011-07-07T00:00:00"/>
    <n v="5435000"/>
    <x v="184"/>
    <s v="SPN2"/>
  </r>
  <r>
    <x v="57"/>
    <d v="2010-07-08T00:00:00"/>
    <s v="FR0040 (reopening 15)"/>
    <d v="2025-09-15T00:00:00"/>
    <n v="1114000"/>
    <x v="185"/>
    <s v="FR00"/>
  </r>
  <r>
    <x v="57"/>
    <d v="2010-07-08T00:00:00"/>
    <s v="FR0050 (reopening 14)"/>
    <d v="2038-07-15T00:00:00"/>
    <n v="3041000"/>
    <x v="186"/>
    <s v="FR00"/>
  </r>
  <r>
    <x v="57"/>
    <d v="2010-07-08T00:00:00"/>
    <s v="FR0053"/>
    <d v="2021-07-15T00:00:00"/>
    <n v="1552000"/>
    <x v="105"/>
    <s v="FR00"/>
  </r>
  <r>
    <x v="58"/>
    <d v="2010-07-15T00:00:00"/>
    <s v="IFR0003"/>
    <d v="2015-09-15T00:00:00"/>
    <n v="310000"/>
    <x v="187"/>
    <s v="IFR0"/>
  </r>
  <r>
    <x v="58"/>
    <d v="2010-07-15T00:00:00"/>
    <s v="IFR0005"/>
    <d v="2017-01-15T00:00:00"/>
    <n v="225000"/>
    <x v="188"/>
    <s v="IFR0"/>
  </r>
  <r>
    <x v="58"/>
    <d v="2010-07-15T00:00:00"/>
    <s v="IFR0006 "/>
    <d v="2030-03-15T00:00:00"/>
    <n v="397000"/>
    <x v="189"/>
    <s v="IFR0"/>
  </r>
  <r>
    <x v="58"/>
    <d v="2010-07-15T00:00:00"/>
    <s v="IFR0007"/>
    <d v="2025-01-15T00:00:00"/>
    <n v="243000"/>
    <x v="190"/>
    <s v="IFR0"/>
  </r>
  <r>
    <x v="59"/>
    <d v="2010-07-22T00:00:00"/>
    <s v="SPN20110707 (reopening 1)"/>
    <d v="2011-07-07T00:00:00"/>
    <n v="5862100"/>
    <x v="191"/>
    <s v="SPN2"/>
  </r>
  <r>
    <x v="59"/>
    <d v="2010-07-22T00:00:00"/>
    <s v="FR0027 (reopening 9)"/>
    <d v="2015-06-15T00:00:00"/>
    <n v="1995000"/>
    <x v="192"/>
    <s v="FR00"/>
  </r>
  <r>
    <x v="59"/>
    <d v="2010-07-22T00:00:00"/>
    <s v="FR0053 (reopening 1)"/>
    <d v="2021-07-15T00:00:00"/>
    <n v="1858000"/>
    <x v="193"/>
    <s v="FR00"/>
  </r>
  <r>
    <x v="59"/>
    <d v="2010-07-22T00:00:00"/>
    <s v="FR0054"/>
    <d v="2031-07-15T00:00:00"/>
    <n v="3655000"/>
    <x v="194"/>
    <s v="FR00"/>
  </r>
  <r>
    <x v="60"/>
    <d v="2010-07-29T00:00:00"/>
    <s v="IFR0003"/>
    <d v="2015-09-15T00:00:00"/>
    <n v="451000"/>
    <x v="195"/>
    <s v="IFR0"/>
  </r>
  <r>
    <x v="60"/>
    <d v="2010-07-29T00:00:00"/>
    <s v="IFR0005"/>
    <d v="2017-01-15T00:00:00"/>
    <n v="240000"/>
    <x v="196"/>
    <s v="IFR0"/>
  </r>
  <r>
    <x v="60"/>
    <d v="2010-07-29T00:00:00"/>
    <s v="IFR0006 "/>
    <d v="2030-03-15T00:00:00"/>
    <n v="735000"/>
    <x v="197"/>
    <s v="IFR0"/>
  </r>
  <r>
    <x v="60"/>
    <d v="2010-07-29T00:00:00"/>
    <s v="IFR0007"/>
    <d v="2025-01-15T00:00:00"/>
    <n v="40000"/>
    <x v="198"/>
    <s v="IFR0"/>
  </r>
  <r>
    <x v="60"/>
    <d v="2010-07-29T00:00:00"/>
    <s v="IFR0008"/>
    <d v="2020-04-15T00:00:00"/>
    <n v="270000"/>
    <x v="199"/>
    <s v="IFR0"/>
  </r>
  <r>
    <x v="61"/>
    <d v="2010-08-04T00:00:00"/>
    <s v="ORI007"/>
    <d v="2013-08-15T00:00:00"/>
    <n v="8405785"/>
    <x v="200"/>
    <s v="ORI0"/>
  </r>
  <r>
    <x v="62"/>
    <d v="2010-08-09T00:00:00"/>
    <s v="SDHI2014A"/>
    <d v="2014-08-09T00:00:00"/>
    <n v="2855000"/>
    <x v="201"/>
    <s v="SDHI"/>
  </r>
  <r>
    <x v="63"/>
    <d v="2010-08-12T00:00:00"/>
    <s v="SPN20110811"/>
    <d v="2011-08-11T00:00:00"/>
    <n v="7910000"/>
    <x v="202"/>
    <s v="SPN2"/>
  </r>
  <r>
    <x v="63"/>
    <d v="2010-08-12T00:00:00"/>
    <s v="FR0027 (reopening 10)"/>
    <d v="2015-06-15T00:00:00"/>
    <n v="1710000"/>
    <x v="203"/>
    <s v="FR00"/>
  </r>
  <r>
    <x v="63"/>
    <d v="2010-08-12T00:00:00"/>
    <s v="FR0053 (reopening 2)"/>
    <d v="2021-07-15T00:00:00"/>
    <n v="3103000"/>
    <x v="204"/>
    <s v="FR00"/>
  </r>
  <r>
    <x v="63"/>
    <d v="2010-08-12T00:00:00"/>
    <s v="FR0054 (reopening 1)"/>
    <d v="2031-07-15T00:00:00"/>
    <n v="4462000"/>
    <x v="205"/>
    <s v="FR00"/>
  </r>
  <r>
    <x v="64"/>
    <d v="2010-08-26T00:00:00"/>
    <s v="SPN20110811 (reopening)"/>
    <d v="2011-08-11T00:00:00"/>
    <n v="6750000"/>
    <x v="206"/>
    <s v="SPN2"/>
  </r>
  <r>
    <x v="64"/>
    <d v="2010-08-26T00:00:00"/>
    <s v="FR0050 (reopening 14)"/>
    <d v="2038-07-15T00:00:00"/>
    <n v="1688000"/>
    <x v="207"/>
    <s v="FR00"/>
  </r>
  <r>
    <x v="64"/>
    <d v="2010-08-26T00:00:00"/>
    <s v="FR0053 (reopening 3)"/>
    <d v="2021-07-15T00:00:00"/>
    <n v="3578000"/>
    <x v="208"/>
    <s v="FR00"/>
  </r>
  <r>
    <x v="64"/>
    <d v="2010-08-26T00:00:00"/>
    <s v="FR0054 (reopening 2)"/>
    <d v="2031-07-15T00:00:00"/>
    <n v="4053000"/>
    <x v="209"/>
    <s v="FR00"/>
  </r>
  <r>
    <x v="65"/>
    <d v="2010-08-25T00:00:00"/>
    <s v="SDHI2014B"/>
    <d v="2014-08-25T00:00:00"/>
    <n v="336000"/>
    <x v="44"/>
    <s v="SDHI"/>
  </r>
  <r>
    <x v="66"/>
    <d v="2010-09-23T00:00:00"/>
    <s v="SPN20110922"/>
    <d v="2011-09-22T00:00:00"/>
    <n v="2818000"/>
    <x v="210"/>
    <s v="SPN2"/>
  </r>
  <r>
    <x v="66"/>
    <d v="2010-09-23T00:00:00"/>
    <s v="FR0055"/>
    <d v="2016-09-15T00:00:00"/>
    <n v="3210500"/>
    <x v="211"/>
    <s v="FR00"/>
  </r>
  <r>
    <x v="66"/>
    <d v="2010-09-23T00:00:00"/>
    <s v="FR0056"/>
    <d v="2026-09-15T00:00:00"/>
    <n v="4551500"/>
    <x v="212"/>
    <s v="FR00"/>
  </r>
  <r>
    <x v="66"/>
    <d v="2010-09-23T00:00:00"/>
    <s v="FR0054 (reopening 3)"/>
    <d v="2031-07-15T00:00:00"/>
    <n v="4475000"/>
    <x v="213"/>
    <s v="FR00"/>
  </r>
  <r>
    <x v="67"/>
    <d v="2010-09-30T00:00:00"/>
    <s v="SPN20110929 (new issuance)"/>
    <d v="2011-08-11T00:00:00"/>
    <n v="3441000"/>
    <x v="214"/>
    <s v="SPN2"/>
  </r>
  <r>
    <x v="67"/>
    <d v="2010-09-30T00:00:00"/>
    <s v="FR0055 (reopening 2)"/>
    <d v="2038-07-15T00:00:00"/>
    <n v="3200000"/>
    <x v="215"/>
    <s v="FR00"/>
  </r>
  <r>
    <x v="67"/>
    <d v="2010-09-30T00:00:00"/>
    <s v="FR0053 (reopening 4)"/>
    <d v="2021-07-15T00:00:00"/>
    <n v="4105000"/>
    <x v="216"/>
    <s v="FR00"/>
  </r>
  <r>
    <x v="67"/>
    <d v="2010-09-30T00:00:00"/>
    <s v="FR0054 (reopening 4)"/>
    <d v="2031-07-15T00:00:00"/>
    <n v="6055000"/>
    <x v="217"/>
    <s v="FR00"/>
  </r>
  <r>
    <x v="68"/>
    <d v="2010-10-07T00:00:00"/>
    <s v="IFR0003"/>
    <d v="2015-09-15T00:00:00"/>
    <n v="701000"/>
    <x v="218"/>
    <s v="IFR0"/>
  </r>
  <r>
    <x v="68"/>
    <d v="2010-10-07T00:00:00"/>
    <s v="IFR0005"/>
    <d v="2017-01-15T00:00:00"/>
    <n v="145000"/>
    <x v="150"/>
    <s v="IFR0"/>
  </r>
  <r>
    <x v="68"/>
    <d v="2010-10-07T00:00:00"/>
    <s v="IFR0006 "/>
    <d v="2030-03-15T00:00:00"/>
    <n v="171000"/>
    <x v="219"/>
    <s v="IFR0"/>
  </r>
  <r>
    <x v="68"/>
    <d v="2010-10-07T00:00:00"/>
    <s v="IFR0007"/>
    <d v="2025-01-15T00:00:00"/>
    <n v="6000"/>
    <x v="220"/>
    <s v="IFR0"/>
  </r>
  <r>
    <x v="68"/>
    <d v="2010-10-07T00:00:00"/>
    <s v="IFR0008"/>
    <d v="2020-04-15T00:00:00"/>
    <n v="125000"/>
    <x v="221"/>
    <s v="IFR0"/>
  </r>
  <r>
    <x v="69"/>
    <d v="2010-10-07T00:00:00"/>
    <s v="SDHI2014C"/>
    <d v="2014-10-07T00:00:00"/>
    <n v="2000000"/>
    <x v="222"/>
    <s v="SDHI"/>
  </r>
  <r>
    <x v="70"/>
    <d v="2010-10-28T00:00:00"/>
    <s v="SPN20110929 (reopening)"/>
    <d v="2011-09-29T00:00:00"/>
    <n v="7794200"/>
    <x v="223"/>
    <s v="SPN2"/>
  </r>
  <r>
    <x v="70"/>
    <d v="2010-10-28T00:00:00"/>
    <s v="FR0055 (reopening 3)"/>
    <d v="2016-09-15T00:00:00"/>
    <n v="2360000"/>
    <x v="224"/>
    <s v="FR00"/>
  </r>
  <r>
    <x v="70"/>
    <d v="2010-10-28T00:00:00"/>
    <s v="FR0053 (reopening 5)"/>
    <d v="2021-07-15T00:00:00"/>
    <n v="1000000"/>
    <x v="225"/>
    <s v="FR00"/>
  </r>
  <r>
    <x v="70"/>
    <d v="2010-10-28T00:00:00"/>
    <s v="FR0056 (reopening 2)"/>
    <d v="2026-09-15T00:00:00"/>
    <n v="2278000"/>
    <x v="226"/>
    <s v="FR00"/>
  </r>
  <r>
    <x v="71"/>
    <d v="2010-11-11T00:00:00"/>
    <s v="SPN20111110"/>
    <d v="2011-11-10T00:00:00"/>
    <n v="3919500"/>
    <x v="227"/>
    <s v="SPN2"/>
  </r>
  <r>
    <x v="71"/>
    <d v="2010-11-11T00:00:00"/>
    <s v="FR0055 (reopening 4)"/>
    <d v="2016-09-15T00:00:00"/>
    <n v="2415000"/>
    <x v="228"/>
    <s v="FR00"/>
  </r>
  <r>
    <x v="71"/>
    <d v="2010-11-11T00:00:00"/>
    <s v="FR0053 (reopening 6)"/>
    <d v="2021-07-15T00:00:00"/>
    <n v="790000"/>
    <x v="229"/>
    <s v="FR00"/>
  </r>
  <r>
    <x v="71"/>
    <d v="2010-11-11T00:00:00"/>
    <s v="FR0054 (reopening 5)"/>
    <d v="2031-07-15T00:00:00"/>
    <n v="1465000"/>
    <x v="230"/>
    <s v="FR00"/>
  </r>
  <r>
    <x v="72"/>
    <d v="2010-11-12T00:00:00"/>
    <s v="RIJPY1120"/>
    <d v="2020-11-12T00:00:00"/>
    <n v="9326322.8000000007"/>
    <x v="231"/>
    <s v="RIJP"/>
  </r>
  <r>
    <x v="73"/>
    <d v="2010-12-16T00:00:00"/>
    <s v="SPN20111215"/>
    <d v="2011-12-15T00:00:00"/>
    <n v="350000"/>
    <x v="232"/>
    <s v="SPN2"/>
  </r>
  <r>
    <x v="73"/>
    <d v="2010-12-16T00:00:00"/>
    <s v="FR0055 (reopening 4)"/>
    <d v="2016-09-15T00:00:00"/>
    <n v="1030000"/>
    <x v="233"/>
    <s v="FR00"/>
  </r>
  <r>
    <x v="73"/>
    <d v="2010-12-16T00:00:00"/>
    <s v="FR0053 (reopening 6)"/>
    <d v="2021-07-15T00:00:00"/>
    <n v="645000"/>
    <x v="234"/>
    <s v="FR00"/>
  </r>
  <r>
    <x v="73"/>
    <d v="2010-12-16T00:00:00"/>
    <s v="FR0056 (reopening 3)"/>
    <d v="2026-09-15T00:00:00"/>
    <n v="2852000"/>
    <x v="235"/>
    <s v="FR00"/>
  </r>
  <r>
    <x v="74"/>
    <d v="2011-01-20T00:00:00"/>
    <s v="SPN20120119"/>
    <d v="2012-01-19T00:00:00"/>
    <n v="550000"/>
    <x v="236"/>
    <s v="SPN2"/>
  </r>
  <r>
    <x v="74"/>
    <d v="2011-01-20T00:00:00"/>
    <s v="FR0055(reopen 5)"/>
    <d v="2016-09-15T00:00:00"/>
    <n v="1137000"/>
    <x v="237"/>
    <s v="FR00"/>
  </r>
  <r>
    <x v="74"/>
    <d v="2011-01-20T00:00:00"/>
    <s v="FR0053 (reopen 7)"/>
    <d v="2021-07-15T00:00:00"/>
    <n v="2398000"/>
    <x v="238"/>
    <s v="FR00"/>
  </r>
  <r>
    <x v="74"/>
    <d v="2011-01-20T00:00:00"/>
    <s v="FR0054 (reopen 6)"/>
    <d v="2031-07-15T00:00:00"/>
    <n v="5275000"/>
    <x v="239"/>
    <s v="FR00"/>
  </r>
  <r>
    <x v="75"/>
    <d v="2011-01-27T00:00:00"/>
    <s v="SPN20120126"/>
    <d v="2012-01-19T00:00:00"/>
    <n v="305000"/>
    <x v="240"/>
    <s v="SPN2"/>
  </r>
  <r>
    <x v="75"/>
    <d v="2011-01-27T00:00:00"/>
    <s v="FR0053 (reopen 8)"/>
    <d v="2021-07-15T00:00:00"/>
    <n v="3663000"/>
    <x v="241"/>
    <s v="FR00"/>
  </r>
  <r>
    <x v="75"/>
    <d v="2011-01-27T00:00:00"/>
    <s v="FR0054 (reopen 7)"/>
    <d v="2031-07-15T00:00:00"/>
    <n v="8024000"/>
    <x v="242"/>
    <s v="FR00"/>
  </r>
  <r>
    <x v="75"/>
    <d v="2011-01-27T00:00:00"/>
    <s v="FR0056 (reopen 4)"/>
    <d v="2026-09-15T00:00:00"/>
    <n v="5663000"/>
    <x v="243"/>
    <s v="FR00"/>
  </r>
  <r>
    <x v="76"/>
    <d v="2011-02-11T00:00:00"/>
    <s v="SDHI 2014D"/>
    <d v="2014-02-11T00:00:00"/>
    <n v="6000000"/>
    <x v="161"/>
    <s v="SDHI"/>
  </r>
  <r>
    <x v="77"/>
    <d v="2011-02-10T00:00:00"/>
    <s v="SPN20120209"/>
    <d v="2012-02-09T00:00:00"/>
    <n v="1640000"/>
    <x v="244"/>
    <s v="SPN2"/>
  </r>
  <r>
    <x v="77"/>
    <d v="2011-02-10T00:00:00"/>
    <s v="FR0055 (reopen 6)"/>
    <d v="2016-09-15T00:00:00"/>
    <n v="2042000"/>
    <x v="245"/>
    <s v="FR00"/>
  </r>
  <r>
    <x v="77"/>
    <d v="2011-02-10T00:00:00"/>
    <s v="FR0056 (reopen 5)"/>
    <d v="2026-09-15T00:00:00"/>
    <n v="3289800"/>
    <x v="246"/>
    <s v="FR00"/>
  </r>
  <r>
    <x v="77"/>
    <d v="2011-02-10T00:00:00"/>
    <s v="FR0054 (reopen 8)"/>
    <d v="2031-07-15T00:00:00"/>
    <n v="6119000"/>
    <x v="247"/>
    <s v="FR00"/>
  </r>
  <r>
    <x v="78"/>
    <d v="2011-02-23T00:00:00"/>
    <s v="SR-003"/>
    <d v="2014-02-23T00:00:00"/>
    <n v="7341410"/>
    <x v="248"/>
    <s v="SR-0"/>
  </r>
  <r>
    <x v="79"/>
    <d v="2011-02-23T00:00:00"/>
    <s v="SPN20120209 (reopening 1)"/>
    <d v="2012-01-19T00:00:00"/>
    <n v="4820000"/>
    <x v="249"/>
    <s v="SPN2"/>
  </r>
  <r>
    <x v="79"/>
    <d v="2011-02-23T00:00:00"/>
    <s v="FR0055 (reopen 7)"/>
    <d v="2016-09-15T00:00:00"/>
    <n v="2848000"/>
    <x v="250"/>
    <s v="FR00"/>
  </r>
  <r>
    <x v="79"/>
    <d v="2011-02-23T00:00:00"/>
    <s v="FR0053 (reopen 9)"/>
    <d v="2021-07-15T00:00:00"/>
    <n v="3569000"/>
    <x v="251"/>
    <s v="FR00"/>
  </r>
  <r>
    <x v="79"/>
    <d v="2011-02-23T00:00:00"/>
    <s v="FR0054 (reopen 9)"/>
    <d v="2031-07-15T00:00:00"/>
    <n v="9345000"/>
    <x v="252"/>
    <s v="FR00"/>
  </r>
  <r>
    <x v="80"/>
    <d v="2011-03-03T00:00:00"/>
    <s v="IFR0005"/>
    <d v="2017-01-15T00:00:00"/>
    <n v="771000"/>
    <x v="253"/>
    <s v="IFR0"/>
  </r>
  <r>
    <x v="80"/>
    <d v="2011-03-03T00:00:00"/>
    <s v="IFR0006"/>
    <d v="2030-03-15T00:00:00"/>
    <n v="381000"/>
    <x v="254"/>
    <s v="IFR0"/>
  </r>
  <r>
    <x v="80"/>
    <d v="2011-03-03T00:00:00"/>
    <s v="IFR0007"/>
    <d v="2025-01-15T00:00:00"/>
    <n v="214000"/>
    <x v="255"/>
    <s v="IFR0"/>
  </r>
  <r>
    <x v="80"/>
    <d v="2011-03-03T00:00:00"/>
    <s v="IFR0009"/>
    <d v="1899-12-30T00:00:00"/>
    <n v="61000"/>
    <x v="182"/>
    <s v="IFR0"/>
  </r>
  <r>
    <x v="80"/>
    <d v="2011-03-03T00:00:00"/>
    <s v="IFR0010"/>
    <d v="2036-02-15T00:00:00"/>
    <n v="3023000"/>
    <x v="256"/>
    <s v="IFR0"/>
  </r>
  <r>
    <x v="81"/>
    <d v="2011-03-10T00:00:00"/>
    <s v="SPN20120309"/>
    <d v="2012-03-09T00:00:00"/>
    <n v="6898000"/>
    <x v="257"/>
    <s v="SPN2"/>
  </r>
  <r>
    <x v="81"/>
    <d v="2011-03-10T00:00:00"/>
    <s v="FR0055 (reopen 8)"/>
    <d v="2016-09-15T00:00:00"/>
    <n v="4711000"/>
    <x v="121"/>
    <s v="FR00"/>
  </r>
  <r>
    <x v="81"/>
    <d v="2011-03-10T00:00:00"/>
    <s v="FR0053 (reopen 10)"/>
    <d v="2021-07-15T00:00:00"/>
    <n v="3825000"/>
    <x v="258"/>
    <s v="FR00"/>
  </r>
  <r>
    <x v="81"/>
    <d v="2011-03-10T00:00:00"/>
    <s v="FR0056 (reopen 6)"/>
    <d v="2026-09-15T00:00:00"/>
    <n v="4659200"/>
    <x v="259"/>
    <s v="FR00"/>
  </r>
  <r>
    <x v="80"/>
    <d v="2011-03-03T00:00:00"/>
    <s v="IFR0005"/>
    <d v="2017-01-15T00:00:00"/>
    <n v="1014000"/>
    <x v="260"/>
    <s v="IFR0"/>
  </r>
  <r>
    <x v="80"/>
    <d v="2011-03-03T00:00:00"/>
    <s v="IFR0006"/>
    <d v="2030-03-15T00:00:00"/>
    <n v="868000"/>
    <x v="261"/>
    <s v="IFR0"/>
  </r>
  <r>
    <x v="80"/>
    <d v="2011-03-03T00:00:00"/>
    <s v="IFR0007"/>
    <d v="2025-01-15T00:00:00"/>
    <n v="410000"/>
    <x v="262"/>
    <s v="IFR0"/>
  </r>
  <r>
    <x v="80"/>
    <d v="2011-03-03T00:00:00"/>
    <s v="IFR0010"/>
    <d v="2036-02-15T00:00:00"/>
    <n v="3643000"/>
    <x v="263"/>
    <s v="IFR0"/>
  </r>
  <r>
    <x v="82"/>
    <d v="2011-03-24T00:00:00"/>
    <s v="SPN20110623"/>
    <d v="2011-06-23T00:00:00"/>
    <n v="9715000"/>
    <x v="264"/>
    <s v="SPN2"/>
  </r>
  <r>
    <x v="82"/>
    <d v="2011-03-24T00:00:00"/>
    <s v="SPN20120309"/>
    <d v="2012-03-09T00:00:00"/>
    <n v="3222000"/>
    <x v="265"/>
    <s v="SPN2"/>
  </r>
  <r>
    <x v="82"/>
    <d v="2011-03-24T00:00:00"/>
    <s v="FR0055 (reopen 9)"/>
    <d v="2016-09-15T00:00:00"/>
    <n v="4480000"/>
    <x v="266"/>
    <s v="FR00"/>
  </r>
  <r>
    <x v="82"/>
    <d v="2011-03-24T00:00:00"/>
    <s v="FR0054 (reopen 10)"/>
    <d v="2031-07-15T00:00:00"/>
    <n v="10451200"/>
    <x v="267"/>
    <s v="FR00"/>
  </r>
  <r>
    <x v="83"/>
    <d v="2011-04-07T00:00:00"/>
    <s v="SPN20110706"/>
    <d v="2011-07-06T00:00:00"/>
    <n v="5426000"/>
    <x v="268"/>
    <s v="SPN2"/>
  </r>
  <r>
    <x v="83"/>
    <d v="2011-04-07T00:00:00"/>
    <s v="SPN20120406"/>
    <d v="2012-04-06T00:00:00"/>
    <n v="4653000"/>
    <x v="269"/>
    <s v="SPN2"/>
  </r>
  <r>
    <x v="83"/>
    <d v="2011-04-07T00:00:00"/>
    <s v="FR0053 (reopen 11)"/>
    <d v="2021-07-15T00:00:00"/>
    <n v="3205000"/>
    <x v="270"/>
    <s v="FR00"/>
  </r>
  <r>
    <x v="83"/>
    <d v="2011-04-07T00:00:00"/>
    <s v="FR0056 (reopen 7)"/>
    <d v="2026-09-15T00:00:00"/>
    <n v="8085000"/>
    <x v="271"/>
    <s v="FR00"/>
  </r>
  <r>
    <x v="83"/>
    <d v="2011-04-07T00:00:00"/>
    <s v="FR0054 (reopen 11)"/>
    <d v="2031-07-15T00:00:00"/>
    <n v="4658000"/>
    <x v="272"/>
    <s v="FR00"/>
  </r>
  <r>
    <x v="84"/>
    <d v="2011-04-11T00:00:00"/>
    <s v="SDHI 2021 A"/>
    <d v="2021-04-11T00:00:00"/>
    <n v="2000000"/>
    <x v="222"/>
    <s v="SDHI"/>
  </r>
  <r>
    <x v="85"/>
    <d v="2011-04-14T00:00:00"/>
    <s v="IFR0005"/>
    <d v="2017-01-15T00:00:00"/>
    <n v="889000"/>
    <x v="273"/>
    <s v="IFR0"/>
  </r>
  <r>
    <x v="85"/>
    <d v="2011-04-14T00:00:00"/>
    <s v="IFR0006"/>
    <d v="2030-03-15T00:00:00"/>
    <n v="1195000"/>
    <x v="274"/>
    <s v="IFR0"/>
  </r>
  <r>
    <x v="85"/>
    <d v="2011-04-14T00:00:00"/>
    <s v="IFR0007"/>
    <d v="2025-01-15T00:00:00"/>
    <n v="364000"/>
    <x v="275"/>
    <s v="IFR0"/>
  </r>
  <r>
    <x v="85"/>
    <d v="2011-04-14T00:00:00"/>
    <s v="IFR0010"/>
    <d v="2036-02-15T00:00:00"/>
    <n v="2215000"/>
    <x v="276"/>
    <s v="IFR0"/>
  </r>
  <r>
    <x v="86"/>
    <d v="2011-04-21T00:00:00"/>
    <s v="SPN20110720"/>
    <d v="2011-07-20T00:00:00"/>
    <n v="1875000"/>
    <x v="277"/>
    <s v="SPN2"/>
  </r>
  <r>
    <x v="86"/>
    <d v="2011-04-21T00:00:00"/>
    <s v="SPN20120406"/>
    <d v="2012-04-06T00:00:00"/>
    <n v="3270000"/>
    <x v="278"/>
    <s v="SPN2"/>
  </r>
  <r>
    <x v="86"/>
    <d v="2011-04-21T00:00:00"/>
    <s v="FR0055 (reopen 10)"/>
    <d v="2016-09-15T00:00:00"/>
    <n v="1423000"/>
    <x v="279"/>
    <s v="FR00"/>
  </r>
  <r>
    <x v="86"/>
    <d v="2011-04-21T00:00:00"/>
    <s v="FR0056 (reopen 8)"/>
    <d v="2026-09-15T00:00:00"/>
    <n v="3633000"/>
    <x v="280"/>
    <s v="FR00"/>
  </r>
  <r>
    <x v="86"/>
    <d v="2011-04-21T00:00:00"/>
    <s v="FR0057"/>
    <d v="2041-05-15T00:00:00"/>
    <n v="4640000"/>
    <x v="281"/>
    <s v="FR00"/>
  </r>
  <r>
    <x v="87"/>
    <d v="2011-04-28T00:00:00"/>
    <s v="IFR0005"/>
    <d v="2017-01-15T00:00:00"/>
    <n v="680000"/>
    <x v="282"/>
    <s v="IFR0"/>
  </r>
  <r>
    <x v="87"/>
    <d v="2011-04-28T00:00:00"/>
    <s v="IFR0006"/>
    <d v="2030-03-15T00:00:00"/>
    <n v="21000"/>
    <x v="283"/>
    <s v="IFR0"/>
  </r>
  <r>
    <x v="87"/>
    <d v="2011-04-28T00:00:00"/>
    <s v="IFR0007"/>
    <d v="2025-01-15T00:00:00"/>
    <n v="163000"/>
    <x v="284"/>
    <s v="IFR0"/>
  </r>
  <r>
    <x v="87"/>
    <d v="2011-04-28T00:00:00"/>
    <s v="IFR0010"/>
    <d v="2036-02-15T00:00:00"/>
    <n v="839000"/>
    <x v="285"/>
    <s v="IFR0"/>
  </r>
  <r>
    <x v="88"/>
    <d v="2011-05-05T00:00:00"/>
    <s v="SPN20110804"/>
    <d v="2011-08-04T00:00:00"/>
    <n v="5537000"/>
    <x v="286"/>
    <s v="SPN2"/>
  </r>
  <r>
    <x v="88"/>
    <d v="2011-05-05T00:00:00"/>
    <s v="SPN20120504"/>
    <d v="2012-05-04T00:00:00"/>
    <n v="4125000"/>
    <x v="287"/>
    <s v="SPN2"/>
  </r>
  <r>
    <x v="88"/>
    <d v="2011-05-05T00:00:00"/>
    <s v="FR0055 (reopen 11)"/>
    <d v="2016-09-15T00:00:00"/>
    <n v="1368000"/>
    <x v="288"/>
    <s v="FR00"/>
  </r>
  <r>
    <x v="88"/>
    <d v="2011-05-05T00:00:00"/>
    <s v="FR0053 (reopen 12)"/>
    <d v="2021-07-15T00:00:00"/>
    <n v="2120000"/>
    <x v="289"/>
    <s v="FR00"/>
  </r>
  <r>
    <x v="88"/>
    <d v="2011-05-05T00:00:00"/>
    <s v="FR0056 (reopen 9)"/>
    <d v="2026-09-15T00:00:00"/>
    <n v="4152000"/>
    <x v="290"/>
    <s v="FR00"/>
  </r>
  <r>
    <x v="89"/>
    <d v="2011-05-05T00:00:00"/>
    <s v="RI0521"/>
    <d v="2021-05-05T00:00:00"/>
    <n v="59181300"/>
    <x v="291"/>
    <s v="RI05"/>
  </r>
  <r>
    <x v="90"/>
    <d v="2011-05-26T00:00:00"/>
    <s v="SPN20120504"/>
    <d v="2012-05-04T00:00:00"/>
    <n v="3290400"/>
    <x v="292"/>
    <s v="SPN2"/>
  </r>
  <r>
    <x v="90"/>
    <d v="2011-05-26T00:00:00"/>
    <s v="FR0055 (reopen 12)"/>
    <d v="2016-09-15T00:00:00"/>
    <n v="1189000"/>
    <x v="293"/>
    <s v="FR00"/>
  </r>
  <r>
    <x v="90"/>
    <d v="2011-05-26T00:00:00"/>
    <s v="FR0053 (reopen 13)"/>
    <d v="2021-07-15T00:00:00"/>
    <n v="5512000"/>
    <x v="294"/>
    <s v="FR00"/>
  </r>
  <r>
    <x v="90"/>
    <d v="2011-05-26T00:00:00"/>
    <s v="FR0057 (reopen 1)"/>
    <d v="2041-05-15T00:00:00"/>
    <n v="4715000"/>
    <x v="295"/>
    <s v="FR00"/>
  </r>
  <r>
    <x v="91"/>
    <d v="2011-06-09T00:00:00"/>
    <s v="SPN20120608"/>
    <d v="2012-06-08T00:00:00"/>
    <n v="9213100"/>
    <x v="296"/>
    <s v="SPN2"/>
  </r>
  <r>
    <x v="91"/>
    <d v="2011-06-09T00:00:00"/>
    <s v="FR0053 (reopen 14)"/>
    <d v="2021-07-15T00:00:00"/>
    <n v="2238000"/>
    <x v="297"/>
    <s v="FR00"/>
  </r>
  <r>
    <x v="91"/>
    <d v="2011-06-09T00:00:00"/>
    <s v="FR0056 (reopen 10)"/>
    <d v="2026-09-15T00:00:00"/>
    <n v="1796000"/>
    <x v="298"/>
    <s v="FR00"/>
  </r>
  <r>
    <x v="91"/>
    <d v="2011-06-09T00:00:00"/>
    <s v="FR0054 (reopen 12)"/>
    <d v="2031-07-15T00:00:00"/>
    <n v="6657500"/>
    <x v="299"/>
    <s v="FR00"/>
  </r>
  <r>
    <x v="92"/>
    <d v="2011-06-23T00:00:00"/>
    <s v="SPN20110922"/>
    <d v="2011-09-22T00:00:00"/>
    <n v="118000"/>
    <x v="300"/>
    <s v="SPN2"/>
  </r>
  <r>
    <x v="92"/>
    <d v="2011-06-23T00:00:00"/>
    <s v="SPN20120608 (reopening)"/>
    <d v="2012-06-08T00:00:00"/>
    <n v="3230000"/>
    <x v="301"/>
    <s v="SPN2"/>
  </r>
  <r>
    <x v="92"/>
    <d v="2011-06-23T00:00:00"/>
    <s v="FR0053 (reopen 15)"/>
    <d v="2021-07-15T00:00:00"/>
    <n v="2653000"/>
    <x v="302"/>
    <s v="FR00"/>
  </r>
  <r>
    <x v="92"/>
    <d v="2011-06-23T00:00:00"/>
    <s v="FR0054 (reopen 13)"/>
    <d v="2031-07-15T00:00:00"/>
    <n v="2820000"/>
    <x v="303"/>
    <s v="FR00"/>
  </r>
  <r>
    <x v="92"/>
    <d v="2011-06-23T00:00:00"/>
    <s v="FR0057 (reopen 2)"/>
    <d v="2041-05-15T00:00:00"/>
    <n v="2611000"/>
    <x v="304"/>
    <s v="FR00"/>
  </r>
  <r>
    <x v="93"/>
    <d v="2011-07-07T00:00:00"/>
    <s v="SPN20111006"/>
    <d v="2011-10-06T00:00:00"/>
    <n v="6785000"/>
    <x v="305"/>
    <s v="SPN2"/>
  </r>
  <r>
    <x v="93"/>
    <d v="2011-07-07T00:00:00"/>
    <s v="SPN20120706"/>
    <d v="2012-07-06T00:00:00"/>
    <n v="8392000"/>
    <x v="306"/>
    <s v="SPN2"/>
  </r>
  <r>
    <x v="93"/>
    <d v="2011-07-07T00:00:00"/>
    <s v="FR0053 (reopen 16)"/>
    <d v="2021-07-15T00:00:00"/>
    <n v="1645000"/>
    <x v="307"/>
    <s v="FR00"/>
  </r>
  <r>
    <x v="93"/>
    <d v="2011-07-07T00:00:00"/>
    <s v="FR0056 (reopen 11)"/>
    <d v="2026-09-15T00:00:00"/>
    <n v="1810000"/>
    <x v="308"/>
    <s v="FR00"/>
  </r>
  <r>
    <x v="93"/>
    <d v="2011-07-07T00:00:00"/>
    <s v="FR0054 (reopen 14)"/>
    <d v="2031-07-15T00:00:00"/>
    <n v="7832000"/>
    <x v="309"/>
    <s v="FR00"/>
  </r>
  <r>
    <x v="93"/>
    <d v="2011-07-07T00:00:00"/>
    <s v="FR0057 (reopen 3)"/>
    <d v="2041-05-15T00:00:00"/>
    <n v="5550000"/>
    <x v="310"/>
    <s v="FR00"/>
  </r>
  <r>
    <x v="94"/>
    <d v="2011-07-21T00:00:00"/>
    <s v="SPN20111020"/>
    <d v="2011-10-20T00:00:00"/>
    <n v="4218400"/>
    <x v="311"/>
    <s v="SPN2"/>
  </r>
  <r>
    <x v="94"/>
    <d v="2011-07-21T00:00:00"/>
    <s v="SPN20120706 (reopening)"/>
    <d v="2012-07-06T00:00:00"/>
    <n v="6335600"/>
    <x v="312"/>
    <s v="SPN2"/>
  </r>
  <r>
    <x v="94"/>
    <d v="2011-07-21T00:00:00"/>
    <s v="FR0055 (reopening 13)"/>
    <d v="2016-09-15T00:00:00"/>
    <n v="1885000"/>
    <x v="313"/>
    <s v="FR00"/>
  </r>
  <r>
    <x v="94"/>
    <d v="2011-07-21T00:00:00"/>
    <s v="FR0053 (reopening 17)"/>
    <d v="2021-07-15T00:00:00"/>
    <n v="2565000"/>
    <x v="314"/>
    <s v="FR00"/>
  </r>
  <r>
    <x v="94"/>
    <d v="2011-07-21T00:00:00"/>
    <s v="FR0058"/>
    <d v="2032-06-15T00:00:00"/>
    <n v="9902900"/>
    <x v="315"/>
    <s v="FR00"/>
  </r>
  <r>
    <x v="94"/>
    <d v="2011-07-21T00:00:00"/>
    <s v="FR0057 (reopening 4)"/>
    <d v="2041-05-15T00:00:00"/>
    <n v="3367000"/>
    <x v="316"/>
    <s v="FR00"/>
  </r>
  <r>
    <x v="95"/>
    <d v="2011-08-04T00:00:00"/>
    <s v="SPN-S 03022012"/>
    <d v="2012-02-03T00:00:00"/>
    <n v="8259500"/>
    <x v="317"/>
    <s v="SPN-"/>
  </r>
  <r>
    <x v="95"/>
    <d v="2011-08-04T00:00:00"/>
    <s v="IFR0005"/>
    <d v="2017-01-15T00:00:00"/>
    <n v="702000"/>
    <x v="318"/>
    <s v="IFR0"/>
  </r>
  <r>
    <x v="95"/>
    <d v="2011-08-04T00:00:00"/>
    <s v="IFR0006"/>
    <d v="2030-03-15T00:00:00"/>
    <n v="157000"/>
    <x v="319"/>
    <s v="IFR0"/>
  </r>
  <r>
    <x v="95"/>
    <d v="2011-08-04T00:00:00"/>
    <s v="IFR0007"/>
    <d v="2025-01-15T00:00:00"/>
    <n v="50000"/>
    <x v="320"/>
    <s v="IFR0"/>
  </r>
  <r>
    <x v="95"/>
    <d v="2011-08-04T00:00:00"/>
    <s v="IFR0010"/>
    <d v="2036-02-15T00:00:00"/>
    <n v="420000"/>
    <x v="321"/>
    <s v="IFR0"/>
  </r>
  <r>
    <x v="96"/>
    <d v="2011-08-11T00:00:00"/>
    <s v="SPN03111110"/>
    <d v="2011-11-10T00:00:00"/>
    <n v="2835200"/>
    <x v="322"/>
    <s v="SPN0"/>
  </r>
  <r>
    <x v="96"/>
    <d v="2011-08-11T00:00:00"/>
    <s v="SPN12120810"/>
    <d v="2012-08-10T00:00:00"/>
    <n v="2553300"/>
    <x v="323"/>
    <s v="SPN1"/>
  </r>
  <r>
    <x v="96"/>
    <d v="2011-08-11T00:00:00"/>
    <s v="FR0055 (reopening 14)"/>
    <d v="2016-09-15T00:00:00"/>
    <n v="1315000"/>
    <x v="324"/>
    <s v="FR00"/>
  </r>
  <r>
    <x v="96"/>
    <d v="2011-08-11T00:00:00"/>
    <s v="FR0053 (reopening 18)"/>
    <d v="2021-07-15T00:00:00"/>
    <n v="855000"/>
    <x v="325"/>
    <s v="FR00"/>
  </r>
  <r>
    <x v="96"/>
    <d v="2011-08-11T00:00:00"/>
    <s v="FR0056 (reopen 12)"/>
    <d v="2026-09-15T00:00:00"/>
    <n v="1515000"/>
    <x v="326"/>
    <s v="FR00"/>
  </r>
  <r>
    <x v="96"/>
    <d v="2011-08-11T00:00:00"/>
    <s v="FR0057 (reopening 5)"/>
    <d v="2041-05-15T00:00:00"/>
    <n v="1500000"/>
    <x v="32"/>
    <s v="FR00"/>
  </r>
  <r>
    <x v="97"/>
    <d v="2011-08-19T00:00:00"/>
    <s v="SPN03111118"/>
    <d v="2011-11-18T00:00:00"/>
    <n v="4771000"/>
    <x v="327"/>
    <s v="SPN0"/>
  </r>
  <r>
    <x v="97"/>
    <d v="2011-08-19T00:00:00"/>
    <s v="SPN12120818"/>
    <d v="2012-08-18T00:00:00"/>
    <n v="5581900"/>
    <x v="328"/>
    <s v="SPN1"/>
  </r>
  <r>
    <x v="97"/>
    <d v="2011-08-19T00:00:00"/>
    <s v="FR0055 (reopening 15)"/>
    <d v="2016-09-15T00:00:00"/>
    <n v="2560000"/>
    <x v="329"/>
    <s v="FR00"/>
  </r>
  <r>
    <x v="97"/>
    <d v="2011-08-19T00:00:00"/>
    <s v="FR0053 (reopening 19)"/>
    <d v="2021-07-15T00:00:00"/>
    <n v="2788200"/>
    <x v="330"/>
    <s v="FR00"/>
  </r>
  <r>
    <x v="97"/>
    <d v="2011-08-19T00:00:00"/>
    <s v="FR0058 (reopening 1)"/>
    <d v="2032-06-15T00:00:00"/>
    <n v="6712000"/>
    <x v="331"/>
    <s v="FR00"/>
  </r>
  <r>
    <x v="98"/>
    <d v="2011-08-25T00:00:00"/>
    <s v="SPN-S 03022012"/>
    <d v="2012-02-03T00:00:00"/>
    <n v="1300000"/>
    <x v="332"/>
    <s v="SPN-"/>
  </r>
  <r>
    <x v="98"/>
    <d v="2011-08-25T00:00:00"/>
    <s v="IFR0005"/>
    <d v="2017-01-15T00:00:00"/>
    <n v="501000"/>
    <x v="333"/>
    <s v="IFR0"/>
  </r>
  <r>
    <x v="98"/>
    <d v="2011-08-25T00:00:00"/>
    <s v="IFR0006"/>
    <d v="2030-03-15T00:00:00"/>
    <n v="171000"/>
    <x v="219"/>
    <s v="IFR0"/>
  </r>
  <r>
    <x v="98"/>
    <d v="2011-08-25T00:00:00"/>
    <s v="IFR0007"/>
    <d v="2025-01-15T00:00:00"/>
    <n v="2000"/>
    <x v="334"/>
    <s v="IFR0"/>
  </r>
  <r>
    <x v="98"/>
    <d v="2011-08-25T00:00:00"/>
    <s v="IFR0010"/>
    <d v="2036-02-15T00:00:00"/>
    <n v="1125000"/>
    <x v="335"/>
    <s v="IFR0"/>
  </r>
  <r>
    <x v="99"/>
    <d v="2011-09-15T00:00:00"/>
    <s v="SPN03111214"/>
    <d v="2011-12-14T00:00:00"/>
    <n v="1272400"/>
    <x v="336"/>
    <s v="SPN0"/>
  </r>
  <r>
    <x v="99"/>
    <d v="2011-09-15T00:00:00"/>
    <s v="SPN12120914"/>
    <d v="2012-09-14T00:00:00"/>
    <n v="7059800"/>
    <x v="337"/>
    <s v="SPN1"/>
  </r>
  <r>
    <x v="99"/>
    <d v="2011-09-15T00:00:00"/>
    <s v="FR0053 (reopening 20)"/>
    <d v="2021-07-15T00:00:00"/>
    <n v="3020000"/>
    <x v="338"/>
    <s v="FR00"/>
  </r>
  <r>
    <x v="99"/>
    <d v="2011-09-15T00:00:00"/>
    <s v="FR0059"/>
    <d v="2027-05-15T00:00:00"/>
    <n v="4979000"/>
    <x v="339"/>
    <s v="FR00"/>
  </r>
  <r>
    <x v="99"/>
    <d v="2011-09-15T00:00:00"/>
    <s v="FR0057 (reopening 6)"/>
    <d v="2041-05-15T00:00:00"/>
    <n v="2815000"/>
    <x v="340"/>
    <s v="FR00"/>
  </r>
  <r>
    <x v="100"/>
    <d v="2011-09-29T00:00:00"/>
    <s v="SPN03111228"/>
    <d v="2011-12-28T00:00:00"/>
    <n v="2140000"/>
    <x v="341"/>
    <s v="SPN0"/>
  </r>
  <r>
    <x v="100"/>
    <d v="2011-09-29T00:00:00"/>
    <s v="SPN12120914 (reopening 1)"/>
    <d v="2012-08-18T00:00:00"/>
    <n v="1900000"/>
    <x v="342"/>
    <s v="SPN1"/>
  </r>
  <r>
    <x v="100"/>
    <d v="2011-09-29T00:00:00"/>
    <s v="FR0055 (reopening 16)"/>
    <d v="2016-09-15T00:00:00"/>
    <n v="2253000"/>
    <x v="343"/>
    <s v="FR00"/>
  </r>
  <r>
    <x v="100"/>
    <d v="2011-09-29T00:00:00"/>
    <s v="FR0059 (reopening 1)"/>
    <d v="2027-05-15T00:00:00"/>
    <n v="1535000"/>
    <x v="29"/>
    <s v="FR00"/>
  </r>
  <r>
    <x v="100"/>
    <d v="2011-09-29T00:00:00"/>
    <s v="FR0058 (reopening 2)"/>
    <d v="2032-06-15T00:00:00"/>
    <n v="2425000"/>
    <x v="77"/>
    <s v="FR00"/>
  </r>
  <r>
    <x v="101"/>
    <d v="2011-10-06T00:00:00"/>
    <s v="SPN031120105"/>
    <d v="2012-01-05T00:00:00"/>
    <n v="1562900"/>
    <x v="344"/>
    <s v="SPN0"/>
  </r>
  <r>
    <x v="101"/>
    <d v="2011-10-06T00:00:00"/>
    <s v="SPN12121005"/>
    <d v="2012-10-05T00:00:00"/>
    <n v="4060000"/>
    <x v="345"/>
    <s v="SPN1"/>
  </r>
  <r>
    <x v="101"/>
    <d v="2011-10-06T00:00:00"/>
    <s v="FR0060"/>
    <d v="2021-07-15T00:00:00"/>
    <n v="1567000"/>
    <x v="346"/>
    <s v="FR00"/>
  </r>
  <r>
    <x v="101"/>
    <d v="2011-10-06T00:00:00"/>
    <s v="FR0061"/>
    <d v="2027-05-15T00:00:00"/>
    <n v="1110000"/>
    <x v="347"/>
    <s v="FR00"/>
  </r>
  <r>
    <x v="101"/>
    <d v="2011-10-06T00:00:00"/>
    <s v="FR0058 (reopening 3)"/>
    <d v="2032-06-15T00:00:00"/>
    <n v="1170000"/>
    <x v="2"/>
    <s v="FR00"/>
  </r>
  <r>
    <x v="102"/>
    <d v="2011-10-13T00:00:00"/>
    <s v="SPN-S 12042012"/>
    <d v="2012-04-12T00:00:00"/>
    <n v="1465200"/>
    <x v="348"/>
    <s v="SPN-"/>
  </r>
  <r>
    <x v="102"/>
    <d v="2011-10-13T00:00:00"/>
    <s v="IFR0007"/>
    <d v="2025-01-15T00:00:00"/>
    <n v="277000"/>
    <x v="349"/>
    <s v="IFR0"/>
  </r>
  <r>
    <x v="102"/>
    <d v="2011-10-13T00:00:00"/>
    <s v="IFR0010"/>
    <d v="2036-02-15T00:00:00"/>
    <n v="1045000"/>
    <x v="350"/>
    <s v="IFR0"/>
  </r>
  <r>
    <x v="102"/>
    <d v="2011-10-13T00:00:00"/>
    <s v="PBS-0001"/>
    <d v="1899-12-30T00:00:00"/>
    <n v="111000"/>
    <x v="351"/>
    <s v="PBS-"/>
  </r>
  <r>
    <x v="102"/>
    <d v="2011-10-13T00:00:00"/>
    <s v="PBS-0002"/>
    <d v="1899-12-30T00:00:00"/>
    <n v="148000"/>
    <x v="352"/>
    <s v="PBS-"/>
  </r>
  <r>
    <x v="103"/>
    <d v="2011-10-17T00:00:00"/>
    <s v="SDHI 2021 B"/>
    <d v="2021-10-17T00:00:00"/>
    <n v="3000000"/>
    <x v="353"/>
    <s v="SDHI"/>
  </r>
  <r>
    <x v="104"/>
    <d v="2011-10-20T00:00:00"/>
    <s v="SPN03120119"/>
    <d v="2012-01-19T00:00:00"/>
    <n v="1927600"/>
    <x v="354"/>
    <s v="SPN0"/>
  </r>
  <r>
    <x v="104"/>
    <d v="2011-10-20T00:00:00"/>
    <s v="SPN12121005"/>
    <d v="2012-10-05T00:00:00"/>
    <n v="6744500"/>
    <x v="355"/>
    <s v="SPN1"/>
  </r>
  <r>
    <x v="104"/>
    <d v="2011-10-20T00:00:00"/>
    <s v="FR0060 (reopening 1)"/>
    <d v="2021-07-15T00:00:00"/>
    <n v="2915000"/>
    <x v="356"/>
    <s v="FR00"/>
  </r>
  <r>
    <x v="104"/>
    <d v="2011-10-20T00:00:00"/>
    <s v="FR0061 (reopening 1)"/>
    <d v="2027-05-15T00:00:00"/>
    <n v="3327000"/>
    <x v="357"/>
    <s v="FR00"/>
  </r>
  <r>
    <x v="104"/>
    <d v="2011-10-20T00:00:00"/>
    <s v="FR0059 (reopening 2)"/>
    <d v="2027-05-15T00:00:00"/>
    <n v="2790000"/>
    <x v="358"/>
    <s v="FR00"/>
  </r>
  <r>
    <x v="105"/>
    <d v="2011-10-26T00:00:00"/>
    <s v="ORI008"/>
    <d v="2014-10-15T00:00:00"/>
    <n v="12308965"/>
    <x v="359"/>
    <s v="ORI0"/>
  </r>
  <r>
    <x v="106"/>
    <d v="2011-11-03T00:00:00"/>
    <s v="SPN031120202"/>
    <d v="2012-02-02T00:00:00"/>
    <n v="2740000"/>
    <x v="360"/>
    <s v="SPN0"/>
  </r>
  <r>
    <x v="106"/>
    <d v="2011-11-03T00:00:00"/>
    <s v="SPN12121102"/>
    <d v="2012-11-02T00:00:00"/>
    <n v="5700000"/>
    <x v="361"/>
    <s v="SPN1"/>
  </r>
  <r>
    <x v="106"/>
    <d v="2011-11-03T00:00:00"/>
    <s v="FR0061 (reopening 2)"/>
    <d v="2027-05-15T00:00:00"/>
    <n v="5635000"/>
    <x v="362"/>
    <s v="FR00"/>
  </r>
  <r>
    <x v="106"/>
    <d v="2011-11-03T00:00:00"/>
    <s v="FR0059 (reopening 3)"/>
    <d v="2027-05-15T00:00:00"/>
    <n v="2839000"/>
    <x v="363"/>
    <s v="FR00"/>
  </r>
  <r>
    <x v="106"/>
    <d v="2011-11-03T00:00:00"/>
    <s v="FR0058 (reopening 4)"/>
    <d v="2032-06-15T00:00:00"/>
    <n v="1568000"/>
    <x v="364"/>
    <s v="FR00"/>
  </r>
  <r>
    <x v="107"/>
    <d v="2011-11-22T00:00:00"/>
    <s v="SNI18"/>
    <d v="2018-11-21T00:00:00"/>
    <n v="58727500"/>
    <x v="365"/>
    <s v="SNI1"/>
  </r>
  <r>
    <x v="108"/>
    <d v="2011-11-24T00:00:00"/>
    <s v="SPN03120223"/>
    <d v="2012-02-23T00:00:00"/>
    <n v="1893000"/>
    <x v="366"/>
    <s v="SPN0"/>
  </r>
  <r>
    <x v="108"/>
    <d v="2011-11-24T00:00:00"/>
    <s v="SPN12121102"/>
    <d v="2012-11-02T00:00:00"/>
    <n v="4400000"/>
    <x v="367"/>
    <s v="SPN1"/>
  </r>
  <r>
    <x v="108"/>
    <d v="2011-11-24T00:00:00"/>
    <s v="FR0060 (reopening 2)"/>
    <d v="2017-04-15T00:00:00"/>
    <n v="1581000"/>
    <x v="368"/>
    <s v="FR00"/>
  </r>
  <r>
    <x v="108"/>
    <d v="2011-11-24T00:00:00"/>
    <s v="FR0061 (reopening 3)"/>
    <d v="2022-05-15T00:00:00"/>
    <n v="2286000"/>
    <x v="369"/>
    <s v="FR00"/>
  </r>
  <r>
    <x v="108"/>
    <d v="2011-11-24T00:00:00"/>
    <s v="FR0059 (reopening 4)"/>
    <d v="2027-05-15T00:00:00"/>
    <n v="2056000"/>
    <x v="370"/>
    <s v="FR00"/>
  </r>
  <r>
    <x v="109"/>
    <d v="2012-01-12T00:00:00"/>
    <s v="SPN03120411"/>
    <d v="2012-04-11T00:00:00"/>
    <n v="5340000"/>
    <x v="371"/>
    <s v="SPN0"/>
  </r>
  <r>
    <x v="109"/>
    <d v="2012-01-12T00:00:00"/>
    <s v="SPN12130111"/>
    <d v="2013-01-11T00:00:00"/>
    <n v="8400000"/>
    <x v="372"/>
    <s v="SPN1"/>
  </r>
  <r>
    <x v="109"/>
    <d v="2012-01-12T00:00:00"/>
    <s v="FR0060"/>
    <d v="2017-04-15T00:00:00"/>
    <n v="2001000"/>
    <x v="373"/>
    <s v="FR00"/>
  </r>
  <r>
    <x v="109"/>
    <d v="2012-01-12T00:00:00"/>
    <s v="FR0061"/>
    <d v="2022-05-15T00:00:00"/>
    <n v="4642000"/>
    <x v="374"/>
    <s v="FR00"/>
  </r>
  <r>
    <x v="109"/>
    <d v="2012-01-12T00:00:00"/>
    <s v="FR0058"/>
    <d v="2032-06-15T00:00:00"/>
    <n v="7286000"/>
    <x v="375"/>
    <s v="FR00"/>
  </r>
  <r>
    <x v="109"/>
    <d v="2012-01-17T00:00:00"/>
    <s v="RI0142"/>
    <d v="2042-01-17T00:00:00"/>
    <n v="32976000"/>
    <x v="376"/>
    <s v="RI01"/>
  </r>
  <r>
    <x v="110"/>
    <d v="2012-01-30T00:00:00"/>
    <s v="SPN03120429"/>
    <d v="2012-04-29T00:00:00"/>
    <n v="12480000"/>
    <x v="377"/>
    <s v="SPN0"/>
  </r>
  <r>
    <x v="110"/>
    <d v="2012-01-30T00:00:00"/>
    <s v="SPN12130111"/>
    <d v="2013-01-11T00:00:00"/>
    <n v="12295000"/>
    <x v="378"/>
    <s v="SPN1"/>
  </r>
  <r>
    <x v="110"/>
    <d v="2012-01-30T00:00:00"/>
    <s v="FR0061"/>
    <d v="2022-05-15T00:00:00"/>
    <n v="6109000"/>
    <x v="379"/>
    <s v="FR00"/>
  </r>
  <r>
    <x v="110"/>
    <d v="2012-01-30T00:00:00"/>
    <s v="FR0059"/>
    <d v="2027-05-15T00:00:00"/>
    <n v="7421000"/>
    <x v="380"/>
    <s v="FR00"/>
  </r>
  <r>
    <x v="110"/>
    <d v="2012-01-30T00:00:00"/>
    <s v="FR0058"/>
    <d v="2032-06-15T00:00:00"/>
    <n v="11829500"/>
    <x v="381"/>
    <s v="FR00"/>
  </r>
  <r>
    <x v="111"/>
    <d v="2012-02-02T00:00:00"/>
    <s v="PBS001"/>
    <d v="2018-01-15T00:00:00"/>
    <n v="573000"/>
    <x v="382"/>
    <s v="PBS0"/>
  </r>
  <r>
    <x v="111"/>
    <d v="2012-02-02T00:00:00"/>
    <s v="PBS002"/>
    <d v="2022-01-15T00:00:00"/>
    <n v="536000"/>
    <x v="383"/>
    <s v="PBS0"/>
  </r>
  <r>
    <x v="111"/>
    <d v="2012-02-02T00:00:00"/>
    <s v="PBS003"/>
    <d v="2027-01-15T00:00:00"/>
    <n v="1391000"/>
    <x v="384"/>
    <s v="PBS0"/>
  </r>
  <r>
    <x v="111"/>
    <d v="2012-02-02T00:00:00"/>
    <s v="IFR0010"/>
    <d v="2036-02-15T00:00:00"/>
    <n v="1676000"/>
    <x v="385"/>
    <s v="IFR0"/>
  </r>
  <r>
    <x v="112"/>
    <d v="2012-02-09T00:00:00"/>
    <s v="SPN03120508"/>
    <d v="2012-05-08T00:00:00"/>
    <n v="4535000"/>
    <x v="386"/>
    <s v="SPN0"/>
  </r>
  <r>
    <x v="112"/>
    <d v="2012-02-09T00:00:00"/>
    <s v="SPN12130208"/>
    <d v="2013-02-08T00:00:00"/>
    <n v="6075000"/>
    <x v="387"/>
    <s v="SPN1"/>
  </r>
  <r>
    <x v="112"/>
    <d v="2012-02-09T00:00:00"/>
    <s v="FR0059"/>
    <d v="2027-05-15T00:00:00"/>
    <n v="8177000"/>
    <x v="388"/>
    <s v="FR00"/>
  </r>
  <r>
    <x v="112"/>
    <d v="2012-02-09T00:00:00"/>
    <s v="FR0058"/>
    <d v="2032-06-15T00:00:00"/>
    <n v="9233500"/>
    <x v="389"/>
    <s v="FR00"/>
  </r>
  <r>
    <x v="112"/>
    <d v="2012-02-09T00:00:00"/>
    <s v="FR0062"/>
    <d v="2042-04-15T00:00:00"/>
    <n v="14362500"/>
    <x v="390"/>
    <s v="FR00"/>
  </r>
  <r>
    <x v="113"/>
    <d v="2012-02-16T00:00:00"/>
    <s v="SPN-S 15082012"/>
    <d v="1899-12-30T00:00:00"/>
    <n v="2331000"/>
    <x v="391"/>
    <s v="SPN-"/>
  </r>
  <r>
    <x v="113"/>
    <d v="2012-02-16T00:00:00"/>
    <s v="PBS001"/>
    <d v="2018-02-15T00:00:00"/>
    <n v="246000"/>
    <x v="180"/>
    <s v="PBS0"/>
  </r>
  <r>
    <x v="113"/>
    <d v="2012-02-16T00:00:00"/>
    <s v="PBS002"/>
    <d v="2022-01-15T00:00:00"/>
    <n v="219000"/>
    <x v="392"/>
    <s v="PBS0"/>
  </r>
  <r>
    <x v="113"/>
    <d v="2012-02-16T00:00:00"/>
    <s v="PBS003"/>
    <d v="2027-01-15T00:00:00"/>
    <n v="476000"/>
    <x v="393"/>
    <s v="PBS0"/>
  </r>
  <r>
    <x v="113"/>
    <d v="2012-02-16T00:00:00"/>
    <s v="PBS004"/>
    <d v="2037-02-15T00:00:00"/>
    <n v="3784000"/>
    <x v="394"/>
    <s v="PBS0"/>
  </r>
  <r>
    <x v="114"/>
    <d v="2012-02-23T00:00:00"/>
    <s v="SPN03120522"/>
    <d v="2012-05-22T00:00:00"/>
    <n v="2360000"/>
    <x v="224"/>
    <s v="SPN0"/>
  </r>
  <r>
    <x v="114"/>
    <d v="2012-02-23T00:00:00"/>
    <s v="SPN12130208 (reopening 1)"/>
    <d v="2013-01-11T00:00:00"/>
    <n v="3380000"/>
    <x v="395"/>
    <s v="SPN1"/>
  </r>
  <r>
    <x v="114"/>
    <d v="2012-02-23T00:00:00"/>
    <s v="FR0061"/>
    <d v="2022-05-15T00:00:00"/>
    <n v="4294000"/>
    <x v="396"/>
    <s v="FR00"/>
  </r>
  <r>
    <x v="114"/>
    <d v="2012-02-23T00:00:00"/>
    <s v="FR0058"/>
    <d v="2032-06-15T00:00:00"/>
    <n v="5631000"/>
    <x v="397"/>
    <s v="FR00"/>
  </r>
  <r>
    <x v="114"/>
    <d v="2012-02-23T00:00:00"/>
    <s v="FR0062"/>
    <d v="2042-04-15T00:00:00"/>
    <n v="6600500"/>
    <x v="398"/>
    <s v="FR00"/>
  </r>
  <r>
    <x v="115"/>
    <d v="2012-02-27T00:00:00"/>
    <s v="PBS001"/>
    <d v="2018-02-15T00:00:00"/>
    <n v="246000"/>
    <x v="180"/>
    <s v="PBS0"/>
  </r>
  <r>
    <x v="115"/>
    <d v="2012-02-27T00:00:00"/>
    <s v="PBS002"/>
    <d v="2022-01-15T00:00:00"/>
    <n v="196000"/>
    <x v="399"/>
    <s v="PBS0"/>
  </r>
  <r>
    <x v="115"/>
    <d v="2012-02-27T00:00:00"/>
    <s v="PBS003"/>
    <d v="2027-01-15T00:00:00"/>
    <n v="115000"/>
    <x v="149"/>
    <s v="PBS0"/>
  </r>
  <r>
    <x v="115"/>
    <d v="2012-02-27T00:00:00"/>
    <s v="PBS004"/>
    <d v="2037-02-15T00:00:00"/>
    <n v="1569500"/>
    <x v="400"/>
    <s v="PBS0"/>
  </r>
  <r>
    <x v="116"/>
    <d v="2012-03-08T00:00:00"/>
    <s v="SPN03120607"/>
    <d v="2012-06-07T00:00:00"/>
    <n v="1900000"/>
    <x v="342"/>
    <s v="SPN0"/>
  </r>
  <r>
    <x v="116"/>
    <d v="2012-03-08T00:00:00"/>
    <s v="SPN12130307"/>
    <d v="2013-02-07T00:00:00"/>
    <n v="2025000"/>
    <x v="401"/>
    <s v="SPN1"/>
  </r>
  <r>
    <x v="116"/>
    <d v="2012-03-08T00:00:00"/>
    <s v="FR0060"/>
    <d v="2017-04-15T00:00:00"/>
    <n v="2835000"/>
    <x v="402"/>
    <s v="FR00"/>
  </r>
  <r>
    <x v="116"/>
    <d v="2012-03-08T00:00:00"/>
    <s v="FR0061"/>
    <d v="2022-05-15T00:00:00"/>
    <n v="1955000"/>
    <x v="403"/>
    <s v="FR00"/>
  </r>
  <r>
    <x v="116"/>
    <d v="2012-03-08T00:00:00"/>
    <s v="FR0059"/>
    <d v="2027-05-15T00:00:00"/>
    <n v="1905000"/>
    <x v="404"/>
    <s v="FR00"/>
  </r>
  <r>
    <x v="117"/>
    <d v="2012-03-15T00:00:00"/>
    <s v="SPN-S 14092012"/>
    <d v="2012-09-14T00:00:00"/>
    <n v="2350000"/>
    <x v="405"/>
    <s v="SPN-"/>
  </r>
  <r>
    <x v="117"/>
    <d v="2012-03-15T00:00:00"/>
    <s v="PBS001"/>
    <d v="2018-02-15T00:00:00"/>
    <n v="132000"/>
    <x v="406"/>
    <s v="PBS0"/>
  </r>
  <r>
    <x v="117"/>
    <d v="2012-03-15T00:00:00"/>
    <s v="PBS002"/>
    <d v="2022-01-15T00:00:00"/>
    <n v="664000"/>
    <x v="407"/>
    <s v="PBS0"/>
  </r>
  <r>
    <x v="117"/>
    <d v="2012-03-15T00:00:00"/>
    <s v="PBS003"/>
    <d v="2027-01-15T00:00:00"/>
    <n v="1326000"/>
    <x v="408"/>
    <s v="PBS0"/>
  </r>
  <r>
    <x v="117"/>
    <d v="2012-03-15T00:00:00"/>
    <s v="PBS004"/>
    <d v="2037-02-15T00:00:00"/>
    <n v="812000"/>
    <x v="409"/>
    <s v="PBS0"/>
  </r>
  <r>
    <x v="118"/>
    <d v="2012-03-21T00:00:00"/>
    <s v="SR-004"/>
    <d v="2015-09-21T00:00:00"/>
    <n v="13613805"/>
    <x v="410"/>
    <s v="SR-0"/>
  </r>
  <r>
    <x v="119"/>
    <d v="2012-03-22T00:00:00"/>
    <s v="SPN03120621"/>
    <d v="2012-05-22T00:00:00"/>
    <n v="2465000"/>
    <x v="411"/>
    <s v="SPN0"/>
  </r>
  <r>
    <x v="119"/>
    <d v="2012-03-22T00:00:00"/>
    <s v="SPN12130307"/>
    <d v="2013-01-11T00:00:00"/>
    <n v="2721000"/>
    <x v="412"/>
    <s v="SPN1"/>
  </r>
  <r>
    <x v="119"/>
    <d v="2012-03-22T00:00:00"/>
    <s v="FR0060"/>
    <d v="2017-04-15T00:00:00"/>
    <n v="2449000"/>
    <x v="413"/>
    <s v="FR00"/>
  </r>
  <r>
    <x v="119"/>
    <d v="2012-03-22T00:00:00"/>
    <s v="FR0061"/>
    <d v="2022-05-15T00:00:00"/>
    <n v="3433000"/>
    <x v="414"/>
    <s v="FR00"/>
  </r>
  <r>
    <x v="119"/>
    <d v="2012-03-22T00:00:00"/>
    <s v="FR0058"/>
    <d v="2032-06-15T00:00:00"/>
    <n v="3017000"/>
    <x v="415"/>
    <s v="FR00"/>
  </r>
  <r>
    <x v="120"/>
    <d v="2012-03-21T00:00:00"/>
    <s v="SDHI 2017A"/>
    <d v="2017-03-21T00:00:00"/>
    <n v="2000000"/>
    <x v="222"/>
    <s v="SDHI"/>
  </r>
  <r>
    <x v="120"/>
    <d v="2012-03-21T00:00:00"/>
    <s v="SDHI 2019A"/>
    <d v="2019-03-21T00:00:00"/>
    <n v="3000000"/>
    <x v="353"/>
    <s v="SDHI"/>
  </r>
  <r>
    <x v="120"/>
    <d v="2012-03-21T00:00:00"/>
    <s v="SDHI 2022A"/>
    <d v="2022-03-21T00:00:00"/>
    <n v="3342000"/>
    <x v="122"/>
    <s v="SDHI"/>
  </r>
  <r>
    <x v="121"/>
    <d v="2012-03-29T00:00:00"/>
    <s v="PBS001"/>
    <d v="2018-02-15T00:00:00"/>
    <n v="108000"/>
    <x v="416"/>
    <s v="PBS0"/>
  </r>
  <r>
    <x v="121"/>
    <d v="2012-03-29T00:00:00"/>
    <s v="PBS002"/>
    <d v="2022-01-15T00:00:00"/>
    <n v="483000"/>
    <x v="417"/>
    <s v="PBS0"/>
  </r>
  <r>
    <x v="121"/>
    <d v="2012-03-29T00:00:00"/>
    <s v="PBS003"/>
    <d v="2027-01-15T00:00:00"/>
    <n v="801000"/>
    <x v="418"/>
    <s v="PBS0"/>
  </r>
  <r>
    <x v="121"/>
    <d v="2012-03-29T00:00:00"/>
    <s v="PBS004"/>
    <d v="2037-02-15T00:00:00"/>
    <n v="792000"/>
    <x v="419"/>
    <s v="PBS0"/>
  </r>
  <r>
    <x v="122"/>
    <d v="2012-04-05T00:00:00"/>
    <s v="SPN12130404"/>
    <d v="2013-04-04T00:00:00"/>
    <n v="6100000"/>
    <x v="420"/>
    <s v="SPN1"/>
  </r>
  <r>
    <x v="122"/>
    <d v="2012-04-05T00:00:00"/>
    <s v="FR0061"/>
    <d v="2022-05-15T00:00:00"/>
    <n v="4188000"/>
    <x v="421"/>
    <s v="FR00"/>
  </r>
  <r>
    <x v="122"/>
    <d v="2012-04-05T00:00:00"/>
    <s v="FR0059"/>
    <d v="2027-05-15T00:00:00"/>
    <n v="4009000"/>
    <x v="422"/>
    <s v="FR00"/>
  </r>
  <r>
    <x v="122"/>
    <d v="2012-04-05T00:00:00"/>
    <s v="FR0058"/>
    <d v="2032-06-15T00:00:00"/>
    <n v="5192000"/>
    <x v="423"/>
    <s v="FR00"/>
  </r>
  <r>
    <x v="123"/>
    <d v="2012-04-12T00:00:00"/>
    <s v="SPNS11102012"/>
    <d v="2012-10-11T00:00:00"/>
    <n v="2451000"/>
    <x v="424"/>
    <s v="SPNS"/>
  </r>
  <r>
    <x v="123"/>
    <d v="2012-04-12T00:00:00"/>
    <s v="PBS001"/>
    <d v="2018-02-15T00:00:00"/>
    <n v="2171000"/>
    <x v="425"/>
    <s v="PBS0"/>
  </r>
  <r>
    <x v="123"/>
    <d v="2012-04-12T00:00:00"/>
    <s v="PBS002"/>
    <d v="2022-01-15T00:00:00"/>
    <n v="466000"/>
    <x v="426"/>
    <s v="PBS0"/>
  </r>
  <r>
    <x v="123"/>
    <d v="2012-04-12T00:00:00"/>
    <s v="PBS003"/>
    <d v="2027-01-15T00:00:00"/>
    <n v="1341000"/>
    <x v="427"/>
    <s v="PBS0"/>
  </r>
  <r>
    <x v="123"/>
    <d v="2012-04-12T00:00:00"/>
    <s v="PBS004"/>
    <d v="2037-02-15T00:00:00"/>
    <n v="639000"/>
    <x v="428"/>
    <s v="PBS0"/>
  </r>
  <r>
    <x v="124"/>
    <d v="2012-04-19T00:00:00"/>
    <s v="SPN03120718"/>
    <d v="2012-07-18T00:00:00"/>
    <n v="2080000"/>
    <x v="429"/>
    <s v="SPN0"/>
  </r>
  <r>
    <x v="124"/>
    <d v="2012-04-19T00:00:00"/>
    <s v="SPN12130404 (reopening 1)"/>
    <d v="2013-04-04T00:00:00"/>
    <n v="4150000"/>
    <x v="430"/>
    <s v="SPN1"/>
  </r>
  <r>
    <x v="124"/>
    <d v="2012-04-19T00:00:00"/>
    <s v="FR0061"/>
    <d v="2022-05-15T00:00:00"/>
    <n v="3225000"/>
    <x v="431"/>
    <s v="FR00"/>
  </r>
  <r>
    <x v="124"/>
    <d v="2012-04-19T00:00:00"/>
    <s v="FR0059"/>
    <d v="2027-05-15T00:00:00"/>
    <n v="3020000"/>
    <x v="338"/>
    <s v="FR00"/>
  </r>
  <r>
    <x v="124"/>
    <d v="2012-04-19T00:00:00"/>
    <s v="FR0058"/>
    <d v="2032-06-15T00:00:00"/>
    <n v="2362000"/>
    <x v="432"/>
    <s v="FR00"/>
  </r>
  <r>
    <x v="124"/>
    <d v="2012-04-25T00:00:00"/>
    <s v="RI0422"/>
    <d v="2022-04-25T00:00:00"/>
    <n v="54221000"/>
    <x v="433"/>
    <s v="RI04"/>
  </r>
  <r>
    <x v="124"/>
    <d v="2012-04-25T00:00:00"/>
    <s v="RI0142"/>
    <d v="2042-01-17T00:00:00"/>
    <n v="18380000"/>
    <x v="434"/>
    <s v="RI01"/>
  </r>
  <r>
    <x v="125"/>
    <d v="2012-04-27T00:00:00"/>
    <s v="PBS001"/>
    <d v="2018-02-15T00:00:00"/>
    <n v="2674000"/>
    <x v="435"/>
    <s v="PBS0"/>
  </r>
  <r>
    <x v="125"/>
    <d v="2012-04-27T00:00:00"/>
    <s v="PBS002"/>
    <d v="2022-01-15T00:00:00"/>
    <n v="441000"/>
    <x v="36"/>
    <s v="PBS0"/>
  </r>
  <r>
    <x v="125"/>
    <d v="2012-04-27T00:00:00"/>
    <s v="PBS003"/>
    <d v="2027-01-15T00:00:00"/>
    <n v="841000"/>
    <x v="436"/>
    <s v="PBS0"/>
  </r>
  <r>
    <x v="125"/>
    <d v="2012-04-27T00:00:00"/>
    <s v="PBS004"/>
    <d v="2037-02-15T00:00:00"/>
    <n v="235000"/>
    <x v="437"/>
    <s v="PBS0"/>
  </r>
  <r>
    <x v="126"/>
    <d v="2012-04-27T00:00:00"/>
    <s v="SDHI 2016A"/>
    <d v="2016-04-27T00:00:00"/>
    <n v="1000000"/>
    <x v="225"/>
    <s v="SDHI"/>
  </r>
  <r>
    <x v="126"/>
    <d v="2012-04-27T00:00:00"/>
    <s v="SDHI 2020A"/>
    <d v="2020-04-27T00:00:00"/>
    <n v="1500000"/>
    <x v="32"/>
    <s v="SDHI"/>
  </r>
  <r>
    <x v="127"/>
    <d v="2012-05-04T00:00:00"/>
    <s v="SPN12130502"/>
    <d v="2013-05-02T00:00:00"/>
    <n v="3550000"/>
    <x v="438"/>
    <s v="SPN1"/>
  </r>
  <r>
    <x v="127"/>
    <d v="2012-05-04T00:00:00"/>
    <s v="FR0060"/>
    <d v="2017-04-15T00:00:00"/>
    <n v="1562000"/>
    <x v="439"/>
    <s v="FR00"/>
  </r>
  <r>
    <x v="127"/>
    <d v="2012-05-04T00:00:00"/>
    <s v="FR0061"/>
    <d v="2022-05-15T00:00:00"/>
    <n v="3747500"/>
    <x v="440"/>
    <s v="FR00"/>
  </r>
  <r>
    <x v="127"/>
    <d v="2012-05-04T00:00:00"/>
    <s v="FR0058"/>
    <d v="2032-06-15T00:00:00"/>
    <n v="5862000"/>
    <x v="441"/>
    <s v="FR00"/>
  </r>
  <r>
    <x v="128"/>
    <d v="2012-05-10T00:00:00"/>
    <s v="SPNS09112012"/>
    <d v="2012-11-09T00:00:00"/>
    <n v="1596000"/>
    <x v="442"/>
    <s v="SPNS"/>
  </r>
  <r>
    <x v="128"/>
    <d v="2012-05-10T00:00:00"/>
    <s v="PBS001"/>
    <d v="2018-02-15T00:00:00"/>
    <n v="207000"/>
    <x v="443"/>
    <s v="PBS0"/>
  </r>
  <r>
    <x v="128"/>
    <d v="2012-05-10T00:00:00"/>
    <s v="PBS002"/>
    <d v="2022-01-15T00:00:00"/>
    <n v="361000"/>
    <x v="444"/>
    <s v="PBS0"/>
  </r>
  <r>
    <x v="128"/>
    <d v="2012-05-10T00:00:00"/>
    <s v="PBS003"/>
    <d v="2027-01-15T00:00:00"/>
    <n v="651000"/>
    <x v="445"/>
    <s v="PBS0"/>
  </r>
  <r>
    <x v="128"/>
    <d v="2012-05-10T00:00:00"/>
    <s v="PBS004"/>
    <d v="2037-02-15T00:00:00"/>
    <n v="264000"/>
    <x v="446"/>
    <s v="PBS0"/>
  </r>
  <r>
    <x v="129"/>
    <d v="2012-05-10T00:00:00"/>
    <s v="SPNS09112012 (greenshoe)"/>
    <d v="2012-11-09T00:00:00"/>
    <n v="755000"/>
    <x v="447"/>
    <s v="SPNS"/>
  </r>
  <r>
    <x v="130"/>
    <d v="2012-05-16T00:00:00"/>
    <s v="SPN03120815"/>
    <d v="2012-07-18T00:00:00"/>
    <n v="2655000"/>
    <x v="448"/>
    <s v="SPN0"/>
  </r>
  <r>
    <x v="130"/>
    <d v="2012-05-16T00:00:00"/>
    <s v="SPN12130502(reopening 1)"/>
    <d v="2013-04-04T00:00:00"/>
    <n v="2780000"/>
    <x v="449"/>
    <s v="SPN1"/>
  </r>
  <r>
    <x v="130"/>
    <d v="2012-05-16T00:00:00"/>
    <s v="FR0061"/>
    <d v="2022-05-15T00:00:00"/>
    <n v="3511000"/>
    <x v="450"/>
    <s v="FR00"/>
  </r>
  <r>
    <x v="130"/>
    <d v="2012-05-16T00:00:00"/>
    <s v="FR0059"/>
    <d v="2027-05-15T00:00:00"/>
    <n v="2100000"/>
    <x v="451"/>
    <s v="FR00"/>
  </r>
  <r>
    <x v="130"/>
    <d v="2012-05-16T00:00:00"/>
    <s v="FR0058"/>
    <d v="2032-06-15T00:00:00"/>
    <n v="2263000"/>
    <x v="39"/>
    <s v="FR00"/>
  </r>
  <r>
    <x v="131"/>
    <d v="2012-05-24T00:00:00"/>
    <s v="PBS001"/>
    <d v="2018-02-15T00:00:00"/>
    <n v="145000"/>
    <x v="150"/>
    <s v="PBS0"/>
  </r>
  <r>
    <x v="131"/>
    <d v="2012-05-24T00:00:00"/>
    <s v="PBS002"/>
    <d v="2022-01-15T00:00:00"/>
    <n v="306000"/>
    <x v="452"/>
    <s v="PBS0"/>
  </r>
  <r>
    <x v="131"/>
    <d v="2012-05-24T00:00:00"/>
    <s v="PBS003"/>
    <d v="2027-01-15T00:00:00"/>
    <n v="124000"/>
    <x v="453"/>
    <s v="PBS0"/>
  </r>
  <r>
    <x v="131"/>
    <d v="2012-05-24T00:00:00"/>
    <s v="PBS004"/>
    <d v="2037-02-15T00:00:00"/>
    <n v="843000"/>
    <x v="454"/>
    <s v="PBS0"/>
  </r>
  <r>
    <x v="132"/>
    <d v="2012-05-30T00:00:00"/>
    <s v="SDHI2018A"/>
    <d v="2018-05-30T00:00:00"/>
    <n v="2500000"/>
    <x v="455"/>
    <s v="SDHI"/>
  </r>
  <r>
    <x v="133"/>
    <d v="2012-06-07T00:00:00"/>
    <s v="SPN12130606"/>
    <d v="2013-06-06T00:00:00"/>
    <n v="2425000"/>
    <x v="77"/>
    <s v="SPN1"/>
  </r>
  <r>
    <x v="133"/>
    <d v="2012-06-07T00:00:00"/>
    <s v="FR0060"/>
    <d v="2017-04-15T00:00:00"/>
    <n v="2680000"/>
    <x v="456"/>
    <s v="FR00"/>
  </r>
  <r>
    <x v="133"/>
    <d v="2012-06-07T00:00:00"/>
    <s v="FR0061"/>
    <d v="2022-05-15T00:00:00"/>
    <n v="4652000"/>
    <x v="457"/>
    <s v="FR00"/>
  </r>
  <r>
    <x v="133"/>
    <d v="2012-06-07T00:00:00"/>
    <s v="FR0058"/>
    <d v="2032-06-15T00:00:00"/>
    <n v="4410000"/>
    <x v="458"/>
    <s v="FR00"/>
  </r>
  <r>
    <x v="134"/>
    <d v="2012-06-14T00:00:00"/>
    <s v="SPNS13122012"/>
    <d v="1899-12-30T00:00:00"/>
    <n v="726000"/>
    <x v="459"/>
    <s v="SPNS"/>
  </r>
  <r>
    <x v="134"/>
    <d v="2012-06-14T00:00:00"/>
    <s v="PBS001"/>
    <d v="2018-02-15T00:00:00"/>
    <n v="1146000"/>
    <x v="460"/>
    <s v="PBS0"/>
  </r>
  <r>
    <x v="134"/>
    <d v="2012-06-14T00:00:00"/>
    <s v="PBS002"/>
    <d v="2022-01-15T00:00:00"/>
    <n v="101000"/>
    <x v="131"/>
    <s v="PBS0"/>
  </r>
  <r>
    <x v="134"/>
    <d v="2012-06-14T00:00:00"/>
    <s v="PBS003"/>
    <d v="2027-01-15T00:00:00"/>
    <n v="31000"/>
    <x v="461"/>
    <s v="PBS0"/>
  </r>
  <r>
    <x v="134"/>
    <d v="2012-06-14T00:00:00"/>
    <s v="PBS004"/>
    <d v="2037-02-15T00:00:00"/>
    <n v="259000"/>
    <x v="462"/>
    <s v="PBS0"/>
  </r>
  <r>
    <x v="135"/>
    <d v="2012-06-21T00:00:00"/>
    <s v="SPN03120920"/>
    <d v="2012-09-20T00:00:00"/>
    <n v="1685000"/>
    <x v="463"/>
    <s v="SPN0"/>
  </r>
  <r>
    <x v="135"/>
    <d v="2012-06-21T00:00:00"/>
    <s v="SPN12130606 (reopneing 1)"/>
    <d v="2013-06-06T00:00:00"/>
    <n v="1271400"/>
    <x v="464"/>
    <s v="SPN1"/>
  </r>
  <r>
    <x v="135"/>
    <d v="2012-06-21T00:00:00"/>
    <s v="FR0061"/>
    <d v="2022-05-15T00:00:00"/>
    <n v="4972000"/>
    <x v="465"/>
    <s v="FR00"/>
  </r>
  <r>
    <x v="135"/>
    <d v="2012-06-21T00:00:00"/>
    <s v="FR0059"/>
    <d v="2027-05-15T00:00:00"/>
    <n v="2540000"/>
    <x v="466"/>
    <s v="FR00"/>
  </r>
  <r>
    <x v="135"/>
    <d v="2012-06-21T00:00:00"/>
    <s v="FR0058"/>
    <d v="2032-06-15T00:00:00"/>
    <n v="2848000"/>
    <x v="250"/>
    <s v="FR00"/>
  </r>
  <r>
    <x v="136"/>
    <d v="2012-06-28T00:00:00"/>
    <s v="PBS001"/>
    <d v="2018-02-15T00:00:00"/>
    <n v="916000"/>
    <x v="467"/>
    <s v="PBS0"/>
  </r>
  <r>
    <x v="136"/>
    <d v="2012-06-28T00:00:00"/>
    <s v="PBS002"/>
    <d v="2022-01-15T00:00:00"/>
    <n v="266000"/>
    <x v="468"/>
    <s v="PBS0"/>
  </r>
  <r>
    <x v="136"/>
    <d v="2012-06-28T00:00:00"/>
    <s v="PBS003"/>
    <d v="2027-01-15T00:00:00"/>
    <n v="261000"/>
    <x v="469"/>
    <s v="PBS0"/>
  </r>
  <r>
    <x v="136"/>
    <d v="2012-06-28T00:00:00"/>
    <s v="PBS004"/>
    <d v="2037-02-15T00:00:00"/>
    <n v="150000"/>
    <x v="470"/>
    <s v="PBS0"/>
  </r>
  <r>
    <x v="137"/>
    <d v="2012-06-28T00:00:00"/>
    <s v="SDHI 2015A"/>
    <d v="2015-06-28T00:00:00"/>
    <n v="1000000"/>
    <x v="225"/>
    <s v="SDHI"/>
  </r>
  <r>
    <x v="137"/>
    <d v="2012-06-28T00:00:00"/>
    <s v="SDHI 2020B"/>
    <d v="2020-06-28T00:00:00"/>
    <n v="1000000"/>
    <x v="225"/>
    <s v="SDHI"/>
  </r>
  <r>
    <x v="138"/>
    <d v="2012-07-05T00:00:00"/>
    <s v="SPN12130704"/>
    <d v="2013-07-04T00:00:00"/>
    <n v="792700"/>
    <x v="471"/>
    <s v="SPN1"/>
  </r>
  <r>
    <x v="138"/>
    <d v="2012-07-05T00:00:00"/>
    <s v="FR0061"/>
    <d v="2022-05-15T00:00:00"/>
    <n v="6483000"/>
    <x v="472"/>
    <s v="FR00"/>
  </r>
  <r>
    <x v="138"/>
    <d v="2012-07-05T00:00:00"/>
    <s v="FR0059"/>
    <d v="2027-05-15T00:00:00"/>
    <n v="3720000"/>
    <x v="473"/>
    <s v="FR00"/>
  </r>
  <r>
    <x v="138"/>
    <d v="2012-07-05T00:00:00"/>
    <s v="FR0058"/>
    <d v="2032-06-15T00:00:00"/>
    <n v="5491500"/>
    <x v="474"/>
    <s v="FR00"/>
  </r>
  <r>
    <x v="139"/>
    <d v="2012-07-12T00:00:00"/>
    <s v="SPN-S 11012013"/>
    <d v="1899-12-30T00:00:00"/>
    <n v="181000"/>
    <x v="475"/>
    <s v="SPN-"/>
  </r>
  <r>
    <x v="139"/>
    <d v="2012-07-12T00:00:00"/>
    <s v="PBS001"/>
    <d v="2018-02-15T00:00:00"/>
    <n v="646000"/>
    <x v="476"/>
    <s v="PBS0"/>
  </r>
  <r>
    <x v="139"/>
    <d v="2012-07-12T00:00:00"/>
    <s v="PBS002"/>
    <d v="2022-01-15T00:00:00"/>
    <n v="131000"/>
    <x v="477"/>
    <s v="PBS0"/>
  </r>
  <r>
    <x v="139"/>
    <d v="2012-07-12T00:00:00"/>
    <s v="PBS003"/>
    <d v="2027-01-15T00:00:00"/>
    <n v="96000"/>
    <x v="478"/>
    <s v="PBS0"/>
  </r>
  <r>
    <x v="139"/>
    <d v="2012-07-12T00:00:00"/>
    <s v="PBS004"/>
    <d v="2037-02-15T00:00:00"/>
    <n v="163000"/>
    <x v="284"/>
    <s v="PBS0"/>
  </r>
  <r>
    <x v="140"/>
    <d v="2012-07-19T00:00:00"/>
    <s v="SPN03121018"/>
    <d v="2012-10-18T00:00:00"/>
    <n v="4330000"/>
    <x v="479"/>
    <s v="SPN0"/>
  </r>
  <r>
    <x v="140"/>
    <d v="2012-07-19T00:00:00"/>
    <s v="SPN12130704 (reopening 1)"/>
    <d v="2013-07-04T00:00:00"/>
    <n v="2654500"/>
    <x v="480"/>
    <s v="SPN1"/>
  </r>
  <r>
    <x v="140"/>
    <d v="2012-07-19T00:00:00"/>
    <s v="FR0060"/>
    <d v="2017-04-15T00:00:00"/>
    <n v="2800000"/>
    <x v="481"/>
    <s v="FR00"/>
  </r>
  <r>
    <x v="140"/>
    <d v="2012-07-19T00:00:00"/>
    <s v="FR0058"/>
    <d v="2032-06-15T00:00:00"/>
    <n v="12502200"/>
    <x v="482"/>
    <s v="FR00"/>
  </r>
  <r>
    <x v="140"/>
    <d v="2012-07-19T00:00:00"/>
    <s v="FR0062"/>
    <d v="2042-04-15T00:00:00"/>
    <n v="5403000"/>
    <x v="483"/>
    <s v="FR00"/>
  </r>
  <r>
    <x v="141"/>
    <d v="2012-07-26T00:00:00"/>
    <s v="SPN-S 25012013"/>
    <d v="1899-12-30T00:00:00"/>
    <n v="341000"/>
    <x v="484"/>
    <s v="SPN-"/>
  </r>
  <r>
    <x v="141"/>
    <d v="2012-07-26T00:00:00"/>
    <s v="PBS001"/>
    <d v="2018-02-15T00:00:00"/>
    <n v="731000"/>
    <x v="485"/>
    <s v="PBS0"/>
  </r>
  <r>
    <x v="141"/>
    <d v="2012-07-26T00:00:00"/>
    <s v="PBS002"/>
    <d v="2022-01-15T00:00:00"/>
    <n v="291000"/>
    <x v="486"/>
    <s v="PBS0"/>
  </r>
  <r>
    <x v="141"/>
    <d v="2012-07-26T00:00:00"/>
    <s v="PBS003"/>
    <d v="2027-01-15T00:00:00"/>
    <n v="106000"/>
    <x v="141"/>
    <s v="PBS0"/>
  </r>
  <r>
    <x v="141"/>
    <d v="2012-07-26T00:00:00"/>
    <s v="PBS004"/>
    <d v="2037-02-15T00:00:00"/>
    <n v="530000"/>
    <x v="7"/>
    <s v="PBS0"/>
  </r>
  <r>
    <x v="142"/>
    <d v="2012-08-09T00:00:00"/>
    <s v="SPN-S 08022013"/>
    <d v="1899-12-30T00:00:00"/>
    <n v="336000"/>
    <x v="44"/>
    <s v="SPN-"/>
  </r>
  <r>
    <x v="142"/>
    <d v="2012-08-09T00:00:00"/>
    <s v="PBS001"/>
    <d v="2018-02-15T00:00:00"/>
    <n v="726000"/>
    <x v="459"/>
    <s v="PBS0"/>
  </r>
  <r>
    <x v="142"/>
    <d v="2012-08-09T00:00:00"/>
    <s v="PBS002"/>
    <d v="2022-01-15T00:00:00"/>
    <n v="176000"/>
    <x v="487"/>
    <s v="PBS0"/>
  </r>
  <r>
    <x v="142"/>
    <d v="2012-08-09T00:00:00"/>
    <s v="PBS003"/>
    <d v="2027-01-15T00:00:00"/>
    <n v="106000"/>
    <x v="141"/>
    <s v="PBS0"/>
  </r>
  <r>
    <x v="142"/>
    <d v="2012-08-09T00:00:00"/>
    <s v="PBS004"/>
    <d v="2037-02-15T00:00:00"/>
    <n v="589000"/>
    <x v="488"/>
    <s v="PBS0"/>
  </r>
  <r>
    <x v="143"/>
    <d v="2012-08-13T00:00:00"/>
    <s v="SPN03121112"/>
    <d v="2012-11-12T00:00:00"/>
    <n v="1169000"/>
    <x v="489"/>
    <s v="SPN0"/>
  </r>
  <r>
    <x v="143"/>
    <d v="2012-08-13T00:00:00"/>
    <s v="SPN12130812"/>
    <d v="2013-08-12T00:00:00"/>
    <n v="531000"/>
    <x v="490"/>
    <s v="SPN1"/>
  </r>
  <r>
    <x v="143"/>
    <d v="2012-08-13T00:00:00"/>
    <s v="FR0063"/>
    <d v="2023-05-15T00:00:00"/>
    <n v="7471300"/>
    <x v="491"/>
    <s v="FR00"/>
  </r>
  <r>
    <x v="143"/>
    <d v="2012-08-13T00:00:00"/>
    <s v="FR0064"/>
    <d v="2028-05-15T00:00:00"/>
    <n v="7838200"/>
    <x v="492"/>
    <s v="FR00"/>
  </r>
  <r>
    <x v="143"/>
    <d v="2012-08-13T00:00:00"/>
    <s v="FR0062"/>
    <d v="2042-04-15T00:00:00"/>
    <n v="3007000"/>
    <x v="493"/>
    <s v="FR00"/>
  </r>
  <r>
    <x v="144"/>
    <d v="2012-08-30T00:00:00"/>
    <s v="SPN12130812"/>
    <d v="2013-08-12T00:00:00"/>
    <n v="666300"/>
    <x v="494"/>
    <s v="SPN1"/>
  </r>
  <r>
    <x v="144"/>
    <d v="2012-08-30T00:00:00"/>
    <s v="FR0060"/>
    <d v="2017-04-15T00:00:00"/>
    <n v="887000"/>
    <x v="495"/>
    <s v="FR00"/>
  </r>
  <r>
    <x v="144"/>
    <d v="2012-08-30T00:00:00"/>
    <s v="FR0063"/>
    <d v="2023-05-15T00:00:00"/>
    <n v="1530000"/>
    <x v="496"/>
    <s v="FR00"/>
  </r>
  <r>
    <x v="144"/>
    <d v="2012-08-30T00:00:00"/>
    <s v="FR0065"/>
    <d v="2033-05-15T00:00:00"/>
    <n v="4284500"/>
    <x v="497"/>
    <s v="FR00"/>
  </r>
  <r>
    <x v="144"/>
    <d v="2012-08-30T00:00:00"/>
    <s v="FR0062"/>
    <d v="2042-04-15T00:00:00"/>
    <n v="1149500"/>
    <x v="498"/>
    <s v="FR00"/>
  </r>
  <r>
    <x v="145"/>
    <d v="2012-09-06T00:00:00"/>
    <s v="SPN-S 05032013"/>
    <d v="1899-12-30T00:00:00"/>
    <n v="182000"/>
    <x v="499"/>
    <s v="SPN-"/>
  </r>
  <r>
    <x v="145"/>
    <d v="2012-09-06T00:00:00"/>
    <s v="PBS001"/>
    <d v="2018-02-15T00:00:00"/>
    <n v="870000"/>
    <x v="500"/>
    <s v="PBS0"/>
  </r>
  <r>
    <x v="145"/>
    <d v="2012-09-06T00:00:00"/>
    <s v="PBS002"/>
    <d v="2022-01-15T00:00:00"/>
    <n v="390000"/>
    <x v="501"/>
    <s v="PBS0"/>
  </r>
  <r>
    <x v="145"/>
    <d v="2012-09-06T00:00:00"/>
    <s v="PBS003"/>
    <d v="2027-01-15T00:00:00"/>
    <n v="139000"/>
    <x v="502"/>
    <s v="PBS0"/>
  </r>
  <r>
    <x v="145"/>
    <d v="2012-09-06T00:00:00"/>
    <s v="PBS004"/>
    <d v="2037-02-15T00:00:00"/>
    <n v="402000"/>
    <x v="503"/>
    <s v="PBS0"/>
  </r>
  <r>
    <x v="146"/>
    <d v="2012-09-13T00:00:00"/>
    <s v="SPN03121212"/>
    <d v="2012-12-12T00:00:00"/>
    <n v="4487000"/>
    <x v="504"/>
    <s v="SPN0"/>
  </r>
  <r>
    <x v="146"/>
    <d v="2012-09-13T00:00:00"/>
    <s v="SPN12130912"/>
    <d v="2012-09-12T00:00:00"/>
    <n v="1785000"/>
    <x v="505"/>
    <s v="SPN1"/>
  </r>
  <r>
    <x v="146"/>
    <d v="2012-09-13T00:00:00"/>
    <s v="FR0063"/>
    <d v="2023-05-15T00:00:00"/>
    <n v="2121500"/>
    <x v="506"/>
    <s v="FR00"/>
  </r>
  <r>
    <x v="146"/>
    <d v="2012-09-13T00:00:00"/>
    <s v="FR0064"/>
    <d v="2028-05-15T00:00:00"/>
    <n v="1750500"/>
    <x v="507"/>
    <s v="FR00"/>
  </r>
  <r>
    <x v="146"/>
    <d v="2012-09-13T00:00:00"/>
    <s v="FR0065"/>
    <d v="2033-05-15T00:00:00"/>
    <n v="3973000"/>
    <x v="508"/>
    <s v="FR00"/>
  </r>
  <r>
    <x v="147"/>
    <d v="2012-09-20T00:00:00"/>
    <s v="SPN-S 19032013"/>
    <d v="1899-12-30T00:00:00"/>
    <n v="151000"/>
    <x v="509"/>
    <s v="SPN-"/>
  </r>
  <r>
    <x v="147"/>
    <d v="2012-09-20T00:00:00"/>
    <s v="PBS001"/>
    <d v="2018-02-15T00:00:00"/>
    <n v="741000"/>
    <x v="510"/>
    <s v="PBS0"/>
  </r>
  <r>
    <x v="147"/>
    <d v="2012-09-20T00:00:00"/>
    <s v="PBS002"/>
    <d v="2022-01-15T00:00:00"/>
    <n v="241000"/>
    <x v="511"/>
    <s v="PBS0"/>
  </r>
  <r>
    <x v="147"/>
    <d v="2012-09-20T00:00:00"/>
    <s v="PBS003"/>
    <d v="2027-01-15T00:00:00"/>
    <n v="26000"/>
    <x v="512"/>
    <s v="PBS0"/>
  </r>
  <r>
    <x v="147"/>
    <d v="2012-09-20T00:00:00"/>
    <s v="PBS004"/>
    <d v="2037-02-15T00:00:00"/>
    <n v="206000"/>
    <x v="513"/>
    <s v="PBS0"/>
  </r>
  <r>
    <x v="148"/>
    <d v="2012-09-27T00:00:00"/>
    <s v="SPN12130912"/>
    <d v="2013-09-12T00:00:00"/>
    <n v="1796000"/>
    <x v="298"/>
    <s v="SPN1"/>
  </r>
  <r>
    <x v="148"/>
    <d v="2012-09-27T00:00:00"/>
    <s v="FR0060"/>
    <d v="2017-04-15T00:00:00"/>
    <n v="1761000"/>
    <x v="514"/>
    <s v="FR00"/>
  </r>
  <r>
    <x v="148"/>
    <d v="2012-09-27T00:00:00"/>
    <s v="FR0063"/>
    <d v="2023-05-15T00:00:00"/>
    <n v="4200800"/>
    <x v="515"/>
    <s v="FR00"/>
  </r>
  <r>
    <x v="148"/>
    <d v="2012-09-27T00:00:00"/>
    <s v="FR0065"/>
    <d v="2033-05-15T00:00:00"/>
    <n v="4118000"/>
    <x v="516"/>
    <s v="FR00"/>
  </r>
  <r>
    <x v="149"/>
    <d v="2012-10-04T00:00:00"/>
    <s v="SPN-S 03042013"/>
    <d v="2013-04-03T00:00:00"/>
    <n v="265000"/>
    <x v="517"/>
    <s v="SPN-"/>
  </r>
  <r>
    <x v="149"/>
    <d v="2012-10-04T00:00:00"/>
    <s v="PBS001"/>
    <d v="2018-02-15T00:00:00"/>
    <n v="756000"/>
    <x v="518"/>
    <s v="PBS0"/>
  </r>
  <r>
    <x v="149"/>
    <d v="2012-10-04T00:00:00"/>
    <s v="PBS002"/>
    <d v="2022-01-15T00:00:00"/>
    <n v="209000"/>
    <x v="519"/>
    <s v="PBS0"/>
  </r>
  <r>
    <x v="149"/>
    <d v="2012-10-04T00:00:00"/>
    <s v="PBS003"/>
    <d v="2027-01-15T00:00:00"/>
    <n v="68000"/>
    <x v="520"/>
    <s v="PBS0"/>
  </r>
  <r>
    <x v="149"/>
    <d v="2012-10-04T00:00:00"/>
    <s v="PBS004"/>
    <d v="2037-02-15T00:00:00"/>
    <n v="102000"/>
    <x v="521"/>
    <s v="PBS0"/>
  </r>
  <r>
    <x v="150"/>
    <d v="2012-10-08T00:00:00"/>
    <s v="SPN03130107"/>
    <d v="2013-01-07T00:00:00"/>
    <n v="3711000"/>
    <x v="522"/>
    <s v="SPN0"/>
  </r>
  <r>
    <x v="150"/>
    <d v="2012-10-08T00:00:00"/>
    <s v="SPN12131007"/>
    <d v="2013-10-07T00:00:00"/>
    <n v="2450000"/>
    <x v="523"/>
    <s v="SPN1"/>
  </r>
  <r>
    <x v="150"/>
    <d v="2012-10-08T00:00:00"/>
    <s v="FR0063"/>
    <d v="2023-05-15T00:00:00"/>
    <n v="3366000"/>
    <x v="524"/>
    <s v="FR00"/>
  </r>
  <r>
    <x v="150"/>
    <d v="2012-10-08T00:00:00"/>
    <s v="FR0064"/>
    <d v="2028-05-15T00:00:00"/>
    <n v="2547500"/>
    <x v="525"/>
    <s v="FR00"/>
  </r>
  <r>
    <x v="150"/>
    <d v="2012-10-08T00:00:00"/>
    <s v="FR0065"/>
    <d v="2033-05-15T00:00:00"/>
    <n v="6752400"/>
    <x v="526"/>
    <s v="FR00"/>
  </r>
  <r>
    <x v="151"/>
    <d v="2012-10-10T00:00:00"/>
    <s v="ORI009"/>
    <d v="2015-10-15T00:00:00"/>
    <n v="12765145"/>
    <x v="527"/>
    <s v="ORI0"/>
  </r>
  <r>
    <x v="152"/>
    <d v="2012-10-18T00:00:00"/>
    <s v="SPN-S 17042013"/>
    <d v="2013-04-17T00:00:00"/>
    <n v="226000"/>
    <x v="528"/>
    <s v="SPN-"/>
  </r>
  <r>
    <x v="152"/>
    <d v="2012-10-18T00:00:00"/>
    <s v="PBS001"/>
    <d v="2018-02-15T00:00:00"/>
    <n v="1256000"/>
    <x v="529"/>
    <s v="PBS0"/>
  </r>
  <r>
    <x v="152"/>
    <d v="2012-10-18T00:00:00"/>
    <s v="PBS002"/>
    <d v="2022-01-15T00:00:00"/>
    <n v="193000"/>
    <x v="530"/>
    <s v="PBS0"/>
  </r>
  <r>
    <x v="152"/>
    <d v="2012-10-18T00:00:00"/>
    <s v="PBS003"/>
    <d v="2027-01-15T00:00:00"/>
    <n v="205000"/>
    <x v="531"/>
    <s v="PBS0"/>
  </r>
  <r>
    <x v="152"/>
    <d v="2012-10-18T00:00:00"/>
    <s v="PBS004"/>
    <d v="2037-02-15T00:00:00"/>
    <n v="261000"/>
    <x v="469"/>
    <s v="PBS0"/>
  </r>
  <r>
    <x v="153"/>
    <d v="2012-10-25T00:00:00"/>
    <s v="SPN12131007"/>
    <d v="2013-10-07T00:00:00"/>
    <n v="1510000"/>
    <x v="532"/>
    <s v="SPN1"/>
  </r>
  <r>
    <x v="153"/>
    <d v="2012-10-25T00:00:00"/>
    <s v="FR0066"/>
    <d v="2023-05-15T00:00:00"/>
    <n v="4306000"/>
    <x v="533"/>
    <s v="FR00"/>
  </r>
  <r>
    <x v="153"/>
    <d v="2012-10-25T00:00:00"/>
    <s v="FR0063"/>
    <d v="2023-05-15T00:00:00"/>
    <n v="4917000"/>
    <x v="534"/>
    <s v="FR00"/>
  </r>
  <r>
    <x v="153"/>
    <d v="2012-10-25T00:00:00"/>
    <s v="FR0065"/>
    <d v="2033-05-15T00:00:00"/>
    <n v="7234000"/>
    <x v="535"/>
    <s v="FR00"/>
  </r>
  <r>
    <x v="154"/>
    <d v="2012-11-01T00:00:00"/>
    <s v="SPN-S 30042013"/>
    <d v="2013-04-30T00:00:00"/>
    <n v="921000"/>
    <x v="536"/>
    <s v="SPN-"/>
  </r>
  <r>
    <x v="154"/>
    <d v="2012-11-01T00:00:00"/>
    <s v="PBS001"/>
    <d v="2018-02-15T00:00:00"/>
    <n v="1286000"/>
    <x v="537"/>
    <s v="PBS0"/>
  </r>
  <r>
    <x v="154"/>
    <d v="2012-11-01T00:00:00"/>
    <s v="PBS002"/>
    <d v="2022-01-15T00:00:00"/>
    <n v="63000"/>
    <x v="538"/>
    <s v="PBS0"/>
  </r>
  <r>
    <x v="154"/>
    <d v="2012-11-01T00:00:00"/>
    <s v="PBS003"/>
    <d v="2027-01-15T00:00:00"/>
    <n v="66000"/>
    <x v="112"/>
    <s v="PBS0"/>
  </r>
  <r>
    <x v="154"/>
    <d v="2012-11-01T00:00:00"/>
    <s v="PBS004"/>
    <d v="2037-02-15T00:00:00"/>
    <n v="317000"/>
    <x v="539"/>
    <s v="PBS0"/>
  </r>
  <r>
    <x v="155"/>
    <d v="2012-11-14T00:00:00"/>
    <s v="SPN03130213"/>
    <d v="2013-02-13T00:00:00"/>
    <n v="4050000"/>
    <x v="540"/>
    <s v="SPN0"/>
  </r>
  <r>
    <x v="155"/>
    <d v="2012-11-14T00:00:00"/>
    <s v="SPN12131113"/>
    <d v="2013-11-13T00:00:00"/>
    <n v="2561000"/>
    <x v="541"/>
    <s v="SPN1"/>
  </r>
  <r>
    <x v="155"/>
    <d v="2012-11-14T00:00:00"/>
    <s v="FR0066"/>
    <d v="2018-05-15T00:00:00"/>
    <n v="5177000"/>
    <x v="542"/>
    <s v="FR00"/>
  </r>
  <r>
    <x v="155"/>
    <d v="2012-11-14T00:00:00"/>
    <s v="FR0064"/>
    <d v="2028-05-15T00:00:00"/>
    <n v="9340000"/>
    <x v="543"/>
    <s v="FR00"/>
  </r>
  <r>
    <x v="155"/>
    <d v="2012-11-14T00:00:00"/>
    <s v="FR0065"/>
    <d v="2033-05-15T00:00:00"/>
    <n v="7812000"/>
    <x v="544"/>
    <s v="FR00"/>
  </r>
  <r>
    <x v="156"/>
    <d v="2012-11-22T00:00:00"/>
    <s v="RIJPY1122"/>
    <d v="2022-11-22T00:00:00"/>
    <n v="7012308"/>
    <x v="545"/>
    <s v="RIJP"/>
  </r>
  <r>
    <x v="157"/>
    <d v="2012-11-21T00:00:00"/>
    <s v="SNI22"/>
    <d v="2022-11-21T00:00:00"/>
    <n v="9639000"/>
    <x v="546"/>
    <s v="SNI2"/>
  </r>
  <r>
    <x v="158"/>
    <d v="2012-12-05T00:00:00"/>
    <s v="SPN03130304"/>
    <d v="2013-03-04T00:00:00"/>
    <n v="5236000"/>
    <x v="547"/>
    <s v="SPN0"/>
  </r>
  <r>
    <x v="158"/>
    <d v="2012-12-05T00:00:00"/>
    <s v="SPN12131204"/>
    <d v="2013-12-04T00:00:00"/>
    <n v="3917000"/>
    <x v="548"/>
    <s v="SPN1"/>
  </r>
  <r>
    <x v="159"/>
    <d v="2013-01-17T00:00:00"/>
    <s v="SPN03130416"/>
    <d v="2013-04-16T00:00:00"/>
    <n v="1841000"/>
    <x v="549"/>
    <s v="SPN0"/>
  </r>
  <r>
    <x v="159"/>
    <d v="2013-01-17T00:00:00"/>
    <s v="SPN12140116"/>
    <d v="2014-01-16T00:00:00"/>
    <n v="3646000"/>
    <x v="550"/>
    <s v="SPN1"/>
  </r>
  <r>
    <x v="159"/>
    <d v="2013-01-17T00:00:00"/>
    <s v="FR0066"/>
    <d v="2018-05-15T00:00:00"/>
    <n v="2340000"/>
    <x v="551"/>
    <s v="FR00"/>
  </r>
  <r>
    <x v="159"/>
    <d v="2013-01-17T00:00:00"/>
    <s v="FR0063"/>
    <d v="2023-05-15T00:00:00"/>
    <n v="3421300"/>
    <x v="552"/>
    <s v="FR00"/>
  </r>
  <r>
    <x v="159"/>
    <d v="2013-01-17T00:00:00"/>
    <s v="FR0065"/>
    <d v="2033-05-15T00:00:00"/>
    <n v="5827000"/>
    <x v="553"/>
    <s v="FR00"/>
  </r>
  <r>
    <x v="160"/>
    <d v="2013-01-31T00:00:00"/>
    <s v="SPN12140116"/>
    <d v="2014-01-16T00:00:00"/>
    <n v="4700000"/>
    <x v="554"/>
    <s v="SPN1"/>
  </r>
  <r>
    <x v="160"/>
    <d v="2013-01-31T00:00:00"/>
    <s v="FR0066"/>
    <d v="2018-05-15T00:00:00"/>
    <n v="2324000"/>
    <x v="555"/>
    <s v="FR00"/>
  </r>
  <r>
    <x v="160"/>
    <d v="2013-01-31T00:00:00"/>
    <s v="FR0063"/>
    <d v="2023-05-15T00:00:00"/>
    <n v="5530000"/>
    <x v="556"/>
    <s v="FR00"/>
  </r>
  <r>
    <x v="160"/>
    <d v="2013-01-31T00:00:00"/>
    <s v="FR0064"/>
    <d v="2028-05-15T00:00:00"/>
    <n v="3792000"/>
    <x v="557"/>
    <s v="FR00"/>
  </r>
  <r>
    <x v="161"/>
    <d v="2013-02-07T00:00:00"/>
    <s v="SPN-S 06082013"/>
    <d v="2013-08-06T00:00:00"/>
    <n v="2077000"/>
    <x v="558"/>
    <s v="SPN-"/>
  </r>
  <r>
    <x v="161"/>
    <d v="2013-02-07T00:00:00"/>
    <s v="PBS001"/>
    <d v="2018-02-15T00:00:00"/>
    <n v="556000"/>
    <x v="559"/>
    <s v="PBS0"/>
  </r>
  <r>
    <x v="161"/>
    <d v="2013-02-07T00:00:00"/>
    <s v="PBS002"/>
    <d v="2022-01-15T00:00:00"/>
    <n v="340000"/>
    <x v="560"/>
    <s v="PBS0"/>
  </r>
  <r>
    <x v="161"/>
    <d v="2013-02-07T00:00:00"/>
    <s v="PBS003"/>
    <d v="2027-01-15T00:00:00"/>
    <n v="295000"/>
    <x v="561"/>
    <s v="PBS0"/>
  </r>
  <r>
    <x v="161"/>
    <d v="2013-02-07T00:00:00"/>
    <s v="PBS004"/>
    <d v="2037-02-15T00:00:00"/>
    <n v="864000"/>
    <x v="562"/>
    <s v="PBS0"/>
  </r>
  <r>
    <x v="162"/>
    <d v="2013-02-18T00:00:00"/>
    <s v="SPN03130517"/>
    <d v="2013-05-17T00:00:00"/>
    <n v="9157000"/>
    <x v="563"/>
    <s v="SPN0"/>
  </r>
  <r>
    <x v="162"/>
    <d v="2013-02-18T00:00:00"/>
    <s v="SPN12140217"/>
    <d v="2014-02-17T00:00:00"/>
    <n v="4480000"/>
    <x v="266"/>
    <s v="SPN1"/>
  </r>
  <r>
    <x v="162"/>
    <d v="2013-02-18T00:00:00"/>
    <s v="FR0063"/>
    <d v="2023-05-15T00:00:00"/>
    <n v="5063500"/>
    <x v="564"/>
    <s v="FR00"/>
  </r>
  <r>
    <x v="162"/>
    <d v="2013-02-18T00:00:00"/>
    <s v="FR0064"/>
    <d v="2028-05-15T00:00:00"/>
    <n v="3613000"/>
    <x v="565"/>
    <s v="FR00"/>
  </r>
  <r>
    <x v="162"/>
    <d v="2013-02-18T00:00:00"/>
    <s v="FR0065"/>
    <d v="2033-05-15T00:00:00"/>
    <n v="7051500"/>
    <x v="566"/>
    <s v="FR00"/>
  </r>
  <r>
    <x v="163"/>
    <d v="2013-02-21T00:00:00"/>
    <s v="PBS001"/>
    <d v="2018-02-15T00:00:00"/>
    <n v="992000"/>
    <x v="567"/>
    <s v="PBS0"/>
  </r>
  <r>
    <x v="163"/>
    <d v="2013-02-21T00:00:00"/>
    <s v="PBS002"/>
    <d v="2022-01-15T00:00:00"/>
    <n v="409000"/>
    <x v="568"/>
    <s v="PBS0"/>
  </r>
  <r>
    <x v="163"/>
    <d v="2013-02-21T00:00:00"/>
    <s v="PBS003"/>
    <d v="2027-01-15T00:00:00"/>
    <n v="210000"/>
    <x v="569"/>
    <s v="PBS0"/>
  </r>
  <r>
    <x v="163"/>
    <d v="2013-02-21T00:00:00"/>
    <s v="PBS004"/>
    <d v="2037-02-15T00:00:00"/>
    <n v="653000"/>
    <x v="133"/>
    <s v="PBS0"/>
  </r>
  <r>
    <x v="164"/>
    <d v="2013-02-27T00:00:00"/>
    <s v="SR-005"/>
    <d v="2016-02-27T00:00:00"/>
    <n v="20870000"/>
    <x v="570"/>
    <s v="SR-0"/>
  </r>
  <r>
    <x v="165"/>
    <d v="2013-02-28T00:00:00"/>
    <s v="SPN12140217"/>
    <d v="2014-02-17T00:00:00"/>
    <n v="5616000"/>
    <x v="571"/>
    <s v="SPN1"/>
  </r>
  <r>
    <x v="165"/>
    <d v="2013-02-28T00:00:00"/>
    <s v="FR0066"/>
    <d v="2018-05-15T00:00:00"/>
    <n v="2262500"/>
    <x v="572"/>
    <s v="FR00"/>
  </r>
  <r>
    <x v="165"/>
    <d v="2013-02-28T00:00:00"/>
    <s v="FR0063"/>
    <d v="2023-05-15T00:00:00"/>
    <n v="4493000"/>
    <x v="573"/>
    <s v="FR00"/>
  </r>
  <r>
    <x v="165"/>
    <d v="2013-02-28T00:00:00"/>
    <s v="FR0065"/>
    <d v="2033-05-15T00:00:00"/>
    <n v="6484000"/>
    <x v="574"/>
    <s v="FR00"/>
  </r>
  <r>
    <x v="166"/>
    <d v="2013-03-07T00:00:00"/>
    <s v="SPN-S 06092013"/>
    <d v="2013-08-06T00:00:00"/>
    <n v="2104000"/>
    <x v="575"/>
    <s v="SPN-"/>
  </r>
  <r>
    <x v="166"/>
    <d v="2013-03-07T00:00:00"/>
    <s v="PBS001"/>
    <d v="2018-02-15T00:00:00"/>
    <n v="328000"/>
    <x v="576"/>
    <s v="PBS0"/>
  </r>
  <r>
    <x v="166"/>
    <d v="2013-03-07T00:00:00"/>
    <s v="PBS002"/>
    <d v="2022-01-15T00:00:00"/>
    <n v="101000"/>
    <x v="131"/>
    <s v="PBS0"/>
  </r>
  <r>
    <x v="166"/>
    <d v="2013-03-07T00:00:00"/>
    <s v="PBS003"/>
    <d v="2027-01-15T00:00:00"/>
    <n v="101000"/>
    <x v="131"/>
    <s v="PBS0"/>
  </r>
  <r>
    <x v="166"/>
    <d v="2013-03-07T00:00:00"/>
    <s v="PBS004"/>
    <d v="2037-02-15T00:00:00"/>
    <n v="752000"/>
    <x v="577"/>
    <s v="PBS0"/>
  </r>
  <r>
    <x v="167"/>
    <d v="2013-03-15T00:00:00"/>
    <s v="SPN03130614"/>
    <d v="2013-06-14T00:00:00"/>
    <n v="1650000"/>
    <x v="578"/>
    <s v="SPN0"/>
  </r>
  <r>
    <x v="167"/>
    <d v="2013-03-15T00:00:00"/>
    <s v="SPN12140314"/>
    <d v="2014-03-14T00:00:00"/>
    <n v="3650200"/>
    <x v="579"/>
    <s v="SPN1"/>
  </r>
  <r>
    <x v="167"/>
    <d v="2013-03-15T00:00:00"/>
    <s v="FR0066"/>
    <d v="2018-05-15T00:00:00"/>
    <n v="1231000"/>
    <x v="580"/>
    <s v="FR00"/>
  </r>
  <r>
    <x v="167"/>
    <d v="2013-03-15T00:00:00"/>
    <s v="FR0063"/>
    <d v="2023-05-15T00:00:00"/>
    <n v="3290000"/>
    <x v="581"/>
    <s v="FR00"/>
  </r>
  <r>
    <x v="167"/>
    <d v="2013-03-15T00:00:00"/>
    <s v="FR0064"/>
    <d v="2028-05-15T00:00:00"/>
    <n v="4282000"/>
    <x v="582"/>
    <s v="FR00"/>
  </r>
  <r>
    <x v="168"/>
    <d v="2013-03-21T00:00:00"/>
    <s v="PBS001"/>
    <d v="2018-02-15T00:00:00"/>
    <n v="391000"/>
    <x v="583"/>
    <s v="PBS0"/>
  </r>
  <r>
    <x v="168"/>
    <d v="2013-03-21T00:00:00"/>
    <s v="PBS002"/>
    <d v="2022-01-15T00:00:00"/>
    <n v="111000"/>
    <x v="351"/>
    <s v="PBS0"/>
  </r>
  <r>
    <x v="168"/>
    <d v="2013-03-21T00:00:00"/>
    <s v="PBS003"/>
    <d v="2027-01-15T00:00:00"/>
    <n v="87000"/>
    <x v="584"/>
    <s v="PBS0"/>
  </r>
  <r>
    <x v="168"/>
    <d v="2013-03-21T00:00:00"/>
    <s v="PBS004"/>
    <d v="2037-02-15T00:00:00"/>
    <n v="1228000"/>
    <x v="585"/>
    <s v="PBS0"/>
  </r>
  <r>
    <x v="169"/>
    <d v="2013-03-28T00:00:00"/>
    <s v="SPN12140314"/>
    <d v="2014-03-14T00:00:00"/>
    <n v="1970000"/>
    <x v="586"/>
    <s v="SPN1"/>
  </r>
  <r>
    <x v="169"/>
    <d v="2013-03-28T00:00:00"/>
    <s v="FR0066"/>
    <d v="2018-05-15T00:00:00"/>
    <n v="418000"/>
    <x v="587"/>
    <s v="FR00"/>
  </r>
  <r>
    <x v="169"/>
    <d v="2013-03-28T00:00:00"/>
    <s v="FR0064"/>
    <d v="2028-05-15T00:00:00"/>
    <n v="2300000"/>
    <x v="588"/>
    <s v="FR00"/>
  </r>
  <r>
    <x v="169"/>
    <d v="2013-03-28T00:00:00"/>
    <s v="FR0065"/>
    <d v="2033-05-15T00:00:00"/>
    <n v="4751000"/>
    <x v="589"/>
    <s v="FR00"/>
  </r>
  <r>
    <x v="170"/>
    <d v="2013-04-04T00:00:00"/>
    <s v="SPN-S 03102013"/>
    <d v="2013-10-03T00:00:00"/>
    <n v="520000"/>
    <x v="590"/>
    <s v="SPN-"/>
  </r>
  <r>
    <x v="170"/>
    <d v="2013-04-04T00:00:00"/>
    <s v="PBS001"/>
    <d v="2018-02-15T00:00:00"/>
    <n v="410000"/>
    <x v="262"/>
    <s v="PBS0"/>
  </r>
  <r>
    <x v="170"/>
    <d v="2013-04-04T00:00:00"/>
    <s v="PBS005"/>
    <d v="2020-03-15T00:00:00"/>
    <n v="200000"/>
    <x v="591"/>
    <s v="PBS0"/>
  </r>
  <r>
    <x v="170"/>
    <d v="2013-04-04T00:00:00"/>
    <s v="PBS003"/>
    <d v="2027-01-15T00:00:00"/>
    <n v="80000"/>
    <x v="592"/>
    <s v="PBS0"/>
  </r>
  <r>
    <x v="170"/>
    <d v="2013-04-04T00:00:00"/>
    <s v="PBS004"/>
    <d v="2037-02-15T00:00:00"/>
    <n v="645000"/>
    <x v="234"/>
    <s v="PBS0"/>
  </r>
  <r>
    <x v="171"/>
    <d v="2013-04-11T00:00:00"/>
    <s v="SPN03130710"/>
    <d v="2013-07-10T00:00:00"/>
    <n v="1600000"/>
    <x v="593"/>
    <s v="SPN0"/>
  </r>
  <r>
    <x v="171"/>
    <d v="2013-04-11T00:00:00"/>
    <s v="SPN12140410"/>
    <d v="2014-04-10T00:00:00"/>
    <n v="2064000"/>
    <x v="594"/>
    <s v="SPN1"/>
  </r>
  <r>
    <x v="171"/>
    <d v="2013-04-11T00:00:00"/>
    <s v="FR0066"/>
    <d v="2018-05-15T00:00:00"/>
    <n v="1969000"/>
    <x v="595"/>
    <s v="FR00"/>
  </r>
  <r>
    <x v="171"/>
    <d v="2013-04-11T00:00:00"/>
    <s v="FR0063"/>
    <d v="2023-05-15T00:00:00"/>
    <n v="1768500"/>
    <x v="596"/>
    <s v="FR00"/>
  </r>
  <r>
    <x v="171"/>
    <d v="2013-04-11T00:00:00"/>
    <s v="FR0065"/>
    <d v="2033-05-15T00:00:00"/>
    <n v="8111000"/>
    <x v="597"/>
    <s v="FR00"/>
  </r>
  <r>
    <x v="172"/>
    <d v="2013-04-15T00:00:00"/>
    <s v="RI0423"/>
    <d v="2023-04-25T00:00:00"/>
    <n v="60768750"/>
    <x v="598"/>
    <s v="RI04"/>
  </r>
  <r>
    <x v="172"/>
    <d v="2013-04-15T00:00:00"/>
    <s v="RI0443"/>
    <d v="2043-04-25T00:00:00"/>
    <n v="60768750"/>
    <x v="598"/>
    <s v="RI04"/>
  </r>
  <r>
    <x v="173"/>
    <d v="2013-04-18T00:00:00"/>
    <s v="SPN-S 17102013"/>
    <d v="2013-10-17T00:00:00"/>
    <n v="1101000"/>
    <x v="599"/>
    <s v="SPN-"/>
  </r>
  <r>
    <x v="173"/>
    <d v="2013-04-18T00:00:00"/>
    <s v="PBS-001"/>
    <d v="2018-02-15T00:00:00"/>
    <n v="602000"/>
    <x v="600"/>
    <s v="PBS-"/>
  </r>
  <r>
    <x v="173"/>
    <d v="2013-04-18T00:00:00"/>
    <s v="PBS-005"/>
    <d v="2020-04-15T00:00:00"/>
    <n v="55000"/>
    <x v="601"/>
    <s v="PBS-"/>
  </r>
  <r>
    <x v="173"/>
    <d v="2013-04-18T00:00:00"/>
    <s v="PBS-003"/>
    <d v="2027-01-15T00:00:00"/>
    <n v="173000"/>
    <x v="602"/>
    <s v="PBS-"/>
  </r>
  <r>
    <x v="173"/>
    <d v="2013-04-18T00:00:00"/>
    <s v="PBS-004"/>
    <d v="2037-02-15T00:00:00"/>
    <n v="994000"/>
    <x v="603"/>
    <s v="PBS-"/>
  </r>
  <r>
    <x v="174"/>
    <d v="2013-04-25T00:00:00"/>
    <s v="SPN12140410"/>
    <d v="2014-04-10T00:00:00"/>
    <n v="5492000"/>
    <x v="604"/>
    <s v="SPN1"/>
  </r>
  <r>
    <x v="174"/>
    <d v="2013-04-25T00:00:00"/>
    <s v="FR0063"/>
    <d v="2023-05-15T00:00:00"/>
    <n v="2949000"/>
    <x v="605"/>
    <s v="FR00"/>
  </r>
  <r>
    <x v="174"/>
    <d v="2013-04-25T00:00:00"/>
    <s v="FR0064"/>
    <d v="2028-05-15T00:00:00"/>
    <n v="3856000"/>
    <x v="606"/>
    <s v="FR00"/>
  </r>
  <r>
    <x v="174"/>
    <d v="2013-04-25T00:00:00"/>
    <s v="FR0065"/>
    <d v="2033-05-15T00:00:00"/>
    <n v="9986500"/>
    <x v="607"/>
    <s v="FR00"/>
  </r>
  <r>
    <x v="175"/>
    <d v="2013-05-02T00:00:00"/>
    <s v="PBS-001"/>
    <d v="2018-02-15T00:00:00"/>
    <n v="641000"/>
    <x v="608"/>
    <s v="PBS-"/>
  </r>
  <r>
    <x v="175"/>
    <d v="2013-05-02T00:00:00"/>
    <s v="PBS-003"/>
    <d v="2027-01-15T00:00:00"/>
    <n v="36000"/>
    <x v="609"/>
    <s v="PBS-"/>
  </r>
  <r>
    <x v="175"/>
    <d v="2013-05-02T00:00:00"/>
    <s v="PBS-004"/>
    <d v="2037-02-15T00:00:00"/>
    <n v="567000"/>
    <x v="610"/>
    <s v="PBS-"/>
  </r>
  <r>
    <x v="175"/>
    <d v="2013-05-02T00:00:00"/>
    <s v="PBS-005"/>
    <d v="2043-04-15T00:00:00"/>
    <n v="1181500"/>
    <x v="611"/>
    <s v="PBS-"/>
  </r>
  <r>
    <x v="176"/>
    <d v="2013-05-08T00:00:00"/>
    <s v="SPN03130807"/>
    <d v="2013-08-07T00:00:00"/>
    <n v="1870000"/>
    <x v="612"/>
    <s v="SPN0"/>
  </r>
  <r>
    <x v="176"/>
    <d v="2013-05-08T00:00:00"/>
    <s v="SPN12140507"/>
    <d v="2014-05-07T00:00:00"/>
    <n v="2784000"/>
    <x v="613"/>
    <s v="SPN1"/>
  </r>
  <r>
    <x v="176"/>
    <d v="2013-05-08T00:00:00"/>
    <s v="FR0066"/>
    <d v="2018-05-15T00:00:00"/>
    <n v="4298000"/>
    <x v="614"/>
    <s v="FR00"/>
  </r>
  <r>
    <x v="176"/>
    <d v="2013-05-08T00:00:00"/>
    <s v="FR0064"/>
    <d v="2028-05-15T00:00:00"/>
    <n v="3383000"/>
    <x v="615"/>
    <s v="FR00"/>
  </r>
  <r>
    <x v="176"/>
    <d v="2013-05-08T00:00:00"/>
    <s v="FR0065"/>
    <d v="2033-05-15T00:00:00"/>
    <n v="7813500"/>
    <x v="616"/>
    <s v="FR00"/>
  </r>
  <r>
    <x v="177"/>
    <d v="2013-05-16T00:00:00"/>
    <s v="SPN-S 15112013"/>
    <d v="2013-11-15T00:00:00"/>
    <n v="1540000"/>
    <x v="617"/>
    <s v="SPN-"/>
  </r>
  <r>
    <x v="177"/>
    <d v="2013-05-16T00:00:00"/>
    <s v="PBS-001"/>
    <d v="2018-02-15T00:00:00"/>
    <n v="523000"/>
    <x v="618"/>
    <s v="PBS-"/>
  </r>
  <r>
    <x v="177"/>
    <d v="2013-05-16T00:00:00"/>
    <s v="PBS-004"/>
    <d v="2037-02-15T00:00:00"/>
    <n v="93000"/>
    <x v="619"/>
    <s v="PBS-"/>
  </r>
  <r>
    <x v="177"/>
    <d v="2013-05-16T00:00:00"/>
    <s v="PBS-005"/>
    <d v="2043-04-15T00:00:00"/>
    <n v="398500"/>
    <x v="620"/>
    <s v="PBS-"/>
  </r>
  <r>
    <x v="177"/>
    <d v="2013-05-16T00:00:00"/>
    <s v="PBS-006"/>
    <d v="2015-05-15T00:00:00"/>
    <n v="667000"/>
    <x v="621"/>
    <s v="PBS-"/>
  </r>
  <r>
    <x v="178"/>
    <d v="2013-05-23T00:00:00"/>
    <s v="SPN12140507"/>
    <d v="2014-05-07T00:00:00"/>
    <n v="1671000"/>
    <x v="622"/>
    <s v="SPN1"/>
  </r>
  <r>
    <x v="178"/>
    <d v="2013-05-23T00:00:00"/>
    <s v="FR0063"/>
    <d v="2023-05-15T00:00:00"/>
    <n v="2592000"/>
    <x v="623"/>
    <s v="FR00"/>
  </r>
  <r>
    <x v="178"/>
    <d v="2013-05-23T00:00:00"/>
    <s v="FR0064"/>
    <d v="2028-05-15T00:00:00"/>
    <n v="3903000"/>
    <x v="624"/>
    <s v="FR00"/>
  </r>
  <r>
    <x v="178"/>
    <d v="2013-05-23T00:00:00"/>
    <s v="FR0065"/>
    <d v="2033-05-15T00:00:00"/>
    <n v="5411500"/>
    <x v="625"/>
    <s v="FR00"/>
  </r>
  <r>
    <x v="179"/>
    <d v="2013-05-30T00:00:00"/>
    <s v="PBS-001"/>
    <d v="2018-02-15T00:00:00"/>
    <n v="533000"/>
    <x v="130"/>
    <s v="PBS-"/>
  </r>
  <r>
    <x v="179"/>
    <d v="2013-05-30T00:00:00"/>
    <s v="PBS-004"/>
    <d v="2037-02-15T00:00:00"/>
    <n v="119000"/>
    <x v="626"/>
    <s v="PBS-"/>
  </r>
  <r>
    <x v="179"/>
    <d v="2013-05-30T00:00:00"/>
    <s v="PBS-005"/>
    <d v="2043-04-15T00:00:00"/>
    <n v="791000"/>
    <x v="627"/>
    <s v="PBS-"/>
  </r>
  <r>
    <x v="179"/>
    <d v="2013-05-30T00:00:00"/>
    <s v="PBS-006"/>
    <d v="2015-05-15T00:00:00"/>
    <n v="194000"/>
    <x v="628"/>
    <s v="PBS-"/>
  </r>
  <r>
    <x v="180"/>
    <d v="2013-06-05T00:00:00"/>
    <s v="SPN03130904"/>
    <d v="2013-09-04T00:00:00"/>
    <n v="2791000"/>
    <x v="629"/>
    <s v="SPN0"/>
  </r>
  <r>
    <x v="180"/>
    <d v="2013-06-05T00:00:00"/>
    <s v="SPN12140604"/>
    <d v="2014-06-04T00:00:00"/>
    <n v="1066000"/>
    <x v="630"/>
    <s v="SPN1"/>
  </r>
  <r>
    <x v="180"/>
    <d v="2013-06-05T00:00:00"/>
    <s v="FR0066"/>
    <d v="2018-05-15T00:00:00"/>
    <n v="2351000"/>
    <x v="631"/>
    <s v="FR00"/>
  </r>
  <r>
    <x v="180"/>
    <d v="2013-06-05T00:00:00"/>
    <s v="FR0064"/>
    <d v="2028-05-15T00:00:00"/>
    <n v="1063000"/>
    <x v="632"/>
    <s v="FR00"/>
  </r>
  <r>
    <x v="180"/>
    <d v="2013-06-05T00:00:00"/>
    <s v="FR0065"/>
    <d v="2033-05-15T00:00:00"/>
    <n v="3017000"/>
    <x v="415"/>
    <s v="FR00"/>
  </r>
  <r>
    <x v="181"/>
    <d v="2013-06-13T00:00:00"/>
    <s v="SPN-S 12122013"/>
    <d v="2013-12-12T00:00:00"/>
    <n v="751000"/>
    <x v="633"/>
    <s v="SPN-"/>
  </r>
  <r>
    <x v="181"/>
    <d v="2013-06-13T00:00:00"/>
    <s v="PBS-001"/>
    <d v="2018-02-15T00:00:00"/>
    <n v="157000"/>
    <x v="319"/>
    <s v="PBS-"/>
  </r>
  <r>
    <x v="181"/>
    <d v="2013-06-13T00:00:00"/>
    <s v="PBS-004"/>
    <d v="2037-02-15T00:00:00"/>
    <n v="76000"/>
    <x v="634"/>
    <s v="PBS-"/>
  </r>
  <r>
    <x v="181"/>
    <d v="2013-06-13T00:00:00"/>
    <s v="PBS-005"/>
    <d v="2043-04-15T00:00:00"/>
    <n v="717000"/>
    <x v="635"/>
    <s v="PBS-"/>
  </r>
  <r>
    <x v="182"/>
    <d v="2013-06-20T00:00:00"/>
    <s v="SPN12140604"/>
    <d v="2014-06-04T00:00:00"/>
    <n v="2101000"/>
    <x v="636"/>
    <s v="SPN1"/>
  </r>
  <r>
    <x v="182"/>
    <d v="2013-06-20T00:00:00"/>
    <s v="FR0067"/>
    <d v="2015-11-15T00:00:00"/>
    <n v="976000"/>
    <x v="637"/>
    <s v="FR00"/>
  </r>
  <r>
    <x v="182"/>
    <d v="2013-06-20T00:00:00"/>
    <s v="FR0066"/>
    <d v="2018-05-15T00:00:00"/>
    <n v="763000"/>
    <x v="638"/>
    <s v="FR00"/>
  </r>
  <r>
    <x v="182"/>
    <d v="2013-06-20T00:00:00"/>
    <s v="FR0063"/>
    <d v="2023-05-15T00:00:00"/>
    <n v="1229000"/>
    <x v="639"/>
    <s v="FR00"/>
  </r>
  <r>
    <x v="182"/>
    <d v="2013-06-20T00:00:00"/>
    <s v="FR0065"/>
    <d v="2033-05-15T00:00:00"/>
    <n v="2680500"/>
    <x v="640"/>
    <s v="FR00"/>
  </r>
  <r>
    <x v="183"/>
    <d v="2013-06-27T00:00:00"/>
    <s v="SPN-S 26122013"/>
    <d v="2013-12-26T00:00:00"/>
    <n v="1681000"/>
    <x v="641"/>
    <s v="SPN-"/>
  </r>
  <r>
    <x v="183"/>
    <d v="2013-06-27T00:00:00"/>
    <s v="PBS-001"/>
    <d v="2018-02-15T00:00:00"/>
    <n v="147000"/>
    <x v="642"/>
    <s v="PBS-"/>
  </r>
  <r>
    <x v="183"/>
    <d v="2013-06-27T00:00:00"/>
    <s v="PBS-004"/>
    <d v="2037-02-15T00:00:00"/>
    <n v="21000"/>
    <x v="283"/>
    <s v="PBS-"/>
  </r>
  <r>
    <x v="183"/>
    <d v="2013-06-27T00:00:00"/>
    <s v="PBS-005"/>
    <d v="2043-04-15T00:00:00"/>
    <n v="620000"/>
    <x v="643"/>
    <s v="PBS-"/>
  </r>
  <r>
    <x v="184"/>
    <d v="2013-07-04T00:00:00"/>
    <s v="SPN03131003"/>
    <d v="2013-10-03T00:00:00"/>
    <n v="4256000"/>
    <x v="644"/>
    <s v="SPN0"/>
  </r>
  <r>
    <x v="184"/>
    <d v="2013-07-04T00:00:00"/>
    <s v="SPN12140703"/>
    <d v="2014-07-03T00:00:00"/>
    <n v="2043000"/>
    <x v="645"/>
    <s v="SPN1"/>
  </r>
  <r>
    <x v="184"/>
    <d v="2013-07-04T00:00:00"/>
    <s v="FR0063"/>
    <d v="2023-05-15T00:00:00"/>
    <n v="3064000"/>
    <x v="646"/>
    <s v="FR00"/>
  </r>
  <r>
    <x v="184"/>
    <d v="2013-07-04T00:00:00"/>
    <s v="FR0064"/>
    <d v="2028-05-15T00:00:00"/>
    <n v="1892000"/>
    <x v="647"/>
    <s v="FR00"/>
  </r>
  <r>
    <x v="184"/>
    <d v="2013-07-04T00:00:00"/>
    <s v="FR0065"/>
    <d v="2033-05-15T00:00:00"/>
    <n v="2880000"/>
    <x v="648"/>
    <s v="FR00"/>
  </r>
  <r>
    <x v="185"/>
    <d v="2013-07-11T00:00:00"/>
    <s v="SPN-S 10012014"/>
    <d v="2014-01-10T00:00:00"/>
    <n v="699000"/>
    <x v="649"/>
    <s v="SPN-"/>
  </r>
  <r>
    <x v="185"/>
    <d v="2013-07-11T00:00:00"/>
    <s v="PBS-001"/>
    <d v="2018-02-15T00:00:00"/>
    <n v="118000"/>
    <x v="300"/>
    <s v="PBS-"/>
  </r>
  <r>
    <x v="185"/>
    <d v="2013-07-11T00:00:00"/>
    <s v="PBS-003"/>
    <d v="2027-01-15T00:00:00"/>
    <n v="1000"/>
    <x v="650"/>
    <s v="PBS-"/>
  </r>
  <r>
    <x v="185"/>
    <d v="2013-07-11T00:00:00"/>
    <s v="PBS-004"/>
    <d v="2037-02-15T00:00:00"/>
    <n v="14000"/>
    <x v="651"/>
    <s v="PBS-"/>
  </r>
  <r>
    <x v="185"/>
    <d v="2013-07-11T00:00:00"/>
    <s v="PBS-005"/>
    <d v="2043-04-15T00:00:00"/>
    <n v="19000"/>
    <x v="652"/>
    <s v="PBS-"/>
  </r>
  <r>
    <x v="186"/>
    <d v="2013-07-18T00:00:00"/>
    <s v="SPN12140703"/>
    <d v="2014-07-03T00:00:00"/>
    <n v="10915600"/>
    <x v="653"/>
    <s v="SPN1"/>
  </r>
  <r>
    <x v="186"/>
    <d v="2013-07-18T00:00:00"/>
    <s v="FR0066"/>
    <d v="2018-05-15T00:00:00"/>
    <n v="553000"/>
    <x v="654"/>
    <s v="FR00"/>
  </r>
  <r>
    <x v="186"/>
    <d v="2013-07-18T00:00:00"/>
    <s v="FR0064"/>
    <d v="2028-05-15T00:00:00"/>
    <n v="1465000"/>
    <x v="230"/>
    <s v="FR00"/>
  </r>
  <r>
    <x v="186"/>
    <d v="2013-07-18T00:00:00"/>
    <s v="FR0065"/>
    <d v="2033-05-15T00:00:00"/>
    <n v="2265000"/>
    <x v="655"/>
    <s v="FR00"/>
  </r>
  <r>
    <x v="186"/>
    <d v="2013-07-18T00:00:00"/>
    <s v="FR0067"/>
    <d v="2044-02-15T00:00:00"/>
    <n v="1452000"/>
    <x v="656"/>
    <s v="FR00"/>
  </r>
  <r>
    <x v="187"/>
    <d v="2013-07-17T00:00:00"/>
    <s v="RI1023"/>
    <d v="2023-10-17T00:00:00"/>
    <n v="19081923"/>
    <x v="657"/>
    <s v="RI10"/>
  </r>
  <r>
    <x v="188"/>
    <d v="2013-07-11T00:00:00"/>
    <s v="SPN-S 24012014"/>
    <d v="2014-01-24T00:00:00"/>
    <n v="5959000"/>
    <x v="658"/>
    <s v="SPN-"/>
  </r>
  <r>
    <x v="188"/>
    <d v="2013-07-11T00:00:00"/>
    <s v="PBS-001"/>
    <d v="2018-02-15T00:00:00"/>
    <n v="104000"/>
    <x v="659"/>
    <s v="PBS-"/>
  </r>
  <r>
    <x v="188"/>
    <d v="2013-07-11T00:00:00"/>
    <s v="PBS-001Q"/>
    <d v="2015-07-15T00:00:00"/>
    <n v="123000"/>
    <x v="660"/>
    <s v="PBS-"/>
  </r>
  <r>
    <x v="188"/>
    <d v="2013-07-11T00:00:00"/>
    <s v="PBS-004"/>
    <d v="2037-02-15T00:00:00"/>
    <n v="28000"/>
    <x v="661"/>
    <s v="PBS-"/>
  </r>
  <r>
    <x v="188"/>
    <d v="2013-07-11T00:00:00"/>
    <s v="PBS-005"/>
    <d v="2043-04-15T00:00:00"/>
    <n v="110000"/>
    <x v="662"/>
    <s v="PBS-"/>
  </r>
  <r>
    <x v="189"/>
    <d v="2013-08-01T00:00:00"/>
    <s v="SPN03131031"/>
    <d v="2013-10-31T00:00:00"/>
    <n v="7065200"/>
    <x v="663"/>
    <s v="SPN0"/>
  </r>
  <r>
    <x v="189"/>
    <d v="2013-08-01T00:00:00"/>
    <s v="SPN12140731"/>
    <d v="2014-07-31T00:00:00"/>
    <n v="6490000"/>
    <x v="664"/>
    <s v="SPN1"/>
  </r>
  <r>
    <x v="189"/>
    <d v="2013-08-01T00:00:00"/>
    <s v="FR0066"/>
    <d v="2018-05-15T00:00:00"/>
    <n v="2491000"/>
    <x v="665"/>
    <s v="FR00"/>
  </r>
  <r>
    <x v="189"/>
    <d v="2013-08-01T00:00:00"/>
    <s v="FR0063"/>
    <d v="2023-05-15T00:00:00"/>
    <n v="6086000"/>
    <x v="666"/>
    <s v="FR00"/>
  </r>
  <r>
    <x v="189"/>
    <d v="2013-08-01T00:00:00"/>
    <s v="FR0068"/>
    <d v="2034-03-15T00:00:00"/>
    <n v="5062500"/>
    <x v="667"/>
    <s v="FR00"/>
  </r>
  <r>
    <x v="190"/>
    <d v="2013-08-22T00:00:00"/>
    <s v="SPN-S 21022014"/>
    <d v="2014-02-21T00:00:00"/>
    <n v="9951000"/>
    <x v="668"/>
    <s v="SPN-"/>
  </r>
  <r>
    <x v="190"/>
    <d v="2013-08-22T00:00:00"/>
    <s v="PBS-001"/>
    <d v="2018-02-15T00:00:00"/>
    <n v="327000"/>
    <x v="669"/>
    <s v="PBS-"/>
  </r>
  <r>
    <x v="190"/>
    <d v="2013-08-22T00:00:00"/>
    <s v="PBS-004"/>
    <d v="2037-02-15T00:00:00"/>
    <n v="179000"/>
    <x v="670"/>
    <s v="PBS-"/>
  </r>
  <r>
    <x v="190"/>
    <d v="2013-08-22T00:00:00"/>
    <s v="PBS-005"/>
    <d v="2043-04-15T00:00:00"/>
    <n v="688000"/>
    <x v="671"/>
    <s v="PBS-"/>
  </r>
  <r>
    <x v="191"/>
    <d v="2013-08-29T00:00:00"/>
    <s v="SPN12140731"/>
    <d v="2014-07-31T00:00:00"/>
    <n v="7164600"/>
    <x v="672"/>
    <s v="SPN1"/>
  </r>
  <r>
    <x v="191"/>
    <d v="2013-08-29T00:00:00"/>
    <s v="FR0069"/>
    <d v="2019-04-15T00:00:00"/>
    <n v="3069000"/>
    <x v="673"/>
    <s v="FR00"/>
  </r>
  <r>
    <x v="191"/>
    <d v="2013-08-29T00:00:00"/>
    <s v="FR0070"/>
    <d v="2024-03-15T00:00:00"/>
    <n v="9247000"/>
    <x v="674"/>
    <s v="FR00"/>
  </r>
  <r>
    <x v="191"/>
    <d v="2013-08-29T00:00:00"/>
    <s v="FR0068"/>
    <d v="2034-03-15T00:00:00"/>
    <n v="3534700"/>
    <x v="675"/>
    <s v="FR00"/>
  </r>
  <r>
    <x v="192"/>
    <d v="2013-09-05T00:00:00"/>
    <s v="SPN-S 04032014"/>
    <d v="2014-03-04T00:00:00"/>
    <n v="8773000"/>
    <x v="676"/>
    <s v="SPN-"/>
  </r>
  <r>
    <x v="192"/>
    <d v="2013-09-05T00:00:00"/>
    <s v="PBS-001"/>
    <d v="2018-02-15T00:00:00"/>
    <n v="107000"/>
    <x v="677"/>
    <s v="PBS-"/>
  </r>
  <r>
    <x v="192"/>
    <d v="2013-09-05T00:00:00"/>
    <s v="PBS-004"/>
    <d v="2037-02-15T00:00:00"/>
    <n v="14000"/>
    <x v="651"/>
    <s v="PBS-"/>
  </r>
  <r>
    <x v="192"/>
    <d v="2013-09-05T00:00:00"/>
    <s v="PBS-005"/>
    <d v="2043-04-15T00:00:00"/>
    <n v="414000"/>
    <x v="148"/>
    <s v="PBS-"/>
  </r>
  <r>
    <x v="193"/>
    <d v="2013-09-12T00:00:00"/>
    <s v="SPN03131211"/>
    <d v="2013-12-11T00:00:00"/>
    <n v="7835000"/>
    <x v="678"/>
    <s v="SPN0"/>
  </r>
  <r>
    <x v="193"/>
    <d v="2013-09-12T00:00:00"/>
    <s v="SPN12140911"/>
    <d v="2014-09-11T00:00:00"/>
    <n v="7300000"/>
    <x v="679"/>
    <s v="SPN1"/>
  </r>
  <r>
    <x v="193"/>
    <d v="2013-09-12T00:00:00"/>
    <s v="FR0070"/>
    <d v="2024-03-15T00:00:00"/>
    <n v="8629000"/>
    <x v="680"/>
    <s v="FR00"/>
  </r>
  <r>
    <x v="193"/>
    <d v="2013-09-12T00:00:00"/>
    <s v="FR0071"/>
    <d v="2029-03-15T00:00:00"/>
    <n v="3895000"/>
    <x v="681"/>
    <s v="FR00"/>
  </r>
  <r>
    <x v="193"/>
    <d v="2013-09-12T00:00:00"/>
    <s v="FR0068"/>
    <d v="2034-03-15T00:00:00"/>
    <n v="4985000"/>
    <x v="682"/>
    <s v="FR00"/>
  </r>
  <r>
    <x v="194"/>
    <d v="2013-09-17T00:00:00"/>
    <s v="SNI19"/>
    <d v="2019-03-15T00:00:00"/>
    <n v="0"/>
    <x v="89"/>
    <s v="SNI1"/>
  </r>
  <r>
    <x v="195"/>
    <d v="2013-09-19T00:00:00"/>
    <s v="SPN-S 18032014"/>
    <d v="2014-03-18T00:00:00"/>
    <n v="5950000"/>
    <x v="683"/>
    <s v="SPN-"/>
  </r>
  <r>
    <x v="195"/>
    <d v="2013-09-19T00:00:00"/>
    <s v="PBS-004"/>
    <d v="2037-02-15T00:00:00"/>
    <n v="3000"/>
    <x v="684"/>
    <s v="PBS-"/>
  </r>
  <r>
    <x v="195"/>
    <d v="2013-09-19T00:00:00"/>
    <s v="PBS-005"/>
    <d v="2043-04-15T00:00:00"/>
    <n v="260000"/>
    <x v="685"/>
    <s v="PBS-"/>
  </r>
  <r>
    <x v="195"/>
    <d v="2013-09-19T00:00:00"/>
    <s v="PBS-006"/>
    <d v="2020-09-15T00:00:00"/>
    <n v="279000"/>
    <x v="686"/>
    <s v="PBS-"/>
  </r>
  <r>
    <x v="196"/>
    <d v="2013-09-26T00:00:00"/>
    <s v="SPN12140911"/>
    <d v="2014-09-11T00:00:00"/>
    <n v="7750700"/>
    <x v="687"/>
    <s v="SPN1"/>
  </r>
  <r>
    <x v="196"/>
    <d v="2013-09-26T00:00:00"/>
    <s v="FR0069"/>
    <d v="2019-04-15T00:00:00"/>
    <n v="3434000"/>
    <x v="688"/>
    <s v="FR00"/>
  </r>
  <r>
    <x v="196"/>
    <d v="2013-09-26T00:00:00"/>
    <s v="FR0070"/>
    <d v="2024-03-15T00:00:00"/>
    <n v="5967000"/>
    <x v="689"/>
    <s v="FR00"/>
  </r>
  <r>
    <x v="196"/>
    <d v="2013-09-26T00:00:00"/>
    <s v="FR0071"/>
    <d v="2029-03-15T00:00:00"/>
    <n v="6222000"/>
    <x v="690"/>
    <s v="FR00"/>
  </r>
  <r>
    <x v="196"/>
    <d v="2013-09-26T00:00:00"/>
    <s v="FR0067"/>
    <d v="2044-02-15T00:00:00"/>
    <n v="2408000"/>
    <x v="691"/>
    <s v="FR00"/>
  </r>
  <r>
    <x v="197"/>
    <d v="2013-10-03T00:00:00"/>
    <s v="SPN-S 02042014"/>
    <d v="2014-04-02T00:00:00"/>
    <n v="4627000"/>
    <x v="692"/>
    <s v="SPN-"/>
  </r>
  <r>
    <x v="197"/>
    <d v="2013-10-03T00:00:00"/>
    <s v="PBS-005"/>
    <d v="2043-04-15T00:00:00"/>
    <n v="316000"/>
    <x v="693"/>
    <s v="PBS-"/>
  </r>
  <r>
    <x v="197"/>
    <d v="2013-10-03T00:00:00"/>
    <s v="PBS-006"/>
    <d v="2020-09-15T00:00:00"/>
    <n v="41000"/>
    <x v="694"/>
    <s v="PBS-"/>
  </r>
  <r>
    <x v="198"/>
    <d v="2013-10-10T00:00:00"/>
    <s v="ORI010"/>
    <d v="2016-10-15T00:00:00"/>
    <n v="20367945"/>
    <x v="695"/>
    <s v="ORI0"/>
  </r>
  <r>
    <x v="199"/>
    <d v="2013-10-10T00:00:00"/>
    <s v="SPN03140109"/>
    <d v="2014-01-09T00:00:00"/>
    <n v="4730000"/>
    <x v="696"/>
    <s v="SPN0"/>
  </r>
  <r>
    <x v="199"/>
    <d v="2013-10-10T00:00:00"/>
    <s v="SPN12141009"/>
    <d v="2014-10-09T00:00:00"/>
    <n v="2755000"/>
    <x v="697"/>
    <s v="SPN1"/>
  </r>
  <r>
    <x v="199"/>
    <d v="2013-10-10T00:00:00"/>
    <s v="FR0069"/>
    <d v="2019-04-15T00:00:00"/>
    <n v="2024000"/>
    <x v="698"/>
    <s v="FR00"/>
  </r>
  <r>
    <x v="199"/>
    <d v="2013-10-10T00:00:00"/>
    <s v="FR0071"/>
    <d v="2029-03-15T00:00:00"/>
    <n v="6883500"/>
    <x v="699"/>
    <s v="FR00"/>
  </r>
  <r>
    <x v="199"/>
    <d v="2013-10-10T00:00:00"/>
    <s v="FR0068"/>
    <d v="2034-03-15T00:00:00"/>
    <n v="6225000"/>
    <x v="700"/>
    <s v="FR00"/>
  </r>
  <r>
    <x v="200"/>
    <d v="2013-10-24T00:00:00"/>
    <s v="SPN12141009"/>
    <d v="2014-10-09T00:00:00"/>
    <n v="3306000"/>
    <x v="701"/>
    <s v="SPN1"/>
  </r>
  <r>
    <x v="200"/>
    <d v="2013-10-24T00:00:00"/>
    <s v="FR0069"/>
    <d v="2019-04-15T00:00:00"/>
    <n v="8522500"/>
    <x v="702"/>
    <s v="FR00"/>
  </r>
  <r>
    <x v="200"/>
    <d v="2013-10-24T00:00:00"/>
    <s v="FR0070"/>
    <d v="2024-03-15T00:00:00"/>
    <n v="9929000"/>
    <x v="703"/>
    <s v="FR00"/>
  </r>
  <r>
    <x v="200"/>
    <d v="2013-10-24T00:00:00"/>
    <s v="FR0071"/>
    <d v="2029-03-15T00:00:00"/>
    <n v="10795000"/>
    <x v="704"/>
    <s v="FR00"/>
  </r>
  <r>
    <x v="200"/>
    <d v="2013-10-24T00:00:00"/>
    <s v="FR0067"/>
    <d v="2044-02-15T00:00:00"/>
    <n v="1149700"/>
    <x v="705"/>
    <s v="FR00"/>
  </r>
  <r>
    <x v="201"/>
    <d v="2013-10-31T00:00:00"/>
    <s v="SPN-S 30042014"/>
    <d v="2014-04-30T00:00:00"/>
    <n v="1476000"/>
    <x v="706"/>
    <s v="SPN-"/>
  </r>
  <r>
    <x v="201"/>
    <d v="2013-10-31T00:00:00"/>
    <s v="PBS-004"/>
    <d v="2037-02-15T00:00:00"/>
    <n v="73000"/>
    <x v="707"/>
    <s v="PBS-"/>
  </r>
  <r>
    <x v="201"/>
    <d v="2013-10-31T00:00:00"/>
    <s v="PBS-005"/>
    <d v="2043-04-15T00:00:00"/>
    <n v="423000"/>
    <x v="708"/>
    <s v="PBS-"/>
  </r>
  <r>
    <x v="201"/>
    <d v="2013-10-31T00:00:00"/>
    <s v="PBS-006"/>
    <d v="2020-09-15T00:00:00"/>
    <n v="20000"/>
    <x v="709"/>
    <s v="PBS-"/>
  </r>
  <r>
    <x v="202"/>
    <d v="2013-11-08T00:00:00"/>
    <s v="SPN03140207"/>
    <d v="2014-02-07T00:00:00"/>
    <n v="2052000"/>
    <x v="710"/>
    <s v="SPN0"/>
  </r>
  <r>
    <x v="202"/>
    <d v="2013-11-08T00:00:00"/>
    <s v="SPN12141107"/>
    <d v="2014-11-07T00:00:00"/>
    <n v="660100"/>
    <x v="711"/>
    <s v="SPN1"/>
  </r>
  <r>
    <x v="202"/>
    <d v="2013-11-08T00:00:00"/>
    <s v="FR0070"/>
    <d v="2024-03-15T00:00:00"/>
    <n v="4498000"/>
    <x v="712"/>
    <s v="FR00"/>
  </r>
  <r>
    <x v="202"/>
    <d v="2013-11-08T00:00:00"/>
    <s v="FR0071"/>
    <d v="2029-03-15T00:00:00"/>
    <n v="1613000"/>
    <x v="713"/>
    <s v="FR00"/>
  </r>
  <r>
    <x v="202"/>
    <d v="2013-11-08T00:00:00"/>
    <s v="FR0068"/>
    <d v="2034-03-15T00:00:00"/>
    <n v="2892800"/>
    <x v="714"/>
    <s v="FR00"/>
  </r>
  <r>
    <x v="203"/>
    <d v="2013-11-14T00:00:00"/>
    <s v="PBS-004"/>
    <d v="2037-02-15T00:00:00"/>
    <n v="6000"/>
    <x v="220"/>
    <s v="PBS-"/>
  </r>
  <r>
    <x v="203"/>
    <d v="2013-11-14T00:00:00"/>
    <s v="PBS-005"/>
    <d v="2043-04-15T00:00:00"/>
    <n v="281300"/>
    <x v="715"/>
    <s v="PBS-"/>
  </r>
  <r>
    <x v="203"/>
    <d v="2013-11-14T00:00:00"/>
    <s v="PBS-006"/>
    <d v="2020-09-15T00:00:00"/>
    <n v="79000"/>
    <x v="716"/>
    <s v="PBS-"/>
  </r>
  <r>
    <x v="204"/>
    <d v="2013-11-21T00:00:00"/>
    <s v="SPN12141107"/>
    <d v="2014-11-07T00:00:00"/>
    <n v="991000"/>
    <x v="717"/>
    <s v="SPN1"/>
  </r>
  <r>
    <x v="204"/>
    <d v="2013-11-21T00:00:00"/>
    <s v="FR0069"/>
    <d v="2019-04-15T00:00:00"/>
    <n v="1433000"/>
    <x v="718"/>
    <s v="FR00"/>
  </r>
  <r>
    <x v="204"/>
    <d v="2013-11-21T00:00:00"/>
    <s v="FR0070"/>
    <d v="2024-03-15T00:00:00"/>
    <n v="8539000"/>
    <x v="719"/>
    <s v="FR00"/>
  </r>
  <r>
    <x v="204"/>
    <d v="2013-11-21T00:00:00"/>
    <s v="FR0071"/>
    <d v="2029-03-15T00:00:00"/>
    <n v="11063000"/>
    <x v="720"/>
    <s v="FR00"/>
  </r>
  <r>
    <x v="204"/>
    <d v="2013-11-21T00:00:00"/>
    <s v="FR0067"/>
    <d v="2044-02-15T00:00:00"/>
    <n v="747300"/>
    <x v="721"/>
    <s v="FR00"/>
  </r>
  <r>
    <x v="205"/>
    <d v="2013-11-28T00:00:00"/>
    <s v="USDFR0001"/>
    <d v="2017-05-15T00:00:00"/>
    <n v="3439820.9"/>
    <x v="722"/>
    <s v="USDF"/>
  </r>
  <r>
    <x v="206"/>
    <d v="2013-11-28T00:00:00"/>
    <s v="SPN-S 27052014"/>
    <d v="2014-05-27T00:00:00"/>
    <n v="1305000"/>
    <x v="723"/>
    <s v="SPN-"/>
  </r>
  <r>
    <x v="206"/>
    <d v="2013-11-28T00:00:00"/>
    <s v="PBS-004"/>
    <d v="2037-02-15T00:00:00"/>
    <n v="4000"/>
    <x v="724"/>
    <s v="PBS-"/>
  </r>
  <r>
    <x v="206"/>
    <d v="2013-11-28T00:00:00"/>
    <s v="PBS-005"/>
    <d v="2043-04-15T00:00:00"/>
    <n v="427000"/>
    <x v="725"/>
    <s v="PBS-"/>
  </r>
  <r>
    <x v="206"/>
    <d v="2013-11-28T00:00:00"/>
    <s v="PBS-006"/>
    <d v="2020-09-15T00:00:00"/>
    <n v="179500"/>
    <x v="726"/>
    <s v="PBS-"/>
  </r>
  <r>
    <x v="207"/>
    <d v="2013-12-05T00:00:00"/>
    <s v="SPN03140304"/>
    <d v="2014-03-04T00:00:00"/>
    <n v="701000"/>
    <x v="218"/>
    <s v="SPN0"/>
  </r>
  <r>
    <x v="207"/>
    <d v="2013-12-05T00:00:00"/>
    <s v="SPN12141204"/>
    <d v="2014-12-04T00:00:00"/>
    <n v="766000"/>
    <x v="91"/>
    <s v="SPN1"/>
  </r>
  <r>
    <x v="207"/>
    <d v="2013-12-05T00:00:00"/>
    <s v="FR0069"/>
    <d v="2019-04-15T00:00:00"/>
    <n v="1068000"/>
    <x v="727"/>
    <s v="FR00"/>
  </r>
  <r>
    <x v="207"/>
    <d v="2013-12-05T00:00:00"/>
    <s v="FR0070"/>
    <d v="2024-03-15T00:00:00"/>
    <n v="3182500"/>
    <x v="728"/>
    <s v="FR00"/>
  </r>
  <r>
    <x v="207"/>
    <d v="2013-12-05T00:00:00"/>
    <s v="FR0068"/>
    <d v="2034-03-15T00:00:00"/>
    <n v="4350000"/>
    <x v="729"/>
    <s v="FR00"/>
  </r>
  <r>
    <x v="208"/>
    <d v="2014-01-02T00:00:00"/>
    <s v="SPNNT20140303"/>
    <d v="2014-03-03T00:00:00"/>
    <n v="12400000"/>
    <x v="730"/>
    <s v="SPNN"/>
  </r>
  <r>
    <x v="208"/>
    <d v="2014-01-03T00:00:00"/>
    <s v="SDHI 2020C"/>
    <d v="2020-01-03T00:00:00"/>
    <n v="3000000"/>
    <x v="353"/>
    <s v="SDHI"/>
  </r>
  <r>
    <x v="209"/>
    <d v="2014-01-09T00:00:00"/>
    <s v="SPN03140408"/>
    <d v="2014-04-08T00:00:00"/>
    <n v="5351000"/>
    <x v="731"/>
    <s v="SPN0"/>
  </r>
  <r>
    <x v="209"/>
    <d v="2014-01-09T00:00:00"/>
    <s v="SPN12150108"/>
    <d v="2015-01-08T00:00:00"/>
    <n v="3831000"/>
    <x v="732"/>
    <s v="SPN1"/>
  </r>
  <r>
    <x v="209"/>
    <d v="2014-01-09T00:00:00"/>
    <s v="FR0069"/>
    <d v="2019-04-15T00:00:00"/>
    <n v="1741500"/>
    <x v="733"/>
    <s v="FR00"/>
  </r>
  <r>
    <x v="209"/>
    <d v="2014-01-09T00:00:00"/>
    <s v="FR0070"/>
    <d v="2024-03-15T00:00:00"/>
    <n v="11597000"/>
    <x v="734"/>
    <s v="FR00"/>
  </r>
  <r>
    <x v="209"/>
    <d v="2014-01-09T00:00:00"/>
    <s v="FR0068"/>
    <d v="2034-03-15T00:00:00"/>
    <n v="7090000"/>
    <x v="735"/>
    <s v="FR00"/>
  </r>
  <r>
    <x v="209"/>
    <d v="2014-01-15T00:00:00"/>
    <s v="RI0124"/>
    <d v="2024-01-15T00:00:00"/>
    <n v="24234000"/>
    <x v="736"/>
    <s v="RI01"/>
  </r>
  <r>
    <x v="209"/>
    <d v="2014-01-15T00:00:00"/>
    <s v="RI0144"/>
    <d v="2044-01-15T00:00:00"/>
    <n v="24234000"/>
    <x v="736"/>
    <s v="RI01"/>
  </r>
  <r>
    <x v="210"/>
    <d v="2014-01-23T00:00:00"/>
    <s v="SPN12150108"/>
    <d v="2015-01-08T00:00:00"/>
    <n v="10255000"/>
    <x v="737"/>
    <s v="SPN1"/>
  </r>
  <r>
    <x v="210"/>
    <d v="2014-01-23T00:00:00"/>
    <s v="FR0069"/>
    <d v="2019-04-15T00:00:00"/>
    <n v="2457000"/>
    <x v="738"/>
    <s v="FR00"/>
  </r>
  <r>
    <x v="210"/>
    <d v="2014-01-23T00:00:00"/>
    <s v="FR0070"/>
    <d v="2024-03-15T00:00:00"/>
    <n v="8343500"/>
    <x v="739"/>
    <s v="FR00"/>
  </r>
  <r>
    <x v="210"/>
    <d v="2014-01-23T00:00:00"/>
    <s v="FR0071"/>
    <d v="2029-03-15T00:00:00"/>
    <n v="9015500"/>
    <x v="740"/>
    <s v="FR00"/>
  </r>
  <r>
    <x v="211"/>
    <d v="2014-01-30T00:00:00"/>
    <s v="SPN-S 29072014"/>
    <d v="2014-07-29T00:00:00"/>
    <n v="4501000"/>
    <x v="741"/>
    <s v="SPN-"/>
  </r>
  <r>
    <x v="211"/>
    <d v="2014-01-30T00:00:00"/>
    <s v="PBS006"/>
    <d v="2020-09-15T00:00:00"/>
    <n v="108000"/>
    <x v="416"/>
    <s v="PBS0"/>
  </r>
  <r>
    <x v="211"/>
    <d v="2014-01-30T00:00:00"/>
    <s v="PBS003"/>
    <d v="2027-01-15T00:00:00"/>
    <n v="78000"/>
    <x v="742"/>
    <s v="PBS0"/>
  </r>
  <r>
    <x v="211"/>
    <d v="2014-01-30T00:00:00"/>
    <s v="PBS005"/>
    <d v="2043-04-15T00:00:00"/>
    <n v="1129000"/>
    <x v="743"/>
    <s v="PBS0"/>
  </r>
  <r>
    <x v="212"/>
    <d v="2014-02-07T00:00:00"/>
    <s v="SPN03140506"/>
    <d v="2014-05-06T00:00:00"/>
    <n v="4771000"/>
    <x v="327"/>
    <s v="SPN0"/>
  </r>
  <r>
    <x v="212"/>
    <d v="2014-02-07T00:00:00"/>
    <s v="SPN12150206"/>
    <d v="2015-02-06T00:00:00"/>
    <n v="4361000"/>
    <x v="744"/>
    <s v="SPN1"/>
  </r>
  <r>
    <x v="212"/>
    <d v="2014-02-07T00:00:00"/>
    <s v="FR0070"/>
    <d v="2024-03-15T00:00:00"/>
    <n v="10696000"/>
    <x v="745"/>
    <s v="FR00"/>
  </r>
  <r>
    <x v="212"/>
    <d v="2014-02-07T00:00:00"/>
    <s v="FR0071"/>
    <d v="2029-03-15T00:00:00"/>
    <n v="5956000"/>
    <x v="746"/>
    <s v="FR00"/>
  </r>
  <r>
    <x v="212"/>
    <d v="2014-02-07T00:00:00"/>
    <s v="FR0068"/>
    <d v="1934-03-15T00:00:00"/>
    <n v="2619000"/>
    <x v="747"/>
    <s v="FR00"/>
  </r>
  <r>
    <x v="213"/>
    <d v="2014-02-13T00:00:00"/>
    <s v="SPNS12082014"/>
    <d v="2014-08-12T00:00:00"/>
    <n v="4198000"/>
    <x v="748"/>
    <s v="SPNS"/>
  </r>
  <r>
    <x v="213"/>
    <d v="2014-02-13T00:00:00"/>
    <s v="PBS006"/>
    <d v="2020-09-15T00:00:00"/>
    <n v="314500"/>
    <x v="749"/>
    <s v="PBS0"/>
  </r>
  <r>
    <x v="213"/>
    <d v="2014-02-13T00:00:00"/>
    <s v="PBS003"/>
    <d v="2027-01-15T00:00:00"/>
    <n v="261000"/>
    <x v="469"/>
    <s v="PBS0"/>
  </r>
  <r>
    <x v="213"/>
    <d v="2014-02-13T00:00:00"/>
    <s v="PBS005"/>
    <d v="1943-04-15T00:00:00"/>
    <n v="576000"/>
    <x v="750"/>
    <s v="PBS0"/>
  </r>
  <r>
    <x v="214"/>
    <d v="2014-02-11T00:00:00"/>
    <s v="SDHI2019B"/>
    <d v="2019-02-11T00:00:00"/>
    <n v="2000000"/>
    <x v="222"/>
    <s v="SDHI"/>
  </r>
  <r>
    <x v="214"/>
    <d v="2014-02-11T00:00:00"/>
    <s v="SDHI2022B"/>
    <d v="2022-02-11T00:00:00"/>
    <n v="2000000"/>
    <x v="222"/>
    <s v="SDHI"/>
  </r>
  <r>
    <x v="214"/>
    <d v="2014-02-11T00:00:00"/>
    <s v="SDHI2024A"/>
    <d v="2024-02-11T00:00:00"/>
    <n v="2000000"/>
    <x v="222"/>
    <s v="SDHI"/>
  </r>
  <r>
    <x v="215"/>
    <d v="2014-02-20T00:00:00"/>
    <s v="SPN12150206"/>
    <d v="2015-02-06T00:00:00"/>
    <n v="6346000"/>
    <x v="751"/>
    <s v="SPN1"/>
  </r>
  <r>
    <x v="215"/>
    <d v="2014-02-20T00:00:00"/>
    <s v="FR0069"/>
    <d v="2019-04-15T00:00:00"/>
    <n v="3991000"/>
    <x v="752"/>
    <s v="FR00"/>
  </r>
  <r>
    <x v="215"/>
    <d v="2014-02-20T00:00:00"/>
    <s v="FR0070"/>
    <d v="2024-03-15T00:00:00"/>
    <n v="7696000"/>
    <x v="753"/>
    <s v="FR00"/>
  </r>
  <r>
    <x v="215"/>
    <d v="2014-02-20T00:00:00"/>
    <s v="FR0068"/>
    <d v="1934-03-15T00:00:00"/>
    <n v="5297600"/>
    <x v="754"/>
    <s v="FR00"/>
  </r>
  <r>
    <x v="216"/>
    <d v="2014-02-27T00:00:00"/>
    <s v="SPNS12082014"/>
    <d v="2014-08-12T00:00:00"/>
    <n v="4721000"/>
    <x v="755"/>
    <s v="SPNS"/>
  </r>
  <r>
    <x v="216"/>
    <d v="2014-02-27T00:00:00"/>
    <s v="PBS006"/>
    <d v="2020-09-15T00:00:00"/>
    <n v="153000"/>
    <x v="756"/>
    <s v="PBS0"/>
  </r>
  <r>
    <x v="216"/>
    <d v="2014-02-27T00:00:00"/>
    <s v="PBS003"/>
    <d v="2027-01-15T00:00:00"/>
    <n v="33000"/>
    <x v="757"/>
    <s v="PBS0"/>
  </r>
  <r>
    <x v="216"/>
    <d v="2014-02-27T00:00:00"/>
    <s v="PBS005"/>
    <d v="1943-04-15T00:00:00"/>
    <n v="786700"/>
    <x v="758"/>
    <s v="PBS0"/>
  </r>
  <r>
    <x v="217"/>
    <d v="2014-03-06T00:00:00"/>
    <s v="SPN03140605"/>
    <d v="2014-06-05T00:00:00"/>
    <n v="5720000"/>
    <x v="759"/>
    <s v="SPN0"/>
  </r>
  <r>
    <x v="217"/>
    <d v="2014-03-06T00:00:00"/>
    <s v="SPN12150305"/>
    <d v="2015-03-05T00:00:00"/>
    <n v="5181000"/>
    <x v="760"/>
    <s v="SPN1"/>
  </r>
  <r>
    <x v="217"/>
    <d v="2014-03-06T00:00:00"/>
    <s v="FR0069"/>
    <d v="2019-04-15T00:00:00"/>
    <n v="2448000"/>
    <x v="761"/>
    <s v="FR00"/>
  </r>
  <r>
    <x v="217"/>
    <d v="2014-03-06T00:00:00"/>
    <s v="FR0070"/>
    <d v="2024-03-15T00:00:00"/>
    <n v="6586000"/>
    <x v="762"/>
    <s v="FR00"/>
  </r>
  <r>
    <x v="217"/>
    <d v="2014-03-06T00:00:00"/>
    <s v="FR0071"/>
    <d v="2029-03-15T00:00:00"/>
    <n v="11459700"/>
    <x v="763"/>
    <s v="FR00"/>
  </r>
  <r>
    <x v="217"/>
    <d v="2014-03-06T00:00:00"/>
    <s v="FR0067"/>
    <d v="1944-02-15T00:00:00"/>
    <n v="7728900"/>
    <x v="764"/>
    <s v="FR00"/>
  </r>
  <r>
    <x v="218"/>
    <d v="2014-03-05T00:00:00"/>
    <s v="SR006"/>
    <d v="2017-03-05T00:00:00"/>
    <n v="19354490"/>
    <x v="765"/>
    <s v="SR00"/>
  </r>
  <r>
    <x v="219"/>
    <d v="2014-03-13T00:00:00"/>
    <s v="USDFR0001"/>
    <d v="2017-05-15T00:00:00"/>
    <n v="6825367.7999999998"/>
    <x v="766"/>
    <s v="USDF"/>
  </r>
  <r>
    <x v="220"/>
    <d v="2014-03-13T00:00:00"/>
    <s v="SPN-S 12092014"/>
    <d v="2014-09-12T00:00:00"/>
    <n v="1531000"/>
    <x v="767"/>
    <s v="SPN-"/>
  </r>
  <r>
    <x v="220"/>
    <d v="2014-03-13T00:00:00"/>
    <s v="PBS-003"/>
    <d v="2027-01-15T00:00:00"/>
    <n v="28000"/>
    <x v="661"/>
    <s v="PBS-"/>
  </r>
  <r>
    <x v="220"/>
    <d v="2014-03-13T00:00:00"/>
    <s v="PBS-005"/>
    <d v="2043-04-15T00:00:00"/>
    <n v="653300"/>
    <x v="768"/>
    <s v="PBS-"/>
  </r>
  <r>
    <x v="220"/>
    <d v="2014-03-13T00:00:00"/>
    <s v="PBS-006"/>
    <d v="2020-09-15T00:00:00"/>
    <n v="548000"/>
    <x v="769"/>
    <s v="PBS-"/>
  </r>
  <r>
    <x v="221"/>
    <d v="2014-03-20T00:00:00"/>
    <s v="SPN12150108"/>
    <d v="2015-01-08T00:00:00"/>
    <n v="1150000"/>
    <x v="770"/>
    <s v="SPN1"/>
  </r>
  <r>
    <x v="221"/>
    <d v="2014-03-20T00:00:00"/>
    <s v="SPN12150305"/>
    <d v="2015-03-05T00:00:00"/>
    <n v="2086000"/>
    <x v="771"/>
    <s v="SPN1"/>
  </r>
  <r>
    <x v="221"/>
    <d v="2014-03-20T00:00:00"/>
    <s v="FR0069"/>
    <d v="2019-04-15T00:00:00"/>
    <n v="6992000"/>
    <x v="772"/>
    <s v="FR00"/>
  </r>
  <r>
    <x v="221"/>
    <d v="2014-03-20T00:00:00"/>
    <s v="FR0071"/>
    <d v="2029-03-15T00:00:00"/>
    <n v="11708800"/>
    <x v="773"/>
    <s v="FR00"/>
  </r>
  <r>
    <x v="221"/>
    <d v="2014-03-20T00:00:00"/>
    <s v="FR0068"/>
    <d v="1934-03-15T00:00:00"/>
    <n v="6441500"/>
    <x v="774"/>
    <s v="FR00"/>
  </r>
  <r>
    <x v="222"/>
    <d v="2014-03-25T00:00:00"/>
    <s v="SDHI 2029A"/>
    <d v="2029-03-25T00:00:00"/>
    <n v="1000000"/>
    <x v="225"/>
    <s v="SDHI"/>
  </r>
  <r>
    <x v="223"/>
    <d v="2014-03-27T00:00:00"/>
    <s v="SPN-S 12092014"/>
    <d v="2014-09-12T00:00:00"/>
    <n v="1826000"/>
    <x v="775"/>
    <s v="SPN-"/>
  </r>
  <r>
    <x v="223"/>
    <d v="2014-03-27T00:00:00"/>
    <s v="PBS-003"/>
    <d v="2027-01-15T00:00:00"/>
    <n v="17000"/>
    <x v="776"/>
    <s v="PBS-"/>
  </r>
  <r>
    <x v="223"/>
    <d v="2014-03-27T00:00:00"/>
    <s v="PBS-005"/>
    <d v="2043-04-15T00:00:00"/>
    <n v="533000"/>
    <x v="130"/>
    <s v="PBS-"/>
  </r>
  <r>
    <x v="223"/>
    <d v="2014-03-27T00:00:00"/>
    <s v="PBS-006"/>
    <d v="2020-09-15T00:00:00"/>
    <n v="986000"/>
    <x v="55"/>
    <s v="PBS-"/>
  </r>
  <r>
    <x v="224"/>
    <d v="2014-04-04T00:00:00"/>
    <s v="SPN03140703"/>
    <d v="2014-07-03T00:00:00"/>
    <n v="4264900"/>
    <x v="777"/>
    <s v="SPN0"/>
  </r>
  <r>
    <x v="224"/>
    <d v="2014-04-04T00:00:00"/>
    <s v="SPN12150403"/>
    <d v="2015-04-03T00:00:00"/>
    <n v="2579000"/>
    <x v="778"/>
    <s v="SPN1"/>
  </r>
  <r>
    <x v="224"/>
    <d v="2014-04-04T00:00:00"/>
    <s v="FR0069"/>
    <d v="2019-04-15T00:00:00"/>
    <n v="6977000"/>
    <x v="779"/>
    <s v="FR00"/>
  </r>
  <r>
    <x v="224"/>
    <d v="2014-04-04T00:00:00"/>
    <s v="FR0070"/>
    <d v="2024-03-15T00:00:00"/>
    <n v="5206300"/>
    <x v="780"/>
    <s v="FR00"/>
  </r>
  <r>
    <x v="224"/>
    <d v="2014-04-04T00:00:00"/>
    <s v="FR0068"/>
    <d v="2034-03-15T00:00:00"/>
    <n v="7152100"/>
    <x v="781"/>
    <s v="FR00"/>
  </r>
  <r>
    <x v="225"/>
    <d v="2014-04-10T00:00:00"/>
    <s v="SPN-S 09102014"/>
    <d v="2014-10-09T00:00:00"/>
    <n v="2206000"/>
    <x v="782"/>
    <s v="SPN-"/>
  </r>
  <r>
    <x v="225"/>
    <d v="2014-04-10T00:00:00"/>
    <s v="PBS-006"/>
    <d v="2020-09-15T00:00:00"/>
    <n v="661000"/>
    <x v="783"/>
    <s v="PBS-"/>
  </r>
  <r>
    <x v="225"/>
    <d v="2014-04-10T00:00:00"/>
    <s v="PBS-003"/>
    <d v="2027-01-15T00:00:00"/>
    <n v="271000"/>
    <x v="784"/>
    <s v="PBS-"/>
  </r>
  <r>
    <x v="225"/>
    <d v="2014-04-10T00:00:00"/>
    <s v="PBS-005"/>
    <d v="1943-04-15T00:00:00"/>
    <n v="438000"/>
    <x v="785"/>
    <s v="PBS-"/>
  </r>
  <r>
    <x v="226"/>
    <d v="2014-04-17T00:00:00"/>
    <s v="SPN12150206"/>
    <d v="2015-02-06T00:00:00"/>
    <n v="1295000"/>
    <x v="786"/>
    <s v="SPN1"/>
  </r>
  <r>
    <x v="226"/>
    <d v="2014-04-17T00:00:00"/>
    <s v="SPN12150403"/>
    <d v="2015-04-03T00:00:00"/>
    <n v="1791000"/>
    <x v="787"/>
    <s v="SPN1"/>
  </r>
  <r>
    <x v="226"/>
    <d v="2014-04-17T00:00:00"/>
    <s v="FR0070"/>
    <d v="2024-03-15T00:00:00"/>
    <n v="5322500"/>
    <x v="788"/>
    <s v="FR00"/>
  </r>
  <r>
    <x v="226"/>
    <d v="2014-04-17T00:00:00"/>
    <s v="FR0071"/>
    <d v="2029-03-15T00:00:00"/>
    <n v="1928500"/>
    <x v="789"/>
    <s v="FR00"/>
  </r>
  <r>
    <x v="226"/>
    <d v="2014-04-17T00:00:00"/>
    <s v="FR0068"/>
    <d v="1934-03-15T00:00:00"/>
    <n v="4812400"/>
    <x v="790"/>
    <s v="FR00"/>
  </r>
  <r>
    <x v="227"/>
    <d v="2014-04-24T00:00:00"/>
    <s v="SPNS09102014"/>
    <d v="2014-10-09T00:00:00"/>
    <n v="2166000"/>
    <x v="791"/>
    <s v="SPNS"/>
  </r>
  <r>
    <x v="227"/>
    <d v="2014-04-24T00:00:00"/>
    <s v="PBS-006"/>
    <d v="2020-09-15T00:00:00"/>
    <n v="216000"/>
    <x v="792"/>
    <s v="PBS-"/>
  </r>
  <r>
    <x v="227"/>
    <d v="2014-04-24T00:00:00"/>
    <s v="PBS-003"/>
    <d v="2027-01-15T00:00:00"/>
    <n v="201000"/>
    <x v="793"/>
    <s v="PBS-"/>
  </r>
  <r>
    <x v="227"/>
    <d v="2014-04-24T00:00:00"/>
    <s v="PBS-005"/>
    <d v="1943-04-15T00:00:00"/>
    <n v="390000"/>
    <x v="501"/>
    <s v="PBS-"/>
  </r>
  <r>
    <x v="228"/>
    <d v="2014-05-02T00:00:00"/>
    <s v="SPN12140731"/>
    <d v="2014-07-31T00:00:00"/>
    <n v="3295000"/>
    <x v="794"/>
    <s v="SPN1"/>
  </r>
  <r>
    <x v="228"/>
    <d v="2014-05-02T00:00:00"/>
    <s v="SPN12150501"/>
    <d v="2015-05-01T00:00:00"/>
    <n v="2101000"/>
    <x v="636"/>
    <s v="SPN1"/>
  </r>
  <r>
    <x v="228"/>
    <d v="2014-05-02T00:00:00"/>
    <s v="FR0069"/>
    <d v="2019-04-15T00:00:00"/>
    <n v="3927500"/>
    <x v="795"/>
    <s v="FR00"/>
  </r>
  <r>
    <x v="228"/>
    <d v="2014-05-02T00:00:00"/>
    <s v="FR0071"/>
    <d v="2029-03-15T00:00:00"/>
    <n v="3245000"/>
    <x v="796"/>
    <s v="FR00"/>
  </r>
  <r>
    <x v="228"/>
    <d v="2014-05-02T00:00:00"/>
    <s v="FR0068"/>
    <d v="1934-03-15T00:00:00"/>
    <n v="2072000"/>
    <x v="797"/>
    <s v="FR00"/>
  </r>
  <r>
    <x v="228"/>
    <d v="2014-05-02T00:00:00"/>
    <s v="FR0067"/>
    <d v="1944-02-15T00:00:00"/>
    <n v="2259500"/>
    <x v="798"/>
    <s v="FR00"/>
  </r>
  <r>
    <x v="229"/>
    <d v="2014-05-08T00:00:00"/>
    <s v="SPN-S 07112014"/>
    <d v="2014-11-07T00:00:00"/>
    <n v="1996000"/>
    <x v="799"/>
    <s v="SPN-"/>
  </r>
  <r>
    <x v="229"/>
    <d v="2014-05-08T00:00:00"/>
    <s v="PBS-003"/>
    <d v="2027-01-15T00:00:00"/>
    <n v="204000"/>
    <x v="800"/>
    <s v="PBS-"/>
  </r>
  <r>
    <x v="229"/>
    <d v="2014-05-08T00:00:00"/>
    <s v="PBS-005"/>
    <d v="2043-04-15T00:00:00"/>
    <n v="508000"/>
    <x v="801"/>
    <s v="PBS-"/>
  </r>
  <r>
    <x v="229"/>
    <d v="2014-05-08T00:00:00"/>
    <s v="PBS-006"/>
    <d v="2020-09-15T00:00:00"/>
    <n v="126000"/>
    <x v="802"/>
    <s v="PBS-"/>
  </r>
  <r>
    <x v="230"/>
    <d v="2014-05-14T00:00:00"/>
    <s v="SPN12150206"/>
    <d v="2015-02-06T00:00:00"/>
    <n v="1591000"/>
    <x v="803"/>
    <s v="SPN1"/>
  </r>
  <r>
    <x v="230"/>
    <d v="2014-05-14T00:00:00"/>
    <s v="SPN12150501"/>
    <d v="2015-05-01T00:00:00"/>
    <n v="1896000"/>
    <x v="804"/>
    <s v="SPN1"/>
  </r>
  <r>
    <x v="230"/>
    <d v="2014-05-14T00:00:00"/>
    <s v="FR0070"/>
    <d v="2024-03-15T00:00:00"/>
    <n v="3836000"/>
    <x v="805"/>
    <s v="FR00"/>
  </r>
  <r>
    <x v="230"/>
    <d v="2014-05-14T00:00:00"/>
    <s v="FR0071"/>
    <d v="2029-03-15T00:00:00"/>
    <n v="5370500"/>
    <x v="806"/>
    <s v="FR00"/>
  </r>
  <r>
    <x v="230"/>
    <d v="2014-05-14T00:00:00"/>
    <s v="FR0068"/>
    <d v="2034-03-15T00:00:00"/>
    <n v="1487300"/>
    <x v="807"/>
    <s v="FR00"/>
  </r>
  <r>
    <x v="231"/>
    <d v="2014-05-22T00:00:00"/>
    <s v="SPN-S 07112014"/>
    <d v="2014-11-07T00:00:00"/>
    <n v="2232000"/>
    <x v="808"/>
    <s v="SPN-"/>
  </r>
  <r>
    <x v="231"/>
    <d v="2014-05-22T00:00:00"/>
    <s v="PBS-003"/>
    <d v="2027-01-15T00:00:00"/>
    <n v="201000"/>
    <x v="793"/>
    <s v="PBS-"/>
  </r>
  <r>
    <x v="231"/>
    <d v="2014-05-22T00:00:00"/>
    <s v="PBS-005"/>
    <d v="2043-04-15T00:00:00"/>
    <n v="518000"/>
    <x v="809"/>
    <s v="PBS-"/>
  </r>
  <r>
    <x v="231"/>
    <d v="2014-05-22T00:00:00"/>
    <s v="PBS-006"/>
    <d v="2020-09-15T00:00:00"/>
    <n v="107000"/>
    <x v="677"/>
    <s v="PBS-"/>
  </r>
  <r>
    <x v="232"/>
    <d v="2014-05-30T00:00:00"/>
    <s v="SPN12150305"/>
    <d v="2015-03-05T00:00:00"/>
    <n v="3776000"/>
    <x v="810"/>
    <s v="SPN1"/>
  </r>
  <r>
    <x v="232"/>
    <d v="2014-05-30T00:00:00"/>
    <s v="SPN12150501"/>
    <d v="2015-05-01T00:00:00"/>
    <n v="2143000"/>
    <x v="811"/>
    <s v="SPN1"/>
  </r>
  <r>
    <x v="232"/>
    <d v="2014-05-30T00:00:00"/>
    <s v="FR0069"/>
    <d v="2019-04-15T00:00:00"/>
    <n v="2486000"/>
    <x v="812"/>
    <s v="FR00"/>
  </r>
  <r>
    <x v="232"/>
    <d v="2014-05-30T00:00:00"/>
    <s v="FR0071"/>
    <d v="2029-03-15T00:00:00"/>
    <n v="5348000"/>
    <x v="813"/>
    <s v="FR00"/>
  </r>
  <r>
    <x v="232"/>
    <d v="2014-05-30T00:00:00"/>
    <s v="FR0068"/>
    <d v="2034-03-15T00:00:00"/>
    <n v="1356000"/>
    <x v="814"/>
    <s v="FR00"/>
  </r>
  <r>
    <x v="232"/>
    <d v="2014-05-30T00:00:00"/>
    <s v="SBR001"/>
    <d v="2016-05-20T00:00:00"/>
    <n v="2395385"/>
    <x v="815"/>
    <s v="SBR0"/>
  </r>
  <r>
    <x v="233"/>
    <d v="2014-06-05T00:00:00"/>
    <s v="SPNS 04122014"/>
    <d v="2014-12-04T00:00:00"/>
    <n v="3366000"/>
    <x v="524"/>
    <s v="SPNS"/>
  </r>
  <r>
    <x v="233"/>
    <d v="2014-06-05T00:00:00"/>
    <s v="PBS-005"/>
    <d v="1943-04-15T00:00:00"/>
    <n v="341000"/>
    <x v="484"/>
    <s v="PBS-"/>
  </r>
  <r>
    <x v="233"/>
    <d v="2014-06-05T00:00:00"/>
    <s v="PBS-006"/>
    <d v="2020-09-15T00:00:00"/>
    <n v="513000"/>
    <x v="816"/>
    <s v="PBS-"/>
  </r>
  <r>
    <x v="234"/>
    <d v="2014-06-12T00:00:00"/>
    <s v="SPN12140911"/>
    <d v="2014-09-11T00:00:00"/>
    <n v="5357100"/>
    <x v="817"/>
    <s v="SPN1"/>
  </r>
  <r>
    <x v="234"/>
    <d v="2014-06-12T00:00:00"/>
    <s v="SPN12150611"/>
    <d v="2015-06-11T00:00:00"/>
    <n v="3121000"/>
    <x v="818"/>
    <s v="SPN1"/>
  </r>
  <r>
    <x v="234"/>
    <d v="2014-06-12T00:00:00"/>
    <s v="FR0069"/>
    <d v="2019-04-15T00:00:00"/>
    <n v="3897000"/>
    <x v="115"/>
    <s v="FR00"/>
  </r>
  <r>
    <x v="234"/>
    <d v="2014-06-12T00:00:00"/>
    <s v="FR0070"/>
    <d v="2024-03-15T00:00:00"/>
    <n v="5875000"/>
    <x v="819"/>
    <s v="FR00"/>
  </r>
  <r>
    <x v="234"/>
    <d v="2014-06-12T00:00:00"/>
    <s v="FR0068"/>
    <d v="1934-03-15T00:00:00"/>
    <n v="3381000"/>
    <x v="820"/>
    <s v="FR00"/>
  </r>
  <r>
    <x v="235"/>
    <d v="2014-06-19T00:00:00"/>
    <s v="SPNS 04122014"/>
    <d v="2014-12-04T00:00:00"/>
    <n v="1801000"/>
    <x v="821"/>
    <s v="SPNS"/>
  </r>
  <r>
    <x v="235"/>
    <d v="2014-06-19T00:00:00"/>
    <s v="PBS-005"/>
    <d v="1943-04-15T00:00:00"/>
    <n v="512000"/>
    <x v="822"/>
    <s v="PBS-"/>
  </r>
  <r>
    <x v="235"/>
    <d v="2014-06-19T00:00:00"/>
    <s v="PBS-006"/>
    <d v="2020-09-15T00:00:00"/>
    <n v="404000"/>
    <x v="823"/>
    <s v="PBS-"/>
  </r>
  <r>
    <x v="236"/>
    <d v="2014-06-26T00:00:00"/>
    <s v="SPN12150403"/>
    <d v="2015-04-03T00:00:00"/>
    <n v="1670000"/>
    <x v="63"/>
    <s v="SPN1"/>
  </r>
  <r>
    <x v="236"/>
    <d v="2014-06-26T00:00:00"/>
    <s v="SPN12150611"/>
    <d v="2015-06-11T00:00:00"/>
    <n v="1100000"/>
    <x v="824"/>
    <s v="SPN1"/>
  </r>
  <r>
    <x v="236"/>
    <d v="2014-06-26T00:00:00"/>
    <s v="FR0070"/>
    <d v="2024-03-15T00:00:00"/>
    <n v="6472000"/>
    <x v="825"/>
    <s v="FR00"/>
  </r>
  <r>
    <x v="236"/>
    <d v="2014-06-26T00:00:00"/>
    <s v="FR0071"/>
    <d v="2029-03-15T00:00:00"/>
    <n v="3039500"/>
    <x v="826"/>
    <s v="FR00"/>
  </r>
  <r>
    <x v="236"/>
    <d v="2014-06-26T00:00:00"/>
    <s v="FR0068"/>
    <d v="1934-03-15T00:00:00"/>
    <n v="1527500"/>
    <x v="827"/>
    <s v="FR00"/>
  </r>
  <r>
    <x v="237"/>
    <d v="2014-07-03T00:00:00"/>
    <s v="SPNS 02012015"/>
    <d v="2015-01-02T00:00:00"/>
    <n v="1561000"/>
    <x v="828"/>
    <s v="SPNS"/>
  </r>
  <r>
    <x v="237"/>
    <d v="2014-07-03T00:00:00"/>
    <s v="PBS-005"/>
    <d v="1943-04-15T00:00:00"/>
    <n v="371000"/>
    <x v="829"/>
    <s v="PBS-"/>
  </r>
  <r>
    <x v="237"/>
    <d v="2014-07-03T00:00:00"/>
    <s v="PBS-006"/>
    <d v="2020-09-15T00:00:00"/>
    <n v="31000"/>
    <x v="461"/>
    <s v="PBS-"/>
  </r>
  <r>
    <x v="238"/>
    <d v="2014-07-08T00:00:00"/>
    <s v="RIEUR0721"/>
    <d v="2021-07-08T00:00:00"/>
    <n v="105582754"/>
    <x v="830"/>
    <s v="RIEU"/>
  </r>
  <r>
    <x v="239"/>
    <d v="2014-07-11T00:00:00"/>
    <s v="SPN12141009"/>
    <d v="2014-10-09T00:00:00"/>
    <n v="2701000"/>
    <x v="831"/>
    <s v="SPN1"/>
  </r>
  <r>
    <x v="239"/>
    <d v="2014-07-11T00:00:00"/>
    <s v="SPN12150710"/>
    <d v="2015-07-10T00:00:00"/>
    <n v="2781000"/>
    <x v="832"/>
    <s v="SPN1"/>
  </r>
  <r>
    <x v="239"/>
    <d v="2014-07-11T00:00:00"/>
    <s v="FR0069"/>
    <d v="2019-04-15T00:00:00"/>
    <n v="2381000"/>
    <x v="833"/>
    <s v="FR00"/>
  </r>
  <r>
    <x v="239"/>
    <d v="2014-07-11T00:00:00"/>
    <s v="FR0071"/>
    <d v="2029-03-15T00:00:00"/>
    <n v="7754000"/>
    <x v="834"/>
    <s v="FR00"/>
  </r>
  <r>
    <x v="239"/>
    <d v="2014-07-11T00:00:00"/>
    <s v="FR0068"/>
    <d v="1934-03-15T00:00:00"/>
    <n v="6676400"/>
    <x v="835"/>
    <s v="FR00"/>
  </r>
  <r>
    <x v="240"/>
    <d v="2014-07-17T00:00:00"/>
    <s v="SPNS 02012015"/>
    <d v="2015-01-02T00:00:00"/>
    <n v="1271000"/>
    <x v="836"/>
    <s v="SPNS"/>
  </r>
  <r>
    <x v="240"/>
    <d v="2014-07-17T00:00:00"/>
    <s v="PBS-005"/>
    <d v="1943-04-15T00:00:00"/>
    <n v="179000"/>
    <x v="670"/>
    <s v="PBS-"/>
  </r>
  <r>
    <x v="240"/>
    <d v="2014-07-17T00:00:00"/>
    <s v="PBS-006"/>
    <d v="2020-09-15T00:00:00"/>
    <n v="145000"/>
    <x v="150"/>
    <s v="PBS-"/>
  </r>
  <r>
    <x v="241"/>
    <d v="2014-07-24T00:00:00"/>
    <s v="SPN12150501"/>
    <d v="2015-05-01T00:00:00"/>
    <n v="1770000"/>
    <x v="837"/>
    <s v="SPN1"/>
  </r>
  <r>
    <x v="241"/>
    <d v="2014-07-24T00:00:00"/>
    <s v="SPN12150710"/>
    <d v="2015-07-10T00:00:00"/>
    <n v="1540000"/>
    <x v="617"/>
    <s v="SPN1"/>
  </r>
  <r>
    <x v="241"/>
    <d v="2014-07-24T00:00:00"/>
    <s v="FR0069"/>
    <d v="2019-04-15T00:00:00"/>
    <n v="2808000"/>
    <x v="838"/>
    <s v="FR00"/>
  </r>
  <r>
    <x v="241"/>
    <d v="2014-07-24T00:00:00"/>
    <s v="FR0070"/>
    <d v="2024-03-15T00:00:00"/>
    <n v="6677000"/>
    <x v="839"/>
    <s v="FR00"/>
  </r>
  <r>
    <x v="241"/>
    <d v="2014-07-24T00:00:00"/>
    <s v="FR0068"/>
    <d v="1934-03-15T00:00:00"/>
    <n v="6920500"/>
    <x v="840"/>
    <s v="FR00"/>
  </r>
  <r>
    <x v="242"/>
    <d v="2014-08-07T00:00:00"/>
    <s v="SPN12141107"/>
    <d v="2014-11-07T00:00:00"/>
    <n v="1633000"/>
    <x v="841"/>
    <s v="SPN1"/>
  </r>
  <r>
    <x v="242"/>
    <d v="2014-08-07T00:00:00"/>
    <s v="SPN12150806"/>
    <d v="2015-08-06T00:00:00"/>
    <n v="3701000"/>
    <x v="842"/>
    <s v="SPN1"/>
  </r>
  <r>
    <x v="242"/>
    <d v="2014-08-07T00:00:00"/>
    <s v="FR0069"/>
    <d v="2019-04-15T00:00:00"/>
    <n v="1590900"/>
    <x v="843"/>
    <s v="FR00"/>
  </r>
  <r>
    <x v="242"/>
    <d v="2014-08-07T00:00:00"/>
    <s v="FR0070"/>
    <d v="2024-03-15T00:00:00"/>
    <n v="4100300"/>
    <x v="844"/>
    <s v="FR00"/>
  </r>
  <r>
    <x v="242"/>
    <d v="2014-08-07T00:00:00"/>
    <s v="FR0068"/>
    <d v="1934-03-15T00:00:00"/>
    <n v="6914800"/>
    <x v="845"/>
    <s v="FR00"/>
  </r>
  <r>
    <x v="243"/>
    <d v="2014-08-13T00:00:00"/>
    <s v="SDHI 2029B"/>
    <d v="2029-08-13T00:00:00"/>
    <n v="2855000"/>
    <x v="201"/>
    <s v="SDHI"/>
  </r>
  <r>
    <x v="244"/>
    <d v="2014-08-14T00:00:00"/>
    <s v="SPNS 13022015"/>
    <d v="2015-02-13T00:00:00"/>
    <n v="1991000"/>
    <x v="846"/>
    <s v="SPNS"/>
  </r>
  <r>
    <x v="244"/>
    <d v="2014-08-14T00:00:00"/>
    <s v="PBS-005"/>
    <d v="1943-04-15T00:00:00"/>
    <n v="353000"/>
    <x v="847"/>
    <s v="PBS-"/>
  </r>
  <r>
    <x v="244"/>
    <d v="2014-08-14T00:00:00"/>
    <s v="PBS-006"/>
    <d v="2020-09-15T00:00:00"/>
    <n v="712000"/>
    <x v="848"/>
    <s v="PBS-"/>
  </r>
  <r>
    <x v="245"/>
    <d v="2014-08-21T00:00:00"/>
    <s v="SPN12150611"/>
    <d v="2015-06-11T00:00:00"/>
    <n v="2031000"/>
    <x v="849"/>
    <s v="SPN1"/>
  </r>
  <r>
    <x v="245"/>
    <d v="2014-08-21T00:00:00"/>
    <s v="SPN12150806"/>
    <d v="2015-08-06T00:00:00"/>
    <n v="3780000"/>
    <x v="850"/>
    <s v="SPN1"/>
  </r>
  <r>
    <x v="245"/>
    <d v="2014-08-21T00:00:00"/>
    <s v="FR0070"/>
    <d v="2024-03-15T00:00:00"/>
    <n v="5621000"/>
    <x v="851"/>
    <s v="FR00"/>
  </r>
  <r>
    <x v="245"/>
    <d v="2014-08-21T00:00:00"/>
    <s v="FR0071"/>
    <d v="2029-03-15T00:00:00"/>
    <n v="2671000"/>
    <x v="852"/>
    <s v="FR00"/>
  </r>
  <r>
    <x v="245"/>
    <d v="2014-08-21T00:00:00"/>
    <s v="FR0068"/>
    <d v="1934-03-15T00:00:00"/>
    <n v="7579000"/>
    <x v="853"/>
    <s v="FR00"/>
  </r>
  <r>
    <x v="246"/>
    <d v="2014-08-28T00:00:00"/>
    <s v="SPNS 13022015"/>
    <d v="2015-02-13T00:00:00"/>
    <n v="2921000"/>
    <x v="854"/>
    <s v="SPNS"/>
  </r>
  <r>
    <x v="246"/>
    <d v="2014-08-28T00:00:00"/>
    <s v="PBS-005"/>
    <d v="1943-04-15T00:00:00"/>
    <n v="726000"/>
    <x v="459"/>
    <s v="PBS-"/>
  </r>
  <r>
    <x v="246"/>
    <d v="2014-08-28T00:00:00"/>
    <s v="PBS-006"/>
    <d v="2020-09-15T00:00:00"/>
    <n v="462000"/>
    <x v="855"/>
    <s v="PBS-"/>
  </r>
  <r>
    <x v="247"/>
    <d v="2014-09-04T00:00:00"/>
    <s v="SPN03141203"/>
    <d v="2014-12-03T00:00:00"/>
    <n v="2201000"/>
    <x v="856"/>
    <s v="SPN0"/>
  </r>
  <r>
    <x v="247"/>
    <d v="2014-09-04T00:00:00"/>
    <s v="SPN12150903"/>
    <d v="2015-09-03T00:00:00"/>
    <n v="3629000"/>
    <x v="857"/>
    <s v="SPN1"/>
  </r>
  <r>
    <x v="247"/>
    <d v="2014-09-04T00:00:00"/>
    <s v="FR0069"/>
    <d v="2019-04-15T00:00:00"/>
    <n v="7677600"/>
    <x v="858"/>
    <s v="FR00"/>
  </r>
  <r>
    <x v="247"/>
    <d v="2014-09-04T00:00:00"/>
    <s v="FR0070"/>
    <d v="2024-03-15T00:00:00"/>
    <n v="6603000"/>
    <x v="859"/>
    <s v="FR00"/>
  </r>
  <r>
    <x v="247"/>
    <d v="2014-09-04T00:00:00"/>
    <s v="FR0071"/>
    <d v="2029-03-15T00:00:00"/>
    <n v="7981200"/>
    <x v="860"/>
    <s v="FR00"/>
  </r>
  <r>
    <x v="247"/>
    <d v="2014-09-04T00:00:00"/>
    <s v="FR0067"/>
    <d v="1944-02-15T00:00:00"/>
    <n v="2990800"/>
    <x v="861"/>
    <s v="FR00"/>
  </r>
  <r>
    <x v="248"/>
    <d v="2014-09-11T00:00:00"/>
    <s v="SPNS 10032015"/>
    <d v="2015-02-13T00:00:00"/>
    <n v="2916000"/>
    <x v="862"/>
    <s v="SPNS"/>
  </r>
  <r>
    <x v="248"/>
    <d v="2014-09-11T00:00:00"/>
    <s v="PBS-005"/>
    <d v="1943-04-15T00:00:00"/>
    <n v="531000"/>
    <x v="490"/>
    <s v="PBS-"/>
  </r>
  <r>
    <x v="248"/>
    <d v="2014-09-11T00:00:00"/>
    <s v="PBS-006"/>
    <d v="2020-09-15T00:00:00"/>
    <n v="552000"/>
    <x v="863"/>
    <s v="PBS-"/>
  </r>
  <r>
    <x v="248"/>
    <d v="2014-09-11T00:00:00"/>
    <s v="SPNS 10032015"/>
    <d v="2015-02-13T00:00:00"/>
    <n v="3000000"/>
    <x v="353"/>
    <s v="SPNS"/>
  </r>
  <r>
    <x v="249"/>
    <d v="2014-09-10T00:00:00"/>
    <s v="SNI24"/>
    <d v="2024-09-10T00:00:00"/>
    <n v="118310000"/>
    <x v="864"/>
    <s v="SNI2"/>
  </r>
  <r>
    <x v="250"/>
    <d v="2014-09-18T00:00:00"/>
    <s v="SPN12150710"/>
    <d v="2015-06-11T00:00:00"/>
    <n v="4000000"/>
    <x v="153"/>
    <s v="SPN1"/>
  </r>
  <r>
    <x v="250"/>
    <d v="2014-09-18T00:00:00"/>
    <s v="SPN12150903"/>
    <d v="2015-08-06T00:00:00"/>
    <n v="3180000"/>
    <x v="865"/>
    <s v="SPN1"/>
  </r>
  <r>
    <x v="250"/>
    <d v="2014-09-18T00:00:00"/>
    <s v="FR0069"/>
    <d v="2019-04-15T00:00:00"/>
    <n v="5030000"/>
    <x v="866"/>
    <s v="FR00"/>
  </r>
  <r>
    <x v="250"/>
    <d v="2014-09-18T00:00:00"/>
    <s v="FR0070"/>
    <d v="2024-03-15T00:00:00"/>
    <n v="7338600"/>
    <x v="867"/>
    <s v="FR00"/>
  </r>
  <r>
    <x v="250"/>
    <d v="2014-09-18T00:00:00"/>
    <s v="FR0068"/>
    <d v="1934-03-15T00:00:00"/>
    <n v="4694000"/>
    <x v="868"/>
    <s v="FR00"/>
  </r>
  <r>
    <x v="251"/>
    <d v="2014-09-25T00:00:00"/>
    <s v="SPNS 10032015"/>
    <d v="2015-02-13T00:00:00"/>
    <n v="2570000"/>
    <x v="869"/>
    <s v="SPNS"/>
  </r>
  <r>
    <x v="251"/>
    <d v="2014-09-25T00:00:00"/>
    <s v="PBS-005"/>
    <d v="1943-04-15T00:00:00"/>
    <n v="703000"/>
    <x v="870"/>
    <s v="PBS-"/>
  </r>
  <r>
    <x v="251"/>
    <d v="2014-09-25T00:00:00"/>
    <s v="PBS-006"/>
    <d v="2020-09-15T00:00:00"/>
    <n v="386000"/>
    <x v="871"/>
    <s v="PBS-"/>
  </r>
  <r>
    <x v="252"/>
    <d v="2014-09-29T00:00:00"/>
    <s v="PBS-007"/>
    <d v="2040-09-15T00:00:00"/>
    <n v="1000000"/>
    <x v="225"/>
    <s v="PBS-"/>
  </r>
  <r>
    <x v="253"/>
    <d v="2014-10-02T00:00:00"/>
    <s v="SPN03150103"/>
    <d v="2015-07-10T00:00:00"/>
    <n v="4080500"/>
    <x v="872"/>
    <s v="SPN0"/>
  </r>
  <r>
    <x v="253"/>
    <d v="2014-10-02T00:00:00"/>
    <s v="SPN12151001"/>
    <d v="2015-09-03T00:00:00"/>
    <n v="3300000"/>
    <x v="873"/>
    <s v="SPN1"/>
  </r>
  <r>
    <x v="253"/>
    <d v="2014-10-02T00:00:00"/>
    <s v="FR0069"/>
    <d v="2019-04-15T00:00:00"/>
    <n v="2423000"/>
    <x v="874"/>
    <s v="FR00"/>
  </r>
  <r>
    <x v="253"/>
    <d v="2014-10-02T00:00:00"/>
    <s v="FR0071"/>
    <d v="2029-03-15T00:00:00"/>
    <n v="5277000"/>
    <x v="875"/>
    <s v="FR00"/>
  </r>
  <r>
    <x v="253"/>
    <d v="2014-10-02T00:00:00"/>
    <s v="FR0068"/>
    <d v="1934-03-15T00:00:00"/>
    <n v="4786000"/>
    <x v="876"/>
    <s v="FR00"/>
  </r>
  <r>
    <x v="254"/>
    <d v="2014-10-09T00:00:00"/>
    <s v="SPNS 08042015"/>
    <d v="2015-04-08T00:00:00"/>
    <n v="3010000"/>
    <x v="877"/>
    <s v="SPNS"/>
  </r>
  <r>
    <x v="254"/>
    <d v="2014-10-09T00:00:00"/>
    <s v="PBS-005"/>
    <d v="1943-04-15T00:00:00"/>
    <n v="159000"/>
    <x v="878"/>
    <s v="PBS-"/>
  </r>
  <r>
    <x v="254"/>
    <d v="2014-10-09T00:00:00"/>
    <s v="PBS-006"/>
    <d v="2020-09-15T00:00:00"/>
    <n v="281000"/>
    <x v="879"/>
    <s v="PBS-"/>
  </r>
  <r>
    <x v="255"/>
    <d v="2014-10-16T00:00:00"/>
    <s v="SPN12150806"/>
    <d v="2015-08-06T00:00:00"/>
    <n v="4090000"/>
    <x v="880"/>
    <s v="SPN1"/>
  </r>
  <r>
    <x v="255"/>
    <d v="2014-10-16T00:00:00"/>
    <s v="SPN12151001"/>
    <d v="2015-10-01T00:00:00"/>
    <n v="6440000"/>
    <x v="881"/>
    <s v="SPN1"/>
  </r>
  <r>
    <x v="255"/>
    <d v="2014-10-16T00:00:00"/>
    <s v="FR0069"/>
    <d v="2019-04-15T00:00:00"/>
    <n v="5236000"/>
    <x v="547"/>
    <s v="FR00"/>
  </r>
  <r>
    <x v="255"/>
    <d v="2014-10-16T00:00:00"/>
    <s v="FR0070"/>
    <d v="2024-03-15T00:00:00"/>
    <n v="8404400"/>
    <x v="882"/>
    <s v="FR00"/>
  </r>
  <r>
    <x v="255"/>
    <d v="2014-10-16T00:00:00"/>
    <s v="FR0071"/>
    <d v="2029-03-15T00:00:00"/>
    <n v="6923000"/>
    <x v="883"/>
    <s v="FR00"/>
  </r>
  <r>
    <x v="255"/>
    <d v="2014-10-16T00:00:00"/>
    <s v="FR0067"/>
    <d v="1944-02-15T00:00:00"/>
    <n v="1757000"/>
    <x v="884"/>
    <s v="FR00"/>
  </r>
  <r>
    <x v="256"/>
    <d v="2014-10-22T00:00:00"/>
    <s v="ORI011"/>
    <d v="2017-10-15T00:00:00"/>
    <n v="21336170"/>
    <x v="885"/>
    <s v="ORI0"/>
  </r>
  <r>
    <x v="257"/>
    <d v="2014-10-23T00:00:00"/>
    <s v="SPNS 08042015"/>
    <d v="2015-04-08T00:00:00"/>
    <n v="3255000"/>
    <x v="886"/>
    <s v="SPNS"/>
  </r>
  <r>
    <x v="257"/>
    <d v="2014-10-23T00:00:00"/>
    <s v="PBS-005"/>
    <d v="1943-04-15T00:00:00"/>
    <n v="127000"/>
    <x v="887"/>
    <s v="PBS-"/>
  </r>
  <r>
    <x v="257"/>
    <d v="2014-10-23T00:00:00"/>
    <s v="PBS-006"/>
    <d v="2020-09-15T00:00:00"/>
    <n v="180000"/>
    <x v="888"/>
    <s v="PBS-"/>
  </r>
  <r>
    <x v="258"/>
    <d v="2014-11-06T00:00:00"/>
    <s v="SPN12150206"/>
    <d v="2015-02-06T00:00:00"/>
    <n v="5901000"/>
    <x v="889"/>
    <s v="SPN1"/>
  </r>
  <r>
    <x v="258"/>
    <d v="2014-11-06T00:00:00"/>
    <s v="SPN12151105"/>
    <d v="2015-11-05T00:00:00"/>
    <n v="6260000"/>
    <x v="890"/>
    <s v="SPN1"/>
  </r>
  <r>
    <x v="258"/>
    <d v="2014-11-06T00:00:00"/>
    <s v="FR0070"/>
    <d v="2024-03-15T00:00:00"/>
    <n v="10496000"/>
    <x v="891"/>
    <s v="FR00"/>
  </r>
  <r>
    <x v="259"/>
    <d v="2015-01-02T00:00:00"/>
    <s v="FR0053"/>
    <d v="2021-07-15T00:00:00"/>
    <n v="1500000"/>
    <x v="32"/>
    <s v="FR00"/>
  </r>
  <r>
    <x v="259"/>
    <d v="2015-01-02T00:00:00"/>
    <s v="FR0061"/>
    <d v="2022-05-15T00:00:00"/>
    <n v="1500000"/>
    <x v="32"/>
    <s v="FR00"/>
  </r>
  <r>
    <x v="260"/>
    <d v="2015-01-08T00:00:00"/>
    <s v="SPN03150407"/>
    <d v="2015-04-07T00:00:00"/>
    <n v="6625000"/>
    <x v="892"/>
    <s v="SPN0"/>
  </r>
  <r>
    <x v="260"/>
    <d v="2015-01-08T00:00:00"/>
    <s v="SPN12160107"/>
    <d v="2016-01-07T00:00:00"/>
    <n v="5517000"/>
    <x v="893"/>
    <s v="SPN1"/>
  </r>
  <r>
    <x v="260"/>
    <d v="2015-01-08T00:00:00"/>
    <s v="FR0070"/>
    <d v="2024-03-15T00:00:00"/>
    <n v="6698000"/>
    <x v="894"/>
    <s v="FR00"/>
  </r>
  <r>
    <x v="260"/>
    <d v="2015-01-08T00:00:00"/>
    <s v="FR0068"/>
    <d v="2034-03-15T00:00:00"/>
    <n v="4035500"/>
    <x v="895"/>
    <s v="FR00"/>
  </r>
  <r>
    <x v="261"/>
    <d v="2015-01-15T00:00:00"/>
    <s v="RI0125"/>
    <d v="2025-01-15T00:00:00"/>
    <n v="126510474.33499999"/>
    <x v="896"/>
    <s v="RI01"/>
  </r>
  <r>
    <x v="261"/>
    <d v="2015-01-15T00:00:00"/>
    <s v="RI0145"/>
    <d v="2045-01-15T00:00:00"/>
    <n v="116193407.22500001"/>
    <x v="897"/>
    <s v="RI01"/>
  </r>
  <r>
    <x v="262"/>
    <d v="2015-01-15T00:00:00"/>
    <s v="SPNS14072015"/>
    <d v="2015-07-14T00:00:00"/>
    <n v="5600000"/>
    <x v="898"/>
    <s v="SPNS"/>
  </r>
  <r>
    <x v="262"/>
    <d v="2015-01-15T00:00:00"/>
    <s v="PBS008"/>
    <d v="2016-06-15T00:00:00"/>
    <n v="5195000"/>
    <x v="899"/>
    <s v="PBS0"/>
  </r>
  <r>
    <x v="262"/>
    <d v="2015-01-15T00:00:00"/>
    <s v="PBS006"/>
    <d v="2020-09-15T00:00:00"/>
    <n v="1747500"/>
    <x v="900"/>
    <s v="PBS0"/>
  </r>
  <r>
    <x v="262"/>
    <d v="2015-01-15T00:00:00"/>
    <s v="PBS007"/>
    <d v="2040-09-15T00:00:00"/>
    <n v="1212000"/>
    <x v="901"/>
    <s v="PBS0"/>
  </r>
  <r>
    <x v="263"/>
    <d v="2015-01-22T00:00:00"/>
    <s v="SPN12160107"/>
    <d v="2016-01-07T00:00:00"/>
    <n v="17502000"/>
    <x v="902"/>
    <s v="SPN1"/>
  </r>
  <r>
    <x v="263"/>
    <d v="2015-01-22T00:00:00"/>
    <s v="FR0070"/>
    <d v="2024-03-15T00:00:00"/>
    <n v="16799000"/>
    <x v="903"/>
    <s v="FR00"/>
  </r>
  <r>
    <x v="263"/>
    <d v="2015-01-22T00:00:00"/>
    <s v="FR0068"/>
    <d v="2034-03-15T00:00:00"/>
    <n v="20484200"/>
    <x v="904"/>
    <s v="FR00"/>
  </r>
  <r>
    <x v="264"/>
    <d v="2015-01-29T00:00:00"/>
    <s v="SPNS14072015"/>
    <d v="2015-07-14T00:00:00"/>
    <n v="5150000"/>
    <x v="905"/>
    <s v="SPNS"/>
  </r>
  <r>
    <x v="264"/>
    <d v="2015-01-29T00:00:00"/>
    <s v="PBS008"/>
    <d v="2016-06-15T00:00:00"/>
    <n v="9510000"/>
    <x v="906"/>
    <s v="PBS0"/>
  </r>
  <r>
    <x v="264"/>
    <d v="2015-01-29T00:00:00"/>
    <s v="PBS006"/>
    <d v="2020-09-15T00:00:00"/>
    <n v="3315000"/>
    <x v="907"/>
    <s v="PBS0"/>
  </r>
  <r>
    <x v="264"/>
    <d v="2015-01-29T00:00:00"/>
    <s v="PBS007"/>
    <d v="2040-09-15T00:00:00"/>
    <n v="1087000"/>
    <x v="158"/>
    <s v="PBS0"/>
  </r>
  <r>
    <x v="265"/>
    <d v="2015-02-05T00:00:00"/>
    <s v="SPN03150504"/>
    <d v="2015-05-04T00:00:00"/>
    <n v="6815000"/>
    <x v="38"/>
    <s v="SPN0"/>
  </r>
  <r>
    <x v="265"/>
    <d v="2015-02-05T00:00:00"/>
    <s v="SPN12160204"/>
    <d v="2016-02-04T00:00:00"/>
    <n v="7240000"/>
    <x v="908"/>
    <s v="SPN1"/>
  </r>
  <r>
    <x v="265"/>
    <d v="2015-02-05T00:00:00"/>
    <s v="FR0069"/>
    <d v="2019-04-15T00:00:00"/>
    <n v="8969400"/>
    <x v="909"/>
    <s v="FR00"/>
  </r>
  <r>
    <x v="265"/>
    <d v="2015-02-05T00:00:00"/>
    <s v="FR0071"/>
    <d v="2029-03-15T00:00:00"/>
    <n v="17209600"/>
    <x v="910"/>
    <s v="FR00"/>
  </r>
  <r>
    <x v="266"/>
    <d v="2015-02-12T00:00:00"/>
    <s v="SPNS11082015"/>
    <d v="2015-08-11T00:00:00"/>
    <n v="4007000"/>
    <x v="911"/>
    <s v="SPNS"/>
  </r>
  <r>
    <x v="266"/>
    <d v="2015-02-12T00:00:00"/>
    <s v="PBS008"/>
    <d v="2016-06-15T00:00:00"/>
    <n v="4508000"/>
    <x v="912"/>
    <s v="PBS0"/>
  </r>
  <r>
    <x v="266"/>
    <d v="2015-02-12T00:00:00"/>
    <s v="PBS006"/>
    <d v="2020-09-15T00:00:00"/>
    <n v="1375000"/>
    <x v="913"/>
    <s v="PBS0"/>
  </r>
  <r>
    <x v="266"/>
    <d v="2015-02-12T00:00:00"/>
    <s v="PBS007"/>
    <d v="2040-09-15T00:00:00"/>
    <n v="1729000"/>
    <x v="914"/>
    <s v="PBS0"/>
  </r>
  <r>
    <x v="267"/>
    <d v="2015-02-18T00:00:00"/>
    <s v="SPN12160204"/>
    <d v="2016-02-04T00:00:00"/>
    <n v="9010000"/>
    <x v="915"/>
    <s v="SPN1"/>
  </r>
  <r>
    <x v="267"/>
    <d v="2015-02-18T00:00:00"/>
    <s v="FR0070"/>
    <d v="2024-03-15T00:00:00"/>
    <n v="17127800"/>
    <x v="916"/>
    <s v="FR00"/>
  </r>
  <r>
    <x v="267"/>
    <d v="2015-02-18T00:00:00"/>
    <s v="FR0068"/>
    <d v="2034-03-15T00:00:00"/>
    <n v="9952500"/>
    <x v="917"/>
    <s v="FR00"/>
  </r>
  <r>
    <x v="268"/>
    <d v="2015-02-26T00:00:00"/>
    <s v="SPNS11082015"/>
    <d v="2015-08-11T00:00:00"/>
    <n v="3311000"/>
    <x v="918"/>
    <s v="SPNS"/>
  </r>
  <r>
    <x v="268"/>
    <d v="2015-02-26T00:00:00"/>
    <s v="PBS008"/>
    <d v="2016-06-15T00:00:00"/>
    <n v="2960000"/>
    <x v="919"/>
    <s v="PBS0"/>
  </r>
  <r>
    <x v="268"/>
    <d v="2015-02-26T00:00:00"/>
    <s v="PBS006"/>
    <d v="2020-09-15T00:00:00"/>
    <n v="1575000"/>
    <x v="920"/>
    <s v="PBS0"/>
  </r>
  <r>
    <x v="268"/>
    <d v="2015-02-26T00:00:00"/>
    <s v="PBS007"/>
    <d v="2040-09-15T00:00:00"/>
    <n v="1817000"/>
    <x v="921"/>
    <s v="PBS0"/>
  </r>
  <r>
    <x v="269"/>
    <d v="2015-03-05T00:00:00"/>
    <s v="SPN03150604"/>
    <d v="2015-06-04T00:00:00"/>
    <n v="5673000"/>
    <x v="922"/>
    <s v="SPN0"/>
  </r>
  <r>
    <x v="269"/>
    <d v="2015-03-05T00:00:00"/>
    <s v="SPN12160304"/>
    <d v="2016-03-04T00:00:00"/>
    <n v="6135000"/>
    <x v="923"/>
    <s v="SPN1"/>
  </r>
  <r>
    <x v="269"/>
    <d v="2015-03-05T00:00:00"/>
    <s v="FR0070"/>
    <d v="2024-03-15T00:00:00"/>
    <n v="7015000"/>
    <x v="924"/>
    <s v="FR00"/>
  </r>
  <r>
    <x v="269"/>
    <d v="2015-03-05T00:00:00"/>
    <s v="FR0068"/>
    <d v="2034-03-15T00:00:00"/>
    <n v="4019500"/>
    <x v="925"/>
    <s v="FR00"/>
  </r>
  <r>
    <x v="270"/>
    <d v="2015-03-11T00:00:00"/>
    <s v="SR-007"/>
    <d v="2018-03-11T00:00:00"/>
    <n v="22438930"/>
    <x v="926"/>
    <s v="SR-0"/>
  </r>
  <r>
    <x v="271"/>
    <d v="2015-03-12T00:00:00"/>
    <s v="SPNS11092015"/>
    <d v="2015-09-11T00:00:00"/>
    <n v="3131000"/>
    <x v="927"/>
    <s v="SPNS"/>
  </r>
  <r>
    <x v="271"/>
    <d v="2015-03-12T00:00:00"/>
    <s v="PBS008"/>
    <d v="2016-06-15T00:00:00"/>
    <n v="1997000"/>
    <x v="928"/>
    <s v="PBS0"/>
  </r>
  <r>
    <x v="271"/>
    <d v="2015-03-12T00:00:00"/>
    <s v="PBS006"/>
    <d v="2020-09-15T00:00:00"/>
    <n v="647000"/>
    <x v="929"/>
    <s v="PBS0"/>
  </r>
  <r>
    <x v="271"/>
    <d v="2015-03-12T00:00:00"/>
    <s v="PBS007"/>
    <d v="2040-09-15T00:00:00"/>
    <n v="1857000"/>
    <x v="930"/>
    <s v="PBS0"/>
  </r>
  <r>
    <x v="272"/>
    <d v="2015-03-19T00:00:00"/>
    <s v="SPN12160304"/>
    <d v="2016-03-04T00:00:00"/>
    <n v="4635000"/>
    <x v="931"/>
    <s v="SPN1"/>
  </r>
  <r>
    <x v="272"/>
    <d v="2015-03-19T00:00:00"/>
    <s v="FR0069"/>
    <d v="2019-04-15T00:00:00"/>
    <n v="6601300"/>
    <x v="932"/>
    <s v="FR00"/>
  </r>
  <r>
    <x v="272"/>
    <d v="2015-03-19T00:00:00"/>
    <s v="FR0071"/>
    <d v="2029-03-15T00:00:00"/>
    <n v="4167000"/>
    <x v="933"/>
    <s v="FR00"/>
  </r>
  <r>
    <x v="272"/>
    <d v="2015-03-19T00:00:00"/>
    <s v="FR0067"/>
    <d v="2044-02-15T00:00:00"/>
    <n v="1874500"/>
    <x v="934"/>
    <s v="FR00"/>
  </r>
  <r>
    <x v="273"/>
    <d v="2015-03-26T00:00:00"/>
    <s v="SPNS11092015"/>
    <d v="2015-09-11T00:00:00"/>
    <n v="1382000"/>
    <x v="935"/>
    <s v="SPNS"/>
  </r>
  <r>
    <x v="273"/>
    <d v="2015-03-26T00:00:00"/>
    <s v="PBS008"/>
    <d v="2016-06-15T00:00:00"/>
    <n v="945000"/>
    <x v="936"/>
    <s v="PBS0"/>
  </r>
  <r>
    <x v="273"/>
    <d v="2015-03-26T00:00:00"/>
    <s v="PBS006"/>
    <d v="2020-09-15T00:00:00"/>
    <n v="459000"/>
    <x v="937"/>
    <s v="PBS0"/>
  </r>
  <r>
    <x v="273"/>
    <d v="2015-03-26T00:00:00"/>
    <s v="PBS007"/>
    <d v="2040-09-15T00:00:00"/>
    <n v="464000"/>
    <x v="938"/>
    <s v="PBS0"/>
  </r>
  <r>
    <x v="273"/>
    <d v="2015-03-26T00:00:00"/>
    <s v="PBS006"/>
    <d v="2020-09-15T00:00:00"/>
    <n v="2700000"/>
    <x v="939"/>
    <s v="PBS0"/>
  </r>
  <r>
    <x v="274"/>
    <d v="2015-04-02T00:00:00"/>
    <s v="SPN03150701"/>
    <d v="2015-07-01T00:00:00"/>
    <n v="3516000"/>
    <x v="940"/>
    <s v="SPN0"/>
  </r>
  <r>
    <x v="274"/>
    <d v="2015-04-02T00:00:00"/>
    <s v="SPN12160401"/>
    <d v="2016-02-01T00:00:00"/>
    <n v="2901000"/>
    <x v="941"/>
    <s v="SPN1"/>
  </r>
  <r>
    <x v="274"/>
    <d v="2015-04-02T00:00:00"/>
    <s v="FR0070"/>
    <d v="2024-03-15T00:00:00"/>
    <n v="4999100"/>
    <x v="942"/>
    <s v="FR00"/>
  </r>
  <r>
    <x v="274"/>
    <d v="2015-04-02T00:00:00"/>
    <s v="FR0068"/>
    <d v="2034-03-15T00:00:00"/>
    <n v="3772100"/>
    <x v="943"/>
    <s v="FR00"/>
  </r>
  <r>
    <x v="275"/>
    <d v="2015-04-09T00:00:00"/>
    <s v="SPNS08102015"/>
    <d v="2015-10-08T00:00:00"/>
    <n v="2700000"/>
    <x v="939"/>
    <s v="SPNS"/>
  </r>
  <r>
    <x v="275"/>
    <d v="2015-04-09T00:00:00"/>
    <s v="PBS008"/>
    <d v="2016-06-15T00:00:00"/>
    <n v="1315000"/>
    <x v="324"/>
    <s v="PBS0"/>
  </r>
  <r>
    <x v="275"/>
    <d v="2015-04-09T00:00:00"/>
    <s v="PBS006"/>
    <d v="2020-09-15T00:00:00"/>
    <n v="287000"/>
    <x v="944"/>
    <s v="PBS0"/>
  </r>
  <r>
    <x v="275"/>
    <d v="2015-04-09T00:00:00"/>
    <s v="PBS007"/>
    <d v="2040-09-15T00:00:00"/>
    <n v="1095000"/>
    <x v="945"/>
    <s v="PBS0"/>
  </r>
  <r>
    <x v="276"/>
    <d v="2015-04-16T00:00:00"/>
    <s v="SPN12160107"/>
    <d v="2016-01-07T00:00:00"/>
    <n v="1950000"/>
    <x v="946"/>
    <s v="SPN1"/>
  </r>
  <r>
    <x v="276"/>
    <d v="2015-04-16T00:00:00"/>
    <s v="FR0069"/>
    <d v="2019-04-15T00:00:00"/>
    <n v="3422000"/>
    <x v="947"/>
    <s v="FR00"/>
  </r>
  <r>
    <x v="276"/>
    <d v="2015-04-16T00:00:00"/>
    <s v="FR0071"/>
    <d v="2029-03-15T00:00:00"/>
    <n v="4642000"/>
    <x v="374"/>
    <s v="FR00"/>
  </r>
  <r>
    <x v="277"/>
    <d v="2015-04-23T00:00:00"/>
    <s v="SPNS08102015"/>
    <d v="2015-10-08T00:00:00"/>
    <n v="2395000"/>
    <x v="948"/>
    <s v="SPNS"/>
  </r>
  <r>
    <x v="277"/>
    <d v="2015-04-23T00:00:00"/>
    <s v="PBS008"/>
    <d v="2016-06-15T00:00:00"/>
    <n v="901000"/>
    <x v="949"/>
    <s v="PBS0"/>
  </r>
  <r>
    <x v="277"/>
    <d v="2015-04-23T00:00:00"/>
    <s v="PBS006"/>
    <d v="2020-09-15T00:00:00"/>
    <n v="158000"/>
    <x v="950"/>
    <s v="PBS0"/>
  </r>
  <r>
    <x v="277"/>
    <d v="2015-04-23T00:00:00"/>
    <s v="PBS007"/>
    <d v="2040-09-15T00:00:00"/>
    <n v="1275000"/>
    <x v="951"/>
    <s v="PBS0"/>
  </r>
  <r>
    <x v="278"/>
    <d v="2015-04-30T00:00:00"/>
    <s v="SPN12160204"/>
    <d v="2016-02-04T00:00:00"/>
    <n v="1665000"/>
    <x v="952"/>
    <s v="SPN1"/>
  </r>
  <r>
    <x v="278"/>
    <d v="2015-04-30T00:00:00"/>
    <s v="FR0069"/>
    <d v="2019-04-15T00:00:00"/>
    <n v="1778000"/>
    <x v="953"/>
    <s v="FR00"/>
  </r>
  <r>
    <x v="278"/>
    <d v="2015-04-30T00:00:00"/>
    <s v="FR0071"/>
    <d v="2029-03-15T00:00:00"/>
    <n v="3089000"/>
    <x v="954"/>
    <s v="FR00"/>
  </r>
  <r>
    <x v="278"/>
    <d v="2015-04-30T00:00:00"/>
    <s v="FR0067"/>
    <d v="2044-02-15T00:00:00"/>
    <n v="1373500"/>
    <x v="955"/>
    <s v="FR00"/>
  </r>
  <r>
    <x v="279"/>
    <d v="2015-05-07T00:00:00"/>
    <s v="SPNS06112015"/>
    <d v="2015-11-06T00:00:00"/>
    <n v="1650000"/>
    <x v="578"/>
    <s v="SPNS"/>
  </r>
  <r>
    <x v="279"/>
    <d v="2015-05-07T00:00:00"/>
    <s v="PBS008"/>
    <d v="2016-06-15T00:00:00"/>
    <n v="1285000"/>
    <x v="956"/>
    <s v="PBS0"/>
  </r>
  <r>
    <x v="279"/>
    <d v="2015-05-07T00:00:00"/>
    <s v="PBS006"/>
    <d v="2020-09-15T00:00:00"/>
    <n v="135000"/>
    <x v="957"/>
    <s v="PBS0"/>
  </r>
  <r>
    <x v="279"/>
    <d v="2015-05-07T00:00:00"/>
    <s v="PBS007"/>
    <d v="2040-09-15T00:00:00"/>
    <n v="532000"/>
    <x v="958"/>
    <s v="PBS0"/>
  </r>
  <r>
    <x v="280"/>
    <d v="2015-05-13T00:00:00"/>
    <s v="SPN03150812"/>
    <d v="2015-08-12T00:00:00"/>
    <n v="1351000"/>
    <x v="959"/>
    <s v="SPN0"/>
  </r>
  <r>
    <x v="280"/>
    <d v="2015-05-13T00:00:00"/>
    <s v="SPN12160512"/>
    <d v="2016-05-12T00:00:00"/>
    <n v="1500000"/>
    <x v="32"/>
    <s v="SPN1"/>
  </r>
  <r>
    <x v="280"/>
    <d v="2015-05-13T00:00:00"/>
    <s v="FR0070"/>
    <d v="2024-03-15T00:00:00"/>
    <n v="7482300"/>
    <x v="960"/>
    <s v="FR00"/>
  </r>
  <r>
    <x v="280"/>
    <d v="2015-05-13T00:00:00"/>
    <s v="FR0068"/>
    <d v="2034-03-15T00:00:00"/>
    <n v="2969500"/>
    <x v="961"/>
    <s v="FR00"/>
  </r>
  <r>
    <x v="281"/>
    <d v="2015-05-21T00:00:00"/>
    <s v="SPNS06112015"/>
    <d v="2015-11-06T00:00:00"/>
    <n v="2175000"/>
    <x v="962"/>
    <s v="SPNS"/>
  </r>
  <r>
    <x v="281"/>
    <d v="2015-05-21T00:00:00"/>
    <s v="PBS008"/>
    <d v="2016-06-15T00:00:00"/>
    <n v="1615000"/>
    <x v="963"/>
    <s v="PBS0"/>
  </r>
  <r>
    <x v="281"/>
    <d v="2015-05-21T00:00:00"/>
    <s v="PBS006"/>
    <d v="2020-09-15T00:00:00"/>
    <n v="129000"/>
    <x v="964"/>
    <s v="PBS0"/>
  </r>
  <r>
    <x v="281"/>
    <d v="2015-05-21T00:00:00"/>
    <s v="PBS007"/>
    <d v="2040-09-15T00:00:00"/>
    <n v="1164500"/>
    <x v="965"/>
    <s v="PBS0"/>
  </r>
  <r>
    <x v="282"/>
    <d v="2015-05-28T00:00:00"/>
    <s v="SPN12160304"/>
    <d v="2016-03-04T00:00:00"/>
    <n v="2351000"/>
    <x v="631"/>
    <s v="SPN1"/>
  </r>
  <r>
    <x v="282"/>
    <d v="2015-05-28T00:00:00"/>
    <s v="FR0070"/>
    <d v="2024-03-15T00:00:00"/>
    <n v="6974000"/>
    <x v="966"/>
    <s v="FR00"/>
  </r>
  <r>
    <x v="282"/>
    <d v="2015-05-28T00:00:00"/>
    <s v="FR0068"/>
    <d v="2034-03-15T00:00:00"/>
    <n v="2268000"/>
    <x v="967"/>
    <s v="FR00"/>
  </r>
  <r>
    <x v="283"/>
    <d v="2015-05-28T00:00:00"/>
    <s v="SNI25"/>
    <d v="2025-05-28T00:00:00"/>
    <n v="89834800"/>
    <x v="968"/>
    <s v="SNI2"/>
  </r>
  <r>
    <x v="284"/>
    <d v="2015-06-05T00:00:00"/>
    <s v="SPNS04122015"/>
    <d v="2015-12-04T00:00:00"/>
    <n v="1626000"/>
    <x v="969"/>
    <s v="SPNS"/>
  </r>
  <r>
    <x v="284"/>
    <d v="2015-06-05T00:00:00"/>
    <s v="PBS008"/>
    <d v="2016-06-15T00:00:00"/>
    <n v="2360000"/>
    <x v="224"/>
    <s v="PBS0"/>
  </r>
  <r>
    <x v="284"/>
    <d v="2015-06-05T00:00:00"/>
    <s v="PBS006"/>
    <d v="2020-09-15T00:00:00"/>
    <n v="417000"/>
    <x v="970"/>
    <s v="PBS0"/>
  </r>
  <r>
    <x v="284"/>
    <d v="2015-06-05T00:00:00"/>
    <s v="PBS007"/>
    <d v="2040-09-15T00:00:00"/>
    <n v="435000"/>
    <x v="971"/>
    <s v="PBS0"/>
  </r>
  <r>
    <x v="285"/>
    <d v="2015-06-11T00:00:00"/>
    <s v="SPN03150910"/>
    <d v="2015-09-10T00:00:00"/>
    <n v="1721000"/>
    <x v="972"/>
    <s v="SPN0"/>
  </r>
  <r>
    <x v="285"/>
    <d v="2015-06-11T00:00:00"/>
    <s v="SPN12160610"/>
    <d v="2016-06-10T00:00:00"/>
    <n v="1970000"/>
    <x v="586"/>
    <s v="SPN1"/>
  </r>
  <r>
    <x v="285"/>
    <d v="2015-06-11T00:00:00"/>
    <s v="FR0053"/>
    <d v="2021-07-15T00:00:00"/>
    <n v="7799000"/>
    <x v="973"/>
    <s v="FR00"/>
  </r>
  <r>
    <x v="285"/>
    <d v="2015-06-11T00:00:00"/>
    <s v="FR0071"/>
    <d v="2029-03-15T00:00:00"/>
    <n v="13790300"/>
    <x v="974"/>
    <s v="FR00"/>
  </r>
  <r>
    <x v="286"/>
    <d v="2015-06-18T00:00:00"/>
    <s v="SPNS04122015"/>
    <d v="2015-12-04T00:00:00"/>
    <n v="1051000"/>
    <x v="975"/>
    <s v="SPNS"/>
  </r>
  <r>
    <x v="286"/>
    <d v="2015-06-18T00:00:00"/>
    <s v="PBS008"/>
    <d v="2016-06-15T00:00:00"/>
    <n v="2660000"/>
    <x v="976"/>
    <s v="PBS0"/>
  </r>
  <r>
    <x v="286"/>
    <d v="2015-06-18T00:00:00"/>
    <s v="PBS006"/>
    <d v="2020-09-15T00:00:00"/>
    <n v="371000"/>
    <x v="829"/>
    <s v="PBS0"/>
  </r>
  <r>
    <x v="286"/>
    <d v="2015-06-18T00:00:00"/>
    <s v="PBS007"/>
    <d v="2040-09-15T00:00:00"/>
    <n v="385000"/>
    <x v="977"/>
    <s v="PBS0"/>
  </r>
  <r>
    <x v="287"/>
    <d v="2015-06-25T00:00:00"/>
    <s v="SPN12160401"/>
    <d v="2016-04-01T00:00:00"/>
    <n v="2650000"/>
    <x v="978"/>
    <s v="SPN1"/>
  </r>
  <r>
    <x v="287"/>
    <d v="2015-06-25T00:00:00"/>
    <s v="FR0053"/>
    <d v="2021-07-15T00:00:00"/>
    <n v="8221000"/>
    <x v="979"/>
    <s v="FR00"/>
  </r>
  <r>
    <x v="287"/>
    <d v="2015-06-25T00:00:00"/>
    <s v="FR0056"/>
    <d v="2026-09-15T00:00:00"/>
    <n v="16497500"/>
    <x v="980"/>
    <s v="FR00"/>
  </r>
  <r>
    <x v="287"/>
    <d v="2015-06-25T00:00:00"/>
    <s v="FR0071"/>
    <d v="2029-03-15T00:00:00"/>
    <n v="9442500"/>
    <x v="981"/>
    <s v="FR00"/>
  </r>
  <r>
    <x v="287"/>
    <d v="2015-06-25T00:00:00"/>
    <s v="FR0068"/>
    <d v="2034-03-15T00:00:00"/>
    <n v="3196500"/>
    <x v="982"/>
    <s v="FR00"/>
  </r>
  <r>
    <x v="288"/>
    <d v="2015-06-29T00:00:00"/>
    <s v="SDHI 2020D"/>
    <d v="2020-06-29T00:00:00"/>
    <n v="1000000"/>
    <x v="225"/>
    <s v="SDHI"/>
  </r>
  <r>
    <x v="289"/>
    <d v="2015-07-02T00:00:00"/>
    <s v="USDFR0001"/>
    <d v="2017-05-15T00:00:00"/>
    <n v="11625862.9"/>
    <x v="983"/>
    <s v="USDF"/>
  </r>
  <r>
    <x v="290"/>
    <d v="2015-07-02T00:00:00"/>
    <s v="SPNS15012016"/>
    <d v="2016-01-15T00:00:00"/>
    <n v="1101000"/>
    <x v="599"/>
    <s v="SPNS"/>
  </r>
  <r>
    <x v="290"/>
    <d v="2015-07-02T00:00:00"/>
    <s v="PBS008"/>
    <d v="2016-06-15T00:00:00"/>
    <n v="2241000"/>
    <x v="984"/>
    <s v="PBS0"/>
  </r>
  <r>
    <x v="290"/>
    <d v="2015-07-02T00:00:00"/>
    <s v="PBS006"/>
    <d v="2020-09-15T00:00:00"/>
    <n v="382000"/>
    <x v="985"/>
    <s v="PBS0"/>
  </r>
  <r>
    <x v="290"/>
    <d v="2015-07-02T00:00:00"/>
    <s v="PBS007"/>
    <d v="2040-09-15T00:00:00"/>
    <n v="149000"/>
    <x v="986"/>
    <s v="PBS0"/>
  </r>
  <r>
    <x v="291"/>
    <d v="2015-07-08T00:00:00"/>
    <s v="SDHI 2025A"/>
    <d v="2025-07-08T00:00:00"/>
    <n v="2000000"/>
    <x v="222"/>
    <s v="SDHI"/>
  </r>
  <r>
    <x v="292"/>
    <d v="2015-07-09T00:00:00"/>
    <s v="SPN03151008"/>
    <d v="2015-10-08T00:00:00"/>
    <n v="2372000"/>
    <x v="46"/>
    <s v="SPN0"/>
  </r>
  <r>
    <x v="292"/>
    <d v="2015-07-09T00:00:00"/>
    <s v="SPN12160708"/>
    <d v="2016-07-08T00:00:00"/>
    <n v="2550000"/>
    <x v="987"/>
    <s v="SPN1"/>
  </r>
  <r>
    <x v="292"/>
    <d v="2015-07-09T00:00:00"/>
    <s v="FR0056"/>
    <d v="2026-09-15T00:00:00"/>
    <n v="12465000"/>
    <x v="988"/>
    <s v="FR00"/>
  </r>
  <r>
    <x v="292"/>
    <d v="2015-07-09T00:00:00"/>
    <s v="FR0072"/>
    <d v="2036-05-15T00:00:00"/>
    <n v="9033500"/>
    <x v="989"/>
    <s v="FR00"/>
  </r>
  <r>
    <x v="293"/>
    <d v="2015-07-30T00:00:00"/>
    <s v="RIEUR0725"/>
    <d v="2025-07-30T00:00:00"/>
    <n v="35250445.647000007"/>
    <x v="990"/>
    <s v="RIEU"/>
  </r>
  <r>
    <x v="294"/>
    <d v="2015-07-30T00:00:00"/>
    <s v="SPNS15012016"/>
    <d v="2016-01-15T00:00:00"/>
    <n v="1551000"/>
    <x v="991"/>
    <s v="SPNS"/>
  </r>
  <r>
    <x v="294"/>
    <d v="2015-07-30T00:00:00"/>
    <s v="PBS008"/>
    <d v="2016-06-15T00:00:00"/>
    <n v="2121000"/>
    <x v="992"/>
    <s v="PBS0"/>
  </r>
  <r>
    <x v="294"/>
    <d v="2015-07-30T00:00:00"/>
    <s v="PBS006"/>
    <d v="2020-09-15T00:00:00"/>
    <n v="535000"/>
    <x v="993"/>
    <s v="PBS0"/>
  </r>
  <r>
    <x v="294"/>
    <d v="2015-07-30T00:00:00"/>
    <s v="PBS007"/>
    <d v="2040-09-15T00:00:00"/>
    <n v="285000"/>
    <x v="994"/>
    <s v="PBS0"/>
  </r>
  <r>
    <x v="294"/>
    <d v="2015-07-30T00:00:00"/>
    <s v="PBS009"/>
    <d v="2018-01-25T00:00:00"/>
    <n v="2235000"/>
    <x v="995"/>
    <s v="PBS0"/>
  </r>
  <r>
    <x v="295"/>
    <d v="2015-08-06T00:00:00"/>
    <s v="SPN12151105"/>
    <d v="2015-11-05T00:00:00"/>
    <n v="2650000"/>
    <x v="978"/>
    <s v="SPN1"/>
  </r>
  <r>
    <x v="295"/>
    <d v="2015-08-06T00:00:00"/>
    <s v="SPN12160805"/>
    <d v="2016-08-05T00:00:00"/>
    <n v="2476000"/>
    <x v="996"/>
    <s v="SPN1"/>
  </r>
  <r>
    <x v="295"/>
    <d v="2015-08-06T00:00:00"/>
    <s v="FR0053"/>
    <d v="2021-07-15T00:00:00"/>
    <n v="16466000"/>
    <x v="997"/>
    <s v="FR00"/>
  </r>
  <r>
    <x v="295"/>
    <d v="2015-08-06T00:00:00"/>
    <s v="FR0073"/>
    <d v="2031-05-15T00:00:00"/>
    <n v="6470000"/>
    <x v="998"/>
    <s v="FR00"/>
  </r>
  <r>
    <x v="295"/>
    <d v="2015-08-13T00:00:00"/>
    <s v="RIJPY0818"/>
    <d v="2018-08-13T00:00:00"/>
    <n v="2487150"/>
    <x v="999"/>
    <s v="RIJP"/>
  </r>
  <r>
    <x v="295"/>
    <d v="2015-08-13T00:00:00"/>
    <s v="RIJPY0820"/>
    <d v="2020-08-13T00:00:00"/>
    <n v="2487150"/>
    <x v="999"/>
    <s v="RIJP"/>
  </r>
  <r>
    <x v="295"/>
    <d v="2015-08-13T00:00:00"/>
    <s v="RIJPY0825"/>
    <d v="2025-08-13T00:00:00"/>
    <n v="6079700"/>
    <x v="1000"/>
    <s v="RIJP"/>
  </r>
  <r>
    <x v="296"/>
    <d v="2015-08-13T00:00:00"/>
    <s v="SPNS05022016"/>
    <d v="2016-02-05T00:00:00"/>
    <n v="3131000"/>
    <x v="927"/>
    <s v="SPNS"/>
  </r>
  <r>
    <x v="296"/>
    <d v="2015-08-13T00:00:00"/>
    <s v="PBS008"/>
    <d v="2016-06-15T00:00:00"/>
    <n v="4185000"/>
    <x v="1001"/>
    <s v="PBS0"/>
  </r>
  <r>
    <x v="296"/>
    <d v="2015-08-13T00:00:00"/>
    <s v="PBS006"/>
    <d v="2020-09-15T00:00:00"/>
    <n v="1005000"/>
    <x v="86"/>
    <s v="PBS0"/>
  </r>
  <r>
    <x v="296"/>
    <d v="2015-08-13T00:00:00"/>
    <s v="PBS007"/>
    <d v="2040-09-15T00:00:00"/>
    <n v="40000"/>
    <x v="198"/>
    <s v="PBS0"/>
  </r>
  <r>
    <x v="296"/>
    <d v="2015-08-13T00:00:00"/>
    <s v="PBS009"/>
    <d v="2018-01-25T00:00:00"/>
    <n v="3465000"/>
    <x v="1002"/>
    <s v="PBS0"/>
  </r>
  <r>
    <x v="297"/>
    <d v="2015-08-20T00:00:00"/>
    <s v="SPN12160512"/>
    <d v="2015-11-05T00:00:00"/>
    <n v="4805000"/>
    <x v="1003"/>
    <s v="SPN1"/>
  </r>
  <r>
    <x v="297"/>
    <d v="2015-08-20T00:00:00"/>
    <s v="FR0053"/>
    <d v="2021-07-15T00:00:00"/>
    <n v="7830000"/>
    <x v="1004"/>
    <s v="FR00"/>
  </r>
  <r>
    <x v="297"/>
    <d v="2015-08-20T00:00:00"/>
    <s v="FR0056"/>
    <d v="2026-09-15T00:00:00"/>
    <n v="6495000"/>
    <x v="1005"/>
    <s v="FR00"/>
  </r>
  <r>
    <x v="297"/>
    <d v="2015-08-20T00:00:00"/>
    <s v="FR0073"/>
    <d v="2031-05-15T00:00:00"/>
    <n v="1755000"/>
    <x v="1006"/>
    <s v="FR00"/>
  </r>
  <r>
    <x v="298"/>
    <d v="2015-08-27T00:00:00"/>
    <s v="SPNS05022016"/>
    <d v="2016-02-05T00:00:00"/>
    <n v="2126000"/>
    <x v="1007"/>
    <s v="SPNS"/>
  </r>
  <r>
    <x v="298"/>
    <d v="2015-08-27T00:00:00"/>
    <s v="PBS008"/>
    <d v="2016-06-15T00:00:00"/>
    <n v="1605000"/>
    <x v="1008"/>
    <s v="PBS0"/>
  </r>
  <r>
    <x v="298"/>
    <d v="2015-08-27T00:00:00"/>
    <s v="PBS009"/>
    <d v="2018-01-25T00:00:00"/>
    <n v="1945000"/>
    <x v="1009"/>
    <s v="PBS0"/>
  </r>
  <r>
    <x v="298"/>
    <d v="2015-08-27T00:00:00"/>
    <s v="PBS006"/>
    <d v="2020-09-15T00:00:00"/>
    <n v="632000"/>
    <x v="1010"/>
    <s v="PBS0"/>
  </r>
  <r>
    <x v="299"/>
    <d v="2015-09-03T00:00:00"/>
    <s v="SPN03151202"/>
    <d v="2015-12-02T00:00:00"/>
    <n v="2950000"/>
    <x v="1011"/>
    <s v="SPN0"/>
  </r>
  <r>
    <x v="299"/>
    <d v="2015-09-03T00:00:00"/>
    <s v="SPN12160902"/>
    <d v="2016-09-02T00:00:00"/>
    <n v="3245000"/>
    <x v="796"/>
    <s v="SPN1"/>
  </r>
  <r>
    <x v="299"/>
    <d v="2015-09-03T00:00:00"/>
    <s v="FR0053"/>
    <d v="2021-07-15T00:00:00"/>
    <n v="4360000"/>
    <x v="1012"/>
    <s v="FR00"/>
  </r>
  <r>
    <x v="299"/>
    <d v="2015-09-03T00:00:00"/>
    <s v="FR0056"/>
    <d v="2026-09-15T00:00:00"/>
    <n v="3793000"/>
    <x v="1013"/>
    <s v="FR00"/>
  </r>
  <r>
    <x v="299"/>
    <d v="2015-09-03T00:00:00"/>
    <s v="FR0072"/>
    <d v="2036-05-15T00:00:00"/>
    <n v="2033200"/>
    <x v="1014"/>
    <s v="FR00"/>
  </r>
  <r>
    <x v="300"/>
    <d v="2015-09-10T00:00:00"/>
    <s v="SPNS09032016"/>
    <d v="2016-03-09T00:00:00"/>
    <n v="1660000"/>
    <x v="1015"/>
    <s v="SPNS"/>
  </r>
  <r>
    <x v="300"/>
    <d v="2015-09-10T00:00:00"/>
    <s v="PBS008"/>
    <d v="2016-06-15T00:00:00"/>
    <n v="680000"/>
    <x v="282"/>
    <s v="PBS0"/>
  </r>
  <r>
    <x v="300"/>
    <d v="2015-09-10T00:00:00"/>
    <s v="PBS009"/>
    <d v="2018-01-25T00:00:00"/>
    <n v="1835000"/>
    <x v="1016"/>
    <s v="PBS0"/>
  </r>
  <r>
    <x v="300"/>
    <d v="2015-09-10T00:00:00"/>
    <s v="PBS006"/>
    <d v="2020-09-15T00:00:00"/>
    <n v="670000"/>
    <x v="88"/>
    <s v="PBS0"/>
  </r>
  <r>
    <x v="301"/>
    <d v="2015-09-17T00:00:00"/>
    <s v="SPN12160610"/>
    <d v="2016-06-10T00:00:00"/>
    <n v="2210000"/>
    <x v="1017"/>
    <s v="SPN1"/>
  </r>
  <r>
    <x v="301"/>
    <d v="2015-09-17T00:00:00"/>
    <s v="FR0053"/>
    <d v="2021-07-15T00:00:00"/>
    <n v="2644000"/>
    <x v="1018"/>
    <s v="FR00"/>
  </r>
  <r>
    <x v="301"/>
    <d v="2015-09-17T00:00:00"/>
    <s v="FR0073"/>
    <d v="2031-05-15T00:00:00"/>
    <n v="925000"/>
    <x v="1019"/>
    <s v="FR00"/>
  </r>
  <r>
    <x v="301"/>
    <d v="2015-09-17T00:00:00"/>
    <s v="FR0067"/>
    <d v="2044-02-15T00:00:00"/>
    <n v="2665000"/>
    <x v="1020"/>
    <s v="FR00"/>
  </r>
  <r>
    <x v="302"/>
    <d v="2015-09-25T00:00:00"/>
    <s v="SPNS09032016"/>
    <d v="2016-03-09T00:00:00"/>
    <n v="1151000"/>
    <x v="1021"/>
    <s v="SPNS"/>
  </r>
  <r>
    <x v="302"/>
    <d v="2015-09-25T00:00:00"/>
    <s v="PBS008"/>
    <d v="2016-06-15T00:00:00"/>
    <n v="926000"/>
    <x v="1022"/>
    <s v="PBS0"/>
  </r>
  <r>
    <x v="302"/>
    <d v="2015-09-25T00:00:00"/>
    <s v="PBS009"/>
    <d v="2018-01-25T00:00:00"/>
    <n v="1784500"/>
    <x v="1023"/>
    <s v="PBS0"/>
  </r>
  <r>
    <x v="302"/>
    <d v="2015-09-25T00:00:00"/>
    <s v="PBS006"/>
    <d v="2020-09-15T00:00:00"/>
    <n v="810000"/>
    <x v="1024"/>
    <s v="PBS0"/>
  </r>
  <r>
    <x v="303"/>
    <d v="2015-10-01T00:00:00"/>
    <s v="SPN12160708"/>
    <d v="2016-07-08T00:00:00"/>
    <n v="1080000"/>
    <x v="1025"/>
    <s v="SPN1"/>
  </r>
  <r>
    <x v="303"/>
    <d v="2015-10-01T00:00:00"/>
    <s v="FR0053"/>
    <d v="2021-07-15T00:00:00"/>
    <n v="2990000"/>
    <x v="1026"/>
    <s v="FR00"/>
  </r>
  <r>
    <x v="303"/>
    <d v="2015-10-01T00:00:00"/>
    <s v="FR0056"/>
    <d v="2026-09-15T00:00:00"/>
    <n v="2671000"/>
    <x v="852"/>
    <s v="FR00"/>
  </r>
  <r>
    <x v="303"/>
    <d v="2015-10-01T00:00:00"/>
    <s v="FR0073"/>
    <d v="2031-05-15T00:00:00"/>
    <n v="1513000"/>
    <x v="1027"/>
    <s v="FR00"/>
  </r>
  <r>
    <x v="304"/>
    <d v="2015-10-08T00:00:00"/>
    <s v="SPNNT20160401"/>
    <d v="2016-04-01T00:00:00"/>
    <n v="1357918"/>
    <x v="1028"/>
    <s v="SPNN"/>
  </r>
  <r>
    <x v="305"/>
    <d v="2015-10-08T00:00:00"/>
    <s v="SPNS07042016"/>
    <d v="2016-04-07T00:00:00"/>
    <n v="2185000"/>
    <x v="1029"/>
    <s v="SPNS"/>
  </r>
  <r>
    <x v="305"/>
    <d v="2015-10-08T00:00:00"/>
    <s v="PBS009"/>
    <d v="2018-01-25T00:00:00"/>
    <n v="920000"/>
    <x v="1030"/>
    <s v="PBS0"/>
  </r>
  <r>
    <x v="305"/>
    <d v="2015-10-08T00:00:00"/>
    <s v="PBS006"/>
    <d v="2020-09-15T00:00:00"/>
    <n v="1295000"/>
    <x v="786"/>
    <s v="PBS0"/>
  </r>
  <r>
    <x v="306"/>
    <d v="2015-10-16T00:00:00"/>
    <s v="SPN03160115"/>
    <d v="2016-01-15T00:00:00"/>
    <n v="1001000"/>
    <x v="1031"/>
    <s v="SPN0"/>
  </r>
  <r>
    <x v="306"/>
    <d v="2015-10-16T00:00:00"/>
    <s v="SPN12161015"/>
    <d v="2016-10-15T00:00:00"/>
    <n v="1580000"/>
    <x v="1032"/>
    <s v="SPN1"/>
  </r>
  <r>
    <x v="306"/>
    <d v="2015-10-16T00:00:00"/>
    <s v="FR0053"/>
    <d v="2021-07-15T00:00:00"/>
    <n v="1816000"/>
    <x v="1033"/>
    <s v="FR00"/>
  </r>
  <r>
    <x v="306"/>
    <d v="2015-10-16T00:00:00"/>
    <s v="FR0056"/>
    <d v="2026-09-15T00:00:00"/>
    <n v="4624500"/>
    <x v="1034"/>
    <s v="FR00"/>
  </r>
  <r>
    <x v="306"/>
    <d v="2015-10-16T00:00:00"/>
    <s v="FR0072"/>
    <d v="2036-05-15T00:00:00"/>
    <n v="2174300"/>
    <x v="1035"/>
    <s v="FR00"/>
  </r>
  <r>
    <x v="307"/>
    <d v="2015-10-21T00:00:00"/>
    <s v="ORI012"/>
    <d v="2018-10-15T00:00:00"/>
    <n v="27707470"/>
    <x v="1036"/>
    <s v="ORI0"/>
  </r>
  <r>
    <x v="308"/>
    <d v="2015-10-26T00:00:00"/>
    <s v="PBS010"/>
    <d v="2019-01-25T00:00:00"/>
    <n v="1000000"/>
    <x v="225"/>
    <s v="PBS0"/>
  </r>
  <r>
    <x v="309"/>
    <d v="2015-10-22T00:00:00"/>
    <s v="SPNS07042016"/>
    <d v="2016-04-07T00:00:00"/>
    <n v="1470000"/>
    <x v="1037"/>
    <s v="SPNS"/>
  </r>
  <r>
    <x v="309"/>
    <d v="2015-10-22T00:00:00"/>
    <s v="PBS009"/>
    <d v="2018-01-25T00:00:00"/>
    <n v="653500"/>
    <x v="1038"/>
    <s v="PBS0"/>
  </r>
  <r>
    <x v="309"/>
    <d v="2015-10-22T00:00:00"/>
    <s v="PBS006"/>
    <d v="2020-09-15T00:00:00"/>
    <n v="867100"/>
    <x v="1039"/>
    <s v="PBS0"/>
  </r>
  <r>
    <x v="310"/>
    <d v="2015-10-29T00:00:00"/>
    <s v="SPN12160708"/>
    <d v="2016-07-08T00:00:00"/>
    <n v="1790000"/>
    <x v="1040"/>
    <s v="SPN1"/>
  </r>
  <r>
    <x v="310"/>
    <d v="2015-10-29T00:00:00"/>
    <s v="FR0053"/>
    <d v="2021-07-15T00:00:00"/>
    <n v="1985000"/>
    <x v="1041"/>
    <s v="FR00"/>
  </r>
  <r>
    <x v="310"/>
    <d v="2015-10-29T00:00:00"/>
    <s v="FR0056"/>
    <d v="2026-09-15T00:00:00"/>
    <n v="4492000"/>
    <x v="1042"/>
    <s v="FR00"/>
  </r>
  <r>
    <x v="310"/>
    <d v="2015-10-29T00:00:00"/>
    <s v="FR0073"/>
    <d v="2031-05-15T00:00:00"/>
    <n v="3113500"/>
    <x v="1043"/>
    <s v="FR00"/>
  </r>
  <r>
    <x v="310"/>
    <d v="2015-10-29T00:00:00"/>
    <s v="FR0067"/>
    <d v="2044-02-15T00:00:00"/>
    <n v="1276000"/>
    <x v="1044"/>
    <s v="FR00"/>
  </r>
  <r>
    <x v="311"/>
    <d v="2015-11-03T00:00:00"/>
    <s v="FR0063"/>
    <d v="2023-05-15T00:00:00"/>
    <n v="900000"/>
    <x v="1045"/>
    <s v="FR00"/>
  </r>
  <r>
    <x v="312"/>
    <d v="2015-11-04T00:00:00"/>
    <s v="SDHI2023A"/>
    <d v="2023-11-04T00:00:00"/>
    <n v="1500000"/>
    <x v="32"/>
    <s v="SDHI"/>
  </r>
  <r>
    <x v="313"/>
    <d v="2015-11-05T00:00:00"/>
    <s v="SPNS04052016"/>
    <d v="2016-05-04T00:00:00"/>
    <n v="2100000"/>
    <x v="451"/>
    <s v="SPNS"/>
  </r>
  <r>
    <x v="313"/>
    <d v="2015-11-05T00:00:00"/>
    <s v="PBS009"/>
    <d v="2018-01-25T00:00:00"/>
    <n v="610000"/>
    <x v="1046"/>
    <s v="PBS0"/>
  </r>
  <r>
    <x v="313"/>
    <d v="2015-11-05T00:00:00"/>
    <s v="PBS006"/>
    <d v="2020-09-15T00:00:00"/>
    <n v="410000"/>
    <x v="262"/>
    <s v="PBS0"/>
  </r>
  <r>
    <x v="313"/>
    <d v="2015-11-05T00:00:00"/>
    <s v="PBS011"/>
    <d v="2023-08-15T00:00:00"/>
    <n v="210000"/>
    <x v="569"/>
    <s v="PBS0"/>
  </r>
  <r>
    <x v="314"/>
    <d v="2015-11-12T00:00:00"/>
    <s v="SPN03160211"/>
    <d v="2016-02-11T00:00:00"/>
    <n v="1221000"/>
    <x v="1047"/>
    <s v="SPN0"/>
  </r>
  <r>
    <x v="314"/>
    <d v="2015-11-12T00:00:00"/>
    <s v="SPN12161111"/>
    <d v="2016-11-11T00:00:00"/>
    <n v="1750000"/>
    <x v="1048"/>
    <s v="SPN1"/>
  </r>
  <r>
    <x v="314"/>
    <d v="2015-11-12T00:00:00"/>
    <s v="FR0056"/>
    <d v="2026-09-15T00:00:00"/>
    <n v="8108000"/>
    <x v="1049"/>
    <s v="FR00"/>
  </r>
  <r>
    <x v="314"/>
    <d v="2015-11-12T00:00:00"/>
    <s v="FR0072"/>
    <d v="2036-05-15T00:00:00"/>
    <n v="2598000"/>
    <x v="1050"/>
    <s v="FR00"/>
  </r>
  <r>
    <x v="315"/>
    <d v="2015-11-19T00:00:00"/>
    <s v="SPNS04052016"/>
    <d v="2016-05-04T00:00:00"/>
    <n v="2411000"/>
    <x v="1051"/>
    <s v="SPNS"/>
  </r>
  <r>
    <x v="315"/>
    <d v="2015-11-19T00:00:00"/>
    <s v="PBS009"/>
    <d v="2018-01-25T00:00:00"/>
    <n v="532000"/>
    <x v="958"/>
    <s v="PBS0"/>
  </r>
  <r>
    <x v="315"/>
    <d v="2015-11-19T00:00:00"/>
    <s v="PBS006"/>
    <d v="2020-09-15T00:00:00"/>
    <n v="741700"/>
    <x v="1052"/>
    <s v="PBS0"/>
  </r>
  <r>
    <x v="315"/>
    <d v="2015-11-19T00:00:00"/>
    <s v="PBS011"/>
    <d v="2023-08-15T00:00:00"/>
    <n v="276000"/>
    <x v="1053"/>
    <s v="PBS0"/>
  </r>
  <r>
    <x v="316"/>
    <d v="2015-11-24T00:00:00"/>
    <s v="SPNNT20160223"/>
    <d v="2016-02-23T00:00:00"/>
    <n v="10168286"/>
    <x v="1054"/>
    <s v="SPNN"/>
  </r>
  <r>
    <x v="316"/>
    <d v="2015-11-24T00:00:00"/>
    <s v="SPNSNT23022016"/>
    <d v="2016-02-23T00:00:00"/>
    <n v="5084143"/>
    <x v="1055"/>
    <s v="SPNS"/>
  </r>
  <r>
    <x v="317"/>
    <d v="2015-11-26T00:00:00"/>
    <s v="SPNNT20160902"/>
    <d v="2016-09-02T00:00:00"/>
    <n v="657915"/>
    <x v="1056"/>
    <s v="SPNN"/>
  </r>
  <r>
    <x v="318"/>
    <d v="2015-11-26T00:00:00"/>
    <s v="SPN12160805"/>
    <d v="2016-08-05T00:00:00"/>
    <n v="1525000"/>
    <x v="1057"/>
    <s v="SPN1"/>
  </r>
  <r>
    <x v="318"/>
    <d v="2015-11-26T00:00:00"/>
    <s v="FR0053"/>
    <d v="2021-07-15T00:00:00"/>
    <n v="4523900"/>
    <x v="1058"/>
    <s v="FR00"/>
  </r>
  <r>
    <x v="318"/>
    <d v="2015-11-26T00:00:00"/>
    <s v="FR0056"/>
    <d v="2026-09-15T00:00:00"/>
    <n v="8923500"/>
    <x v="1059"/>
    <s v="FR00"/>
  </r>
  <r>
    <x v="318"/>
    <d v="2015-11-26T00:00:00"/>
    <s v="FR0073"/>
    <d v="2031-05-15T00:00:00"/>
    <n v="2886000"/>
    <x v="1060"/>
    <s v="FR00"/>
  </r>
  <r>
    <x v="319"/>
    <d v="2015-12-03T00:00:00"/>
    <s v="SPN12160304"/>
    <d v="2016-03-04T00:00:00"/>
    <n v="2361000"/>
    <x v="1061"/>
    <s v="SPN1"/>
  </r>
  <r>
    <x v="319"/>
    <d v="2015-12-03T00:00:00"/>
    <s v="SPN12161202"/>
    <d v="2016-12-02T00:00:00"/>
    <n v="1001000"/>
    <x v="1031"/>
    <s v="SPN1"/>
  </r>
  <r>
    <x v="319"/>
    <d v="2015-12-03T00:00:00"/>
    <s v="FR0053"/>
    <d v="2021-07-15T00:00:00"/>
    <n v="3427000"/>
    <x v="1062"/>
    <s v="FR00"/>
  </r>
  <r>
    <x v="319"/>
    <d v="2015-12-03T00:00:00"/>
    <s v="FR0056"/>
    <d v="2026-09-15T00:00:00"/>
    <n v="7867000"/>
    <x v="1063"/>
    <s v="FR00"/>
  </r>
  <r>
    <x v="319"/>
    <d v="2015-12-03T00:00:00"/>
    <s v="FR0073"/>
    <d v="2031-05-15T00:00:00"/>
    <n v="4237000"/>
    <x v="1064"/>
    <s v="FR00"/>
  </r>
  <r>
    <x v="320"/>
    <d v="2015-12-10T00:00:00"/>
    <s v="PBS009"/>
    <d v="2018-01-25T00:00:00"/>
    <n v="1000000"/>
    <x v="225"/>
    <s v="PBS0"/>
  </r>
  <r>
    <x v="321"/>
    <d v="2015-12-23T00:00:00"/>
    <s v="FR0070"/>
    <d v="2024-03-15T00:00:00"/>
    <n v="7000000"/>
    <x v="1065"/>
    <s v="FR00"/>
  </r>
  <r>
    <x v="321"/>
    <d v="2015-12-29T00:00:00"/>
    <s v="FR0046"/>
    <d v="2016-09-02T00:00:00"/>
    <n v="7000000"/>
    <x v="1065"/>
    <s v="FR00"/>
  </r>
  <r>
    <x v="322"/>
    <d v="2015-12-30T00:00:00"/>
    <s v="SPNNT20160129"/>
    <d v="2016-01-29T00:00:00"/>
    <n v="1500000"/>
    <x v="32"/>
    <s v="SPNN"/>
  </r>
  <r>
    <x v="322"/>
    <d v="2015-12-30T00:00:00"/>
    <s v="SPNNT20160229"/>
    <d v="2016-02-26T00:00:00"/>
    <n v="2500000"/>
    <x v="455"/>
    <s v="SPNN"/>
  </r>
  <r>
    <x v="322"/>
    <d v="2015-12-30T00:00:00"/>
    <s v="SPNNT20160229"/>
    <d v="2016-02-26T00:00:00"/>
    <n v="3000000"/>
    <x v="353"/>
    <s v="SPNN"/>
  </r>
  <r>
    <x v="322"/>
    <d v="2015-12-30T00:00:00"/>
    <s v="SPNNT20160229"/>
    <d v="2016-02-26T00:00:00"/>
    <n v="3250000"/>
    <x v="1066"/>
    <s v="SPNN"/>
  </r>
  <r>
    <x v="322"/>
    <d v="2015-12-30T00:00:00"/>
    <s v="FR0038"/>
    <d v="2018-08-15T00:00:00"/>
    <n v="860000"/>
    <x v="1067"/>
    <s v="FR00"/>
  </r>
  <r>
    <x v="322"/>
    <d v="2015-12-30T00:00:00"/>
    <s v="PBS006"/>
    <d v="2020-09-15T00:00:00"/>
    <n v="553000"/>
    <x v="654"/>
    <s v="PBS0"/>
  </r>
  <r>
    <x v="323"/>
    <d v="2015-12-08T00:00:00"/>
    <s v="RI0126"/>
    <d v="2026-01-08T00:00:00"/>
    <n v="76439000"/>
    <x v="1068"/>
    <s v="RI01"/>
  </r>
  <r>
    <x v="323"/>
    <d v="2015-12-08T00:00:00"/>
    <s v="RI0146"/>
    <d v="2046-01-08T00:00:00"/>
    <n v="36134800"/>
    <x v="1069"/>
    <s v="RI01"/>
  </r>
  <r>
    <x v="324"/>
    <d v="2015-12-10T00:00:00"/>
    <s v="PBS009"/>
    <d v="2018-01-25T00:00:00"/>
    <n v="1000000"/>
    <x v="225"/>
    <s v="PBS0"/>
  </r>
  <r>
    <x v="321"/>
    <d v="2015-12-23T00:00:00"/>
    <s v="FR0070"/>
    <d v="2024-03-15T00:00:00"/>
    <n v="7000000"/>
    <x v="1065"/>
    <s v="FR00"/>
  </r>
  <r>
    <x v="325"/>
    <d v="2015-12-29T00:00:00"/>
    <s v="FR0046"/>
    <d v="2016-09-02T00:00:00"/>
    <n v="7000000"/>
    <x v="1065"/>
    <s v="FR00"/>
  </r>
  <r>
    <x v="326"/>
    <d v="2016-01-07T00:00:00"/>
    <s v="SPN12160401"/>
    <d v="2016-04-01T00:00:00"/>
    <n v="1951000"/>
    <x v="1070"/>
    <s v="SPN1"/>
  </r>
  <r>
    <x v="326"/>
    <d v="2016-01-07T00:00:00"/>
    <s v="SPN12170106"/>
    <d v="2017-01-06T00:00:00"/>
    <n v="2825000"/>
    <x v="1071"/>
    <s v="SPN1"/>
  </r>
  <r>
    <x v="326"/>
    <d v="2016-01-07T00:00:00"/>
    <s v="FR0053"/>
    <d v="2021-07-15T00:00:00"/>
    <n v="8418000"/>
    <x v="1072"/>
    <s v="FR00"/>
  </r>
  <r>
    <x v="326"/>
    <d v="2016-01-07T00:00:00"/>
    <s v="FR0056"/>
    <d v="2026-09-15T00:00:00"/>
    <n v="11247000"/>
    <x v="1073"/>
    <s v="FR00"/>
  </r>
  <r>
    <x v="326"/>
    <d v="2016-01-07T00:00:00"/>
    <s v="FR0072"/>
    <d v="2036-05-15T00:00:00"/>
    <n v="1763000"/>
    <x v="1074"/>
    <s v="FR00"/>
  </r>
  <r>
    <x v="327"/>
    <d v="2016-01-14T00:00:00"/>
    <s v="SPNS13072016"/>
    <d v="2016-07-13T00:00:00"/>
    <n v="2901000"/>
    <x v="941"/>
    <s v="SPNS"/>
  </r>
  <r>
    <x v="327"/>
    <d v="2016-01-14T00:00:00"/>
    <s v="PBS006"/>
    <d v="2020-09-15T00:00:00"/>
    <n v="1311000"/>
    <x v="1075"/>
    <s v="PBS0"/>
  </r>
  <r>
    <x v="327"/>
    <d v="2016-01-14T00:00:00"/>
    <s v="PBS009"/>
    <d v="2018-01-25T00:00:00"/>
    <n v="2731000"/>
    <x v="1076"/>
    <s v="PBS0"/>
  </r>
  <r>
    <x v="327"/>
    <d v="2016-01-14T00:00:00"/>
    <s v="PBS011"/>
    <d v="2023-08-15T00:00:00"/>
    <n v="360000"/>
    <x v="1077"/>
    <s v="PBS0"/>
  </r>
  <r>
    <x v="327"/>
    <d v="2016-01-14T00:00:00"/>
    <s v="PBS012"/>
    <d v="2030-11-15T00:00:00"/>
    <n v="635000"/>
    <x v="1078"/>
    <s v="PBS0"/>
  </r>
  <r>
    <x v="328"/>
    <d v="2016-01-21T00:00:00"/>
    <s v="SPN12170106"/>
    <d v="2017-04-01T00:00:00"/>
    <n v="6685000"/>
    <x v="1079"/>
    <s v="SPN1"/>
  </r>
  <r>
    <x v="328"/>
    <d v="2016-01-21T00:00:00"/>
    <s v="FR0056"/>
    <d v="2026-09-15T00:00:00"/>
    <n v="13240300"/>
    <x v="1080"/>
    <s v="FR00"/>
  </r>
  <r>
    <x v="328"/>
    <d v="2016-01-21T00:00:00"/>
    <s v="FR0073"/>
    <d v="2031-05-15T00:00:00"/>
    <n v="3003000"/>
    <x v="1081"/>
    <s v="FR00"/>
  </r>
  <r>
    <x v="328"/>
    <d v="2016-01-21T00:00:00"/>
    <s v="FR0072"/>
    <d v="2036-05-15T00:00:00"/>
    <n v="2076900"/>
    <x v="1082"/>
    <s v="FR00"/>
  </r>
  <r>
    <x v="329"/>
    <d v="2016-01-28T00:00:00"/>
    <s v="SPNS13072016"/>
    <d v="2016-07-13T00:00:00"/>
    <n v="4295000"/>
    <x v="1083"/>
    <s v="SPNS"/>
  </r>
  <r>
    <x v="329"/>
    <d v="2016-01-28T00:00:00"/>
    <s v="PBS006"/>
    <d v="2020-09-15T00:00:00"/>
    <n v="4235000"/>
    <x v="1084"/>
    <s v="PBS0"/>
  </r>
  <r>
    <x v="329"/>
    <d v="2016-01-28T00:00:00"/>
    <s v="PBS009"/>
    <d v="2018-01-25T00:00:00"/>
    <n v="2545000"/>
    <x v="1085"/>
    <s v="PBS0"/>
  </r>
  <r>
    <x v="329"/>
    <d v="2016-01-28T00:00:00"/>
    <s v="PBS011"/>
    <d v="2023-08-15T00:00:00"/>
    <n v="2228000"/>
    <x v="1086"/>
    <s v="PBS0"/>
  </r>
  <r>
    <x v="329"/>
    <d v="2016-01-28T00:00:00"/>
    <s v="PBS012"/>
    <d v="2030-11-15T00:00:00"/>
    <n v="345000"/>
    <x v="1087"/>
    <s v="PBS0"/>
  </r>
  <r>
    <x v="330"/>
    <d v="2016-02-04T00:00:00"/>
    <s v="SPN03160503"/>
    <d v="2016-05-03T00:00:00"/>
    <n v="3823000"/>
    <x v="1088"/>
    <s v="SPN0"/>
  </r>
  <r>
    <x v="330"/>
    <d v="2016-02-04T00:00:00"/>
    <s v="SPN12170203"/>
    <d v="2017-02-03T00:00:00"/>
    <n v="5176500"/>
    <x v="1089"/>
    <s v="SPN1"/>
  </r>
  <r>
    <x v="330"/>
    <d v="2016-02-04T00:00:00"/>
    <s v="FR0053"/>
    <d v="2021-07-15T00:00:00"/>
    <n v="8927000"/>
    <x v="1090"/>
    <s v="FR00"/>
  </r>
  <r>
    <x v="330"/>
    <d v="2016-02-04T00:00:00"/>
    <s v="FR0056"/>
    <d v="2026-09-15T00:00:00"/>
    <n v="8899000"/>
    <x v="1091"/>
    <s v="FR00"/>
  </r>
  <r>
    <x v="330"/>
    <d v="2016-02-04T00:00:00"/>
    <s v="FR0073"/>
    <d v="2031-05-15T00:00:00"/>
    <n v="7814000"/>
    <x v="1092"/>
    <s v="FR00"/>
  </r>
  <r>
    <x v="331"/>
    <d v="2016-02-05T00:00:00"/>
    <s v="FR0069"/>
    <d v="2019-04-15T00:00:00"/>
    <n v="1700000"/>
    <x v="1093"/>
    <s v="FR00"/>
  </r>
  <r>
    <x v="332"/>
    <d v="2016-02-11T00:00:00"/>
    <s v="SPNS10082016"/>
    <d v="2016-08-10T00:00:00"/>
    <n v="5291000"/>
    <x v="1094"/>
    <s v="SPNS"/>
  </r>
  <r>
    <x v="332"/>
    <d v="2016-02-11T00:00:00"/>
    <s v="PBS006"/>
    <d v="2020-09-15T00:00:00"/>
    <n v="1970000"/>
    <x v="586"/>
    <s v="PBS0"/>
  </r>
  <r>
    <x v="332"/>
    <d v="2016-02-11T00:00:00"/>
    <s v="PBS009"/>
    <d v="2018-01-25T00:00:00"/>
    <n v="5213000"/>
    <x v="1095"/>
    <s v="PBS0"/>
  </r>
  <r>
    <x v="332"/>
    <d v="2016-02-11T00:00:00"/>
    <s v="PBS011"/>
    <d v="2023-08-15T00:00:00"/>
    <n v="1442000"/>
    <x v="1096"/>
    <s v="PBS0"/>
  </r>
  <r>
    <x v="332"/>
    <d v="2016-02-11T00:00:00"/>
    <s v="PBS012"/>
    <d v="2030-11-15T00:00:00"/>
    <n v="910000"/>
    <x v="1097"/>
    <s v="PBS0"/>
  </r>
  <r>
    <x v="333"/>
    <d v="2016-02-18T00:00:00"/>
    <s v="SPN12170203"/>
    <d v="2017-02-03T00:00:00"/>
    <n v="5905000"/>
    <x v="1098"/>
    <s v="SPN1"/>
  </r>
  <r>
    <x v="333"/>
    <d v="2016-02-18T00:00:00"/>
    <s v="FR0056"/>
    <d v="2026-09-15T00:00:00"/>
    <n v="7587000"/>
    <x v="1099"/>
    <s v="FR00"/>
  </r>
  <r>
    <x v="333"/>
    <d v="2016-02-18T00:00:00"/>
    <s v="FR0073"/>
    <d v="2031-05-15T00:00:00"/>
    <n v="4027500"/>
    <x v="1100"/>
    <s v="FR00"/>
  </r>
  <r>
    <x v="333"/>
    <d v="2016-02-18T00:00:00"/>
    <s v="FR0072"/>
    <d v="2036-05-15T00:00:00"/>
    <n v="7129000"/>
    <x v="1101"/>
    <s v="FR00"/>
  </r>
  <r>
    <x v="334"/>
    <d v="2016-02-19T00:00:00"/>
    <s v="PBS010"/>
    <d v="2019-01-25T00:00:00"/>
    <n v="1500000"/>
    <x v="32"/>
    <s v="PBS0"/>
  </r>
  <r>
    <x v="335"/>
    <d v="2016-02-25T00:00:00"/>
    <s v="SPNS10082016"/>
    <d v="2016-08-10T00:00:00"/>
    <n v="3658000"/>
    <x v="1102"/>
    <s v="SPNS"/>
  </r>
  <r>
    <x v="335"/>
    <d v="2016-02-25T00:00:00"/>
    <s v="PBS006"/>
    <d v="2020-09-15T00:00:00"/>
    <n v="591000"/>
    <x v="1103"/>
    <s v="PBS0"/>
  </r>
  <r>
    <x v="335"/>
    <d v="2016-02-25T00:00:00"/>
    <s v="PBS009"/>
    <d v="2018-01-25T00:00:00"/>
    <n v="4422000"/>
    <x v="1104"/>
    <s v="PBS0"/>
  </r>
  <r>
    <x v="335"/>
    <d v="2016-02-25T00:00:00"/>
    <s v="PBS011"/>
    <d v="2023-08-15T00:00:00"/>
    <n v="305000"/>
    <x v="240"/>
    <s v="PBS0"/>
  </r>
  <r>
    <x v="335"/>
    <d v="2016-02-25T00:00:00"/>
    <s v="PBS012"/>
    <d v="2030-11-15T00:00:00"/>
    <n v="876000"/>
    <x v="1105"/>
    <s v="PBS0"/>
  </r>
  <r>
    <x v="336"/>
    <d v="2016-03-03T00:00:00"/>
    <s v="SPN03160602"/>
    <d v="2016-06-02T00:00:00"/>
    <n v="2325000"/>
    <x v="1106"/>
    <s v="SPN0"/>
  </r>
  <r>
    <x v="336"/>
    <d v="2016-03-03T00:00:00"/>
    <s v="SPN12170302"/>
    <d v="2017-03-02T00:00:00"/>
    <n v="2818000"/>
    <x v="210"/>
    <s v="SPN1"/>
  </r>
  <r>
    <x v="336"/>
    <d v="2016-03-03T00:00:00"/>
    <s v="FR0053"/>
    <d v="2021-07-15T00:00:00"/>
    <n v="5430000"/>
    <x v="1107"/>
    <s v="FR00"/>
  </r>
  <r>
    <x v="336"/>
    <d v="2016-03-03T00:00:00"/>
    <s v="FR0056"/>
    <d v="2026-09-15T00:00:00"/>
    <n v="11928000"/>
    <x v="1108"/>
    <s v="FR00"/>
  </r>
  <r>
    <x v="336"/>
    <d v="2016-03-03T00:00:00"/>
    <s v="FR0072"/>
    <d v="2036-05-15T00:00:00"/>
    <n v="4076600"/>
    <x v="1109"/>
    <s v="FR00"/>
  </r>
  <r>
    <x v="337"/>
    <d v="2016-03-11T00:00:00"/>
    <s v="SPNS09092016"/>
    <d v="2016-09-09T00:00:00"/>
    <n v="2325000"/>
    <x v="1106"/>
    <s v="SPNS"/>
  </r>
  <r>
    <x v="337"/>
    <d v="2016-03-11T00:00:00"/>
    <s v="PBS006"/>
    <d v="2020-09-15T00:00:00"/>
    <n v="1859500"/>
    <x v="1110"/>
    <s v="PBS0"/>
  </r>
  <r>
    <x v="337"/>
    <d v="2016-03-11T00:00:00"/>
    <s v="PBS009"/>
    <d v="2018-01-25T00:00:00"/>
    <n v="4339000"/>
    <x v="1111"/>
    <s v="PBS0"/>
  </r>
  <r>
    <x v="337"/>
    <d v="2016-03-11T00:00:00"/>
    <s v="PBS011"/>
    <d v="2023-08-15T00:00:00"/>
    <n v="1350000"/>
    <x v="1112"/>
    <s v="PBS0"/>
  </r>
  <r>
    <x v="337"/>
    <d v="2016-03-11T00:00:00"/>
    <s v="PBS012"/>
    <d v="2030-11-15T00:00:00"/>
    <n v="1458000"/>
    <x v="1113"/>
    <s v="PBS0"/>
  </r>
  <r>
    <x v="338"/>
    <d v="2016-03-10T00:00:00"/>
    <s v="SR-008"/>
    <d v="2019-03-10T00:00:00"/>
    <n v="31500000"/>
    <x v="1114"/>
    <s v="SR-0"/>
  </r>
  <r>
    <x v="337"/>
    <d v="2016-03-11T00:00:00"/>
    <s v="SPNNT20160610"/>
    <d v="2016-06-10T00:00:00"/>
    <n v="1054132"/>
    <x v="1115"/>
    <s v="SPNN"/>
  </r>
  <r>
    <x v="339"/>
    <d v="2016-03-11T00:00:00"/>
    <s v="PBS010"/>
    <d v="2019-01-25T00:00:00"/>
    <n v="1000000"/>
    <x v="225"/>
    <s v="PBS0"/>
  </r>
  <r>
    <x v="340"/>
    <d v="2016-03-17T00:00:00"/>
    <s v="SPN12170302"/>
    <d v="2017-03-02T00:00:00"/>
    <n v="2140000"/>
    <x v="341"/>
    <s v="SPN1"/>
  </r>
  <r>
    <x v="340"/>
    <d v="2016-03-17T00:00:00"/>
    <s v="FR0053"/>
    <d v="2021-07-15T00:00:00"/>
    <n v="7135000"/>
    <x v="1116"/>
    <s v="FR00"/>
  </r>
  <r>
    <x v="340"/>
    <d v="2016-03-17T00:00:00"/>
    <s v="FR0073"/>
    <d v="2031-05-15T00:00:00"/>
    <n v="4788000"/>
    <x v="1117"/>
    <s v="FR00"/>
  </r>
  <r>
    <x v="340"/>
    <d v="2016-03-17T00:00:00"/>
    <s v="FR0072"/>
    <d v="2036-05-15T00:00:00"/>
    <n v="5754500"/>
    <x v="1118"/>
    <s v="FR00"/>
  </r>
  <r>
    <x v="340"/>
    <d v="2016-03-17T00:00:00"/>
    <s v="FR0067"/>
    <d v="2044-02-15T00:00:00"/>
    <n v="2257800"/>
    <x v="1119"/>
    <s v="FR00"/>
  </r>
  <r>
    <x v="341"/>
    <d v="2016-03-29T00:00:00"/>
    <s v="SNI21"/>
    <d v="2021-03-29T00:00:00"/>
    <n v="10022250"/>
    <x v="1120"/>
    <s v="SNI2"/>
  </r>
  <r>
    <x v="341"/>
    <d v="2016-03-29T00:00:00"/>
    <s v="SNI26"/>
    <d v="2026-03-29T00:00:00"/>
    <n v="23385250"/>
    <x v="1121"/>
    <s v="SNI2"/>
  </r>
  <r>
    <x v="342"/>
    <d v="2016-03-24T00:00:00"/>
    <s v="SPNS09092016"/>
    <d v="2016-09-09T00:00:00"/>
    <n v="2571000"/>
    <x v="1122"/>
    <s v="SPNS"/>
  </r>
  <r>
    <x v="342"/>
    <d v="2016-03-24T00:00:00"/>
    <s v="PBS006"/>
    <d v="2020-09-15T00:00:00"/>
    <n v="663000"/>
    <x v="114"/>
    <s v="PBS0"/>
  </r>
  <r>
    <x v="342"/>
    <d v="2016-03-24T00:00:00"/>
    <s v="PBS009"/>
    <d v="2018-01-25T00:00:00"/>
    <n v="2684000"/>
    <x v="1123"/>
    <s v="PBS0"/>
  </r>
  <r>
    <x v="342"/>
    <d v="2016-03-24T00:00:00"/>
    <s v="PBS011"/>
    <d v="2023-08-15T00:00:00"/>
    <n v="3144000"/>
    <x v="1124"/>
    <s v="PBS0"/>
  </r>
  <r>
    <x v="342"/>
    <d v="2016-03-24T00:00:00"/>
    <s v="PBS012"/>
    <d v="2030-11-15T00:00:00"/>
    <n v="1818500"/>
    <x v="1125"/>
    <s v="PBS0"/>
  </r>
  <r>
    <x v="343"/>
    <d v="2016-03-31T00:00:00"/>
    <s v="SPN12170302"/>
    <d v="2017-03-02T00:00:00"/>
    <n v="2030000"/>
    <x v="1126"/>
    <s v="SPN1"/>
  </r>
  <r>
    <x v="343"/>
    <d v="2016-03-31T00:00:00"/>
    <s v="FR0056"/>
    <d v="2026-09-15T00:00:00"/>
    <n v="3637000"/>
    <x v="1127"/>
    <s v="FR00"/>
  </r>
  <r>
    <x v="343"/>
    <d v="2016-03-31T00:00:00"/>
    <s v="FR0073"/>
    <d v="2031-05-15T00:00:00"/>
    <n v="5019000"/>
    <x v="9"/>
    <s v="FR00"/>
  </r>
  <r>
    <x v="343"/>
    <d v="2016-03-31T00:00:00"/>
    <s v="FR0072"/>
    <d v="2036-05-15T00:00:00"/>
    <n v="5360800"/>
    <x v="1128"/>
    <s v="FR00"/>
  </r>
  <r>
    <x v="344"/>
    <d v="2016-04-08T00:00:00"/>
    <s v="SPNNTD20160701"/>
    <d v="2016-07-01T00:00:00"/>
    <n v="360814"/>
    <x v="1129"/>
    <s v="SPNN"/>
  </r>
  <r>
    <x v="345"/>
    <d v="2016-04-07T00:00:00"/>
    <s v="SPNS06102016"/>
    <d v="2016-10-06T00:00:00"/>
    <n v="1716000"/>
    <x v="1130"/>
    <s v="SPNS"/>
  </r>
  <r>
    <x v="345"/>
    <d v="2016-04-07T00:00:00"/>
    <s v="PBS006"/>
    <d v="2020-09-15T00:00:00"/>
    <n v="2182000"/>
    <x v="1131"/>
    <s v="PBS0"/>
  </r>
  <r>
    <x v="345"/>
    <d v="2016-04-07T00:00:00"/>
    <s v="PBS009"/>
    <d v="2018-01-25T00:00:00"/>
    <n v="4826000"/>
    <x v="1132"/>
    <s v="PBS0"/>
  </r>
  <r>
    <x v="345"/>
    <d v="2016-04-07T00:00:00"/>
    <s v="PBS011"/>
    <d v="2023-08-15T00:00:00"/>
    <n v="2176000"/>
    <x v="1133"/>
    <s v="PBS0"/>
  </r>
  <r>
    <x v="345"/>
    <d v="2016-04-07T00:00:00"/>
    <s v="PBS012"/>
    <d v="2030-11-15T00:00:00"/>
    <n v="2351000"/>
    <x v="631"/>
    <s v="PBS0"/>
  </r>
  <r>
    <x v="346"/>
    <d v="2016-04-14T00:00:00"/>
    <s v="SPN03160713"/>
    <d v="2016-07-13T00:00:00"/>
    <n v="4755000"/>
    <x v="1134"/>
    <s v="SPN0"/>
  </r>
  <r>
    <x v="346"/>
    <d v="2016-04-14T00:00:00"/>
    <s v="SPN12170413"/>
    <d v="2017-04-13T00:00:00"/>
    <n v="3040000"/>
    <x v="1135"/>
    <s v="SPN1"/>
  </r>
  <r>
    <x v="346"/>
    <d v="2016-04-14T00:00:00"/>
    <s v="FR0053"/>
    <d v="2021-07-15T00:00:00"/>
    <n v="3055700"/>
    <x v="1136"/>
    <s v="FR00"/>
  </r>
  <r>
    <x v="346"/>
    <d v="2016-04-14T00:00:00"/>
    <s v="FR0056"/>
    <d v="2026-09-15T00:00:00"/>
    <n v="11096000"/>
    <x v="1137"/>
    <s v="FR00"/>
  </r>
  <r>
    <x v="346"/>
    <d v="2016-04-14T00:00:00"/>
    <s v="FR0073"/>
    <d v="2031-05-15T00:00:00"/>
    <n v="10084000"/>
    <x v="1138"/>
    <s v="FR00"/>
  </r>
  <r>
    <x v="347"/>
    <d v="2016-04-21T00:00:00"/>
    <s v="SPNS06102016"/>
    <d v="2016-10-06T00:00:00"/>
    <n v="3105000"/>
    <x v="1139"/>
    <s v="SPNS"/>
  </r>
  <r>
    <x v="347"/>
    <d v="2016-04-21T00:00:00"/>
    <s v="PBS006"/>
    <d v="2020-09-15T00:00:00"/>
    <n v="2295000"/>
    <x v="102"/>
    <s v="PBS0"/>
  </r>
  <r>
    <x v="347"/>
    <d v="2016-04-21T00:00:00"/>
    <s v="PBS009"/>
    <d v="2018-01-25T00:00:00"/>
    <n v="4813000"/>
    <x v="1140"/>
    <s v="PBS0"/>
  </r>
  <r>
    <x v="347"/>
    <d v="2016-04-21T00:00:00"/>
    <s v="PBS011"/>
    <d v="2023-08-15T00:00:00"/>
    <n v="1756000"/>
    <x v="1141"/>
    <s v="PBS0"/>
  </r>
  <r>
    <x v="347"/>
    <d v="2016-04-21T00:00:00"/>
    <s v="PBS012"/>
    <d v="2030-11-15T00:00:00"/>
    <n v="3344000"/>
    <x v="1142"/>
    <s v="PBS0"/>
  </r>
  <r>
    <x v="348"/>
    <d v="2016-04-27T00:00:00"/>
    <s v="SDHI 2019C"/>
    <d v="2019-04-27T00:00:00"/>
    <n v="1000000"/>
    <x v="225"/>
    <s v="SDHI"/>
  </r>
  <r>
    <x v="349"/>
    <d v="2016-04-28T00:00:00"/>
    <s v="SPN12170106"/>
    <d v="2017-01-06T00:00:00"/>
    <n v="4746000"/>
    <x v="1143"/>
    <s v="SPN1"/>
  </r>
  <r>
    <x v="349"/>
    <d v="2016-04-28T00:00:00"/>
    <s v="FR0053"/>
    <d v="2021-07-15T00:00:00"/>
    <n v="4041000"/>
    <x v="1144"/>
    <s v="FR00"/>
  </r>
  <r>
    <x v="349"/>
    <d v="2016-04-28T00:00:00"/>
    <s v="FR0056"/>
    <d v="2026-09-15T00:00:00"/>
    <n v="8950500"/>
    <x v="1145"/>
    <s v="FR00"/>
  </r>
  <r>
    <x v="349"/>
    <d v="2016-04-28T00:00:00"/>
    <s v="FR0072"/>
    <d v="2036-05-15T00:00:00"/>
    <n v="4525400"/>
    <x v="1146"/>
    <s v="FR00"/>
  </r>
  <r>
    <x v="349"/>
    <d v="2016-04-28T00:00:00"/>
    <s v="FR0067"/>
    <d v="2044-02-15T00:00:00"/>
    <n v="2148500"/>
    <x v="1147"/>
    <s v="FR00"/>
  </r>
  <r>
    <x v="350"/>
    <d v="2016-05-09T00:00:00"/>
    <s v="SPNS04112016"/>
    <d v="2016-11-04T00:00:00"/>
    <n v="1751000"/>
    <x v="1148"/>
    <s v="SPNS"/>
  </r>
  <r>
    <x v="350"/>
    <d v="2016-05-09T00:00:00"/>
    <s v="PBS006"/>
    <d v="2020-09-15T00:00:00"/>
    <n v="1735000"/>
    <x v="1149"/>
    <s v="PBS0"/>
  </r>
  <r>
    <x v="350"/>
    <d v="2016-05-09T00:00:00"/>
    <s v="PBS009"/>
    <d v="2018-01-25T00:00:00"/>
    <n v="5392000"/>
    <x v="1150"/>
    <s v="PBS0"/>
  </r>
  <r>
    <x v="350"/>
    <d v="2016-05-09T00:00:00"/>
    <s v="PBS011"/>
    <d v="2023-08-15T00:00:00"/>
    <n v="1750000"/>
    <x v="1048"/>
    <s v="PBS0"/>
  </r>
  <r>
    <x v="350"/>
    <d v="2016-05-09T00:00:00"/>
    <s v="PBS012"/>
    <d v="2030-11-15T00:00:00"/>
    <n v="2616100"/>
    <x v="1151"/>
    <s v="PBS0"/>
  </r>
  <r>
    <x v="351"/>
    <d v="2016-05-12T00:00:00"/>
    <s v="SPN03160811"/>
    <d v="2016-08-11T00:00:00"/>
    <n v="1775000"/>
    <x v="1152"/>
    <s v="SPN0"/>
  </r>
  <r>
    <x v="351"/>
    <d v="2016-05-12T00:00:00"/>
    <s v="SPN12170511"/>
    <d v="2017-05-11T00:00:00"/>
    <n v="2551000"/>
    <x v="1153"/>
    <s v="SPN1"/>
  </r>
  <r>
    <x v="351"/>
    <d v="2016-05-12T00:00:00"/>
    <s v="FR0053"/>
    <d v="2021-07-15T00:00:00"/>
    <n v="2931500"/>
    <x v="1154"/>
    <s v="FR00"/>
  </r>
  <r>
    <x v="351"/>
    <d v="2016-05-12T00:00:00"/>
    <s v="FR0073"/>
    <d v="2031-05-15T00:00:00"/>
    <n v="3114400"/>
    <x v="1155"/>
    <s v="FR00"/>
  </r>
  <r>
    <x v="351"/>
    <d v="2016-05-12T00:00:00"/>
    <s v="FR0072"/>
    <d v="2036-05-15T00:00:00"/>
    <n v="3060000"/>
    <x v="1156"/>
    <s v="FR00"/>
  </r>
  <r>
    <x v="352"/>
    <d v="2016-05-19T00:00:00"/>
    <s v="SPNS04112016"/>
    <d v="2016-11-04T00:00:00"/>
    <n v="1600000"/>
    <x v="593"/>
    <s v="SPNS"/>
  </r>
  <r>
    <x v="352"/>
    <d v="2016-05-19T00:00:00"/>
    <s v="PBS006"/>
    <d v="2020-09-15T00:00:00"/>
    <n v="1712500"/>
    <x v="1157"/>
    <s v="PBS0"/>
  </r>
  <r>
    <x v="352"/>
    <d v="2016-05-19T00:00:00"/>
    <s v="PBS009"/>
    <d v="2018-01-25T00:00:00"/>
    <n v="8336000"/>
    <x v="1158"/>
    <s v="PBS0"/>
  </r>
  <r>
    <x v="352"/>
    <d v="2016-05-19T00:00:00"/>
    <s v="PBS011"/>
    <d v="2023-08-15T00:00:00"/>
    <n v="950600"/>
    <x v="1159"/>
    <s v="PBS0"/>
  </r>
  <r>
    <x v="352"/>
    <d v="2016-05-19T00:00:00"/>
    <s v="PBS012"/>
    <d v="2030-11-15T00:00:00"/>
    <n v="1912000"/>
    <x v="1160"/>
    <s v="PBS0"/>
  </r>
  <r>
    <x v="353"/>
    <d v="2016-05-20T00:00:00"/>
    <s v="FR0062"/>
    <d v="2042-04-15T00:00:00"/>
    <n v="400000"/>
    <x v="132"/>
    <s v="FR00"/>
  </r>
  <r>
    <x v="354"/>
    <d v="2016-05-25T00:00:00"/>
    <s v="SBR002"/>
    <d v="2018-05-20T00:00:00"/>
    <n v="3929005"/>
    <x v="1161"/>
    <s v="SBR0"/>
  </r>
  <r>
    <x v="355"/>
    <d v="2016-05-26T00:00:00"/>
    <s v="SPN12170203"/>
    <d v="2017-02-03T00:00:00"/>
    <n v="890000"/>
    <x v="1162"/>
    <s v="SPN1"/>
  </r>
  <r>
    <x v="355"/>
    <d v="2016-05-26T00:00:00"/>
    <s v="FR0056"/>
    <d v="2026-09-15T00:00:00"/>
    <n v="6332500"/>
    <x v="1163"/>
    <s v="FR00"/>
  </r>
  <r>
    <x v="355"/>
    <d v="2016-05-26T00:00:00"/>
    <s v="FR0073"/>
    <d v="2031-05-15T00:00:00"/>
    <n v="3980000"/>
    <x v="1164"/>
    <s v="FR00"/>
  </r>
  <r>
    <x v="355"/>
    <d v="2016-05-26T00:00:00"/>
    <s v="FR0072"/>
    <d v="2036-05-15T00:00:00"/>
    <n v="3483600"/>
    <x v="1165"/>
    <s v="FR00"/>
  </r>
  <r>
    <x v="356"/>
    <d v="2016-06-07T00:00:00"/>
    <s v="SPNS01122016"/>
    <d v="2016-12-01T00:00:00"/>
    <n v="1531000"/>
    <x v="767"/>
    <s v="SPNS"/>
  </r>
  <r>
    <x v="356"/>
    <d v="2016-06-07T00:00:00"/>
    <s v="PBS006"/>
    <d v="2020-09-15T00:00:00"/>
    <n v="1248000"/>
    <x v="1166"/>
    <s v="PBS0"/>
  </r>
  <r>
    <x v="356"/>
    <d v="2016-06-07T00:00:00"/>
    <s v="PBS009"/>
    <d v="2018-01-25T00:00:00"/>
    <n v="5255000"/>
    <x v="1167"/>
    <s v="PBS0"/>
  </r>
  <r>
    <x v="356"/>
    <d v="2016-06-07T00:00:00"/>
    <s v="PBS011"/>
    <d v="2023-08-15T00:00:00"/>
    <n v="376200"/>
    <x v="1168"/>
    <s v="PBS0"/>
  </r>
  <r>
    <x v="356"/>
    <d v="2016-06-07T00:00:00"/>
    <s v="PBS012"/>
    <d v="2030-11-15T00:00:00"/>
    <n v="1219000"/>
    <x v="1169"/>
    <s v="PBS0"/>
  </r>
  <r>
    <x v="357"/>
    <d v="2016-06-09T00:00:00"/>
    <s v="SPN03160908"/>
    <d v="2016-09-08T00:00:00"/>
    <n v="2811000"/>
    <x v="1170"/>
    <s v="SPN0"/>
  </r>
  <r>
    <x v="357"/>
    <d v="2016-06-09T00:00:00"/>
    <s v="SPN12170608"/>
    <d v="2017-06-08T00:00:00"/>
    <n v="2291000"/>
    <x v="1171"/>
    <s v="SPN1"/>
  </r>
  <r>
    <x v="357"/>
    <d v="2016-06-09T00:00:00"/>
    <s v="FR0053"/>
    <d v="2021-07-15T00:00:00"/>
    <n v="9775000"/>
    <x v="1172"/>
    <s v="FR00"/>
  </r>
  <r>
    <x v="357"/>
    <d v="2016-06-09T00:00:00"/>
    <s v="FR0056"/>
    <d v="2026-09-15T00:00:00"/>
    <n v="16277000"/>
    <x v="1173"/>
    <s v="FR00"/>
  </r>
  <r>
    <x v="357"/>
    <d v="2016-06-09T00:00:00"/>
    <s v="FR0073"/>
    <d v="2031-05-15T00:00:00"/>
    <n v="11174400"/>
    <x v="1174"/>
    <s v="FR00"/>
  </r>
  <r>
    <x v="357"/>
    <d v="2016-06-14T00:00:00"/>
    <s v="RIEUR0623"/>
    <d v="2023-06-14T00:00:00"/>
    <n v="63415610.100000001"/>
    <x v="1175"/>
    <s v="RIEU"/>
  </r>
  <r>
    <x v="357"/>
    <d v="2016-06-14T00:00:00"/>
    <s v="RIEUR0628"/>
    <d v="2028-06-14T00:00:00"/>
    <n v="61916423.100000001"/>
    <x v="1176"/>
    <s v="RIEU"/>
  </r>
  <r>
    <x v="358"/>
    <d v="2016-06-16T00:00:00"/>
    <s v="SPNS01122016"/>
    <d v="2016-12-01T00:00:00"/>
    <n v="1236000"/>
    <x v="1177"/>
    <s v="SPNS"/>
  </r>
  <r>
    <x v="358"/>
    <d v="2016-06-16T00:00:00"/>
    <s v="PBS006"/>
    <d v="2020-09-15T00:00:00"/>
    <n v="340000"/>
    <x v="560"/>
    <s v="PBS0"/>
  </r>
  <r>
    <x v="358"/>
    <d v="2016-06-16T00:00:00"/>
    <s v="PBS009"/>
    <d v="2018-01-25T00:00:00"/>
    <n v="3400000"/>
    <x v="1178"/>
    <s v="PBS0"/>
  </r>
  <r>
    <x v="358"/>
    <d v="2016-06-16T00:00:00"/>
    <s v="PBS011"/>
    <d v="2023-08-15T00:00:00"/>
    <n v="376200"/>
    <x v="1168"/>
    <s v="PBS0"/>
  </r>
  <r>
    <x v="358"/>
    <d v="2016-06-16T00:00:00"/>
    <s v="PBS012"/>
    <d v="2030-11-15T00:00:00"/>
    <n v="1820000"/>
    <x v="1179"/>
    <s v="PBS0"/>
  </r>
  <r>
    <x v="359"/>
    <d v="2016-06-21T00:00:00"/>
    <s v="RIJPY0619"/>
    <d v="2019-06-21T00:00:00"/>
    <n v="7911820"/>
    <x v="1180"/>
    <s v="RIJP"/>
  </r>
  <r>
    <x v="359"/>
    <d v="2016-06-21T00:00:00"/>
    <s v="RIJPY0621"/>
    <d v="2021-06-21T00:00:00"/>
    <n v="4849180"/>
    <x v="1181"/>
    <s v="RIJP"/>
  </r>
  <r>
    <x v="360"/>
    <d v="2016-06-23T00:00:00"/>
    <s v="SPN12170302"/>
    <d v="2017-03-02T00:00:00"/>
    <n v="1400000"/>
    <x v="1182"/>
    <s v="SPN1"/>
  </r>
  <r>
    <x v="360"/>
    <d v="2016-06-23T00:00:00"/>
    <s v="FR0053"/>
    <d v="2021-07-15T00:00:00"/>
    <n v="5435000"/>
    <x v="184"/>
    <s v="FR00"/>
  </r>
  <r>
    <x v="360"/>
    <d v="2016-06-23T00:00:00"/>
    <s v="FR0073"/>
    <d v="2031-05-15T00:00:00"/>
    <n v="6059500"/>
    <x v="1183"/>
    <s v="FR00"/>
  </r>
  <r>
    <x v="360"/>
    <d v="2016-06-23T00:00:00"/>
    <s v="FR0072"/>
    <d v="2036-05-15T00:00:00"/>
    <n v="4639600"/>
    <x v="1184"/>
    <s v="FR00"/>
  </r>
  <r>
    <x v="361"/>
    <d v="2016-06-24T00:00:00"/>
    <s v="USDFR0002"/>
    <d v="2026-06-24T00:00:00"/>
    <n v="2659200"/>
    <x v="1185"/>
    <s v="USDF"/>
  </r>
  <r>
    <x v="362"/>
    <d v="2016-06-30T00:00:00"/>
    <s v="SPNS29122016"/>
    <d v="2016-12-01T00:00:00"/>
    <n v="1191000"/>
    <x v="1186"/>
    <s v="SPNS"/>
  </r>
  <r>
    <x v="362"/>
    <d v="2016-06-30T00:00:00"/>
    <s v="PBS006"/>
    <d v="2020-09-15T00:00:00"/>
    <n v="1901000"/>
    <x v="1187"/>
    <s v="PBS0"/>
  </r>
  <r>
    <x v="362"/>
    <d v="2016-06-30T00:00:00"/>
    <s v="PBS009"/>
    <d v="2018-01-25T00:00:00"/>
    <n v="2445000"/>
    <x v="1188"/>
    <s v="PBS0"/>
  </r>
  <r>
    <x v="362"/>
    <d v="2016-06-30T00:00:00"/>
    <s v="PBS011"/>
    <d v="2023-08-15T00:00:00"/>
    <n v="135300"/>
    <x v="1189"/>
    <s v="PBS0"/>
  </r>
  <r>
    <x v="362"/>
    <d v="2016-06-30T00:00:00"/>
    <s v="PBS012"/>
    <d v="2030-11-15T00:00:00"/>
    <n v="2130500"/>
    <x v="1190"/>
    <s v="PBS0"/>
  </r>
  <r>
    <x v="363"/>
    <d v="2016-07-01T00:00:00"/>
    <s v="SPNNTD20160930"/>
    <d v="2016-09-30T00:00:00"/>
    <n v="211767"/>
    <x v="1191"/>
    <s v="SPNN"/>
  </r>
  <r>
    <x v="364"/>
    <d v="2016-07-13T00:00:00"/>
    <s v="SPNSNT12102016"/>
    <d v="2016-10-12T00:00:00"/>
    <n v="2535030"/>
    <x v="1192"/>
    <s v="SPNS"/>
  </r>
  <r>
    <x v="365"/>
    <d v="2016-07-18T00:00:00"/>
    <s v="FR0045"/>
    <d v="2037-05-15T00:00:00"/>
    <n v="3226304"/>
    <x v="1193"/>
    <s v="FR00"/>
  </r>
  <r>
    <x v="365"/>
    <d v="2016-07-18T00:00:00"/>
    <s v="FR0071"/>
    <d v="2029-03-15T00:00:00"/>
    <n v="1288682"/>
    <x v="1194"/>
    <s v="FR00"/>
  </r>
  <r>
    <x v="365"/>
    <d v="2016-07-18T00:00:00"/>
    <s v="FR0070"/>
    <d v="2024-03-15T00:00:00"/>
    <n v="907421"/>
    <x v="1195"/>
    <s v="FR00"/>
  </r>
  <r>
    <x v="365"/>
    <d v="2016-07-18T00:00:00"/>
    <s v="FR0057"/>
    <d v="2041-05-15T00:00:00"/>
    <n v="3686573"/>
    <x v="1196"/>
    <s v="FR00"/>
  </r>
  <r>
    <x v="365"/>
    <d v="2016-07-18T00:00:00"/>
    <s v="FR0067"/>
    <d v="2044-02-15T00:00:00"/>
    <n v="1318284"/>
    <x v="1197"/>
    <s v="FR00"/>
  </r>
  <r>
    <x v="366"/>
    <d v="2016-07-21T00:00:00"/>
    <s v="SPN03161020"/>
    <d v="2016-10-20T00:00:00"/>
    <n v="4130000"/>
    <x v="1198"/>
    <s v="SPN0"/>
  </r>
  <r>
    <x v="366"/>
    <d v="2016-07-21T00:00:00"/>
    <s v="SPN12170720"/>
    <d v="2017-07-20T00:00:00"/>
    <n v="3385000"/>
    <x v="1199"/>
    <s v="SPN1"/>
  </r>
  <r>
    <x v="366"/>
    <d v="2016-07-21T00:00:00"/>
    <s v="FR0053"/>
    <d v="2021-07-15T00:00:00"/>
    <n v="20474000"/>
    <x v="1200"/>
    <s v="FR00"/>
  </r>
  <r>
    <x v="366"/>
    <d v="2016-07-21T00:00:00"/>
    <s v="FR0056"/>
    <d v="2026-09-15T00:00:00"/>
    <n v="11975000"/>
    <x v="1201"/>
    <s v="FR00"/>
  </r>
  <r>
    <x v="366"/>
    <d v="2016-07-21T00:00:00"/>
    <s v="FR0072"/>
    <d v="2036-05-15T00:00:00"/>
    <n v="6886500"/>
    <x v="1202"/>
    <s v="FR00"/>
  </r>
  <r>
    <x v="367"/>
    <d v="2016-07-28T00:00:00"/>
    <s v="SPNS27012017"/>
    <d v="2017-01-27T00:00:00"/>
    <n v="1152000"/>
    <x v="1203"/>
    <s v="SPNS"/>
  </r>
  <r>
    <x v="367"/>
    <d v="2016-07-28T00:00:00"/>
    <s v="PBS006"/>
    <d v="2020-09-15T00:00:00"/>
    <n v="8244500"/>
    <x v="1204"/>
    <s v="PBS0"/>
  </r>
  <r>
    <x v="367"/>
    <d v="2016-07-28T00:00:00"/>
    <s v="PBS009"/>
    <d v="2018-01-25T00:00:00"/>
    <n v="6803500"/>
    <x v="1205"/>
    <s v="PBS0"/>
  </r>
  <r>
    <x v="367"/>
    <d v="2016-07-28T00:00:00"/>
    <s v="PBS011"/>
    <d v="2023-08-15T00:00:00"/>
    <n v="1080000"/>
    <x v="1025"/>
    <s v="PBS0"/>
  </r>
  <r>
    <x v="367"/>
    <d v="2016-07-28T00:00:00"/>
    <s v="PBS012"/>
    <d v="2030-11-15T00:00:00"/>
    <n v="4079500"/>
    <x v="1206"/>
    <s v="PBS0"/>
  </r>
  <r>
    <x v="368"/>
    <d v="2016-08-04T00:00:00"/>
    <s v="SPN03161104"/>
    <d v="2016-10-20T00:00:00"/>
    <n v="3451000"/>
    <x v="1207"/>
    <s v="SPN0"/>
  </r>
  <r>
    <x v="368"/>
    <d v="2016-08-04T00:00:00"/>
    <s v="SPN12170804"/>
    <d v="2017-07-20T00:00:00"/>
    <n v="2857000"/>
    <x v="152"/>
    <s v="SPN1"/>
  </r>
  <r>
    <x v="368"/>
    <d v="2016-08-04T00:00:00"/>
    <s v="FR0053"/>
    <d v="2021-07-15T00:00:00"/>
    <n v="14879600"/>
    <x v="1208"/>
    <s v="FR00"/>
  </r>
  <r>
    <x v="368"/>
    <d v="2016-08-04T00:00:00"/>
    <s v="FR0056"/>
    <d v="2026-09-15T00:00:00"/>
    <n v="16721800"/>
    <x v="1209"/>
    <s v="FR00"/>
  </r>
  <r>
    <x v="368"/>
    <d v="2016-08-04T00:00:00"/>
    <s v="FR0073"/>
    <d v="2031-05-15T00:00:00"/>
    <n v="7973700"/>
    <x v="1210"/>
    <s v="FR00"/>
  </r>
  <r>
    <x v="369"/>
    <d v="2016-08-09T00:00:00"/>
    <s v="PBS010"/>
    <d v="2019-01-25T00:00:00"/>
    <n v="300000"/>
    <x v="1211"/>
    <s v="PBS0"/>
  </r>
  <r>
    <x v="370"/>
    <d v="2016-08-11T00:00:00"/>
    <s v="SPNS27012017"/>
    <d v="2017-01-27T00:00:00"/>
    <n v="1900000"/>
    <x v="342"/>
    <s v="SPNS"/>
  </r>
  <r>
    <x v="370"/>
    <d v="2016-08-11T00:00:00"/>
    <s v="PBS006"/>
    <d v="2020-09-15T00:00:00"/>
    <n v="5553000"/>
    <x v="1212"/>
    <s v="PBS0"/>
  </r>
  <r>
    <x v="370"/>
    <d v="2016-08-11T00:00:00"/>
    <s v="PBS009"/>
    <d v="2018-01-25T00:00:00"/>
    <n v="4352000"/>
    <x v="1213"/>
    <s v="PBS0"/>
  </r>
  <r>
    <x v="370"/>
    <d v="2016-08-11T00:00:00"/>
    <s v="PBS011"/>
    <d v="2023-08-15T00:00:00"/>
    <n v="2193000"/>
    <x v="1214"/>
    <s v="PBS0"/>
  </r>
  <r>
    <x v="370"/>
    <d v="2016-08-11T00:00:00"/>
    <s v="PBS012"/>
    <d v="2030-11-15T00:00:00"/>
    <n v="3551000"/>
    <x v="1215"/>
    <s v="PBS0"/>
  </r>
  <r>
    <x v="371"/>
    <d v="2016-08-12T00:00:00"/>
    <s v="FR0061"/>
    <d v="2022-05-15T00:00:00"/>
    <n v="825000"/>
    <x v="1216"/>
    <s v="FR00"/>
  </r>
  <r>
    <x v="371"/>
    <d v="2016-08-12T00:00:00"/>
    <s v="FR0063"/>
    <d v="2023-05-15T00:00:00"/>
    <n v="1100000"/>
    <x v="824"/>
    <s v="FR00"/>
  </r>
  <r>
    <x v="371"/>
    <d v="2016-08-12T00:00:00"/>
    <s v="FR0046"/>
    <d v="2023-07-15T00:00:00"/>
    <n v="825000"/>
    <x v="1216"/>
    <s v="FR00"/>
  </r>
  <r>
    <x v="371"/>
    <d v="2016-08-12T00:00:00"/>
    <s v="FR0062"/>
    <d v="2042-04-15T00:00:00"/>
    <n v="992000"/>
    <x v="567"/>
    <s v="FR00"/>
  </r>
  <r>
    <x v="372"/>
    <d v="2016-08-19T00:00:00"/>
    <s v="SPN12170511"/>
    <d v="2017-05-11T00:00:00"/>
    <n v="9482400"/>
    <x v="1217"/>
    <s v="SPN1"/>
  </r>
  <r>
    <x v="372"/>
    <d v="2016-08-19T00:00:00"/>
    <s v="FR0053"/>
    <d v="2021-07-15T00:00:00"/>
    <n v="12223800"/>
    <x v="1218"/>
    <s v="FR00"/>
  </r>
  <r>
    <x v="372"/>
    <d v="2016-08-19T00:00:00"/>
    <s v="FR0073"/>
    <d v="2031-05-15T00:00:00"/>
    <n v="9122200"/>
    <x v="1219"/>
    <s v="FR00"/>
  </r>
  <r>
    <x v="372"/>
    <d v="2016-08-19T00:00:00"/>
    <s v="FR0072"/>
    <d v="2036-05-15T00:00:00"/>
    <n v="6132800"/>
    <x v="1220"/>
    <s v="FR00"/>
  </r>
  <r>
    <x v="373"/>
    <d v="2016-08-25T00:00:00"/>
    <s v="SPNS24022017"/>
    <d v="2017-02-24T00:00:00"/>
    <n v="2978000"/>
    <x v="1221"/>
    <s v="SPNS"/>
  </r>
  <r>
    <x v="373"/>
    <d v="2016-08-25T00:00:00"/>
    <s v="PBS006"/>
    <d v="2020-09-15T00:00:00"/>
    <n v="5849000"/>
    <x v="1222"/>
    <s v="PBS0"/>
  </r>
  <r>
    <x v="373"/>
    <d v="2016-08-25T00:00:00"/>
    <s v="PBS009"/>
    <d v="2018-01-25T00:00:00"/>
    <n v="1626000"/>
    <x v="969"/>
    <s v="PBS0"/>
  </r>
  <r>
    <x v="373"/>
    <d v="2016-08-25T00:00:00"/>
    <s v="PBS011"/>
    <d v="2023-08-15T00:00:00"/>
    <n v="1895500"/>
    <x v="1223"/>
    <s v="PBS0"/>
  </r>
  <r>
    <x v="373"/>
    <d v="2016-08-25T00:00:00"/>
    <s v="PBS012"/>
    <d v="2030-11-15T00:00:00"/>
    <n v="2918000"/>
    <x v="1224"/>
    <s v="PBS0"/>
  </r>
  <r>
    <x v="374"/>
    <d v="2016-09-01T00:00:00"/>
    <s v="SPN12161202"/>
    <d v="2016-12-02T00:00:00"/>
    <n v="2374400"/>
    <x v="1225"/>
    <s v="SPN1"/>
  </r>
  <r>
    <x v="374"/>
    <d v="2016-09-01T00:00:00"/>
    <s v="SPN12170804"/>
    <d v="2017-08-04T00:00:00"/>
    <n v="993100"/>
    <x v="1226"/>
    <s v="SPN1"/>
  </r>
  <r>
    <x v="374"/>
    <d v="2016-09-01T00:00:00"/>
    <s v="FR0056"/>
    <d v="2026-09-15T00:00:00"/>
    <n v="10754400"/>
    <x v="1227"/>
    <s v="FR00"/>
  </r>
  <r>
    <x v="374"/>
    <d v="2016-09-01T00:00:00"/>
    <s v="FR0073"/>
    <d v="2031-05-15T00:00:00"/>
    <n v="4059500"/>
    <x v="1228"/>
    <s v="FR00"/>
  </r>
  <r>
    <x v="374"/>
    <d v="2016-09-01T00:00:00"/>
    <s v="FR0072"/>
    <d v="2036-05-15T00:00:00"/>
    <n v="3934900"/>
    <x v="1229"/>
    <s v="FR00"/>
  </r>
  <r>
    <x v="375"/>
    <d v="2016-09-07T00:00:00"/>
    <s v="ST-001"/>
    <d v="2018-09-07T00:00:00"/>
    <n v="2585122"/>
    <x v="1230"/>
    <s v="ST-0"/>
  </r>
  <r>
    <x v="376"/>
    <d v="2016-09-08T00:00:00"/>
    <s v="SPNS24022017"/>
    <d v="2017-02-24T00:00:00"/>
    <n v="2238000"/>
    <x v="297"/>
    <s v="SPNS"/>
  </r>
  <r>
    <x v="376"/>
    <d v="2016-09-08T00:00:00"/>
    <s v="PBS006"/>
    <d v="2020-09-15T00:00:00"/>
    <n v="3768500"/>
    <x v="1231"/>
    <s v="PBS0"/>
  </r>
  <r>
    <x v="376"/>
    <d v="2016-09-08T00:00:00"/>
    <s v="PBS009"/>
    <d v="2018-01-25T00:00:00"/>
    <n v="5562000"/>
    <x v="1232"/>
    <s v="PBS0"/>
  </r>
  <r>
    <x v="376"/>
    <d v="2016-09-08T00:00:00"/>
    <s v="PBS011"/>
    <d v="2023-08-15T00:00:00"/>
    <n v="1184200"/>
    <x v="1233"/>
    <s v="PBS0"/>
  </r>
  <r>
    <x v="376"/>
    <d v="2016-09-08T00:00:00"/>
    <s v="PBS012"/>
    <d v="2030-11-15T00:00:00"/>
    <n v="693500"/>
    <x v="1234"/>
    <s v="PBS0"/>
  </r>
  <r>
    <x v="377"/>
    <d v="2016-09-15T00:00:00"/>
    <s v="SPN12170914"/>
    <d v="2017-09-14T00:00:00"/>
    <n v="2331000"/>
    <x v="391"/>
    <s v="SPN1"/>
  </r>
  <r>
    <x v="377"/>
    <d v="2016-09-15T00:00:00"/>
    <s v="FR0061"/>
    <d v="2022-05-15T00:00:00"/>
    <n v="3575000"/>
    <x v="1235"/>
    <s v="FR00"/>
  </r>
  <r>
    <x v="377"/>
    <d v="2016-09-15T00:00:00"/>
    <s v="FR0059"/>
    <d v="2027-05-15T00:00:00"/>
    <n v="5415000"/>
    <x v="1236"/>
    <s v="FR00"/>
  </r>
  <r>
    <x v="377"/>
    <d v="2016-09-15T00:00:00"/>
    <s v="FR0073"/>
    <d v="2031-05-15T00:00:00"/>
    <n v="1537300"/>
    <x v="1237"/>
    <s v="FR00"/>
  </r>
  <r>
    <x v="377"/>
    <d v="2016-09-15T00:00:00"/>
    <s v="FR0067"/>
    <d v="2044-02-15T00:00:00"/>
    <n v="3671300"/>
    <x v="1238"/>
    <s v="FR00"/>
  </r>
  <r>
    <x v="378"/>
    <d v="2016-09-22T00:00:00"/>
    <s v="SPNS21032017"/>
    <d v="2017-03-21T00:00:00"/>
    <n v="2011000"/>
    <x v="1239"/>
    <s v="SPNS"/>
  </r>
  <r>
    <x v="378"/>
    <d v="2016-09-22T00:00:00"/>
    <s v="PBS006"/>
    <d v="2020-09-15T00:00:00"/>
    <n v="1463000"/>
    <x v="1240"/>
    <s v="PBS0"/>
  </r>
  <r>
    <x v="378"/>
    <d v="2016-09-22T00:00:00"/>
    <s v="PBS009"/>
    <d v="2018-01-25T00:00:00"/>
    <n v="4426000"/>
    <x v="1241"/>
    <s v="PBS0"/>
  </r>
  <r>
    <x v="378"/>
    <d v="2016-09-22T00:00:00"/>
    <s v="PBS011"/>
    <d v="2023-08-15T00:00:00"/>
    <n v="1059200"/>
    <x v="1242"/>
    <s v="PBS0"/>
  </r>
  <r>
    <x v="378"/>
    <d v="2016-09-22T00:00:00"/>
    <s v="PBS012"/>
    <d v="2030-11-15T00:00:00"/>
    <n v="941800"/>
    <x v="1243"/>
    <s v="PBS0"/>
  </r>
  <r>
    <x v="378"/>
    <d v="2016-09-22T00:00:00"/>
    <s v="PBS010"/>
    <d v="2019-01-25T00:00:00"/>
    <n v="250000"/>
    <x v="1244"/>
    <s v="PBS0"/>
  </r>
  <r>
    <x v="379"/>
    <d v="2016-09-29T00:00:00"/>
    <s v="SPN12170608"/>
    <d v="2017-06-08T00:00:00"/>
    <n v="2225000"/>
    <x v="1245"/>
    <s v="SPN1"/>
  </r>
  <r>
    <x v="379"/>
    <d v="2016-09-29T00:00:00"/>
    <s v="FR0061"/>
    <d v="2022-05-15T00:00:00"/>
    <n v="6501300"/>
    <x v="1246"/>
    <s v="FR00"/>
  </r>
  <r>
    <x v="379"/>
    <d v="2016-09-29T00:00:00"/>
    <s v="FR0059"/>
    <d v="2027-05-15T00:00:00"/>
    <n v="6495900"/>
    <x v="1247"/>
    <s v="FR00"/>
  </r>
  <r>
    <x v="379"/>
    <d v="2016-09-29T00:00:00"/>
    <s v="FR0072"/>
    <d v="2036-05-15T00:00:00"/>
    <n v="4508200"/>
    <x v="1248"/>
    <s v="FR00"/>
  </r>
  <r>
    <x v="380"/>
    <d v="2016-10-06T00:00:00"/>
    <s v="SPNS21032017"/>
    <d v="2017-03-21T00:00:00"/>
    <n v="1846000"/>
    <x v="1249"/>
    <s v="SPNS"/>
  </r>
  <r>
    <x v="380"/>
    <d v="2016-10-06T00:00:00"/>
    <s v="PBS013"/>
    <d v="2019-05-15T00:00:00"/>
    <n v="2000000"/>
    <x v="222"/>
    <s v="PBS0"/>
  </r>
  <r>
    <x v="380"/>
    <d v="2016-10-06T00:00:00"/>
    <s v="PBS014"/>
    <d v="2021-05-15T00:00:00"/>
    <n v="560000"/>
    <x v="1250"/>
    <s v="PBS0"/>
  </r>
  <r>
    <x v="380"/>
    <d v="2016-10-06T00:00:00"/>
    <s v="PBS012"/>
    <d v="2030-11-15T00:00:00"/>
    <n v="1020200"/>
    <x v="1251"/>
    <s v="PBS0"/>
  </r>
  <r>
    <x v="381"/>
    <d v="2016-10-13T00:00:00"/>
    <s v="SPN03170112"/>
    <d v="2017-01-12T00:00:00"/>
    <n v="1850000"/>
    <x v="1252"/>
    <s v="SPN0"/>
  </r>
  <r>
    <x v="381"/>
    <d v="2016-10-13T00:00:00"/>
    <s v="SPN12171012"/>
    <d v="2017-10-12T00:00:00"/>
    <n v="1685000"/>
    <x v="463"/>
    <s v="SPN1"/>
  </r>
  <r>
    <x v="381"/>
    <d v="2016-10-13T00:00:00"/>
    <s v="FR0061"/>
    <d v="2022-05-15T00:00:00"/>
    <n v="4032100"/>
    <x v="1253"/>
    <s v="FR00"/>
  </r>
  <r>
    <x v="381"/>
    <d v="2016-10-13T00:00:00"/>
    <s v="FR0073"/>
    <d v="2031-05-15T00:00:00"/>
    <n v="3578400"/>
    <x v="1254"/>
    <s v="FR00"/>
  </r>
  <r>
    <x v="381"/>
    <d v="2016-10-13T00:00:00"/>
    <s v="FR0072"/>
    <d v="2036-05-15T00:00:00"/>
    <n v="1620300"/>
    <x v="1255"/>
    <s v="FR00"/>
  </r>
  <r>
    <x v="382"/>
    <d v="2016-10-20T00:00:00"/>
    <s v="SPNS19042017"/>
    <d v="2017-04-19T00:00:00"/>
    <n v="2163000"/>
    <x v="1256"/>
    <s v="SPNS"/>
  </r>
  <r>
    <x v="382"/>
    <d v="2016-10-20T00:00:00"/>
    <s v="PBS013"/>
    <d v="2019-05-15T00:00:00"/>
    <n v="714000"/>
    <x v="1257"/>
    <s v="PBS0"/>
  </r>
  <r>
    <x v="382"/>
    <d v="2016-10-20T00:00:00"/>
    <s v="PBS014"/>
    <d v="2021-05-15T00:00:00"/>
    <n v="327000"/>
    <x v="669"/>
    <s v="PBS0"/>
  </r>
  <r>
    <x v="382"/>
    <d v="2016-10-20T00:00:00"/>
    <s v="PBS012"/>
    <d v="2030-11-15T00:00:00"/>
    <n v="832500"/>
    <x v="1258"/>
    <s v="PBS0"/>
  </r>
  <r>
    <x v="383"/>
    <d v="2016-10-26T00:00:00"/>
    <s v="ORI013"/>
    <d v="2019-10-15T00:00:00"/>
    <n v="19848720"/>
    <x v="1259"/>
    <s v="ORI0"/>
  </r>
  <r>
    <x v="384"/>
    <d v="2016-10-27T00:00:00"/>
    <s v="SPN12170804"/>
    <d v="2017-08-04T00:00:00"/>
    <n v="2221000"/>
    <x v="1260"/>
    <s v="SPN1"/>
  </r>
  <r>
    <x v="384"/>
    <d v="2016-10-27T00:00:00"/>
    <s v="FR0059"/>
    <d v="2027-05-15T00:00:00"/>
    <n v="8765500"/>
    <x v="1261"/>
    <s v="FR00"/>
  </r>
  <r>
    <x v="384"/>
    <d v="2016-10-27T00:00:00"/>
    <s v="FR0073"/>
    <d v="2031-05-15T00:00:00"/>
    <n v="1345000"/>
    <x v="1262"/>
    <s v="FR00"/>
  </r>
  <r>
    <x v="384"/>
    <d v="2016-10-27T00:00:00"/>
    <s v="FR0072"/>
    <d v="2036-05-15T00:00:00"/>
    <n v="2495300"/>
    <x v="1263"/>
    <s v="FR00"/>
  </r>
  <r>
    <x v="384"/>
    <d v="2016-10-27T00:00:00"/>
    <s v="FR0067"/>
    <d v="2044-02-15T00:00:00"/>
    <n v="494500"/>
    <x v="1264"/>
    <s v="FR00"/>
  </r>
  <r>
    <x v="385"/>
    <d v="2016-11-03T00:00:00"/>
    <s v="SPNS19042017"/>
    <d v="2017-04-19T00:00:00"/>
    <n v="2146000"/>
    <x v="1265"/>
    <s v="SPNS"/>
  </r>
  <r>
    <x v="385"/>
    <d v="2016-11-03T00:00:00"/>
    <s v="PBS013"/>
    <d v="2019-05-15T00:00:00"/>
    <n v="1357000"/>
    <x v="1266"/>
    <s v="PBS0"/>
  </r>
  <r>
    <x v="385"/>
    <d v="2016-11-03T00:00:00"/>
    <s v="PBS014"/>
    <d v="2021-05-15T00:00:00"/>
    <n v="460000"/>
    <x v="1267"/>
    <s v="PBS0"/>
  </r>
  <r>
    <x v="385"/>
    <d v="2016-11-03T00:00:00"/>
    <s v="PBS012"/>
    <d v="2030-11-15T00:00:00"/>
    <n v="1012000"/>
    <x v="1268"/>
    <s v="PBS0"/>
  </r>
  <r>
    <x v="386"/>
    <d v="2016-11-10T00:00:00"/>
    <s v="SPN03170209"/>
    <d v="2017-02-09T00:00:00"/>
    <n v="4415000"/>
    <x v="1269"/>
    <s v="SPN0"/>
  </r>
  <r>
    <x v="386"/>
    <d v="2016-11-10T00:00:00"/>
    <s v="SPN12171109"/>
    <d v="2017-11-09T00:00:00"/>
    <n v="1840000"/>
    <x v="1270"/>
    <s v="SPN1"/>
  </r>
  <r>
    <x v="386"/>
    <d v="2016-11-10T00:00:00"/>
    <s v="FR0061"/>
    <d v="2022-05-15T00:00:00"/>
    <n v="5678400"/>
    <x v="1271"/>
    <s v="FR00"/>
  </r>
  <r>
    <x v="386"/>
    <d v="2016-11-10T00:00:00"/>
    <s v="FR0059"/>
    <d v="2027-05-15T00:00:00"/>
    <n v="8050100"/>
    <x v="1272"/>
    <s v="FR00"/>
  </r>
  <r>
    <x v="386"/>
    <d v="2016-11-10T00:00:00"/>
    <s v="FR0074"/>
    <d v="2032-08-15T00:00:00"/>
    <n v="2531000"/>
    <x v="1273"/>
    <s v="FR00"/>
  </r>
  <r>
    <x v="387"/>
    <d v="2016-12-08T00:00:00"/>
    <s v="SPN03170307"/>
    <d v="2017-03-07T00:00:00"/>
    <n v="4466000"/>
    <x v="1274"/>
    <s v="SPN0"/>
  </r>
  <r>
    <x v="387"/>
    <d v="2016-12-08T00:00:00"/>
    <s v="SPN12171207"/>
    <d v="2017-12-07T00:00:00"/>
    <n v="3861000"/>
    <x v="1275"/>
    <s v="SPN1"/>
  </r>
  <r>
    <x v="387"/>
    <d v="2016-12-08T00:00:00"/>
    <s v="FR0061"/>
    <d v="2022-05-15T00:00:00"/>
    <n v="8545000"/>
    <x v="1276"/>
    <s v="FR00"/>
  </r>
  <r>
    <x v="387"/>
    <d v="2016-12-08T00:00:00"/>
    <s v="FR0059"/>
    <d v="2027-05-15T00:00:00"/>
    <n v="10667400"/>
    <x v="1277"/>
    <s v="FR00"/>
  </r>
  <r>
    <x v="387"/>
    <d v="2016-12-08T00:00:00"/>
    <s v="FR0072"/>
    <d v="2036-05-15T00:00:00"/>
    <n v="1747800"/>
    <x v="1278"/>
    <s v="FR00"/>
  </r>
  <r>
    <x v="388"/>
    <d v="2016-12-08T00:00:00"/>
    <s v="RI0122"/>
    <d v="2022-01-08T00:00:00"/>
    <n v="71449800.525000006"/>
    <x v="1279"/>
    <s v="RI01"/>
  </r>
  <r>
    <x v="388"/>
    <d v="2016-12-08T00:00:00"/>
    <s v="RI0127"/>
    <d v="2027-01-08T00:00:00"/>
    <n v="54736558.950000003"/>
    <x v="1280"/>
    <s v="RI01"/>
  </r>
  <r>
    <x v="388"/>
    <d v="2016-12-08T00:00:00"/>
    <s v="RI0147"/>
    <d v="2047-01-08T00:00:00"/>
    <n v="55536354.300000004"/>
    <x v="1281"/>
    <s v="RI01"/>
  </r>
  <r>
    <x v="389"/>
    <d v="2017-01-05T00:00:00"/>
    <s v="SPN03170404"/>
    <d v="2017-04-04T00:00:00"/>
    <n v="14975000"/>
    <x v="1282"/>
    <s v="SPN0"/>
  </r>
  <r>
    <x v="389"/>
    <d v="2017-01-05T00:00:00"/>
    <s v="SPN12180104"/>
    <d v="2018-01-04T00:00:00"/>
    <n v="7255000"/>
    <x v="1283"/>
    <s v="SPN1"/>
  </r>
  <r>
    <x v="389"/>
    <d v="2017-01-05T00:00:00"/>
    <s v="FR0061"/>
    <d v="2022-05-15T00:00:00"/>
    <n v="7593000"/>
    <x v="1284"/>
    <s v="FR00"/>
  </r>
  <r>
    <x v="389"/>
    <d v="2017-01-05T00:00:00"/>
    <s v="FR0059"/>
    <d v="2027-05-15T00:00:00"/>
    <n v="5203000"/>
    <x v="1285"/>
    <s v="FR00"/>
  </r>
  <r>
    <x v="389"/>
    <d v="2017-01-05T00:00:00"/>
    <s v="FR0072"/>
    <d v="2036-05-15T00:00:00"/>
    <n v="1875000"/>
    <x v="277"/>
    <s v="FR00"/>
  </r>
  <r>
    <x v="390"/>
    <d v="2017-01-12T00:00:00"/>
    <s v="SPNS11072017"/>
    <d v="2017-07-11T00:00:00"/>
    <n v="17890000"/>
    <x v="1286"/>
    <s v="SPNS"/>
  </r>
  <r>
    <x v="390"/>
    <d v="2017-01-12T00:00:00"/>
    <s v="PBS013"/>
    <d v="2019-05-15T00:00:00"/>
    <n v="3491700"/>
    <x v="1287"/>
    <s v="PBS0"/>
  </r>
  <r>
    <x v="390"/>
    <d v="2017-01-12T00:00:00"/>
    <s v="PBS014"/>
    <d v="2021-05-15T00:00:00"/>
    <n v="763000"/>
    <x v="638"/>
    <s v="PBS0"/>
  </r>
  <r>
    <x v="390"/>
    <d v="2017-01-12T00:00:00"/>
    <s v="PBS011"/>
    <d v="2023-08-15T00:00:00"/>
    <n v="976600"/>
    <x v="1288"/>
    <s v="PBS0"/>
  </r>
  <r>
    <x v="390"/>
    <d v="2017-01-12T00:00:00"/>
    <s v="PBS012"/>
    <d v="2031-11-15T00:00:00"/>
    <n v="896000"/>
    <x v="1289"/>
    <s v="PBS0"/>
  </r>
  <r>
    <x v="391"/>
    <d v="2017-01-19T00:00:00"/>
    <s v="SPN03170408"/>
    <d v="2017-04-18T00:00:00"/>
    <n v="20380000"/>
    <x v="1290"/>
    <s v="SPN0"/>
  </r>
  <r>
    <x v="391"/>
    <d v="2017-01-19T00:00:00"/>
    <s v="SPN12180104"/>
    <d v="2018-01-04T00:00:00"/>
    <n v="17205000"/>
    <x v="1291"/>
    <s v="SPN1"/>
  </r>
  <r>
    <x v="391"/>
    <d v="2017-01-19T00:00:00"/>
    <s v="FR0059"/>
    <d v="2027-05-15T00:00:00"/>
    <n v="8566700"/>
    <x v="1292"/>
    <s v="FR00"/>
  </r>
  <r>
    <x v="391"/>
    <d v="2017-01-19T00:00:00"/>
    <s v="FR0074"/>
    <d v="2027-05-15T00:00:00"/>
    <n v="3666000"/>
    <x v="1293"/>
    <s v="FR00"/>
  </r>
  <r>
    <x v="391"/>
    <d v="2017-01-19T00:00:00"/>
    <s v="FR0072"/>
    <d v="2036-05-15T00:00:00"/>
    <n v="3876500"/>
    <x v="1294"/>
    <s v="FR00"/>
  </r>
  <r>
    <x v="392"/>
    <d v="2017-01-26T00:00:00"/>
    <s v="SPNS11072017"/>
    <d v="2017-07-11T00:00:00"/>
    <n v="14503000"/>
    <x v="1295"/>
    <s v="SPNS"/>
  </r>
  <r>
    <x v="392"/>
    <d v="2017-01-26T00:00:00"/>
    <s v="PBS013"/>
    <d v="2019-05-15T00:00:00"/>
    <n v="6847000"/>
    <x v="1296"/>
    <s v="PBS0"/>
  </r>
  <r>
    <x v="392"/>
    <d v="2017-01-26T00:00:00"/>
    <s v="PBS014"/>
    <d v="2021-05-15T00:00:00"/>
    <n v="1229000"/>
    <x v="639"/>
    <s v="PBS0"/>
  </r>
  <r>
    <x v="392"/>
    <d v="2017-01-26T00:00:00"/>
    <s v="PBS011"/>
    <d v="2023-08-15T00:00:00"/>
    <n v="644000"/>
    <x v="1297"/>
    <s v="PBS0"/>
  </r>
  <r>
    <x v="392"/>
    <d v="2017-01-26T00:00:00"/>
    <s v="PBS012"/>
    <d v="2031-11-15T00:00:00"/>
    <n v="502500"/>
    <x v="1298"/>
    <s v="PBS0"/>
  </r>
  <r>
    <x v="393"/>
    <d v="2017-02-02T00:00:00"/>
    <s v="SPN03170501"/>
    <d v="2017-05-01T00:00:00"/>
    <n v="19480000"/>
    <x v="1299"/>
    <s v="SPN0"/>
  </r>
  <r>
    <x v="393"/>
    <d v="2017-02-02T00:00:00"/>
    <s v="SPN12180201"/>
    <d v="2018-02-01T00:00:00"/>
    <n v="15480000"/>
    <x v="1300"/>
    <s v="SPN1"/>
  </r>
  <r>
    <x v="393"/>
    <d v="2017-02-02T00:00:00"/>
    <s v="FR0061"/>
    <d v="2022-05-15T00:00:00"/>
    <n v="5973500"/>
    <x v="1301"/>
    <s v="FR00"/>
  </r>
  <r>
    <x v="393"/>
    <d v="2017-02-02T00:00:00"/>
    <s v="FR0059"/>
    <d v="2027-05-15T00:00:00"/>
    <n v="6827300"/>
    <x v="1302"/>
    <s v="FR00"/>
  </r>
  <r>
    <x v="393"/>
    <d v="2017-02-02T00:00:00"/>
    <s v="FR0074"/>
    <d v="2027-05-15T00:00:00"/>
    <n v="1682400"/>
    <x v="1303"/>
    <s v="FR00"/>
  </r>
  <r>
    <x v="394"/>
    <d v="2017-02-09T00:00:00"/>
    <s v="SPNS08082017"/>
    <d v="2017-08-08T00:00:00"/>
    <n v="8215000"/>
    <x v="1304"/>
    <s v="SPNS"/>
  </r>
  <r>
    <x v="394"/>
    <d v="2017-02-09T00:00:00"/>
    <s v="PBS013"/>
    <d v="2019-05-15T00:00:00"/>
    <n v="7345000"/>
    <x v="1305"/>
    <s v="PBS0"/>
  </r>
  <r>
    <x v="394"/>
    <d v="2017-02-09T00:00:00"/>
    <s v="PBS014"/>
    <d v="2021-05-15T00:00:00"/>
    <n v="1290000"/>
    <x v="1306"/>
    <s v="PBS0"/>
  </r>
  <r>
    <x v="394"/>
    <d v="2017-02-09T00:00:00"/>
    <s v="PBS011"/>
    <d v="2023-08-15T00:00:00"/>
    <n v="461000"/>
    <x v="1307"/>
    <s v="PBS0"/>
  </r>
  <r>
    <x v="394"/>
    <d v="2017-02-09T00:00:00"/>
    <s v="PBS012"/>
    <d v="2031-11-15T00:00:00"/>
    <n v="2052600"/>
    <x v="1308"/>
    <s v="PBS0"/>
  </r>
  <r>
    <x v="395"/>
    <d v="2017-02-17T00:00:00"/>
    <s v="SPN03170515"/>
    <d v="2017-05-15T00:00:00"/>
    <n v="9955000"/>
    <x v="1309"/>
    <s v="SPN0"/>
  </r>
  <r>
    <x v="395"/>
    <d v="2017-02-17T00:00:00"/>
    <s v="SPN12180201"/>
    <d v="2018-02-01T00:00:00"/>
    <n v="8005000"/>
    <x v="1310"/>
    <s v="SPN1"/>
  </r>
  <r>
    <x v="395"/>
    <d v="2017-02-17T00:00:00"/>
    <s v="FR0059"/>
    <d v="2027-05-15T00:00:00"/>
    <n v="7285600"/>
    <x v="1311"/>
    <s v="FR00"/>
  </r>
  <r>
    <x v="395"/>
    <d v="2017-02-17T00:00:00"/>
    <s v="FR0074"/>
    <d v="2027-05-15T00:00:00"/>
    <n v="2720300"/>
    <x v="1312"/>
    <s v="FR00"/>
  </r>
  <r>
    <x v="395"/>
    <d v="2017-02-17T00:00:00"/>
    <s v="FR0072"/>
    <d v="2036-05-15T00:00:00"/>
    <n v="3848400"/>
    <x v="1313"/>
    <s v="FR00"/>
  </r>
  <r>
    <x v="396"/>
    <d v="2017-02-23T00:00:00"/>
    <s v="SPNS08082017"/>
    <d v="2017-08-08T00:00:00"/>
    <n v="4536000"/>
    <x v="1314"/>
    <s v="SPNS"/>
  </r>
  <r>
    <x v="396"/>
    <d v="2017-02-23T00:00:00"/>
    <s v="PBS013"/>
    <d v="2019-05-15T00:00:00"/>
    <n v="3328000"/>
    <x v="1315"/>
    <s v="PBS0"/>
  </r>
  <r>
    <x v="396"/>
    <d v="2017-02-23T00:00:00"/>
    <s v="PBS014"/>
    <d v="2021-05-15T00:00:00"/>
    <n v="500000"/>
    <x v="8"/>
    <s v="PBS0"/>
  </r>
  <r>
    <x v="396"/>
    <d v="2017-02-23T00:00:00"/>
    <s v="PBS011"/>
    <d v="2023-08-15T00:00:00"/>
    <n v="1190000"/>
    <x v="1316"/>
    <s v="PBS0"/>
  </r>
  <r>
    <x v="396"/>
    <d v="2017-02-23T00:00:00"/>
    <s v="PBS012"/>
    <d v="2031-11-15T00:00:00"/>
    <n v="834000"/>
    <x v="1317"/>
    <s v="PBS0"/>
  </r>
  <r>
    <x v="397"/>
    <d v="2017-03-02T00:00:00"/>
    <s v="SPN03170601"/>
    <d v="2017-06-01T00:00:00"/>
    <n v="9315000"/>
    <x v="1318"/>
    <s v="SPN0"/>
  </r>
  <r>
    <x v="397"/>
    <d v="2017-03-02T00:00:00"/>
    <s v="SPN12180301"/>
    <d v="2018-03-01T00:00:00"/>
    <n v="6245000"/>
    <x v="1319"/>
    <s v="SPN1"/>
  </r>
  <r>
    <x v="397"/>
    <d v="2017-03-02T00:00:00"/>
    <s v="FR0061"/>
    <d v="2022-05-15T00:00:00"/>
    <n v="7364600"/>
    <x v="1320"/>
    <s v="FR00"/>
  </r>
  <r>
    <x v="397"/>
    <d v="2017-03-02T00:00:00"/>
    <s v="FR0059"/>
    <d v="2027-05-15T00:00:00"/>
    <n v="6402800"/>
    <x v="1321"/>
    <s v="FR00"/>
  </r>
  <r>
    <x v="397"/>
    <d v="2017-03-02T00:00:00"/>
    <s v="FR0072"/>
    <d v="2036-05-15T00:00:00"/>
    <n v="3615200"/>
    <x v="1322"/>
    <s v="FR00"/>
  </r>
  <r>
    <x v="397"/>
    <d v="2017-03-02T00:00:00"/>
    <s v="FR0067"/>
    <d v="2044-02-15T00:00:00"/>
    <n v="2317000"/>
    <x v="1323"/>
    <s v="FR00"/>
  </r>
  <r>
    <x v="398"/>
    <d v="2017-03-09T00:00:00"/>
    <s v="SPNS08092017"/>
    <d v="2017-09-08T00:00:00"/>
    <n v="5146000"/>
    <x v="1324"/>
    <s v="SPNS"/>
  </r>
  <r>
    <x v="398"/>
    <d v="2017-03-09T00:00:00"/>
    <s v="PBS013"/>
    <d v="2019-05-15T00:00:00"/>
    <n v="3751000"/>
    <x v="1325"/>
    <s v="PBS0"/>
  </r>
  <r>
    <x v="398"/>
    <d v="2017-03-09T00:00:00"/>
    <s v="PBS014"/>
    <d v="2021-05-15T00:00:00"/>
    <n v="1000000"/>
    <x v="225"/>
    <s v="PBS0"/>
  </r>
  <r>
    <x v="398"/>
    <d v="2017-03-09T00:00:00"/>
    <s v="PBS011"/>
    <d v="2023-08-15T00:00:00"/>
    <n v="1198000"/>
    <x v="1326"/>
    <s v="PBS0"/>
  </r>
  <r>
    <x v="398"/>
    <d v="2017-03-09T00:00:00"/>
    <s v="PBS012"/>
    <d v="2031-11-15T00:00:00"/>
    <n v="1253000"/>
    <x v="1327"/>
    <s v="PBS0"/>
  </r>
  <r>
    <x v="399"/>
    <d v="2017-03-16T00:00:00"/>
    <s v="SPN03170615"/>
    <d v="2017-06-15T00:00:00"/>
    <n v="4660000"/>
    <x v="1328"/>
    <s v="SPN0"/>
  </r>
  <r>
    <x v="399"/>
    <d v="2017-03-16T00:00:00"/>
    <s v="SPN12180301"/>
    <d v="2018-03-01T00:00:00"/>
    <n v="4282600"/>
    <x v="1329"/>
    <s v="SPN1"/>
  </r>
  <r>
    <x v="399"/>
    <d v="2017-03-16T00:00:00"/>
    <s v="FR0061"/>
    <d v="2022-05-15T00:00:00"/>
    <n v="9717000"/>
    <x v="1330"/>
    <s v="FR00"/>
  </r>
  <r>
    <x v="399"/>
    <d v="2017-03-16T00:00:00"/>
    <s v="FR0074"/>
    <d v="2032-08-15T00:00:00"/>
    <n v="3120900"/>
    <x v="1331"/>
    <s v="FR00"/>
  </r>
  <r>
    <x v="399"/>
    <d v="2017-03-16T00:00:00"/>
    <s v="FR0072"/>
    <d v="2036-05-15T00:00:00"/>
    <n v="4663700"/>
    <x v="1332"/>
    <s v="FR00"/>
  </r>
  <r>
    <x v="400"/>
    <d v="2017-03-21T00:00:00"/>
    <s v="SDHI 2020E"/>
    <d v="2020-03-21T00:00:00"/>
    <n v="2000000"/>
    <x v="222"/>
    <s v="SDHI"/>
  </r>
  <r>
    <x v="401"/>
    <d v="2017-03-22T00:00:00"/>
    <s v="SR-009"/>
    <d v="2020-03-10T00:00:00"/>
    <n v="14060685"/>
    <x v="1333"/>
    <s v="SR-0"/>
  </r>
  <r>
    <x v="400"/>
    <d v="2017-03-23T00:00:00"/>
    <s v="SPNS08092017"/>
    <d v="2017-09-08T00:00:00"/>
    <n v="7190000"/>
    <x v="1334"/>
    <s v="SPNS"/>
  </r>
  <r>
    <x v="400"/>
    <d v="2017-03-23T00:00:00"/>
    <s v="PBS013"/>
    <d v="2019-05-15T00:00:00"/>
    <n v="4779000"/>
    <x v="1335"/>
    <s v="PBS0"/>
  </r>
  <r>
    <x v="400"/>
    <d v="2017-03-23T00:00:00"/>
    <s v="PBS014"/>
    <d v="2021-05-15T00:00:00"/>
    <n v="1761500"/>
    <x v="1336"/>
    <s v="PBS0"/>
  </r>
  <r>
    <x v="400"/>
    <d v="2017-03-23T00:00:00"/>
    <s v="PBS011"/>
    <d v="2023-08-15T00:00:00"/>
    <n v="2494500"/>
    <x v="1337"/>
    <s v="PBS0"/>
  </r>
  <r>
    <x v="400"/>
    <d v="2017-03-23T00:00:00"/>
    <s v="PBS012"/>
    <d v="2031-11-15T00:00:00"/>
    <n v="1898000"/>
    <x v="1338"/>
    <s v="PBS0"/>
  </r>
  <r>
    <x v="402"/>
    <d v="2017-03-29T00:00:00"/>
    <s v="SNI0322"/>
    <d v="2022-03-29T00:00:00"/>
    <n v="64894977.525000006"/>
    <x v="1339"/>
    <s v="SNI0"/>
  </r>
  <r>
    <x v="402"/>
    <d v="2017-03-29T00:00:00"/>
    <s v="SNI0327"/>
    <d v="2027-03-29T00:00:00"/>
    <n v="79671357.674999997"/>
    <x v="1340"/>
    <s v="SNI0"/>
  </r>
  <r>
    <x v="403"/>
    <d v="2017-03-30T00:00:00"/>
    <s v="SPN03170629"/>
    <d v="2017-06-29T00:00:00"/>
    <n v="8983000"/>
    <x v="1341"/>
    <s v="SPN0"/>
  </r>
  <r>
    <x v="403"/>
    <d v="2017-03-30T00:00:00"/>
    <s v="SPN12180301"/>
    <d v="2018-03-01T00:00:00"/>
    <n v="4935000"/>
    <x v="1342"/>
    <s v="SPN1"/>
  </r>
  <r>
    <x v="403"/>
    <d v="2017-03-30T00:00:00"/>
    <s v="FR0059"/>
    <d v="2027-05-15T00:00:00"/>
    <n v="8596600"/>
    <x v="1343"/>
    <s v="FR00"/>
  </r>
  <r>
    <x v="403"/>
    <d v="2017-03-30T00:00:00"/>
    <s v="FR0074"/>
    <d v="2032-08-15T00:00:00"/>
    <n v="5691200"/>
    <x v="1344"/>
    <s v="FR00"/>
  </r>
  <r>
    <x v="403"/>
    <d v="2017-03-30T00:00:00"/>
    <s v="FR0072"/>
    <d v="2036-05-15T00:00:00"/>
    <n v="5743600"/>
    <x v="1345"/>
    <s v="FR00"/>
  </r>
  <r>
    <x v="404"/>
    <d v="2017-04-06T00:00:00"/>
    <s v="SPNS05102017"/>
    <d v="2017-10-05T00:00:00"/>
    <n v="5143000"/>
    <x v="1346"/>
    <s v="SPNS"/>
  </r>
  <r>
    <x v="404"/>
    <d v="2017-04-06T00:00:00"/>
    <s v="PBS013"/>
    <d v="2019-05-15T00:00:00"/>
    <n v="4445000"/>
    <x v="1347"/>
    <s v="PBS0"/>
  </r>
  <r>
    <x v="404"/>
    <d v="2017-04-06T00:00:00"/>
    <s v="PBS014"/>
    <d v="2021-05-15T00:00:00"/>
    <n v="1250000"/>
    <x v="1348"/>
    <s v="PBS0"/>
  </r>
  <r>
    <x v="404"/>
    <d v="2017-04-06T00:00:00"/>
    <s v="PBS011"/>
    <d v="2023-08-15T00:00:00"/>
    <n v="1843700"/>
    <x v="1349"/>
    <s v="PBS0"/>
  </r>
  <r>
    <x v="404"/>
    <d v="2017-04-06T00:00:00"/>
    <s v="PBS012"/>
    <d v="2031-11-15T00:00:00"/>
    <n v="1843000"/>
    <x v="1350"/>
    <s v="PBS0"/>
  </r>
  <r>
    <x v="405"/>
    <d v="2017-04-13T00:00:00"/>
    <s v="SPN03170712"/>
    <d v="2017-07-12T00:00:00"/>
    <n v="11040000"/>
    <x v="1351"/>
    <s v="SPN0"/>
  </r>
  <r>
    <x v="405"/>
    <d v="2017-04-13T00:00:00"/>
    <s v="SPN12180412"/>
    <d v="2018-04-12T00:00:00"/>
    <n v="8430000"/>
    <x v="1352"/>
    <s v="SPN1"/>
  </r>
  <r>
    <x v="405"/>
    <d v="2017-04-13T00:00:00"/>
    <s v="FR0061"/>
    <d v="2022-05-15T00:00:00"/>
    <n v="8319000"/>
    <x v="1353"/>
    <s v="FR00"/>
  </r>
  <r>
    <x v="405"/>
    <d v="2017-04-13T00:00:00"/>
    <s v="FR0059"/>
    <d v="2027-05-15T00:00:00"/>
    <n v="7694800"/>
    <x v="1354"/>
    <s v="FR00"/>
  </r>
  <r>
    <x v="405"/>
    <d v="2017-04-13T00:00:00"/>
    <s v="FR0074"/>
    <d v="2032-08-15T00:00:00"/>
    <n v="6409900"/>
    <x v="1355"/>
    <s v="FR00"/>
  </r>
  <r>
    <x v="406"/>
    <d v="2017-04-20T00:00:00"/>
    <s v="SPNS05102017"/>
    <d v="2017-10-05T00:00:00"/>
    <n v="6283000"/>
    <x v="1356"/>
    <s v="SPNS"/>
  </r>
  <r>
    <x v="406"/>
    <d v="2017-04-20T00:00:00"/>
    <s v="PBS013"/>
    <d v="2019-05-15T00:00:00"/>
    <n v="3140000"/>
    <x v="1357"/>
    <s v="PBS0"/>
  </r>
  <r>
    <x v="406"/>
    <d v="2017-04-20T00:00:00"/>
    <s v="PBS014"/>
    <d v="2021-05-15T00:00:00"/>
    <n v="1679000"/>
    <x v="1358"/>
    <s v="PBS0"/>
  </r>
  <r>
    <x v="406"/>
    <d v="2017-04-20T00:00:00"/>
    <s v="PBS011"/>
    <d v="2023-08-15T00:00:00"/>
    <n v="1139500"/>
    <x v="1359"/>
    <s v="PBS0"/>
  </r>
  <r>
    <x v="406"/>
    <d v="2017-04-20T00:00:00"/>
    <s v="PBS012"/>
    <d v="2031-11-15T00:00:00"/>
    <n v="2093000"/>
    <x v="1360"/>
    <s v="PBS0"/>
  </r>
  <r>
    <x v="406"/>
    <d v="2017-04-26T00:00:00"/>
    <s v="EURFRNT0001"/>
    <d v="2020-04-26T00:00:00"/>
    <n v="726008.5"/>
    <x v="1361"/>
    <s v="EURF"/>
  </r>
  <r>
    <x v="407"/>
    <d v="2017-04-27T00:00:00"/>
    <s v="SPN03170726"/>
    <d v="2017-07-26T00:00:00"/>
    <n v="11295000"/>
    <x v="1362"/>
    <s v="SPN0"/>
  </r>
  <r>
    <x v="407"/>
    <d v="2017-04-27T00:00:00"/>
    <s v="SPN12180104"/>
    <d v="2018-01-04T00:00:00"/>
    <n v="6505000"/>
    <x v="1363"/>
    <s v="SPN1"/>
  </r>
  <r>
    <x v="407"/>
    <d v="2017-04-27T00:00:00"/>
    <s v="FR0061"/>
    <d v="2022-05-15T00:00:00"/>
    <n v="6788000"/>
    <x v="1364"/>
    <s v="FR00"/>
  </r>
  <r>
    <x v="407"/>
    <d v="2017-04-27T00:00:00"/>
    <s v="FR0059"/>
    <d v="2027-05-15T00:00:00"/>
    <n v="13498400"/>
    <x v="1365"/>
    <s v="FR00"/>
  </r>
  <r>
    <x v="407"/>
    <d v="2017-04-27T00:00:00"/>
    <s v="FR0072"/>
    <d v="2036-05-15T00:00:00"/>
    <n v="6203500"/>
    <x v="1366"/>
    <s v="FR00"/>
  </r>
  <r>
    <x v="407"/>
    <d v="2017-04-27T00:00:00"/>
    <s v="FR0067"/>
    <d v="2044-02-15T00:00:00"/>
    <n v="2848000"/>
    <x v="250"/>
    <s v="FR00"/>
  </r>
  <r>
    <x v="408"/>
    <d v="2017-05-04T00:00:00"/>
    <s v="SPNS03112017"/>
    <d v="2017-11-03T00:00:00"/>
    <n v="4988000"/>
    <x v="1367"/>
    <s v="SPNS"/>
  </r>
  <r>
    <x v="408"/>
    <d v="2017-05-04T00:00:00"/>
    <s v="PBS013"/>
    <d v="2019-05-15T00:00:00"/>
    <n v="2866000"/>
    <x v="104"/>
    <s v="PBS0"/>
  </r>
  <r>
    <x v="408"/>
    <d v="2017-05-04T00:00:00"/>
    <s v="PBS014"/>
    <d v="2021-05-15T00:00:00"/>
    <n v="1220000"/>
    <x v="1368"/>
    <s v="PBS0"/>
  </r>
  <r>
    <x v="408"/>
    <d v="2017-05-04T00:00:00"/>
    <s v="PBS011"/>
    <d v="2023-08-15T00:00:00"/>
    <n v="644000"/>
    <x v="1297"/>
    <s v="PBS0"/>
  </r>
  <r>
    <x v="408"/>
    <d v="2017-05-04T00:00:00"/>
    <s v="PBS012"/>
    <d v="2031-11-15T00:00:00"/>
    <n v="1233700"/>
    <x v="1369"/>
    <s v="PBS0"/>
  </r>
  <r>
    <x v="409"/>
    <d v="2017-05-12T00:00:00"/>
    <s v="SPN03170811"/>
    <d v="2017-08-11T00:00:00"/>
    <n v="5630000"/>
    <x v="1370"/>
    <s v="SPN0"/>
  </r>
  <r>
    <x v="409"/>
    <d v="2017-05-12T00:00:00"/>
    <s v="SPN12180511"/>
    <d v="2018-05-11T00:00:00"/>
    <n v="5360000"/>
    <x v="1371"/>
    <s v="SPN1"/>
  </r>
  <r>
    <x v="409"/>
    <d v="2017-05-12T00:00:00"/>
    <s v="FR0061"/>
    <d v="2022-05-15T00:00:00"/>
    <n v="5129000"/>
    <x v="1372"/>
    <s v="FR00"/>
  </r>
  <r>
    <x v="409"/>
    <d v="2017-05-12T00:00:00"/>
    <s v="FR0074"/>
    <d v="2032-08-15T00:00:00"/>
    <n v="4094500"/>
    <x v="1373"/>
    <s v="FR00"/>
  </r>
  <r>
    <x v="409"/>
    <d v="2017-05-12T00:00:00"/>
    <s v="FR0072"/>
    <d v="2036-05-15T00:00:00"/>
    <n v="3978700"/>
    <x v="1374"/>
    <s v="FR00"/>
  </r>
  <r>
    <x v="410"/>
    <d v="2017-05-18T00:00:00"/>
    <s v="SPNS03112017"/>
    <d v="2017-11-03T00:00:00"/>
    <n v="5870000"/>
    <x v="1375"/>
    <s v="SPNS"/>
  </r>
  <r>
    <x v="410"/>
    <d v="2017-05-18T00:00:00"/>
    <s v="PBS013"/>
    <d v="2019-05-15T00:00:00"/>
    <n v="2191000"/>
    <x v="1376"/>
    <s v="PBS0"/>
  </r>
  <r>
    <x v="410"/>
    <d v="2017-05-18T00:00:00"/>
    <s v="PBS014"/>
    <d v="2021-05-15T00:00:00"/>
    <n v="651000"/>
    <x v="445"/>
    <s v="PBS0"/>
  </r>
  <r>
    <x v="410"/>
    <d v="2017-05-18T00:00:00"/>
    <s v="PBS011"/>
    <d v="2023-08-15T00:00:00"/>
    <n v="682600"/>
    <x v="1377"/>
    <s v="PBS0"/>
  </r>
  <r>
    <x v="410"/>
    <d v="2017-05-18T00:00:00"/>
    <s v="PBS012"/>
    <d v="2031-11-15T00:00:00"/>
    <n v="1592500"/>
    <x v="1378"/>
    <s v="PBS0"/>
  </r>
  <r>
    <x v="411"/>
    <d v="2017-05-26T00:00:00"/>
    <s v="SPN03170825"/>
    <d v="2017-08-25T00:00:00"/>
    <n v="5670000"/>
    <x v="1379"/>
    <s v="SPN0"/>
  </r>
  <r>
    <x v="411"/>
    <d v="2017-05-26T00:00:00"/>
    <s v="SPN12180201"/>
    <d v="2018-05-11T00:00:00"/>
    <n v="5450000"/>
    <x v="1380"/>
    <s v="SPN1"/>
  </r>
  <r>
    <x v="411"/>
    <d v="2017-05-26T00:00:00"/>
    <s v="FR0059"/>
    <d v="2027-05-15T00:00:00"/>
    <n v="9371100"/>
    <x v="1381"/>
    <s v="FR00"/>
  </r>
  <r>
    <x v="411"/>
    <d v="2017-05-26T00:00:00"/>
    <s v="FR0074"/>
    <d v="2032-08-15T00:00:00"/>
    <n v="8562800"/>
    <x v="1382"/>
    <s v="FR00"/>
  </r>
  <r>
    <x v="411"/>
    <d v="2017-05-26T00:00:00"/>
    <s v="FR0072"/>
    <d v="2036-05-15T00:00:00"/>
    <n v="14819600"/>
    <x v="1383"/>
    <s v="FR00"/>
  </r>
  <r>
    <x v="412"/>
    <d v="2017-06-02T00:00:00"/>
    <s v="SPNS01122017"/>
    <d v="2017-12-01T00:00:00"/>
    <n v="4976000"/>
    <x v="1384"/>
    <s v="SPNS"/>
  </r>
  <r>
    <x v="412"/>
    <d v="2017-06-02T00:00:00"/>
    <s v="PBS013"/>
    <d v="2019-05-15T00:00:00"/>
    <n v="3390000"/>
    <x v="1385"/>
    <s v="PBS0"/>
  </r>
  <r>
    <x v="412"/>
    <d v="2017-06-02T00:00:00"/>
    <s v="PBS014"/>
    <d v="2021-05-15T00:00:00"/>
    <n v="1208000"/>
    <x v="1386"/>
    <s v="PBS0"/>
  </r>
  <r>
    <x v="412"/>
    <d v="2017-06-02T00:00:00"/>
    <s v="PBS011"/>
    <d v="2023-08-15T00:00:00"/>
    <n v="566000"/>
    <x v="1387"/>
    <s v="PBS0"/>
  </r>
  <r>
    <x v="412"/>
    <d v="2017-06-02T00:00:00"/>
    <s v="PBS012"/>
    <d v="2031-11-15T00:00:00"/>
    <n v="928000"/>
    <x v="1388"/>
    <s v="PBS0"/>
  </r>
  <r>
    <x v="412"/>
    <d v="2017-06-02T00:00:00"/>
    <s v="PBS009"/>
    <d v="2018-01-25T00:00:00"/>
    <n v="300000"/>
    <x v="1211"/>
    <s v="PBS0"/>
  </r>
  <r>
    <x v="413"/>
    <d v="2017-06-08T00:00:00"/>
    <s v="RIJPY0620"/>
    <d v="2020-06-08T00:00:00"/>
    <n v="4847032"/>
    <x v="1389"/>
    <s v="RIJP"/>
  </r>
  <r>
    <x v="413"/>
    <d v="2017-06-08T00:00:00"/>
    <s v="RIJPY0622"/>
    <d v="2022-06-08T00:00:00"/>
    <n v="6058790"/>
    <x v="1390"/>
    <s v="RIJP"/>
  </r>
  <r>
    <x v="413"/>
    <d v="2017-06-08T00:00:00"/>
    <s v="RIJPY0624"/>
    <d v="2024-06-07T00:00:00"/>
    <n v="1211758"/>
    <x v="1391"/>
    <s v="RIJP"/>
  </r>
  <r>
    <x v="414"/>
    <d v="2017-06-08T00:00:00"/>
    <s v="SPN03170907"/>
    <d v="2017-09-07T00:00:00"/>
    <n v="5825000"/>
    <x v="1392"/>
    <s v="SPN0"/>
  </r>
  <r>
    <x v="414"/>
    <d v="2017-06-08T00:00:00"/>
    <s v="SPN12180607"/>
    <d v="2018-06-07T00:00:00"/>
    <n v="8475000"/>
    <x v="1393"/>
    <s v="SPN1"/>
  </r>
  <r>
    <x v="414"/>
    <d v="2017-06-08T00:00:00"/>
    <s v="FR0061"/>
    <d v="2022-05-15T00:00:00"/>
    <n v="6936000"/>
    <x v="1394"/>
    <s v="FR00"/>
  </r>
  <r>
    <x v="414"/>
    <d v="2017-06-08T00:00:00"/>
    <s v="FR0059"/>
    <d v="2027-05-15T00:00:00"/>
    <n v="6872700"/>
    <x v="1395"/>
    <s v="FR00"/>
  </r>
  <r>
    <x v="414"/>
    <d v="2017-06-08T00:00:00"/>
    <s v="FR0074"/>
    <d v="2032-08-15T00:00:00"/>
    <n v="5488700"/>
    <x v="1396"/>
    <s v="FR00"/>
  </r>
  <r>
    <x v="415"/>
    <d v="2017-06-09T00:00:00"/>
    <s v="FR0065"/>
    <d v="2033-05-15T00:00:00"/>
    <n v="393000"/>
    <x v="1397"/>
    <s v="FR00"/>
  </r>
  <r>
    <x v="416"/>
    <d v="2017-06-15T00:00:00"/>
    <s v="SPNS01122017"/>
    <d v="2017-12-01T00:00:00"/>
    <n v="4935000"/>
    <x v="1342"/>
    <s v="SPNS"/>
  </r>
  <r>
    <x v="416"/>
    <d v="2017-06-15T00:00:00"/>
    <s v="PBS013"/>
    <d v="2019-05-15T00:00:00"/>
    <n v="2270000"/>
    <x v="1398"/>
    <s v="PBS0"/>
  </r>
  <r>
    <x v="416"/>
    <d v="2017-06-15T00:00:00"/>
    <s v="PBS014"/>
    <d v="2021-05-15T00:00:00"/>
    <n v="340000"/>
    <x v="560"/>
    <s v="PBS0"/>
  </r>
  <r>
    <x v="416"/>
    <d v="2017-06-15T00:00:00"/>
    <s v="PBS011"/>
    <d v="2023-08-15T00:00:00"/>
    <n v="312000"/>
    <x v="1399"/>
    <s v="PBS0"/>
  </r>
  <r>
    <x v="416"/>
    <d v="2017-06-15T00:00:00"/>
    <s v="PBS012"/>
    <d v="2031-11-15T00:00:00"/>
    <n v="791000"/>
    <x v="627"/>
    <s v="PBS0"/>
  </r>
  <r>
    <x v="417"/>
    <d v="2017-06-22T00:00:00"/>
    <s v="SPN03170921"/>
    <d v="2017-09-21T00:00:00"/>
    <n v="2992000"/>
    <x v="1400"/>
    <s v="SPN0"/>
  </r>
  <r>
    <x v="417"/>
    <d v="2017-06-22T00:00:00"/>
    <s v="SPN12180301"/>
    <d v="2018-03-01T00:00:00"/>
    <n v="3180000"/>
    <x v="865"/>
    <s v="SPN1"/>
  </r>
  <r>
    <x v="417"/>
    <d v="2017-06-22T00:00:00"/>
    <s v="FR0061"/>
    <d v="2022-05-15T00:00:00"/>
    <n v="5067000"/>
    <x v="1401"/>
    <s v="FR00"/>
  </r>
  <r>
    <x v="417"/>
    <d v="2017-06-22T00:00:00"/>
    <s v="FR0074"/>
    <d v="2032-08-15T00:00:00"/>
    <n v="5651900"/>
    <x v="1402"/>
    <s v="FR00"/>
  </r>
  <r>
    <x v="417"/>
    <d v="2017-06-22T00:00:00"/>
    <s v="FR0072"/>
    <d v="2036-05-15T00:00:00"/>
    <n v="5370300"/>
    <x v="1403"/>
    <s v="FR00"/>
  </r>
  <r>
    <x v="418"/>
    <d v="2017-07-06T00:00:00"/>
    <s v="SPNS05012018"/>
    <d v="2017-01-05T00:00:00"/>
    <n v="3537300"/>
    <x v="1404"/>
    <s v="SPNS"/>
  </r>
  <r>
    <x v="418"/>
    <d v="2017-07-06T00:00:00"/>
    <s v="PBS013"/>
    <d v="2019-05-15T00:00:00"/>
    <n v="2145000"/>
    <x v="1405"/>
    <s v="PBS0"/>
  </r>
  <r>
    <x v="418"/>
    <d v="2017-07-06T00:00:00"/>
    <s v="PBS014"/>
    <d v="2021-05-15T00:00:00"/>
    <n v="889000"/>
    <x v="273"/>
    <s v="PBS0"/>
  </r>
  <r>
    <x v="418"/>
    <d v="2017-07-06T00:00:00"/>
    <s v="PBS011"/>
    <d v="2023-08-15T00:00:00"/>
    <n v="328000"/>
    <x v="576"/>
    <s v="PBS0"/>
  </r>
  <r>
    <x v="418"/>
    <d v="2017-07-06T00:00:00"/>
    <s v="PBS012"/>
    <d v="2031-11-15T00:00:00"/>
    <n v="920000"/>
    <x v="1030"/>
    <s v="PBS0"/>
  </r>
  <r>
    <x v="419"/>
    <d v="2017-07-13T00:00:00"/>
    <s v="SPN12171012"/>
    <d v="2017-10-12T00:00:00"/>
    <n v="4370000"/>
    <x v="1406"/>
    <s v="SPN1"/>
  </r>
  <r>
    <x v="419"/>
    <d v="2017-07-13T00:00:00"/>
    <s v="SPN12180712"/>
    <d v="2017-07-12T00:00:00"/>
    <n v="7170000"/>
    <x v="1407"/>
    <s v="SPN1"/>
  </r>
  <r>
    <x v="419"/>
    <d v="2017-07-13T00:00:00"/>
    <s v="FR0061"/>
    <d v="2022-05-15T00:00:00"/>
    <n v="6719900"/>
    <x v="1408"/>
    <s v="FR00"/>
  </r>
  <r>
    <x v="419"/>
    <d v="2017-07-13T00:00:00"/>
    <s v="FR0059"/>
    <d v="2027-05-15T00:00:00"/>
    <n v="7496100"/>
    <x v="1409"/>
    <s v="FR00"/>
  </r>
  <r>
    <x v="419"/>
    <d v="2017-07-13T00:00:00"/>
    <s v="FR0072"/>
    <d v="2036-05-15T00:00:00"/>
    <n v="7926600"/>
    <x v="1410"/>
    <s v="FR00"/>
  </r>
  <r>
    <x v="419"/>
    <d v="2017-07-18T00:00:00"/>
    <s v="RIEUR0724"/>
    <d v="2024-07-18T00:00:00"/>
    <n v="66015277"/>
    <x v="1411"/>
    <s v="RIEU"/>
  </r>
  <r>
    <x v="419"/>
    <d v="2017-07-18T00:00:00"/>
    <s v="RI0727"/>
    <d v="2027-07-18T00:00:00"/>
    <n v="54587400"/>
    <x v="1412"/>
    <s v="RI07"/>
  </r>
  <r>
    <x v="419"/>
    <d v="2017-07-18T00:00:00"/>
    <s v="RI0747"/>
    <d v="2047-07-18T00:00:00"/>
    <n v="42604800"/>
    <x v="1413"/>
    <s v="RI07"/>
  </r>
  <r>
    <x v="420"/>
    <d v="2017-07-20T00:00:00"/>
    <s v="PBS005"/>
    <d v="2043-04-15T00:00:00"/>
    <n v="300000"/>
    <x v="1211"/>
    <s v="PBS0"/>
  </r>
  <r>
    <x v="420"/>
    <d v="2017-07-20T00:00:00"/>
    <s v="SPNS05012018"/>
    <d v="2017-01-05T00:00:00"/>
    <n v="5356000"/>
    <x v="1414"/>
    <s v="SPNS"/>
  </r>
  <r>
    <x v="420"/>
    <d v="2017-07-20T00:00:00"/>
    <s v="PBS013"/>
    <d v="2019-05-15T00:00:00"/>
    <n v="6675100"/>
    <x v="1415"/>
    <s v="PBS0"/>
  </r>
  <r>
    <x v="420"/>
    <d v="2017-07-20T00:00:00"/>
    <s v="PBS014"/>
    <d v="2021-05-15T00:00:00"/>
    <n v="1581500"/>
    <x v="1416"/>
    <s v="PBS0"/>
  </r>
  <r>
    <x v="420"/>
    <d v="2017-07-20T00:00:00"/>
    <s v="PBS011"/>
    <d v="2023-08-15T00:00:00"/>
    <n v="704000"/>
    <x v="1417"/>
    <s v="PBS0"/>
  </r>
  <r>
    <x v="420"/>
    <d v="2017-07-20T00:00:00"/>
    <s v="PBS012"/>
    <d v="2031-11-15T00:00:00"/>
    <n v="1072000"/>
    <x v="1418"/>
    <s v="PBS0"/>
  </r>
  <r>
    <x v="421"/>
    <d v="2017-07-21T00:00:00"/>
    <s v="PBS015"/>
    <d v="2047-07-15T00:00:00"/>
    <n v="250000"/>
    <x v="1244"/>
    <s v="PBS0"/>
  </r>
  <r>
    <x v="422"/>
    <d v="2017-07-27T00:00:00"/>
    <s v="SPN03171026"/>
    <d v="2017-10-26T00:00:00"/>
    <n v="5850000"/>
    <x v="1419"/>
    <s v="SPN0"/>
  </r>
  <r>
    <x v="422"/>
    <d v="2017-07-27T00:00:00"/>
    <s v="SPN12180412"/>
    <d v="2018-04-12T00:00:00"/>
    <n v="6650000"/>
    <x v="1420"/>
    <s v="SPN1"/>
  </r>
  <r>
    <x v="422"/>
    <d v="2017-07-27T00:00:00"/>
    <s v="FR0061"/>
    <d v="2022-05-15T00:00:00"/>
    <n v="8673700"/>
    <x v="1421"/>
    <s v="FR00"/>
  </r>
  <r>
    <x v="422"/>
    <d v="2017-07-27T00:00:00"/>
    <s v="FR0059"/>
    <d v="2027-05-15T00:00:00"/>
    <n v="8999200"/>
    <x v="1422"/>
    <s v="FR00"/>
  </r>
  <r>
    <x v="422"/>
    <d v="2017-07-27T00:00:00"/>
    <s v="FR0074"/>
    <d v="2032-08-15T00:00:00"/>
    <n v="5813100"/>
    <x v="1423"/>
    <s v="FR00"/>
  </r>
  <r>
    <x v="423"/>
    <d v="2017-08-03T00:00:00"/>
    <s v="SPNS02022018"/>
    <d v="2018-02-02T00:00:00"/>
    <n v="5115600"/>
    <x v="1424"/>
    <s v="SPNS"/>
  </r>
  <r>
    <x v="423"/>
    <d v="2017-08-03T00:00:00"/>
    <s v="PBS013"/>
    <d v="2019-05-15T00:00:00"/>
    <n v="6384000"/>
    <x v="1425"/>
    <s v="PBS0"/>
  </r>
  <r>
    <x v="423"/>
    <d v="2017-08-03T00:00:00"/>
    <s v="PBS014"/>
    <d v="2021-05-15T00:00:00"/>
    <n v="1708000"/>
    <x v="1426"/>
    <s v="PBS0"/>
  </r>
  <r>
    <x v="423"/>
    <d v="2017-08-03T00:00:00"/>
    <s v="PBS011"/>
    <d v="2023-08-15T00:00:00"/>
    <n v="522500"/>
    <x v="1427"/>
    <s v="PBS0"/>
  </r>
  <r>
    <x v="423"/>
    <d v="2017-08-03T00:00:00"/>
    <s v="PBS012"/>
    <d v="2031-11-15T00:00:00"/>
    <n v="1139000"/>
    <x v="1428"/>
    <s v="PBS0"/>
  </r>
  <r>
    <x v="424"/>
    <d v="2017-08-10T00:00:00"/>
    <s v="SPN12171109"/>
    <d v="2017-11-09T00:00:00"/>
    <n v="8142000"/>
    <x v="1429"/>
    <s v="SPN1"/>
  </r>
  <r>
    <x v="424"/>
    <d v="2017-08-10T00:00:00"/>
    <s v="SPN12180809"/>
    <d v="2018-08-09T00:00:00"/>
    <n v="11365000"/>
    <x v="1430"/>
    <s v="SPN1"/>
  </r>
  <r>
    <x v="424"/>
    <d v="2017-08-10T00:00:00"/>
    <s v="FR0061"/>
    <d v="2022-05-15T00:00:00"/>
    <n v="16447000"/>
    <x v="1431"/>
    <s v="FR00"/>
  </r>
  <r>
    <x v="424"/>
    <d v="2017-08-10T00:00:00"/>
    <s v="FR0074"/>
    <d v="2032-08-15T00:00:00"/>
    <n v="7936600"/>
    <x v="1432"/>
    <s v="FR00"/>
  </r>
  <r>
    <x v="424"/>
    <d v="2017-08-10T00:00:00"/>
    <s v="FR0075"/>
    <d v="2038-05-15T00:00:00"/>
    <n v="14732800"/>
    <x v="1433"/>
    <s v="FR00"/>
  </r>
  <r>
    <x v="425"/>
    <d v="2017-08-18T00:00:00"/>
    <s v="SPNS02022018"/>
    <d v="2018-02-02T00:00:00"/>
    <n v="5236000"/>
    <x v="547"/>
    <s v="SPNS"/>
  </r>
  <r>
    <x v="425"/>
    <d v="2017-08-18T00:00:00"/>
    <s v="PBS013"/>
    <d v="2019-05-15T00:00:00"/>
    <n v="5982000"/>
    <x v="1434"/>
    <s v="PBS0"/>
  </r>
  <r>
    <x v="425"/>
    <d v="2017-08-18T00:00:00"/>
    <s v="PBS014"/>
    <d v="2021-05-15T00:00:00"/>
    <n v="2823000"/>
    <x v="1435"/>
    <s v="PBS0"/>
  </r>
  <r>
    <x v="425"/>
    <d v="2017-08-18T00:00:00"/>
    <s v="PBS011"/>
    <d v="2023-08-15T00:00:00"/>
    <n v="920000"/>
    <x v="1030"/>
    <s v="PBS0"/>
  </r>
  <r>
    <x v="425"/>
    <d v="2017-08-18T00:00:00"/>
    <s v="PBS012"/>
    <d v="2031-11-15T00:00:00"/>
    <n v="2608000"/>
    <x v="1436"/>
    <s v="PBS0"/>
  </r>
  <r>
    <x v="426"/>
    <d v="2017-08-24T00:00:00"/>
    <s v="SPN03171123"/>
    <d v="2017-11-23T00:00:00"/>
    <n v="5975000"/>
    <x v="1437"/>
    <s v="SPN0"/>
  </r>
  <r>
    <x v="426"/>
    <d v="2017-08-24T00:00:00"/>
    <s v="SPN12180511"/>
    <d v="2018-05-11T00:00:00"/>
    <n v="10150000"/>
    <x v="1438"/>
    <s v="SPN1"/>
  </r>
  <r>
    <x v="426"/>
    <d v="2017-08-24T00:00:00"/>
    <s v="FR0059"/>
    <d v="2027-05-15T00:00:00"/>
    <n v="11097500"/>
    <x v="1439"/>
    <s v="FR00"/>
  </r>
  <r>
    <x v="426"/>
    <d v="2017-08-24T00:00:00"/>
    <s v="FR0074"/>
    <d v="2032-08-15T00:00:00"/>
    <n v="9183800"/>
    <x v="1440"/>
    <s v="FR00"/>
  </r>
  <r>
    <x v="426"/>
    <d v="2017-08-24T00:00:00"/>
    <s v="FR0075"/>
    <d v="2038-05-15T00:00:00"/>
    <n v="9905600"/>
    <x v="1441"/>
    <s v="FR00"/>
  </r>
  <r>
    <x v="427"/>
    <d v="2017-08-31T00:00:00"/>
    <s v="SPNS02022018"/>
    <d v="2018-02-02T00:00:00"/>
    <n v="4823000"/>
    <x v="1442"/>
    <s v="SPNS"/>
  </r>
  <r>
    <x v="427"/>
    <d v="2017-08-31T00:00:00"/>
    <s v="PBS013"/>
    <d v="2019-05-15T00:00:00"/>
    <n v="10789000"/>
    <x v="1443"/>
    <s v="PBS0"/>
  </r>
  <r>
    <x v="427"/>
    <d v="2017-08-31T00:00:00"/>
    <s v="PBS014"/>
    <d v="2021-05-15T00:00:00"/>
    <n v="4979000"/>
    <x v="339"/>
    <s v="PBS0"/>
  </r>
  <r>
    <x v="427"/>
    <d v="2017-08-31T00:00:00"/>
    <s v="PBS011"/>
    <d v="2023-08-15T00:00:00"/>
    <n v="2928000"/>
    <x v="1444"/>
    <s v="PBS0"/>
  </r>
  <r>
    <x v="427"/>
    <d v="2017-08-31T00:00:00"/>
    <s v="PBS012"/>
    <d v="2031-11-15T00:00:00"/>
    <n v="2911000"/>
    <x v="163"/>
    <s v="PBS0"/>
  </r>
  <r>
    <x v="428"/>
    <d v="2017-09-06T00:00:00"/>
    <s v="PBS016"/>
    <d v="2020-03-15T00:00:00"/>
    <n v="500000"/>
    <x v="8"/>
    <s v="PBS0"/>
  </r>
  <r>
    <x v="429"/>
    <d v="2017-09-07T00:00:00"/>
    <s v="SPN12171207"/>
    <d v="2017-11-23T00:00:00"/>
    <n v="8655000"/>
    <x v="1445"/>
    <s v="SPN1"/>
  </r>
  <r>
    <x v="429"/>
    <d v="2017-09-07T00:00:00"/>
    <s v="SPN12180906"/>
    <d v="2018-05-11T00:00:00"/>
    <n v="15980000"/>
    <x v="1446"/>
    <s v="SPN1"/>
  </r>
  <r>
    <x v="429"/>
    <d v="2017-09-07T00:00:00"/>
    <s v="FR0061"/>
    <d v="2022-05-15T00:00:00"/>
    <n v="12852000"/>
    <x v="1447"/>
    <s v="FR00"/>
  </r>
  <r>
    <x v="429"/>
    <d v="2017-09-07T00:00:00"/>
    <s v="FR0059"/>
    <d v="2027-05-15T00:00:00"/>
    <n v="9313500"/>
    <x v="1448"/>
    <s v="FR00"/>
  </r>
  <r>
    <x v="429"/>
    <d v="2017-09-07T00:00:00"/>
    <s v="FR0074"/>
    <d v="2032-08-15T00:00:00"/>
    <n v="9731000"/>
    <x v="1449"/>
    <s v="FR00"/>
  </r>
  <r>
    <x v="430"/>
    <d v="2017-09-14T00:00:00"/>
    <s v="SPNS13032018"/>
    <d v="2018-03-13T00:00:00"/>
    <n v="8050000"/>
    <x v="1450"/>
    <s v="SPNS"/>
  </r>
  <r>
    <x v="430"/>
    <d v="2017-09-14T00:00:00"/>
    <s v="PBS013"/>
    <d v="2019-05-15T00:00:00"/>
    <n v="12025000"/>
    <x v="1451"/>
    <s v="PBS0"/>
  </r>
  <r>
    <x v="430"/>
    <d v="2017-09-14T00:00:00"/>
    <s v="PBS014"/>
    <d v="2021-05-15T00:00:00"/>
    <n v="3505000"/>
    <x v="1452"/>
    <s v="PBS0"/>
  </r>
  <r>
    <x v="430"/>
    <d v="2017-09-14T00:00:00"/>
    <s v="PBS011"/>
    <d v="2023-08-15T00:00:00"/>
    <n v="2300700"/>
    <x v="1453"/>
    <s v="PBS0"/>
  </r>
  <r>
    <x v="430"/>
    <d v="2017-09-14T00:00:00"/>
    <s v="PBS012"/>
    <d v="2031-11-15T00:00:00"/>
    <n v="1707400"/>
    <x v="1454"/>
    <s v="PBS0"/>
  </r>
  <r>
    <x v="431"/>
    <d v="2017-09-22T00:00:00"/>
    <s v="SPN03171221"/>
    <d v="2017-12-21T00:00:00"/>
    <n v="11300000"/>
    <x v="1455"/>
    <s v="SPN0"/>
  </r>
  <r>
    <x v="431"/>
    <d v="2017-09-22T00:00:00"/>
    <s v="SPN12180607"/>
    <d v="2018-06-07T00:00:00"/>
    <n v="12485000"/>
    <x v="1456"/>
    <s v="SPN1"/>
  </r>
  <r>
    <x v="431"/>
    <d v="2017-09-22T00:00:00"/>
    <s v="FR0061"/>
    <d v="2022-05-15T00:00:00"/>
    <n v="7753000"/>
    <x v="1457"/>
    <s v="FR00"/>
  </r>
  <r>
    <x v="431"/>
    <d v="2017-09-22T00:00:00"/>
    <s v="FR0059"/>
    <d v="2027-05-15T00:00:00"/>
    <n v="10429500"/>
    <x v="1458"/>
    <s v="FR00"/>
  </r>
  <r>
    <x v="431"/>
    <d v="2017-09-22T00:00:00"/>
    <s v="FR0075"/>
    <d v="2038-05-15T00:00:00"/>
    <n v="4367000"/>
    <x v="1459"/>
    <s v="FR00"/>
  </r>
  <r>
    <x v="431"/>
    <d v="2017-09-22T00:00:00"/>
    <s v="FR0076"/>
    <d v="2048-05-15T00:00:00"/>
    <n v="6076500"/>
    <x v="1460"/>
    <s v="FR00"/>
  </r>
  <r>
    <x v="432"/>
    <d v="2017-09-28T00:00:00"/>
    <s v="SPNS13032018"/>
    <d v="2018-03-13T00:00:00"/>
    <n v="6650000"/>
    <x v="1420"/>
    <s v="SPNS"/>
  </r>
  <r>
    <x v="432"/>
    <d v="2017-09-28T00:00:00"/>
    <s v="PBS013"/>
    <d v="2019-05-15T00:00:00"/>
    <n v="7763000"/>
    <x v="1461"/>
    <s v="PBS0"/>
  </r>
  <r>
    <x v="432"/>
    <d v="2017-09-28T00:00:00"/>
    <s v="PBS014"/>
    <d v="2021-05-15T00:00:00"/>
    <n v="5010000"/>
    <x v="1462"/>
    <s v="PBS0"/>
  </r>
  <r>
    <x v="432"/>
    <d v="2017-09-28T00:00:00"/>
    <s v="PBS011"/>
    <d v="2023-08-15T00:00:00"/>
    <n v="4848600"/>
    <x v="1463"/>
    <s v="PBS0"/>
  </r>
  <r>
    <x v="432"/>
    <d v="2017-09-28T00:00:00"/>
    <s v="PBS012"/>
    <d v="2031-11-15T00:00:00"/>
    <n v="2129000"/>
    <x v="1464"/>
    <s v="PBS0"/>
  </r>
  <r>
    <x v="433"/>
    <d v="2017-10-05T00:00:00"/>
    <s v="SPN12180104"/>
    <d v="2018-01-04T00:00:00"/>
    <n v="6075000"/>
    <x v="387"/>
    <s v="SPN1"/>
  </r>
  <r>
    <x v="433"/>
    <d v="2017-10-05T00:00:00"/>
    <s v="SPN12181004 "/>
    <d v="2018-10-04T00:00:00"/>
    <n v="7700000"/>
    <x v="1465"/>
    <s v="SPN1"/>
  </r>
  <r>
    <x v="433"/>
    <d v="2017-10-05T00:00:00"/>
    <s v="FR0061"/>
    <d v="2022-05-15T00:00:00"/>
    <n v="9232000"/>
    <x v="1466"/>
    <s v="FR00"/>
  </r>
  <r>
    <x v="433"/>
    <d v="2017-10-05T00:00:00"/>
    <s v="FR0074"/>
    <d v="2032-08-15T00:00:00"/>
    <n v="5359300"/>
    <x v="1467"/>
    <s v="FR00"/>
  </r>
  <r>
    <x v="433"/>
    <d v="2017-10-05T00:00:00"/>
    <s v="FR0075"/>
    <d v="2038-05-15T00:00:00"/>
    <n v="5778200"/>
    <x v="1468"/>
    <s v="FR00"/>
  </r>
  <r>
    <x v="434"/>
    <d v="2017-10-12T00:00:00"/>
    <s v="SPNS11042018"/>
    <d v="2018-04-11T00:00:00"/>
    <n v="6077000"/>
    <x v="1469"/>
    <s v="SPNS"/>
  </r>
  <r>
    <x v="434"/>
    <d v="2017-10-12T00:00:00"/>
    <s v="PBS013"/>
    <d v="2019-05-15T00:00:00"/>
    <n v="5719000"/>
    <x v="1470"/>
    <s v="PBS0"/>
  </r>
  <r>
    <x v="434"/>
    <d v="2017-10-12T00:00:00"/>
    <s v="PBS014"/>
    <d v="2021-05-15T00:00:00"/>
    <n v="2324000"/>
    <x v="555"/>
    <s v="PBS0"/>
  </r>
  <r>
    <x v="434"/>
    <d v="2017-10-12T00:00:00"/>
    <s v="PBS011"/>
    <d v="2023-08-15T00:00:00"/>
    <n v="2060500"/>
    <x v="1471"/>
    <s v="PBS0"/>
  </r>
  <r>
    <x v="434"/>
    <d v="2017-10-12T00:00:00"/>
    <s v="PBS012"/>
    <d v="2031-11-15T00:00:00"/>
    <n v="1138700"/>
    <x v="1472"/>
    <s v="PBS0"/>
  </r>
  <r>
    <x v="435"/>
    <d v="2017-10-19T00:00:00"/>
    <s v="SPN03180118"/>
    <d v="2018-01-18T00:00:00"/>
    <n v="5520000"/>
    <x v="1473"/>
    <s v="SPN0"/>
  </r>
  <r>
    <x v="435"/>
    <d v="2017-10-19T00:00:00"/>
    <s v="SPN12181004"/>
    <d v="2018-10-04T00:00:00"/>
    <n v="5550000"/>
    <x v="310"/>
    <s v="SPN1"/>
  </r>
  <r>
    <x v="435"/>
    <d v="2017-10-19T00:00:00"/>
    <s v="FR0061"/>
    <d v="2022-05-15T00:00:00"/>
    <n v="10435000"/>
    <x v="1474"/>
    <s v="FR00"/>
  </r>
  <r>
    <x v="435"/>
    <d v="2017-10-19T00:00:00"/>
    <s v="FR0059"/>
    <d v="2027-05-15T00:00:00"/>
    <n v="5729600"/>
    <x v="1475"/>
    <s v="FR00"/>
  </r>
  <r>
    <x v="435"/>
    <d v="2017-10-19T00:00:00"/>
    <s v="FR0075"/>
    <d v="2038-05-15T00:00:00"/>
    <n v="5668000"/>
    <x v="1476"/>
    <s v="FR00"/>
  </r>
  <r>
    <x v="435"/>
    <d v="2017-10-19T00:00:00"/>
    <s v="FR0076"/>
    <d v="2048-05-15T00:00:00"/>
    <n v="2040200"/>
    <x v="1477"/>
    <s v="FR00"/>
  </r>
  <r>
    <x v="436"/>
    <d v="2017-10-25T00:00:00"/>
    <s v="ORI014"/>
    <d v="2020-10-15T00:00:00"/>
    <n v="8975810"/>
    <x v="1478"/>
    <s v="ORI0"/>
  </r>
  <r>
    <x v="437"/>
    <d v="2017-10-26T00:00:00"/>
    <s v="SPNS11042018"/>
    <d v="2018-04-11T00:00:00"/>
    <n v="4726000"/>
    <x v="1479"/>
    <s v="SPNS"/>
  </r>
  <r>
    <x v="437"/>
    <d v="2017-10-26T00:00:00"/>
    <s v="PBS013"/>
    <d v="2019-05-15T00:00:00"/>
    <n v="6230000"/>
    <x v="1480"/>
    <s v="PBS0"/>
  </r>
  <r>
    <x v="437"/>
    <d v="2017-10-26T00:00:00"/>
    <s v="PBS014"/>
    <d v="2021-05-15T00:00:00"/>
    <n v="1395000"/>
    <x v="1481"/>
    <s v="PBS0"/>
  </r>
  <r>
    <x v="437"/>
    <d v="2017-10-26T00:00:00"/>
    <s v="PBS011"/>
    <d v="2023-08-15T00:00:00"/>
    <n v="733100"/>
    <x v="1482"/>
    <s v="PBS0"/>
  </r>
  <r>
    <x v="437"/>
    <d v="2017-10-26T00:00:00"/>
    <s v="PBS012"/>
    <d v="2031-11-15T00:00:00"/>
    <n v="790600"/>
    <x v="1483"/>
    <s v="PBS0"/>
  </r>
  <r>
    <x v="438"/>
    <d v="2017-11-02T00:00:00"/>
    <s v="SPN12180201"/>
    <d v="2018-02-02T00:00:00"/>
    <n v="5150000"/>
    <x v="905"/>
    <s v="SPN1"/>
  </r>
  <r>
    <x v="438"/>
    <d v="2017-11-02T00:00:00"/>
    <s v="SPN12180809"/>
    <d v="2018-02-01T00:00:00"/>
    <n v="4315000"/>
    <x v="1484"/>
    <s v="SPN1"/>
  </r>
  <r>
    <x v="438"/>
    <d v="2017-11-02T00:00:00"/>
    <s v="FR0061"/>
    <d v="2022-05-15T00:00:00"/>
    <n v="7035000"/>
    <x v="1485"/>
    <s v="FR00"/>
  </r>
  <r>
    <x v="438"/>
    <d v="2017-11-02T00:00:00"/>
    <s v="FR0059"/>
    <d v="2027-05-15T00:00:00"/>
    <n v="12287500"/>
    <x v="1486"/>
    <s v="FR00"/>
  </r>
  <r>
    <x v="438"/>
    <d v="2017-11-02T00:00:00"/>
    <s v="FR0074"/>
    <d v="2032-08-15T00:00:00"/>
    <n v="12696100"/>
    <x v="1487"/>
    <s v="FR00"/>
  </r>
  <r>
    <x v="439"/>
    <d v="2017-11-09T00:00:00"/>
    <s v="SPNS08052018"/>
    <d v="2018-05-08T00:00:00"/>
    <n v="3738300"/>
    <x v="1488"/>
    <s v="SPNS"/>
  </r>
  <r>
    <x v="439"/>
    <d v="2017-11-09T00:00:00"/>
    <s v="PBS013"/>
    <d v="2019-05-15T00:00:00"/>
    <n v="5515000"/>
    <x v="1489"/>
    <s v="PBS0"/>
  </r>
  <r>
    <x v="439"/>
    <d v="2017-11-09T00:00:00"/>
    <s v="PBS014"/>
    <d v="2021-05-15T00:00:00"/>
    <n v="1858000"/>
    <x v="193"/>
    <s v="PBS0"/>
  </r>
  <r>
    <x v="439"/>
    <d v="2017-11-09T00:00:00"/>
    <s v="PBS011"/>
    <d v="2023-08-15T00:00:00"/>
    <n v="872000"/>
    <x v="1490"/>
    <s v="PBS0"/>
  </r>
  <r>
    <x v="439"/>
    <d v="2017-11-09T00:00:00"/>
    <s v="PBS012"/>
    <d v="2031-11-15T00:00:00"/>
    <n v="838700"/>
    <x v="1491"/>
    <s v="PBS0"/>
  </r>
  <r>
    <x v="440"/>
    <d v="2017-11-16T00:00:00"/>
    <s v="SPN03180215"/>
    <d v="2018-02-15T00:00:00"/>
    <n v="3900000"/>
    <x v="1492"/>
    <s v="SPN0"/>
  </r>
  <r>
    <x v="440"/>
    <d v="2017-11-16T00:00:00"/>
    <s v="SPN12181115"/>
    <d v="2018-11-15T00:00:00"/>
    <n v="6000000"/>
    <x v="161"/>
    <s v="SPN1"/>
  </r>
  <r>
    <x v="440"/>
    <d v="2017-11-16T00:00:00"/>
    <s v="FR0061"/>
    <d v="2022-05-15T00:00:00"/>
    <n v="9775500"/>
    <x v="1493"/>
    <s v="FR00"/>
  </r>
  <r>
    <x v="440"/>
    <d v="2017-11-16T00:00:00"/>
    <s v="FR0059"/>
    <d v="2027-05-15T00:00:00"/>
    <n v="9487500"/>
    <x v="1494"/>
    <s v="FR00"/>
  </r>
  <r>
    <x v="440"/>
    <d v="2017-11-16T00:00:00"/>
    <s v="FR0075"/>
    <d v="2038-05-15T00:00:00"/>
    <n v="9760500"/>
    <x v="1495"/>
    <s v="FR00"/>
  </r>
  <r>
    <x v="441"/>
    <d v="2017-11-23T00:00:00"/>
    <s v="SPNS08052018"/>
    <d v="2018-05-08T00:00:00"/>
    <n v="4275000"/>
    <x v="1496"/>
    <s v="SPNS"/>
  </r>
  <r>
    <x v="441"/>
    <d v="2017-11-23T00:00:00"/>
    <s v="PBS013"/>
    <d v="2019-05-15T00:00:00"/>
    <n v="5977000"/>
    <x v="126"/>
    <s v="PBS0"/>
  </r>
  <r>
    <x v="441"/>
    <d v="2017-11-23T00:00:00"/>
    <s v="PBS014"/>
    <d v="2021-05-15T00:00:00"/>
    <n v="2460500"/>
    <x v="1497"/>
    <s v="PBS0"/>
  </r>
  <r>
    <x v="441"/>
    <d v="2017-11-23T00:00:00"/>
    <s v="PBS011"/>
    <d v="2023-08-15T00:00:00"/>
    <n v="1395000"/>
    <x v="1481"/>
    <s v="PBS0"/>
  </r>
  <r>
    <x v="441"/>
    <d v="2017-11-23T00:00:00"/>
    <s v="PBS012"/>
    <d v="2031-11-15T00:00:00"/>
    <n v="1565700"/>
    <x v="1498"/>
    <s v="PBS0"/>
  </r>
  <r>
    <x v="442"/>
    <d v="2017-12-29T00:00:00"/>
    <s v="SPNNT20180328"/>
    <d v="2018-03-28T00:00:00"/>
    <n v="10107290"/>
    <x v="1499"/>
    <s v="SPNN"/>
  </r>
  <r>
    <x v="443"/>
    <d v="2017-12-11T00:00:00"/>
    <s v="RI0123"/>
    <d v="2023-01-11T00:00:00"/>
    <n v="31643456"/>
    <x v="1500"/>
    <s v="RI01"/>
  </r>
  <r>
    <x v="443"/>
    <d v="2017-12-11T00:00:00"/>
    <s v="RI0128"/>
    <d v="2028-01-11T00:00:00"/>
    <n v="38159082"/>
    <x v="1501"/>
    <s v="RI01"/>
  </r>
  <r>
    <x v="443"/>
    <d v="2017-12-11T00:00:00"/>
    <s v="RI0148"/>
    <d v="2048-01-11T00:00:00"/>
    <n v="64709242"/>
    <x v="1502"/>
    <s v="RI01"/>
  </r>
  <r>
    <x v="444"/>
    <d v="2018-01-05T00:00:00"/>
    <s v="SPN03180404"/>
    <d v="2018-04-04T00:00:00"/>
    <n v="13675000"/>
    <x v="1503"/>
    <s v="SPN0"/>
  </r>
  <r>
    <x v="444"/>
    <d v="2018-01-05T00:00:00"/>
    <s v="SPN12190104"/>
    <d v="2019-01-04T00:00:00"/>
    <n v="13415000"/>
    <x v="1504"/>
    <s v="SPN1"/>
  </r>
  <r>
    <x v="444"/>
    <d v="2018-01-05T00:00:00"/>
    <s v="FR0063"/>
    <d v="2023-05-15T00:00:00"/>
    <n v="21474000"/>
    <x v="1505"/>
    <s v="FR00"/>
  </r>
  <r>
    <x v="444"/>
    <d v="2018-01-05T00:00:00"/>
    <s v="FR0064"/>
    <d v="2028-05-15T00:00:00"/>
    <n v="23704400"/>
    <x v="1506"/>
    <s v="FR00"/>
  </r>
  <r>
    <x v="444"/>
    <d v="2018-01-05T00:00:00"/>
    <s v="FR0075"/>
    <d v="2038-05-15T00:00:00"/>
    <n v="13940000"/>
    <x v="1507"/>
    <s v="FR00"/>
  </r>
  <r>
    <x v="445"/>
    <d v="2018-01-11T00:00:00"/>
    <s v="SPNS10072018"/>
    <d v="2018-07-10T00:00:00"/>
    <n v="10640000"/>
    <x v="1508"/>
    <s v="SPNS"/>
  </r>
  <r>
    <x v="445"/>
    <d v="2018-01-11T00:00:00"/>
    <s v="PBS016"/>
    <d v="2020-03-15T00:00:00"/>
    <n v="7198000"/>
    <x v="1509"/>
    <s v="PBS0"/>
  </r>
  <r>
    <x v="445"/>
    <d v="2018-01-11T00:00:00"/>
    <s v="PBS002"/>
    <d v="2022-01-15T00:00:00"/>
    <n v="3062000"/>
    <x v="1510"/>
    <s v="PBS0"/>
  </r>
  <r>
    <x v="445"/>
    <d v="2018-01-11T00:00:00"/>
    <s v="PBS017"/>
    <d v="2025-10-15T00:00:00"/>
    <n v="3541000"/>
    <x v="1511"/>
    <s v="PBS0"/>
  </r>
  <r>
    <x v="445"/>
    <d v="2018-01-11T00:00:00"/>
    <s v="PBS012"/>
    <d v="2031-11-15T00:00:00"/>
    <n v="6136000"/>
    <x v="1512"/>
    <s v="PBS0"/>
  </r>
  <r>
    <x v="445"/>
    <d v="2018-01-11T00:00:00"/>
    <s v="PBS004"/>
    <d v="2037-02-15T00:00:00"/>
    <n v="1700000"/>
    <x v="1093"/>
    <s v="PBS0"/>
  </r>
  <r>
    <x v="446"/>
    <d v="2018-01-18T00:00:00"/>
    <s v="SPN03180417"/>
    <d v="2018-04-17T00:00:00"/>
    <n v="15225000"/>
    <x v="1513"/>
    <s v="SPN0"/>
  </r>
  <r>
    <x v="446"/>
    <d v="2018-01-18T00:00:00"/>
    <s v="SPN12190104"/>
    <d v="2019-01-04T00:00:00"/>
    <n v="13996000"/>
    <x v="1514"/>
    <s v="SPN1"/>
  </r>
  <r>
    <x v="446"/>
    <d v="2018-01-18T00:00:00"/>
    <s v="FR0064"/>
    <d v="2028-05-15T00:00:00"/>
    <n v="13105500"/>
    <x v="1515"/>
    <s v="FR00"/>
  </r>
  <r>
    <x v="446"/>
    <d v="2018-01-18T00:00:00"/>
    <s v="FR0065"/>
    <d v="2033-05-15T00:00:00"/>
    <n v="15247000"/>
    <x v="1516"/>
    <s v="FR00"/>
  </r>
  <r>
    <x v="446"/>
    <d v="2018-01-18T00:00:00"/>
    <s v="FR0075"/>
    <d v="2038-05-15T00:00:00"/>
    <n v="14894000"/>
    <x v="1517"/>
    <s v="FR00"/>
  </r>
  <r>
    <x v="447"/>
    <d v="2018-01-25T00:00:00"/>
    <s v="SPNS10072018"/>
    <d v="2018-07-10T00:00:00"/>
    <n v="14729000"/>
    <x v="1518"/>
    <s v="SPNS"/>
  </r>
  <r>
    <x v="447"/>
    <d v="2018-01-25T00:00:00"/>
    <s v="PBS016"/>
    <d v="2020-03-15T00:00:00"/>
    <n v="6061000"/>
    <x v="1519"/>
    <s v="PBS0"/>
  </r>
  <r>
    <x v="447"/>
    <d v="2018-01-25T00:00:00"/>
    <s v="PBS002"/>
    <d v="2022-01-15T00:00:00"/>
    <n v="1685000"/>
    <x v="463"/>
    <s v="PBS0"/>
  </r>
  <r>
    <x v="447"/>
    <d v="2018-01-25T00:00:00"/>
    <s v="PBS017"/>
    <d v="2025-10-15T00:00:00"/>
    <n v="936500"/>
    <x v="1520"/>
    <s v="PBS0"/>
  </r>
  <r>
    <x v="447"/>
    <d v="2018-01-25T00:00:00"/>
    <s v="PBS012"/>
    <d v="2031-11-15T00:00:00"/>
    <n v="1783700"/>
    <x v="1521"/>
    <s v="PBS0"/>
  </r>
  <r>
    <x v="447"/>
    <d v="2018-01-25T00:00:00"/>
    <s v="PBS004"/>
    <d v="2037-02-15T00:00:00"/>
    <n v="2797000"/>
    <x v="1522"/>
    <s v="PBS0"/>
  </r>
  <r>
    <x v="448"/>
    <d v="2018-02-01T00:00:00"/>
    <s v="SPN03180430"/>
    <d v="2018-04-17T00:00:00"/>
    <n v="10501000"/>
    <x v="1523"/>
    <s v="SPN0"/>
  </r>
  <r>
    <x v="448"/>
    <d v="2018-02-01T00:00:00"/>
    <s v="SPN12190131"/>
    <d v="2019-01-04T00:00:00"/>
    <n v="16025000"/>
    <x v="1524"/>
    <s v="SPN1"/>
  </r>
  <r>
    <x v="448"/>
    <d v="2018-02-01T00:00:00"/>
    <s v="FR0063"/>
    <d v="2023-05-15T00:00:00"/>
    <n v="9541800"/>
    <x v="1525"/>
    <s v="FR00"/>
  </r>
  <r>
    <x v="448"/>
    <d v="2018-02-01T00:00:00"/>
    <s v="FR0064"/>
    <d v="2028-05-15T00:00:00"/>
    <n v="8175000"/>
    <x v="1526"/>
    <s v="FR00"/>
  </r>
  <r>
    <x v="448"/>
    <d v="2018-02-01T00:00:00"/>
    <s v="FR0065"/>
    <d v="2033-05-15T00:00:00"/>
    <n v="2987400"/>
    <x v="1527"/>
    <s v="FR00"/>
  </r>
  <r>
    <x v="449"/>
    <d v="2018-02-08T00:00:00"/>
    <s v="SPNS07082018"/>
    <d v="2018-08-07T00:00:00"/>
    <n v="9853000"/>
    <x v="1528"/>
    <s v="SPNS"/>
  </r>
  <r>
    <x v="449"/>
    <d v="2018-02-08T00:00:00"/>
    <s v="PBS016"/>
    <d v="2020-03-15T00:00:00"/>
    <n v="5638000"/>
    <x v="1529"/>
    <s v="PBS0"/>
  </r>
  <r>
    <x v="449"/>
    <d v="2018-02-08T00:00:00"/>
    <s v="PBS002"/>
    <d v="2022-01-15T00:00:00"/>
    <n v="1102000"/>
    <x v="1530"/>
    <s v="PBS0"/>
  </r>
  <r>
    <x v="449"/>
    <d v="2018-02-08T00:00:00"/>
    <s v="PBS017"/>
    <d v="2025-10-15T00:00:00"/>
    <n v="844500"/>
    <x v="1531"/>
    <s v="PBS0"/>
  </r>
  <r>
    <x v="449"/>
    <d v="2018-02-08T00:00:00"/>
    <s v="PBS012"/>
    <d v="2031-11-15T00:00:00"/>
    <n v="1017600"/>
    <x v="1532"/>
    <s v="PBS0"/>
  </r>
  <r>
    <x v="449"/>
    <d v="2018-02-08T00:00:00"/>
    <s v="PBS004"/>
    <d v="2037-02-15T00:00:00"/>
    <n v="1690000"/>
    <x v="1533"/>
    <s v="PBS0"/>
  </r>
  <r>
    <x v="450"/>
    <d v="2018-02-15T00:00:00"/>
    <s v="SPN03180514"/>
    <d v="2018-04-17T00:00:00"/>
    <n v="10045000"/>
    <x v="1534"/>
    <s v="SPN0"/>
  </r>
  <r>
    <x v="450"/>
    <d v="2018-02-15T00:00:00"/>
    <s v="SPN12190214"/>
    <d v="2019-01-04T00:00:00"/>
    <n v="16990000"/>
    <x v="1535"/>
    <s v="SPN1"/>
  </r>
  <r>
    <x v="450"/>
    <d v="2018-02-15T00:00:00"/>
    <s v="FR0064"/>
    <d v="2028-05-15T00:00:00"/>
    <n v="9650000"/>
    <x v="1536"/>
    <s v="FR00"/>
  </r>
  <r>
    <x v="450"/>
    <d v="2018-02-15T00:00:00"/>
    <s v="FR0065"/>
    <d v="2033-05-15T00:00:00"/>
    <n v="3618000"/>
    <x v="1537"/>
    <s v="FR00"/>
  </r>
  <r>
    <x v="450"/>
    <d v="2018-02-15T00:00:00"/>
    <s v="FR0075"/>
    <d v="2038-05-15T00:00:00"/>
    <n v="5543900"/>
    <x v="1538"/>
    <s v="FR00"/>
  </r>
  <r>
    <x v="450"/>
    <d v="2018-02-15T00:00:00"/>
    <s v="PBS014"/>
    <d v="2021-05-15T00:00:00"/>
    <n v="250000"/>
    <x v="1244"/>
    <s v="PBS0"/>
  </r>
  <r>
    <x v="450"/>
    <d v="2018-02-15T00:00:00"/>
    <s v="PBS011"/>
    <d v="2023-08-15T00:00:00"/>
    <n v="500000"/>
    <x v="8"/>
    <s v="PBS0"/>
  </r>
  <r>
    <x v="451"/>
    <d v="2018-02-22T00:00:00"/>
    <s v="SPNS07082018"/>
    <d v="2018-08-07T00:00:00"/>
    <n v="6960000"/>
    <x v="1539"/>
    <s v="SPNS"/>
  </r>
  <r>
    <x v="451"/>
    <d v="2018-02-22T00:00:00"/>
    <s v="PBS016"/>
    <d v="2020-03-15T00:00:00"/>
    <n v="4937000"/>
    <x v="1540"/>
    <s v="PBS0"/>
  </r>
  <r>
    <x v="451"/>
    <d v="2018-02-22T00:00:00"/>
    <s v="PBS002"/>
    <d v="2022-01-15T00:00:00"/>
    <n v="885000"/>
    <x v="1541"/>
    <s v="PBS0"/>
  </r>
  <r>
    <x v="451"/>
    <d v="2018-02-22T00:00:00"/>
    <s v="PBS017"/>
    <d v="2025-10-15T00:00:00"/>
    <n v="209500"/>
    <x v="1542"/>
    <s v="PBS0"/>
  </r>
  <r>
    <x v="451"/>
    <d v="2018-02-22T00:00:00"/>
    <s v="PBS012"/>
    <d v="2031-11-15T00:00:00"/>
    <n v="152000"/>
    <x v="1543"/>
    <s v="PBS0"/>
  </r>
  <r>
    <x v="451"/>
    <d v="2018-02-22T00:00:00"/>
    <s v="PBS004"/>
    <d v="2037-02-15T00:00:00"/>
    <n v="200000"/>
    <x v="591"/>
    <s v="PBS0"/>
  </r>
  <r>
    <x v="452"/>
    <d v="2018-02-26T00:00:00"/>
    <s v="PBS015"/>
    <d v="2047-07-15T00:00:00"/>
    <n v="500000"/>
    <x v="8"/>
    <s v="PBS0"/>
  </r>
  <r>
    <x v="453"/>
    <d v="2018-02-28T00:00:00"/>
    <s v="PBS016"/>
    <d v="2020-03-15T00:00:00"/>
    <n v="1000000"/>
    <x v="225"/>
    <s v="PBS0"/>
  </r>
  <r>
    <x v="453"/>
    <d v="2018-02-28T00:00:00"/>
    <s v="PBS002"/>
    <d v="2022-01-15T00:00:00"/>
    <n v="1000000"/>
    <x v="225"/>
    <s v="PBS0"/>
  </r>
  <r>
    <x v="454"/>
    <d v="2018-03-01T00:00:00"/>
    <s v="SPN03180528"/>
    <d v="2018-05-28T00:00:00"/>
    <n v="9140000"/>
    <x v="1544"/>
    <s v="SPN0"/>
  </r>
  <r>
    <x v="454"/>
    <d v="2018-03-01T00:00:00"/>
    <s v="SPN12190214"/>
    <d v="2019-01-04T00:00:00"/>
    <n v="12480000"/>
    <x v="377"/>
    <s v="SPN1"/>
  </r>
  <r>
    <x v="454"/>
    <d v="2018-03-01T00:00:00"/>
    <s v="FR0063"/>
    <d v="2023-05-15T00:00:00"/>
    <n v="11063000"/>
    <x v="720"/>
    <s v="FR00"/>
  </r>
  <r>
    <x v="454"/>
    <d v="2018-03-01T00:00:00"/>
    <s v="FR0065"/>
    <d v="2033-05-15T00:00:00"/>
    <n v="3074600"/>
    <x v="1545"/>
    <s v="FR00"/>
  </r>
  <r>
    <x v="454"/>
    <d v="2018-03-01T00:00:00"/>
    <s v="FR0075"/>
    <d v="2038-05-15T00:00:00"/>
    <n v="5332300"/>
    <x v="1546"/>
    <s v="FR00"/>
  </r>
  <r>
    <x v="452"/>
    <d v="2018-03-01T00:00:00"/>
    <s v="SNI0323"/>
    <d v="2023-03-01T00:00:00"/>
    <n v="41379000"/>
    <x v="1547"/>
    <s v="SNI0"/>
  </r>
  <r>
    <x v="452"/>
    <d v="2018-03-01T00:00:00"/>
    <s v="SNI0328"/>
    <d v="2028-03-01T00:00:00"/>
    <n v="57930600"/>
    <x v="1548"/>
    <s v="SNI0"/>
  </r>
  <r>
    <x v="455"/>
    <d v="2018-03-08T00:00:00"/>
    <s v="SPNS07092018"/>
    <d v="2018-09-07T00:00:00"/>
    <n v="3755000"/>
    <x v="1549"/>
    <s v="SPNS"/>
  </r>
  <r>
    <x v="455"/>
    <d v="2018-03-08T00:00:00"/>
    <s v="PBS016"/>
    <d v="2020-03-15T00:00:00"/>
    <n v="2425000"/>
    <x v="77"/>
    <s v="PBS0"/>
  </r>
  <r>
    <x v="455"/>
    <d v="2018-03-08T00:00:00"/>
    <s v="PBS002"/>
    <d v="2022-01-15T00:00:00"/>
    <n v="892000"/>
    <x v="1550"/>
    <s v="PBS0"/>
  </r>
  <r>
    <x v="455"/>
    <d v="2018-03-08T00:00:00"/>
    <s v="PBS017"/>
    <d v="2025-10-15T00:00:00"/>
    <n v="192000"/>
    <x v="1551"/>
    <s v="PBS0"/>
  </r>
  <r>
    <x v="455"/>
    <d v="2018-03-08T00:00:00"/>
    <s v="PBS012"/>
    <d v="2031-11-15T00:00:00"/>
    <n v="824000"/>
    <x v="1552"/>
    <s v="PBS0"/>
  </r>
  <r>
    <x v="455"/>
    <d v="2018-03-08T00:00:00"/>
    <s v="PBS004"/>
    <d v="2037-02-15T00:00:00"/>
    <n v="527000"/>
    <x v="87"/>
    <s v="PBS0"/>
  </r>
  <r>
    <x v="455"/>
    <d v="2018-03-13T00:00:00"/>
    <s v="PBS013"/>
    <d v="2019-05-15T00:00:00"/>
    <n v="250000"/>
    <x v="1244"/>
    <s v="PBS0"/>
  </r>
  <r>
    <x v="456"/>
    <d v="2018-03-15T00:00:00"/>
    <s v="SPN03180614"/>
    <d v="2018-06-14T00:00:00"/>
    <n v="6575000"/>
    <x v="1553"/>
    <s v="SPN0"/>
  </r>
  <r>
    <x v="456"/>
    <d v="2018-03-15T00:00:00"/>
    <s v="SPN12190314"/>
    <d v="2019-03-14T00:00:00"/>
    <n v="8400000"/>
    <x v="372"/>
    <s v="SPN1"/>
  </r>
  <r>
    <x v="456"/>
    <d v="2018-03-15T00:00:00"/>
    <s v="FR0063"/>
    <d v="2023-05-15T00:00:00"/>
    <n v="6261000"/>
    <x v="1554"/>
    <s v="FR00"/>
  </r>
  <r>
    <x v="456"/>
    <d v="2018-03-15T00:00:00"/>
    <s v="FR0064"/>
    <d v="2028-05-15T00:00:00"/>
    <n v="17065000"/>
    <x v="1555"/>
    <s v="FR00"/>
  </r>
  <r>
    <x v="456"/>
    <d v="2018-03-15T00:00:00"/>
    <s v="FR0075"/>
    <d v="2038-05-15T00:00:00"/>
    <n v="7195700"/>
    <x v="1556"/>
    <s v="FR00"/>
  </r>
  <r>
    <x v="456"/>
    <d v="2018-03-15T00:00:00"/>
    <s v="FR0076"/>
    <d v="2048-05-15T00:00:00"/>
    <n v="977900"/>
    <x v="1557"/>
    <s v="FR00"/>
  </r>
  <r>
    <x v="457"/>
    <d v="2018-03-22T00:00:00"/>
    <s v="SPNS07092018"/>
    <d v="2018-09-07T00:00:00"/>
    <n v="4811000"/>
    <x v="1558"/>
    <s v="SPNS"/>
  </r>
  <r>
    <x v="457"/>
    <d v="2018-03-22T00:00:00"/>
    <s v="PBS016"/>
    <d v="2020-03-15T00:00:00"/>
    <n v="4981000"/>
    <x v="1559"/>
    <s v="PBS0"/>
  </r>
  <r>
    <x v="457"/>
    <d v="2018-03-22T00:00:00"/>
    <s v="PBS002"/>
    <d v="2022-01-15T00:00:00"/>
    <n v="682000"/>
    <x v="1560"/>
    <s v="PBS0"/>
  </r>
  <r>
    <x v="457"/>
    <d v="2018-03-22T00:00:00"/>
    <s v="PBS017"/>
    <d v="2025-10-15T00:00:00"/>
    <n v="794500"/>
    <x v="1561"/>
    <s v="PBS0"/>
  </r>
  <r>
    <x v="457"/>
    <d v="2018-03-22T00:00:00"/>
    <s v="PBS012"/>
    <d v="2031-11-15T00:00:00"/>
    <n v="988000"/>
    <x v="1562"/>
    <s v="PBS0"/>
  </r>
  <r>
    <x v="457"/>
    <d v="2018-03-22T00:00:00"/>
    <s v="PBS004"/>
    <d v="2037-02-15T00:00:00"/>
    <n v="808000"/>
    <x v="1563"/>
    <s v="PBS0"/>
  </r>
  <r>
    <x v="458"/>
    <d v="2018-03-21T00:00:00"/>
    <s v="SR-010"/>
    <d v="2021-03-10T00:00:00"/>
    <n v="8436570"/>
    <x v="1564"/>
    <s v="SR-0"/>
  </r>
  <r>
    <x v="459"/>
    <d v="2018-03-29T00:00:00"/>
    <s v="SPN03180628"/>
    <d v="2018-06-28T00:00:00"/>
    <n v="7445000"/>
    <x v="1565"/>
    <s v="SPN0"/>
  </r>
  <r>
    <x v="459"/>
    <d v="2018-03-29T00:00:00"/>
    <s v="SPN12190314"/>
    <d v="2019-03-14T00:00:00"/>
    <n v="6900000"/>
    <x v="1566"/>
    <s v="SPN1"/>
  </r>
  <r>
    <x v="459"/>
    <d v="2018-03-29T00:00:00"/>
    <s v="FR0064"/>
    <d v="2028-05-15T00:00:00"/>
    <n v="15280500"/>
    <x v="1567"/>
    <s v="FR00"/>
  </r>
  <r>
    <x v="459"/>
    <d v="2018-03-29T00:00:00"/>
    <s v="FR0065"/>
    <d v="2033-05-15T00:00:00"/>
    <n v="1633000"/>
    <x v="841"/>
    <s v="FR00"/>
  </r>
  <r>
    <x v="459"/>
    <d v="2018-03-29T00:00:00"/>
    <s v="FR0075"/>
    <d v="2038-05-15T00:00:00"/>
    <n v="4314200"/>
    <x v="1568"/>
    <s v="FR00"/>
  </r>
  <r>
    <x v="460"/>
    <d v="2018-04-05T00:00:00"/>
    <s v="SPNS04102018"/>
    <d v="2018-10-04T00:00:00"/>
    <n v="4611000"/>
    <x v="1569"/>
    <s v="SPNS"/>
  </r>
  <r>
    <x v="460"/>
    <d v="2018-04-05T00:00:00"/>
    <s v="PBS016"/>
    <d v="2020-03-15T00:00:00"/>
    <n v="3085000"/>
    <x v="1570"/>
    <s v="PBS0"/>
  </r>
  <r>
    <x v="460"/>
    <d v="2018-04-05T00:00:00"/>
    <s v="PBS002"/>
    <d v="2022-01-15T00:00:00"/>
    <n v="605000"/>
    <x v="1571"/>
    <s v="PBS0"/>
  </r>
  <r>
    <x v="460"/>
    <d v="2018-04-05T00:00:00"/>
    <s v="PBS017"/>
    <d v="2025-10-15T00:00:00"/>
    <n v="83000"/>
    <x v="1572"/>
    <s v="PBS0"/>
  </r>
  <r>
    <x v="460"/>
    <d v="2018-04-05T00:00:00"/>
    <s v="PBS012"/>
    <d v="2031-11-15T00:00:00"/>
    <n v="857500"/>
    <x v="1573"/>
    <s v="PBS0"/>
  </r>
  <r>
    <x v="460"/>
    <d v="2018-04-05T00:00:00"/>
    <s v="PBS004"/>
    <d v="2037-02-15T00:00:00"/>
    <n v="625800"/>
    <x v="1574"/>
    <s v="PBS0"/>
  </r>
  <r>
    <x v="460"/>
    <d v="2018-04-05T00:00:00"/>
    <s v="PBS015"/>
    <d v="2047-07-15T00:00:00"/>
    <n v="1280000"/>
    <x v="1575"/>
    <s v="PBS0"/>
  </r>
  <r>
    <x v="461"/>
    <d v="2018-04-12T00:00:00"/>
    <s v="SPN12180712"/>
    <d v="2018-07-12T00:00:00"/>
    <n v="6230000"/>
    <x v="1480"/>
    <s v="SPN1"/>
  </r>
  <r>
    <x v="461"/>
    <d v="2018-04-12T00:00:00"/>
    <s v="SPN12190411"/>
    <d v="2019-04-11T00:00:00"/>
    <n v="7650000"/>
    <x v="1576"/>
    <s v="SPN1"/>
  </r>
  <r>
    <x v="461"/>
    <d v="2018-04-12T00:00:00"/>
    <s v="FR0063"/>
    <d v="2023-05-15T00:00:00"/>
    <n v="8230000"/>
    <x v="1577"/>
    <s v="FR00"/>
  </r>
  <r>
    <x v="461"/>
    <d v="2018-04-12T00:00:00"/>
    <s v="FR0064"/>
    <d v="2028-05-15T00:00:00"/>
    <n v="11132000"/>
    <x v="1578"/>
    <s v="FR00"/>
  </r>
  <r>
    <x v="461"/>
    <d v="2018-04-12T00:00:00"/>
    <s v="FR0065"/>
    <d v="2033-05-15T00:00:00"/>
    <n v="4478400"/>
    <x v="1579"/>
    <s v="FR00"/>
  </r>
  <r>
    <x v="462"/>
    <d v="2018-04-19T00:00:00"/>
    <s v="SPNS04102018"/>
    <d v="2018-10-04T00:00:00"/>
    <n v="4315500"/>
    <x v="1580"/>
    <s v="SPNS"/>
  </r>
  <r>
    <x v="462"/>
    <d v="2018-04-19T00:00:00"/>
    <s v="PBS016"/>
    <d v="2020-03-15T00:00:00"/>
    <n v="2731000"/>
    <x v="1076"/>
    <s v="PBS0"/>
  </r>
  <r>
    <x v="462"/>
    <d v="2018-04-19T00:00:00"/>
    <s v="PBS002"/>
    <d v="2022-01-15T00:00:00"/>
    <n v="845000"/>
    <x v="1581"/>
    <s v="PBS0"/>
  </r>
  <r>
    <x v="462"/>
    <d v="2018-04-19T00:00:00"/>
    <s v="PBS017"/>
    <d v="2025-10-15T00:00:00"/>
    <n v="25000"/>
    <x v="1582"/>
    <s v="PBS0"/>
  </r>
  <r>
    <x v="462"/>
    <d v="2018-04-19T00:00:00"/>
    <s v="PBS012"/>
    <d v="2031-11-15T00:00:00"/>
    <n v="500500"/>
    <x v="1583"/>
    <s v="PBS0"/>
  </r>
  <r>
    <x v="462"/>
    <d v="2018-04-19T00:00:00"/>
    <s v="PBS004"/>
    <d v="2037-02-15T00:00:00"/>
    <n v="527000"/>
    <x v="87"/>
    <s v="PBS0"/>
  </r>
  <r>
    <x v="462"/>
    <d v="2018-04-19T00:00:00"/>
    <s v="PBS015"/>
    <d v="2047-07-15T00:00:00"/>
    <n v="1242000"/>
    <x v="1584"/>
    <s v="PBS0"/>
  </r>
  <r>
    <x v="462"/>
    <d v="2018-04-24T00:00:00"/>
    <s v="RIEUR0425"/>
    <d v="2025-04-24T00:00:00"/>
    <n v="50909444.999999993"/>
    <x v="1585"/>
    <s v="RIEU"/>
  </r>
  <r>
    <x v="462"/>
    <d v="2018-04-24T00:00:00"/>
    <s v="RI0428"/>
    <d v="2028-04-24T00:00:00"/>
    <n v="37530000"/>
    <x v="1586"/>
    <s v="RI04"/>
  </r>
  <r>
    <x v="463"/>
    <d v="2018-04-26T00:00:00"/>
    <s v="SPN12180725"/>
    <d v="2018-07-12T00:00:00"/>
    <n v="2750000"/>
    <x v="1587"/>
    <s v="SPN1"/>
  </r>
  <r>
    <x v="463"/>
    <d v="2018-04-26T00:00:00"/>
    <s v="SPN12190131"/>
    <d v="2019-04-11T00:00:00"/>
    <n v="3150000"/>
    <x v="1588"/>
    <s v="SPN1"/>
  </r>
  <r>
    <x v="463"/>
    <d v="2018-04-26T00:00:00"/>
    <s v="FR0063"/>
    <d v="2023-05-15T00:00:00"/>
    <n v="1351000"/>
    <x v="959"/>
    <s v="FR00"/>
  </r>
  <r>
    <x v="463"/>
    <d v="2018-04-26T00:00:00"/>
    <s v="FR0064"/>
    <d v="2028-05-15T00:00:00"/>
    <n v="6171500"/>
    <x v="1589"/>
    <s v="FR00"/>
  </r>
  <r>
    <x v="463"/>
    <d v="2018-04-26T00:00:00"/>
    <s v="FR0075"/>
    <d v="2038-05-15T00:00:00"/>
    <n v="3598000"/>
    <x v="1590"/>
    <s v="FR00"/>
  </r>
  <r>
    <x v="464"/>
    <d v="2018-05-04T00:00:00"/>
    <s v="SPNS03112018"/>
    <d v="2018-11-03T00:00:00"/>
    <n v="3435000"/>
    <x v="1591"/>
    <s v="SPNS"/>
  </r>
  <r>
    <x v="464"/>
    <d v="2018-05-04T00:00:00"/>
    <s v="PBS016"/>
    <d v="2020-03-15T00:00:00"/>
    <n v="841000"/>
    <x v="436"/>
    <s v="PBS0"/>
  </r>
  <r>
    <x v="464"/>
    <d v="2018-05-04T00:00:00"/>
    <s v="PBS002"/>
    <d v="2022-01-15T00:00:00"/>
    <n v="685000"/>
    <x v="1592"/>
    <s v="PBS0"/>
  </r>
  <r>
    <x v="464"/>
    <d v="2018-05-04T00:00:00"/>
    <s v="PBS017"/>
    <d v="2025-10-15T00:00:00"/>
    <n v="112000"/>
    <x v="1593"/>
    <s v="PBS0"/>
  </r>
  <r>
    <x v="464"/>
    <d v="2018-05-04T00:00:00"/>
    <s v="PBS012"/>
    <d v="2031-11-15T00:00:00"/>
    <n v="111000"/>
    <x v="351"/>
    <s v="PBS0"/>
  </r>
  <r>
    <x v="464"/>
    <d v="2018-05-04T00:00:00"/>
    <s v="PBS004"/>
    <d v="2037-02-15T00:00:00"/>
    <n v="63000"/>
    <x v="538"/>
    <s v="PBS0"/>
  </r>
  <r>
    <x v="464"/>
    <d v="2018-05-04T00:00:00"/>
    <s v="PBS015"/>
    <d v="2047-07-15T00:00:00"/>
    <n v="283000"/>
    <x v="1594"/>
    <s v="PBS0"/>
  </r>
  <r>
    <x v="465"/>
    <d v="2018-05-10T00:00:00"/>
    <s v="SPN12180809"/>
    <d v="2018-08-09T00:00:00"/>
    <n v="2200000"/>
    <x v="1595"/>
    <s v="SPN1"/>
  </r>
  <r>
    <x v="465"/>
    <d v="2018-05-10T00:00:00"/>
    <s v="SPN12190510"/>
    <d v="2019-05-10T00:00:00"/>
    <n v="2301000"/>
    <x v="1596"/>
    <s v="SPN1"/>
  </r>
  <r>
    <x v="465"/>
    <d v="2018-05-10T00:00:00"/>
    <s v="FR0063"/>
    <d v="2023-05-15T00:00:00"/>
    <n v="2062000"/>
    <x v="1597"/>
    <s v="FR00"/>
  </r>
  <r>
    <x v="465"/>
    <d v="2018-05-10T00:00:00"/>
    <s v="FR0065"/>
    <d v="2033-05-15T00:00:00"/>
    <n v="208000"/>
    <x v="1598"/>
    <s v="FR00"/>
  </r>
  <r>
    <x v="465"/>
    <d v="2018-05-10T00:00:00"/>
    <s v="FR0075"/>
    <d v="2038-05-15T00:00:00"/>
    <n v="415100"/>
    <x v="1599"/>
    <s v="FR00"/>
  </r>
  <r>
    <x v="466"/>
    <d v="2018-05-15T00:00:00"/>
    <s v="PBS014"/>
    <d v="2021-05-15T00:00:00"/>
    <n v="1000000"/>
    <x v="225"/>
    <s v="PBS0"/>
  </r>
  <r>
    <x v="467"/>
    <d v="2018-05-17T00:00:00"/>
    <s v="SPNS03112018"/>
    <d v="2018-11-03T00:00:00"/>
    <n v="4171000"/>
    <x v="1600"/>
    <s v="SPNS"/>
  </r>
  <r>
    <x v="467"/>
    <d v="2018-05-17T00:00:00"/>
    <s v="PBS016"/>
    <d v="2020-03-15T00:00:00"/>
    <n v="1473000"/>
    <x v="1601"/>
    <s v="PBS0"/>
  </r>
  <r>
    <x v="467"/>
    <d v="2018-05-17T00:00:00"/>
    <s v="PBS002"/>
    <d v="2022-01-15T00:00:00"/>
    <n v="1439000"/>
    <x v="1602"/>
    <s v="PBS0"/>
  </r>
  <r>
    <x v="467"/>
    <d v="2018-05-17T00:00:00"/>
    <s v="PBS017"/>
    <d v="2025-10-15T00:00:00"/>
    <n v="332000"/>
    <x v="1603"/>
    <s v="PBS0"/>
  </r>
  <r>
    <x v="467"/>
    <d v="2018-05-17T00:00:00"/>
    <s v="PBS012"/>
    <d v="2031-11-15T00:00:00"/>
    <n v="1011500"/>
    <x v="1604"/>
    <s v="PBS0"/>
  </r>
  <r>
    <x v="467"/>
    <d v="2018-05-17T00:00:00"/>
    <s v="PBS004"/>
    <d v="2037-02-15T00:00:00"/>
    <n v="681000"/>
    <x v="1605"/>
    <s v="PBS0"/>
  </r>
  <r>
    <x v="468"/>
    <d v="2018-05-24T00:00:00"/>
    <s v="SPN03180823"/>
    <d v="2018-08-23T00:00:00"/>
    <n v="3320000"/>
    <x v="1606"/>
    <s v="SPN0"/>
  </r>
  <r>
    <x v="468"/>
    <d v="2018-05-24T00:00:00"/>
    <s v="SPN12190214"/>
    <d v="2019-02-14T00:00:00"/>
    <n v="5820000"/>
    <x v="1607"/>
    <s v="SPN1"/>
  </r>
  <r>
    <x v="468"/>
    <d v="2018-05-24T00:00:00"/>
    <s v="FR0064"/>
    <d v="2028-05-15T00:00:00"/>
    <n v="14277600"/>
    <x v="1608"/>
    <s v="FR00"/>
  </r>
  <r>
    <x v="468"/>
    <d v="2018-05-24T00:00:00"/>
    <s v="FR0065"/>
    <d v="2033-05-15T00:00:00"/>
    <n v="3746000"/>
    <x v="1609"/>
    <s v="FR00"/>
  </r>
  <r>
    <x v="468"/>
    <d v="2018-05-24T00:00:00"/>
    <s v="FR0075"/>
    <d v="2038-05-15T00:00:00"/>
    <n v="4311700"/>
    <x v="1610"/>
    <s v="FR00"/>
  </r>
  <r>
    <x v="469"/>
    <d v="2018-05-31T00:00:00"/>
    <s v="RIJPY0521"/>
    <d v="2021-05-31T00:00:00"/>
    <n v="6368503.6000000006"/>
    <x v="1611"/>
    <s v="RIJP"/>
  </r>
  <r>
    <x v="469"/>
    <d v="2018-05-31T00:00:00"/>
    <s v="RIJPY0523"/>
    <d v="2023-05-31T00:00:00"/>
    <n v="5058851.6500000004"/>
    <x v="1612"/>
    <s v="RIJP"/>
  </r>
  <r>
    <x v="469"/>
    <d v="2018-05-31T00:00:00"/>
    <s v="RIJPY0525"/>
    <d v="2025-05-30T00:00:00"/>
    <n v="449390.37500000006"/>
    <x v="1613"/>
    <s v="RIJP"/>
  </r>
  <r>
    <x v="469"/>
    <d v="2018-05-31T00:00:00"/>
    <s v="RIJPY0528"/>
    <d v="2028-05-31T00:00:00"/>
    <n v="1117056.0750000002"/>
    <x v="1614"/>
    <s v="RIJP"/>
  </r>
  <r>
    <x v="470"/>
    <d v="2018-05-31T00:00:00"/>
    <s v="SBR003"/>
    <d v="2020-05-20T00:00:00"/>
    <n v="1928066"/>
    <x v="1615"/>
    <s v="SBR0"/>
  </r>
  <r>
    <x v="469"/>
    <d v="2018-05-30T00:00:00"/>
    <s v="PBS012"/>
    <d v="2031-11-15T00:00:00"/>
    <n v="300000"/>
    <x v="1211"/>
    <s v="PBS0"/>
  </r>
  <r>
    <x v="471"/>
    <d v="2018-06-04T00:00:00"/>
    <s v="PBS018"/>
    <d v="2028-05-15T00:00:00"/>
    <n v="2000000"/>
    <x v="222"/>
    <s v="PBS0"/>
  </r>
  <r>
    <x v="471"/>
    <d v="2018-06-04T00:00:00"/>
    <s v="SPNS01122018"/>
    <d v="2018-12-01T00:00:00"/>
    <n v="4636000"/>
    <x v="1616"/>
    <s v="SPNS"/>
  </r>
  <r>
    <x v="471"/>
    <d v="2018-06-04T00:00:00"/>
    <s v="PBS016"/>
    <d v="2020-03-15T00:00:00"/>
    <n v="442000"/>
    <x v="1617"/>
    <s v="PBS0"/>
  </r>
  <r>
    <x v="471"/>
    <d v="2018-06-04T00:00:00"/>
    <s v="PBS002"/>
    <d v="2022-01-15T00:00:00"/>
    <n v="673000"/>
    <x v="1618"/>
    <s v="PBS0"/>
  </r>
  <r>
    <x v="471"/>
    <d v="2018-06-04T00:00:00"/>
    <s v="PBS017"/>
    <d v="2025-10-15T00:00:00"/>
    <n v="211000"/>
    <x v="1619"/>
    <s v="PBS0"/>
  </r>
  <r>
    <x v="471"/>
    <d v="2018-06-04T00:00:00"/>
    <s v="PBS012"/>
    <d v="2031-11-15T00:00:00"/>
    <n v="1096000"/>
    <x v="1620"/>
    <s v="PBS0"/>
  </r>
  <r>
    <x v="471"/>
    <d v="2018-06-04T00:00:00"/>
    <s v="PBS004"/>
    <d v="2037-02-15T00:00:00"/>
    <n v="97000"/>
    <x v="1621"/>
    <s v="PBS0"/>
  </r>
  <r>
    <x v="472"/>
    <d v="2018-06-06T00:00:00"/>
    <s v="FR0070"/>
    <d v="2024-03-15T00:00:00"/>
    <n v="1500000"/>
    <x v="32"/>
    <s v="FR00"/>
  </r>
  <r>
    <x v="472"/>
    <d v="2018-06-06T00:00:00"/>
    <s v="FR0059"/>
    <d v="2027-05-15T00:00:00"/>
    <n v="2100000"/>
    <x v="451"/>
    <s v="FR00"/>
  </r>
  <r>
    <x v="473"/>
    <d v="2018-06-07T00:00:00"/>
    <s v="SPN12180906"/>
    <d v="2018-09-06T00:00:00"/>
    <n v="4965000"/>
    <x v="1622"/>
    <s v="SPN1"/>
  </r>
  <r>
    <x v="473"/>
    <d v="2018-06-07T00:00:00"/>
    <s v="SPN12190606"/>
    <d v="2019-06-06T00:00:00"/>
    <n v="4550000"/>
    <x v="1623"/>
    <s v="SPN1"/>
  </r>
  <r>
    <x v="473"/>
    <d v="2018-06-07T00:00:00"/>
    <s v="FR0063"/>
    <d v="2023-05-15T00:00:00"/>
    <n v="6858500"/>
    <x v="1624"/>
    <s v="FR00"/>
  </r>
  <r>
    <x v="473"/>
    <d v="2018-06-07T00:00:00"/>
    <s v="FR0064"/>
    <d v="2028-05-15T00:00:00"/>
    <n v="8552500"/>
    <x v="1625"/>
    <s v="FR00"/>
  </r>
  <r>
    <x v="473"/>
    <d v="2018-06-07T00:00:00"/>
    <s v="FR0065"/>
    <d v="2033-05-15T00:00:00"/>
    <n v="3605300"/>
    <x v="1626"/>
    <s v="FR00"/>
  </r>
  <r>
    <x v="473"/>
    <d v="2018-06-07T00:00:00"/>
    <s v="FR0076"/>
    <d v="2048-05-15T00:00:00"/>
    <n v="774800"/>
    <x v="1627"/>
    <s v="FR00"/>
  </r>
  <r>
    <x v="474"/>
    <d v="2018-06-28T00:00:00"/>
    <s v="SPNS01122018"/>
    <d v="2018-12-01T00:00:00"/>
    <n v="5253300"/>
    <x v="1628"/>
    <s v="SPNS"/>
  </r>
  <r>
    <x v="474"/>
    <d v="2018-06-28T00:00:00"/>
    <s v="PBS016"/>
    <d v="2020-03-15T00:00:00"/>
    <n v="701000"/>
    <x v="218"/>
    <s v="PBS0"/>
  </r>
  <r>
    <x v="474"/>
    <d v="2018-06-28T00:00:00"/>
    <s v="PBS002"/>
    <d v="2022-01-15T00:00:00"/>
    <n v="840000"/>
    <x v="1629"/>
    <s v="PBS0"/>
  </r>
  <r>
    <x v="474"/>
    <d v="2018-06-28T00:00:00"/>
    <s v="PBS017"/>
    <d v="2025-10-15T00:00:00"/>
    <n v="24000"/>
    <x v="1630"/>
    <s v="PBS0"/>
  </r>
  <r>
    <x v="474"/>
    <d v="2018-06-28T00:00:00"/>
    <s v="PBS012"/>
    <d v="2031-11-15T00:00:00"/>
    <n v="294000"/>
    <x v="1631"/>
    <s v="PBS0"/>
  </r>
  <r>
    <x v="474"/>
    <d v="2018-06-28T00:00:00"/>
    <s v="PBS004"/>
    <d v="2037-02-15T00:00:00"/>
    <n v="35000"/>
    <x v="1632"/>
    <s v="PBS0"/>
  </r>
  <r>
    <x v="475"/>
    <d v="2018-07-03T00:00:00"/>
    <s v="PBS018"/>
    <d v="2028-05-15T00:00:00"/>
    <n v="1000000"/>
    <x v="225"/>
    <s v="PBS0"/>
  </r>
  <r>
    <x v="476"/>
    <d v="2018-07-05T00:00:00"/>
    <s v="SPN12181004"/>
    <d v="2018-09-06T00:00:00"/>
    <n v="7250000"/>
    <x v="1633"/>
    <s v="SPN1"/>
  </r>
  <r>
    <x v="476"/>
    <d v="2018-07-05T00:00:00"/>
    <s v="SPN12190704"/>
    <d v="2019-06-06T00:00:00"/>
    <n v="6125000"/>
    <x v="1634"/>
    <s v="SPN1"/>
  </r>
  <r>
    <x v="476"/>
    <d v="2018-07-05T00:00:00"/>
    <s v="FR0063"/>
    <d v="2023-05-15T00:00:00"/>
    <n v="3510000"/>
    <x v="1635"/>
    <s v="FR00"/>
  </r>
  <r>
    <x v="476"/>
    <d v="2018-07-05T00:00:00"/>
    <s v="FR0065"/>
    <d v="2033-05-15T00:00:00"/>
    <n v="3788000"/>
    <x v="1636"/>
    <s v="FR00"/>
  </r>
  <r>
    <x v="476"/>
    <d v="2018-07-05T00:00:00"/>
    <s v="FR0075"/>
    <d v="2038-05-15T00:00:00"/>
    <n v="792000"/>
    <x v="419"/>
    <s v="FR00"/>
  </r>
  <r>
    <x v="477"/>
    <d v="2018-07-12T00:00:00"/>
    <s v="SPNS11012019"/>
    <d v="2019-01-11T00:00:00"/>
    <n v="5076000"/>
    <x v="1637"/>
    <s v="SPNS"/>
  </r>
  <r>
    <x v="477"/>
    <d v="2018-07-12T00:00:00"/>
    <s v="SPNS11042019"/>
    <d v="2019-04-11T00:00:00"/>
    <n v="2790000"/>
    <x v="358"/>
    <s v="SPNS"/>
  </r>
  <r>
    <x v="477"/>
    <d v="2018-07-12T00:00:00"/>
    <s v="PBS016"/>
    <d v="2020-03-15T00:00:00"/>
    <n v="1287500"/>
    <x v="1638"/>
    <s v="PBS0"/>
  </r>
  <r>
    <x v="477"/>
    <d v="2018-07-12T00:00:00"/>
    <s v="PBS002"/>
    <d v="2022-01-15T00:00:00"/>
    <n v="3190500"/>
    <x v="1639"/>
    <s v="PBS0"/>
  </r>
  <r>
    <x v="477"/>
    <d v="2018-07-12T00:00:00"/>
    <s v="PBS012"/>
    <d v="2031-11-15T00:00:00"/>
    <n v="52000"/>
    <x v="1640"/>
    <s v="PBS0"/>
  </r>
  <r>
    <x v="477"/>
    <d v="2018-07-12T00:00:00"/>
    <s v="PBS015"/>
    <d v="2047-07-15T00:00:00"/>
    <n v="141000"/>
    <x v="1641"/>
    <s v="PBS0"/>
  </r>
  <r>
    <x v="478"/>
    <d v="2018-07-19T00:00:00"/>
    <s v="SPN03181018"/>
    <d v="2018-10-18T00:00:00"/>
    <n v="9070000"/>
    <x v="1642"/>
    <s v="SPN0"/>
  </r>
  <r>
    <x v="478"/>
    <d v="2018-07-19T00:00:00"/>
    <s v="SPN12190411"/>
    <d v="2019-04-11T00:00:00"/>
    <n v="8650000"/>
    <x v="1643"/>
    <s v="SPN1"/>
  </r>
  <r>
    <x v="478"/>
    <d v="2018-07-19T00:00:00"/>
    <s v="FR0063"/>
    <d v="2023-05-15T00:00:00"/>
    <n v="6792000"/>
    <x v="1644"/>
    <s v="FR00"/>
  </r>
  <r>
    <x v="478"/>
    <d v="2018-07-19T00:00:00"/>
    <s v="FR0064"/>
    <d v="2028-05-15T00:00:00"/>
    <n v="8666000"/>
    <x v="1645"/>
    <s v="FR00"/>
  </r>
  <r>
    <x v="478"/>
    <d v="2018-07-19T00:00:00"/>
    <s v="FR0075"/>
    <d v="2038-05-15T00:00:00"/>
    <n v="4991100"/>
    <x v="1646"/>
    <s v="FR00"/>
  </r>
  <r>
    <x v="479"/>
    <d v="2018-07-25T00:00:00"/>
    <s v="FR0062"/>
    <d v="2042-04-15T00:00:00"/>
    <n v="300000"/>
    <x v="1211"/>
    <s v="FR00"/>
  </r>
  <r>
    <x v="480"/>
    <d v="2018-07-26T00:00:00"/>
    <s v="SPNS11012019"/>
    <d v="2019-01-11T00:00:00"/>
    <n v="3685000"/>
    <x v="1647"/>
    <s v="SPNS"/>
  </r>
  <r>
    <x v="480"/>
    <d v="2018-07-26T00:00:00"/>
    <s v="SPNS11042019"/>
    <d v="2019-04-11T00:00:00"/>
    <n v="2675000"/>
    <x v="1648"/>
    <s v="SPNS"/>
  </r>
  <r>
    <x v="480"/>
    <d v="2018-07-26T00:00:00"/>
    <s v="PBS016"/>
    <d v="2020-03-15T00:00:00"/>
    <n v="1314000"/>
    <x v="1649"/>
    <s v="PBS0"/>
  </r>
  <r>
    <x v="480"/>
    <d v="2018-07-26T00:00:00"/>
    <s v="PBS002"/>
    <d v="2022-01-15T00:00:00"/>
    <n v="668500"/>
    <x v="1650"/>
    <s v="PBS0"/>
  </r>
  <r>
    <x v="480"/>
    <d v="2018-07-26T00:00:00"/>
    <s v="PBS017"/>
    <d v="2025-10-15T00:00:00"/>
    <n v="353000"/>
    <x v="847"/>
    <s v="PBS0"/>
  </r>
  <r>
    <x v="480"/>
    <d v="2018-07-26T00:00:00"/>
    <s v="PBS012"/>
    <d v="2031-11-15T00:00:00"/>
    <n v="1193900"/>
    <x v="1651"/>
    <s v="PBS0"/>
  </r>
  <r>
    <x v="480"/>
    <d v="2018-07-27T00:00:00"/>
    <s v="PBS018"/>
    <d v="2028-05-15T00:00:00"/>
    <n v="1000000"/>
    <x v="225"/>
    <s v="PBS0"/>
  </r>
  <r>
    <x v="481"/>
    <d v="2018-07-27T00:00:00"/>
    <s v="PBS004"/>
    <d v="2037-02-15T00:00:00"/>
    <n v="350000"/>
    <x v="232"/>
    <s v="PBS0"/>
  </r>
  <r>
    <x v="482"/>
    <d v="2018-08-02T00:00:00"/>
    <s v="SPN03181101"/>
    <d v="2018-11-01T00:00:00"/>
    <n v="7220000"/>
    <x v="1652"/>
    <s v="SPN0"/>
  </r>
  <r>
    <x v="482"/>
    <d v="2018-08-02T00:00:00"/>
    <s v="SPN12190801"/>
    <d v="2019-08-01T00:00:00"/>
    <n v="14215000"/>
    <x v="1653"/>
    <s v="SPN1"/>
  </r>
  <r>
    <x v="482"/>
    <d v="2018-08-02T00:00:00"/>
    <s v="FR0063"/>
    <d v="2023-05-15T00:00:00"/>
    <n v="12048000"/>
    <x v="1654"/>
    <s v="FR00"/>
  </r>
  <r>
    <x v="482"/>
    <d v="2018-08-02T00:00:00"/>
    <s v="FR0064"/>
    <d v="2028-05-15T00:00:00"/>
    <n v="7628500"/>
    <x v="1655"/>
    <s v="FR00"/>
  </r>
  <r>
    <x v="482"/>
    <d v="2018-08-02T00:00:00"/>
    <s v="FR0065"/>
    <d v="2033-05-15T00:00:00"/>
    <n v="4329500"/>
    <x v="1656"/>
    <s v="FR00"/>
  </r>
  <r>
    <x v="483"/>
    <d v="2018-08-09T00:00:00"/>
    <s v="FR0074"/>
    <d v="2032-08-15T00:00:00"/>
    <n v="1500000"/>
    <x v="32"/>
    <s v="FR00"/>
  </r>
  <r>
    <x v="483"/>
    <d v="2018-08-09T00:00:00"/>
    <s v="SPNS08022019"/>
    <d v="2019-02-08T00:00:00"/>
    <n v="3616000"/>
    <x v="1657"/>
    <s v="SPNS"/>
  </r>
  <r>
    <x v="483"/>
    <d v="2018-08-09T00:00:00"/>
    <s v="SPNS08052019"/>
    <d v="2019-05-08T00:00:00"/>
    <n v="2765000"/>
    <x v="1658"/>
    <s v="SPNS"/>
  </r>
  <r>
    <x v="483"/>
    <d v="2018-08-09T00:00:00"/>
    <s v="PBS016"/>
    <d v="2020-03-15T00:00:00"/>
    <n v="2165000"/>
    <x v="1659"/>
    <s v="PBS0"/>
  </r>
  <r>
    <x v="483"/>
    <d v="2018-08-09T00:00:00"/>
    <s v="PBS002"/>
    <d v="2022-01-15T00:00:00"/>
    <n v="933000"/>
    <x v="1660"/>
    <s v="PBS0"/>
  </r>
  <r>
    <x v="483"/>
    <d v="2018-08-09T00:00:00"/>
    <s v="PBS012"/>
    <d v="2031-11-15T00:00:00"/>
    <n v="928000"/>
    <x v="1388"/>
    <s v="PBS0"/>
  </r>
  <r>
    <x v="483"/>
    <d v="2018-08-09T00:00:00"/>
    <s v="PBS015"/>
    <d v="2047-07-15T00:00:00"/>
    <n v="492000"/>
    <x v="1661"/>
    <s v="PBS0"/>
  </r>
  <r>
    <x v="483"/>
    <d v="2018-08-10T00:00:00"/>
    <s v="PBS003"/>
    <d v="2027-01-15T00:00:00"/>
    <n v="500000"/>
    <x v="8"/>
    <s v="PBS0"/>
  </r>
  <r>
    <x v="484"/>
    <d v="2018-08-10T00:00:00"/>
    <s v="FR0061"/>
    <d v="2022-05-15T00:00:00"/>
    <n v="1000000"/>
    <x v="225"/>
    <s v="FR00"/>
  </r>
  <r>
    <x v="484"/>
    <d v="2018-08-13T00:00:00"/>
    <s v="PBS005"/>
    <d v="2043-04-15T00:00:00"/>
    <n v="500000"/>
    <x v="8"/>
    <s v="PBS0"/>
  </r>
  <r>
    <x v="485"/>
    <d v="2018-08-16T00:00:00"/>
    <s v="SPN12181115"/>
    <d v="2018-11-15T00:00:00"/>
    <n v="8179000"/>
    <x v="1662"/>
    <s v="SPN1"/>
  </r>
  <r>
    <x v="485"/>
    <d v="2018-08-16T00:00:00"/>
    <s v="SPN12190606"/>
    <d v="2019-06-06T00:00:00"/>
    <n v="7545000"/>
    <x v="1663"/>
    <s v="SPN1"/>
  </r>
  <r>
    <x v="485"/>
    <d v="2018-08-16T00:00:00"/>
    <s v="FR0063"/>
    <d v="2023-05-15T00:00:00"/>
    <n v="6703000"/>
    <x v="1664"/>
    <s v="FR00"/>
  </r>
  <r>
    <x v="485"/>
    <d v="2018-08-16T00:00:00"/>
    <s v="FR0064"/>
    <d v="2028-05-15T00:00:00"/>
    <n v="5798000"/>
    <x v="1665"/>
    <s v="FR00"/>
  </r>
  <r>
    <x v="485"/>
    <d v="2018-08-16T00:00:00"/>
    <s v="FR0065"/>
    <d v="2033-05-15T00:00:00"/>
    <n v="4308000"/>
    <x v="1666"/>
    <s v="FR00"/>
  </r>
  <r>
    <x v="485"/>
    <d v="2018-08-16T00:00:00"/>
    <s v="FR0075"/>
    <d v="2038-05-15T00:00:00"/>
    <n v="1843800"/>
    <x v="1667"/>
    <s v="FR00"/>
  </r>
  <r>
    <x v="486"/>
    <d v="2018-08-20T00:00:00"/>
    <s v="FR0074"/>
    <d v="2032-08-15T00:00:00"/>
    <n v="750000"/>
    <x v="1668"/>
    <s v="FR00"/>
  </r>
  <r>
    <x v="487"/>
    <d v="2018-08-24T00:00:00"/>
    <s v="SPNS08022019"/>
    <d v="2019-02-08T00:00:00"/>
    <n v="8285000"/>
    <x v="1669"/>
    <s v="SPNS"/>
  </r>
  <r>
    <x v="487"/>
    <d v="2018-08-24T00:00:00"/>
    <s v="SPNS08052019"/>
    <d v="2019-05-08T00:00:00"/>
    <n v="2885000"/>
    <x v="1670"/>
    <s v="SPNS"/>
  </r>
  <r>
    <x v="487"/>
    <d v="2018-08-24T00:00:00"/>
    <s v="PBS016"/>
    <d v="2020-03-15T00:00:00"/>
    <n v="1864000"/>
    <x v="1671"/>
    <s v="PBS0"/>
  </r>
  <r>
    <x v="487"/>
    <d v="2018-08-24T00:00:00"/>
    <s v="PBS002"/>
    <d v="2022-01-15T00:00:00"/>
    <n v="566000"/>
    <x v="1387"/>
    <s v="PBS0"/>
  </r>
  <r>
    <x v="487"/>
    <d v="2018-08-24T00:00:00"/>
    <s v="PBS017"/>
    <d v="2025-10-15T00:00:00"/>
    <n v="175000"/>
    <x v="1672"/>
    <s v="PBS0"/>
  </r>
  <r>
    <x v="487"/>
    <d v="2018-08-24T00:00:00"/>
    <s v="PBS012"/>
    <d v="2031-11-15T00:00:00"/>
    <n v="1027000"/>
    <x v="1673"/>
    <s v="PBS0"/>
  </r>
  <r>
    <x v="487"/>
    <d v="2018-08-27T00:00:00"/>
    <s v="PBS017"/>
    <d v="2025-10-15T00:00:00"/>
    <n v="500000"/>
    <x v="8"/>
    <s v="PBS0"/>
  </r>
  <r>
    <x v="488"/>
    <d v="2018-08-29T00:00:00"/>
    <s v="FRNT0001"/>
    <d v="2023-08-29T00:00:00"/>
    <n v="3500000"/>
    <x v="1674"/>
    <s v="FRNT"/>
  </r>
  <r>
    <x v="488"/>
    <d v="2018-08-29T00:00:00"/>
    <s v="PBSNT0001"/>
    <d v="2023-08-29T00:00:00"/>
    <n v="1500000"/>
    <x v="32"/>
    <s v="PBSN"/>
  </r>
  <r>
    <x v="488"/>
    <d v="2018-08-29T00:00:00"/>
    <s v="FR0072"/>
    <d v="2036-05-15T00:00:00"/>
    <n v="1000000"/>
    <x v="225"/>
    <s v="FR00"/>
  </r>
  <r>
    <x v="489"/>
    <d v="2018-08-30T00:00:00"/>
    <s v="SPN03181129"/>
    <d v="2018-11-29T00:00:00"/>
    <n v="10880000"/>
    <x v="1675"/>
    <s v="SPN0"/>
  </r>
  <r>
    <x v="489"/>
    <d v="2018-08-30T00:00:00"/>
    <s v="SPN12190829"/>
    <d v="2019-08-29T00:00:00"/>
    <n v="5800000"/>
    <x v="1676"/>
    <s v="SPN1"/>
  </r>
  <r>
    <x v="489"/>
    <d v="2018-08-30T00:00:00"/>
    <s v="FR0063"/>
    <d v="2023-05-15T00:00:00"/>
    <n v="14840000"/>
    <x v="1677"/>
    <s v="FR00"/>
  </r>
  <r>
    <x v="489"/>
    <d v="2018-08-30T00:00:00"/>
    <s v="FR0064"/>
    <d v="2028-05-15T00:00:00"/>
    <n v="17274000"/>
    <x v="1678"/>
    <s v="FR00"/>
  </r>
  <r>
    <x v="489"/>
    <d v="2018-08-30T00:00:00"/>
    <s v="FR0065"/>
    <d v="2033-05-15T00:00:00"/>
    <n v="5350000"/>
    <x v="1679"/>
    <s v="FR00"/>
  </r>
  <r>
    <x v="489"/>
    <d v="2018-08-30T00:00:00"/>
    <s v="FR0075"/>
    <d v="2038-05-15T00:00:00"/>
    <n v="5140500"/>
    <x v="1680"/>
    <s v="FR00"/>
  </r>
  <r>
    <x v="489"/>
    <d v="2018-08-30T00:00:00"/>
    <s v="FR0061"/>
    <d v="2022-05-15T00:00:00"/>
    <n v="1000000"/>
    <x v="225"/>
    <s v="FR00"/>
  </r>
  <r>
    <x v="489"/>
    <d v="2018-08-30T00:00:00"/>
    <s v="PBS014"/>
    <d v="2021-05-15T00:00:00"/>
    <n v="1000000"/>
    <x v="225"/>
    <s v="PBS0"/>
  </r>
  <r>
    <x v="489"/>
    <d v="2018-08-30T00:00:00"/>
    <s v="PBS005"/>
    <d v="2043-04-15T00:00:00"/>
    <n v="250000"/>
    <x v="1244"/>
    <s v="PBS0"/>
  </r>
  <r>
    <x v="490"/>
    <d v="2018-09-06T00:00:00"/>
    <s v="SPNS05032019"/>
    <d v="2019-02-08T00:00:00"/>
    <n v="3801000"/>
    <x v="1681"/>
    <s v="SPNS"/>
  </r>
  <r>
    <x v="490"/>
    <d v="2018-09-06T00:00:00"/>
    <s v="SPNS05062019"/>
    <d v="2019-05-08T00:00:00"/>
    <n v="2750000"/>
    <x v="1587"/>
    <s v="SPNS"/>
  </r>
  <r>
    <x v="490"/>
    <d v="2018-09-06T00:00:00"/>
    <s v="PBS016"/>
    <d v="2020-03-15T00:00:00"/>
    <n v="1978000"/>
    <x v="1682"/>
    <s v="PBS0"/>
  </r>
  <r>
    <x v="490"/>
    <d v="2018-09-06T00:00:00"/>
    <s v="PBS002"/>
    <d v="2022-01-15T00:00:00"/>
    <n v="553000"/>
    <x v="654"/>
    <s v="PBS0"/>
  </r>
  <r>
    <x v="490"/>
    <d v="2018-09-06T00:00:00"/>
    <s v="PBS012"/>
    <d v="2031-11-15T00:00:00"/>
    <n v="953000"/>
    <x v="1683"/>
    <s v="PBS0"/>
  </r>
  <r>
    <x v="490"/>
    <d v="2018-09-06T00:00:00"/>
    <s v="PBS015"/>
    <d v="2047-07-15T00:00:00"/>
    <n v="445000"/>
    <x v="1684"/>
    <s v="PBS0"/>
  </r>
  <r>
    <x v="490"/>
    <d v="2018-09-12T00:00:00"/>
    <s v="PBS003"/>
    <d v="2027-01-15T00:00:00"/>
    <n v="500000"/>
    <x v="8"/>
    <s v="PBS0"/>
  </r>
  <r>
    <x v="491"/>
    <d v="2018-09-14T00:00:00"/>
    <s v="SPN03181213"/>
    <d v="2018-12-13T00:00:00"/>
    <n v="12200000"/>
    <x v="1685"/>
    <s v="SPN0"/>
  </r>
  <r>
    <x v="491"/>
    <d v="2018-09-14T00:00:00"/>
    <s v="SPN12190913"/>
    <d v="2019-09-13T00:00:00"/>
    <n v="7850000"/>
    <x v="1686"/>
    <s v="SPN1"/>
  </r>
  <r>
    <x v="491"/>
    <d v="2018-09-14T00:00:00"/>
    <s v="FR0063"/>
    <d v="2023-05-15T00:00:00"/>
    <n v="8294000"/>
    <x v="1687"/>
    <s v="FR00"/>
  </r>
  <r>
    <x v="491"/>
    <d v="2018-09-14T00:00:00"/>
    <s v="FR0064"/>
    <d v="2028-05-15T00:00:00"/>
    <n v="3834500"/>
    <x v="1688"/>
    <s v="FR00"/>
  </r>
  <r>
    <x v="491"/>
    <d v="2018-09-14T00:00:00"/>
    <s v="FR0065"/>
    <d v="2033-05-15T00:00:00"/>
    <n v="1842000"/>
    <x v="1689"/>
    <s v="FR00"/>
  </r>
  <r>
    <x v="491"/>
    <d v="2018-09-14T00:00:00"/>
    <s v="FR0075"/>
    <d v="2038-05-15T00:00:00"/>
    <n v="2481300"/>
    <x v="1690"/>
    <s v="FR00"/>
  </r>
  <r>
    <x v="491"/>
    <d v="2018-09-14T00:00:00"/>
    <s v="FR0076"/>
    <d v="2048-05-15T00:00:00"/>
    <n v="383000"/>
    <x v="1691"/>
    <s v="FR00"/>
  </r>
  <r>
    <x v="492"/>
    <d v="2018-09-19T00:00:00"/>
    <s v="SBR004"/>
    <d v="2020-09-20T00:00:00"/>
    <n v="7322971"/>
    <x v="1692"/>
    <s v="SBR0"/>
  </r>
  <r>
    <x v="493"/>
    <d v="2018-09-20T00:00:00"/>
    <s v="SPNS05032019"/>
    <d v="2019-02-08T00:00:00"/>
    <n v="4193000"/>
    <x v="1693"/>
    <s v="SPNS"/>
  </r>
  <r>
    <x v="493"/>
    <d v="2018-09-20T00:00:00"/>
    <s v="PBS016"/>
    <d v="2020-03-15T00:00:00"/>
    <n v="1440500"/>
    <x v="1694"/>
    <s v="PBS0"/>
  </r>
  <r>
    <x v="493"/>
    <d v="2018-09-20T00:00:00"/>
    <s v="PBS002"/>
    <d v="2022-01-15T00:00:00"/>
    <n v="85000"/>
    <x v="1695"/>
    <s v="PBS0"/>
  </r>
  <r>
    <x v="493"/>
    <d v="2018-09-20T00:00:00"/>
    <s v="PBS017"/>
    <d v="2025-10-15T00:00:00"/>
    <n v="111000"/>
    <x v="351"/>
    <s v="PBS0"/>
  </r>
  <r>
    <x v="493"/>
    <d v="2018-09-20T00:00:00"/>
    <s v="PBS012"/>
    <d v="2031-11-15T00:00:00"/>
    <n v="1234500"/>
    <x v="1696"/>
    <s v="PBS0"/>
  </r>
  <r>
    <x v="493"/>
    <d v="2018-09-20T00:00:00"/>
    <s v="PBS015"/>
    <d v="2047-07-15T00:00:00"/>
    <n v="1153000"/>
    <x v="1697"/>
    <s v="PBS0"/>
  </r>
  <r>
    <x v="494"/>
    <d v="2018-09-21T00:00:00"/>
    <s v="FR0072"/>
    <d v="2036-05-15T00:00:00"/>
    <n v="1000000"/>
    <x v="225"/>
    <s v="FR00"/>
  </r>
  <r>
    <x v="494"/>
    <d v="2018-09-24T00:00:00"/>
    <s v="PBS003"/>
    <d v="2027-01-15T00:00:00"/>
    <n v="500000"/>
    <x v="8"/>
    <s v="PBS0"/>
  </r>
  <r>
    <x v="495"/>
    <d v="2018-09-27T00:00:00"/>
    <s v="SPN03181226"/>
    <d v="2018-12-26T00:00:00"/>
    <n v="15000000"/>
    <x v="1698"/>
    <s v="SPN0"/>
  </r>
  <r>
    <x v="495"/>
    <d v="2018-09-27T00:00:00"/>
    <s v="SPN12190606"/>
    <d v="2019-06-06T00:00:00"/>
    <n v="9000000"/>
    <x v="1699"/>
    <s v="SPN1"/>
  </r>
  <r>
    <x v="495"/>
    <d v="2018-09-27T00:00:00"/>
    <s v="FR0077"/>
    <d v="2024-05-15T00:00:00"/>
    <n v="11191800"/>
    <x v="1700"/>
    <s v="FR00"/>
  </r>
  <r>
    <x v="495"/>
    <d v="2018-09-27T00:00:00"/>
    <s v="FR0078"/>
    <d v="2029-05-15T00:00:00"/>
    <n v="12215000"/>
    <x v="1701"/>
    <s v="FR00"/>
  </r>
  <r>
    <x v="495"/>
    <d v="2018-09-27T00:00:00"/>
    <s v="FR0065"/>
    <d v="2033-05-15T00:00:00"/>
    <n v="2941000"/>
    <x v="1702"/>
    <s v="FR00"/>
  </r>
  <r>
    <x v="495"/>
    <d v="2018-09-27T00:00:00"/>
    <s v="FR0075"/>
    <d v="2038-05-15T00:00:00"/>
    <n v="1187500"/>
    <x v="1703"/>
    <s v="FR00"/>
  </r>
  <r>
    <x v="496"/>
    <d v="2018-10-04T00:00:00"/>
    <s v="SPNS03042019"/>
    <d v="2019-04-03T00:00:00"/>
    <n v="3864000"/>
    <x v="1704"/>
    <s v="SPNS"/>
  </r>
  <r>
    <x v="496"/>
    <d v="2018-10-04T00:00:00"/>
    <s v="SPNS03072019"/>
    <d v="2019-07-03T00:00:00"/>
    <n v="2500000"/>
    <x v="455"/>
    <s v="SPNS"/>
  </r>
  <r>
    <x v="496"/>
    <d v="2018-10-04T00:00:00"/>
    <s v="PBS016"/>
    <d v="2020-03-15T00:00:00"/>
    <n v="2482000"/>
    <x v="1705"/>
    <s v="PBS0"/>
  </r>
  <r>
    <x v="496"/>
    <d v="2018-10-04T00:00:00"/>
    <s v="PBS019"/>
    <d v="2023-09-15T00:00:00"/>
    <n v="127000"/>
    <x v="887"/>
    <s v="PBS0"/>
  </r>
  <r>
    <x v="496"/>
    <d v="2018-10-04T00:00:00"/>
    <s v="PBS012"/>
    <d v="2031-11-15T00:00:00"/>
    <n v="356000"/>
    <x v="1706"/>
    <s v="PBS0"/>
  </r>
  <r>
    <x v="496"/>
    <d v="2018-10-04T00:00:00"/>
    <s v="PBS015"/>
    <d v="2047-07-15T00:00:00"/>
    <n v="1061000"/>
    <x v="1707"/>
    <s v="PBS0"/>
  </r>
  <r>
    <x v="496"/>
    <d v="2018-10-08T00:00:00"/>
    <s v="PBS003"/>
    <d v="2027-01-15T00:00:00"/>
    <n v="250000"/>
    <x v="1244"/>
    <s v="PBS0"/>
  </r>
  <r>
    <x v="497"/>
    <d v="2018-10-11T00:00:00"/>
    <s v="SPN03190110"/>
    <d v="2019-01-10T00:00:00"/>
    <n v="7450000"/>
    <x v="1708"/>
    <s v="SPN0"/>
  </r>
  <r>
    <x v="497"/>
    <d v="2018-10-11T00:00:00"/>
    <s v="SPN12191010"/>
    <d v="2019-10-10T00:00:00"/>
    <n v="10050000"/>
    <x v="1709"/>
    <s v="SPN1"/>
  </r>
  <r>
    <x v="497"/>
    <d v="2018-10-11T00:00:00"/>
    <s v="FR0077"/>
    <d v="2024-05-15T00:00:00"/>
    <n v="10751000"/>
    <x v="1710"/>
    <s v="FR00"/>
  </r>
  <r>
    <x v="497"/>
    <d v="2018-10-11T00:00:00"/>
    <s v="FR0078"/>
    <d v="2029-05-15T00:00:00"/>
    <n v="6061700"/>
    <x v="1711"/>
    <s v="FR00"/>
  </r>
  <r>
    <x v="497"/>
    <d v="2018-10-11T00:00:00"/>
    <s v="FR0065"/>
    <d v="2033-05-15T00:00:00"/>
    <n v="4355000"/>
    <x v="1712"/>
    <s v="FR00"/>
  </r>
  <r>
    <x v="497"/>
    <d v="2018-10-11T00:00:00"/>
    <s v="FR0075"/>
    <d v="2038-05-15T00:00:00"/>
    <n v="2687000"/>
    <x v="1713"/>
    <s v="FR00"/>
  </r>
  <r>
    <x v="498"/>
    <d v="2018-10-18T00:00:00"/>
    <s v="SPNS03042019"/>
    <d v="2019-04-03T00:00:00"/>
    <n v="4796000"/>
    <x v="1714"/>
    <s v="SPNS"/>
  </r>
  <r>
    <x v="498"/>
    <d v="2018-10-18T00:00:00"/>
    <s v="SPNS03072019"/>
    <d v="2019-07-03T00:00:00"/>
    <n v="3515000"/>
    <x v="1715"/>
    <s v="SPNS"/>
  </r>
  <r>
    <x v="498"/>
    <d v="2018-10-18T00:00:00"/>
    <s v="PBS014"/>
    <d v="2021-05-15T00:00:00"/>
    <n v="3124000"/>
    <x v="1716"/>
    <s v="PBS0"/>
  </r>
  <r>
    <x v="498"/>
    <d v="2018-10-18T00:00:00"/>
    <s v="PBS019"/>
    <d v="2023-09-15T00:00:00"/>
    <n v="945500"/>
    <x v="1717"/>
    <s v="PBS0"/>
  </r>
  <r>
    <x v="498"/>
    <d v="2018-10-18T00:00:00"/>
    <s v="PBS017"/>
    <d v="2025-10-15T00:00:00"/>
    <n v="539000"/>
    <x v="1718"/>
    <s v="PBS0"/>
  </r>
  <r>
    <x v="498"/>
    <d v="2018-10-18T00:00:00"/>
    <s v="PBS012"/>
    <d v="2031-11-15T00:00:00"/>
    <n v="974500"/>
    <x v="1719"/>
    <s v="PBS0"/>
  </r>
  <r>
    <x v="498"/>
    <d v="2018-10-18T00:00:00"/>
    <s v="FR0063"/>
    <d v="2023-05-15T00:00:00"/>
    <n v="3000000"/>
    <x v="353"/>
    <s v="FR00"/>
  </r>
  <r>
    <x v="499"/>
    <d v="2018-10-22T00:00:00"/>
    <s v="PBS020"/>
    <d v="2027-10-15T00:00:00"/>
    <n v="1000000"/>
    <x v="225"/>
    <s v="PBS0"/>
  </r>
  <r>
    <x v="500"/>
    <d v="2018-10-25T00:00:00"/>
    <s v="SPN03190124"/>
    <d v="2019-01-24T00:00:00"/>
    <n v="3600000"/>
    <x v="1720"/>
    <s v="SPN0"/>
  </r>
  <r>
    <x v="500"/>
    <d v="2018-10-25T00:00:00"/>
    <s v="SPN12190704"/>
    <d v="2019-07-04T00:00:00"/>
    <n v="10075000"/>
    <x v="1721"/>
    <s v="SPN1"/>
  </r>
  <r>
    <x v="500"/>
    <d v="2018-10-25T00:00:00"/>
    <s v="FR0077"/>
    <d v="2024-05-15T00:00:00"/>
    <n v="14172300"/>
    <x v="1722"/>
    <s v="FR00"/>
  </r>
  <r>
    <x v="500"/>
    <d v="2018-10-25T00:00:00"/>
    <s v="FR0078"/>
    <d v="2029-05-15T00:00:00"/>
    <n v="11386000"/>
    <x v="1723"/>
    <s v="FR00"/>
  </r>
  <r>
    <x v="500"/>
    <d v="2018-10-25T00:00:00"/>
    <s v="FR0065"/>
    <d v="2033-05-15T00:00:00"/>
    <n v="2682000"/>
    <x v="1724"/>
    <s v="FR00"/>
  </r>
  <r>
    <x v="500"/>
    <d v="2018-10-25T00:00:00"/>
    <s v="FR0075"/>
    <d v="2038-05-15T00:00:00"/>
    <n v="5362200"/>
    <x v="1725"/>
    <s v="FR00"/>
  </r>
  <r>
    <x v="500"/>
    <d v="2018-10-25T00:00:00"/>
    <s v="FR0076"/>
    <d v="2048-05-15T00:00:00"/>
    <n v="273000"/>
    <x v="1726"/>
    <s v="FR00"/>
  </r>
  <r>
    <x v="501"/>
    <d v="2018-10-31T00:00:00"/>
    <s v="ORI015"/>
    <d v="2021-10-15T00:00:00"/>
    <n v="23378269"/>
    <x v="1727"/>
    <s v="ORI0"/>
  </r>
  <r>
    <x v="502"/>
    <d v="2018-11-01T00:00:00"/>
    <s v="SPNS01052019"/>
    <d v="2019-05-01T00:00:00"/>
    <n v="3816000"/>
    <x v="1728"/>
    <s v="SPNS"/>
  </r>
  <r>
    <x v="502"/>
    <d v="2018-11-01T00:00:00"/>
    <s v="SPNS01082019"/>
    <d v="2019-08-01T00:00:00"/>
    <n v="3115000"/>
    <x v="1729"/>
    <s v="SPNS"/>
  </r>
  <r>
    <x v="502"/>
    <d v="2018-11-01T00:00:00"/>
    <s v="PBS014"/>
    <d v="2021-05-15T00:00:00"/>
    <n v="2456000"/>
    <x v="1730"/>
    <s v="PBS0"/>
  </r>
  <r>
    <x v="502"/>
    <d v="2018-11-01T00:00:00"/>
    <s v="PBS019"/>
    <d v="2023-09-15T00:00:00"/>
    <n v="1038000"/>
    <x v="1731"/>
    <s v="PBS0"/>
  </r>
  <r>
    <x v="502"/>
    <d v="2018-11-01T00:00:00"/>
    <s v="PBS017"/>
    <d v="2025-10-15T00:00:00"/>
    <n v="145000"/>
    <x v="150"/>
    <s v="PBS0"/>
  </r>
  <r>
    <x v="502"/>
    <d v="2018-11-01T00:00:00"/>
    <s v="PBS012"/>
    <d v="2031-11-15T00:00:00"/>
    <n v="730800"/>
    <x v="1732"/>
    <s v="PBS0"/>
  </r>
  <r>
    <x v="502"/>
    <d v="2018-11-15T00:00:00"/>
    <s v="USDPBS-001"/>
    <d v="2021-11-15T00:00:00"/>
    <n v="1476400"/>
    <x v="1733"/>
    <s v="USDP"/>
  </r>
  <r>
    <x v="502"/>
    <d v="2018-11-05T00:00:00"/>
    <s v="PBS020"/>
    <d v="2027-10-15T00:00:00"/>
    <n v="1000000"/>
    <x v="225"/>
    <s v="PBS0"/>
  </r>
  <r>
    <x v="503"/>
    <d v="2018-11-06T00:00:00"/>
    <s v="FR0061"/>
    <d v="2022-05-15T00:00:00"/>
    <n v="3000000"/>
    <x v="353"/>
    <s v="FR00"/>
  </r>
  <r>
    <x v="503"/>
    <d v="2018-11-06T00:00:00"/>
    <s v="PBS002"/>
    <d v="2022-01-15T00:00:00"/>
    <n v="1000000"/>
    <x v="225"/>
    <s v="PBS0"/>
  </r>
  <r>
    <x v="503"/>
    <d v="2018-11-06T00:00:00"/>
    <s v="PBS019"/>
    <d v="2023-09-15T00:00:00"/>
    <n v="2000000"/>
    <x v="222"/>
    <s v="PBS0"/>
  </r>
  <r>
    <x v="504"/>
    <d v="2018-11-08T00:00:00"/>
    <s v="SPN03190207"/>
    <d v="2019-02-07T00:00:00"/>
    <n v="3800000"/>
    <x v="1734"/>
    <s v="SPN0"/>
  </r>
  <r>
    <x v="504"/>
    <d v="2018-11-08T00:00:00"/>
    <s v="SPN12191107"/>
    <d v="2019-11-07T00:00:00"/>
    <n v="9960000"/>
    <x v="1735"/>
    <s v="SPN1"/>
  </r>
  <r>
    <x v="504"/>
    <d v="2018-11-08T00:00:00"/>
    <s v="FR0077"/>
    <d v="2024-05-15T00:00:00"/>
    <n v="15078700"/>
    <x v="1736"/>
    <s v="FR00"/>
  </r>
  <r>
    <x v="504"/>
    <d v="2018-11-08T00:00:00"/>
    <s v="FR0078"/>
    <d v="2029-05-15T00:00:00"/>
    <n v="16637000"/>
    <x v="1737"/>
    <s v="FR00"/>
  </r>
  <r>
    <x v="504"/>
    <d v="2018-11-08T00:00:00"/>
    <s v="FR0065"/>
    <d v="2033-05-15T00:00:00"/>
    <n v="8671500"/>
    <x v="1738"/>
    <s v="FR00"/>
  </r>
  <r>
    <x v="504"/>
    <d v="2018-11-08T00:00:00"/>
    <s v="FR0075"/>
    <d v="2038-05-15T00:00:00"/>
    <n v="5337100"/>
    <x v="1739"/>
    <s v="FR00"/>
  </r>
  <r>
    <x v="505"/>
    <d v="2018-11-15T00:00:00"/>
    <s v="SPNS01052019"/>
    <d v="2019-05-01T00:00:00"/>
    <n v="4421000"/>
    <x v="1740"/>
    <s v="SPNS"/>
  </r>
  <r>
    <x v="505"/>
    <d v="2018-11-15T00:00:00"/>
    <s v="SPNS01082019"/>
    <d v="2019-08-01T00:00:00"/>
    <n v="3715000"/>
    <x v="1741"/>
    <s v="SPNS"/>
  </r>
  <r>
    <x v="505"/>
    <d v="2018-11-15T00:00:00"/>
    <s v="PBS014"/>
    <d v="2021-05-15T00:00:00"/>
    <n v="1232000"/>
    <x v="1742"/>
    <s v="PBS0"/>
  </r>
  <r>
    <x v="505"/>
    <d v="2018-11-15T00:00:00"/>
    <s v="PBS019"/>
    <d v="2023-09-15T00:00:00"/>
    <n v="824500"/>
    <x v="1743"/>
    <s v="PBS0"/>
  </r>
  <r>
    <x v="505"/>
    <d v="2018-11-15T00:00:00"/>
    <s v="PBS012"/>
    <d v="2031-11-15T00:00:00"/>
    <n v="208500"/>
    <x v="1744"/>
    <s v="PBS0"/>
  </r>
  <r>
    <x v="505"/>
    <d v="2018-11-15T00:00:00"/>
    <s v="PBS015"/>
    <d v="2047-07-15T00:00:00"/>
    <n v="624000"/>
    <x v="1745"/>
    <s v="PBS0"/>
  </r>
  <r>
    <x v="505"/>
    <d v="2018-11-19T00:00:00"/>
    <s v="PBS020"/>
    <d v="2027-10-15T00:00:00"/>
    <n v="250000"/>
    <x v="1244"/>
    <s v="PBS0"/>
  </r>
  <r>
    <x v="506"/>
    <d v="2018-11-23T00:00:00"/>
    <s v="SPN03190222"/>
    <d v="2019-02-22T00:00:00"/>
    <n v="3900000"/>
    <x v="1492"/>
    <s v="SPN0"/>
  </r>
  <r>
    <x v="506"/>
    <d v="2018-11-23T00:00:00"/>
    <s v="SPN12190801"/>
    <d v="2019-08-01T00:00:00"/>
    <n v="5975000"/>
    <x v="1437"/>
    <s v="SPN1"/>
  </r>
  <r>
    <x v="506"/>
    <d v="2018-11-23T00:00:00"/>
    <s v="FR0077"/>
    <d v="2024-05-15T00:00:00"/>
    <n v="12230700"/>
    <x v="1746"/>
    <s v="FR00"/>
  </r>
  <r>
    <x v="506"/>
    <d v="2018-11-23T00:00:00"/>
    <s v="FR0078"/>
    <d v="2029-05-15T00:00:00"/>
    <n v="9822500"/>
    <x v="1747"/>
    <s v="FR00"/>
  </r>
  <r>
    <x v="506"/>
    <d v="2018-11-23T00:00:00"/>
    <s v="FR0065"/>
    <d v="2033-05-15T00:00:00"/>
    <n v="4831500"/>
    <x v="1748"/>
    <s v="FR00"/>
  </r>
  <r>
    <x v="506"/>
    <d v="2018-11-23T00:00:00"/>
    <s v="FR0075"/>
    <d v="2038-05-15T00:00:00"/>
    <n v="4867000"/>
    <x v="1749"/>
    <s v="FR00"/>
  </r>
  <r>
    <x v="507"/>
    <d v="2018-11-29T00:00:00"/>
    <s v="ST-002"/>
    <d v="2021-10-15T00:00:00"/>
    <n v="4945682"/>
    <x v="1750"/>
    <s v="ST-0"/>
  </r>
  <r>
    <x v="508"/>
    <d v="2018-12-11T00:00:00"/>
    <s v="RI0224"/>
    <d v="2024-02-11T00:00:00"/>
    <n v="25082310"/>
    <x v="1751"/>
    <s v="RI02"/>
  </r>
  <r>
    <x v="508"/>
    <d v="2018-12-11T00:00:00"/>
    <s v="RI0229"/>
    <d v="2029-02-11T00:00:00"/>
    <n v="50868703.875"/>
    <x v="1752"/>
    <s v="RI02"/>
  </r>
  <r>
    <x v="508"/>
    <d v="2018-12-11T00:00:00"/>
    <s v="RI0249"/>
    <d v="2049-02-11T00:00:00"/>
    <n v="43520903.359999999"/>
    <x v="1753"/>
    <s v="RI02"/>
  </r>
  <r>
    <x v="509"/>
    <d v="2019-01-07T00:00:00"/>
    <s v="SPN03190406"/>
    <d v="2019-04-06T00:00:00"/>
    <n v="7075000"/>
    <x v="1754"/>
    <s v="SPN0"/>
  </r>
  <r>
    <x v="509"/>
    <d v="2019-01-07T00:00:00"/>
    <s v="SPN12200106"/>
    <d v="2020-01-06T00:00:00"/>
    <n v="10825000"/>
    <x v="1755"/>
    <s v="SPN1"/>
  </r>
  <r>
    <x v="509"/>
    <d v="2019-01-07T00:00:00"/>
    <s v="FR0077"/>
    <d v="2024-05-15T00:00:00"/>
    <n v="16741900"/>
    <x v="1756"/>
    <s v="FR00"/>
  </r>
  <r>
    <x v="509"/>
    <d v="2019-01-07T00:00:00"/>
    <s v="FR0078"/>
    <d v="2029-05-15T00:00:00"/>
    <n v="11126000"/>
    <x v="1757"/>
    <s v="FR00"/>
  </r>
  <r>
    <x v="509"/>
    <d v="2019-01-07T00:00:00"/>
    <s v="FR0068"/>
    <d v="2034-03-15T00:00:00"/>
    <n v="4266700"/>
    <x v="1758"/>
    <s v="FR00"/>
  </r>
  <r>
    <x v="509"/>
    <d v="2019-01-07T00:00:00"/>
    <s v="FR0079"/>
    <d v="2039-04-15T00:00:00"/>
    <n v="5240000"/>
    <x v="1759"/>
    <s v="FR00"/>
  </r>
  <r>
    <x v="510"/>
    <d v="2019-01-10T00:00:00"/>
    <s v="SPNS09072019"/>
    <d v="2019-07-09T00:00:00"/>
    <n v="8201000"/>
    <x v="1760"/>
    <s v="SPNS"/>
  </r>
  <r>
    <x v="510"/>
    <d v="2019-01-10T00:00:00"/>
    <s v="PBS014"/>
    <d v="2021-05-15T00:00:00"/>
    <n v="3743000"/>
    <x v="1761"/>
    <s v="PBS0"/>
  </r>
  <r>
    <x v="510"/>
    <d v="2019-01-10T00:00:00"/>
    <s v="PBS019"/>
    <d v="2023-09-15T00:00:00"/>
    <n v="5080000"/>
    <x v="1762"/>
    <s v="PBS0"/>
  </r>
  <r>
    <x v="510"/>
    <d v="2019-01-10T00:00:00"/>
    <s v="PBS021"/>
    <d v="2026-11-15T00:00:00"/>
    <n v="461500"/>
    <x v="1763"/>
    <s v="PBS0"/>
  </r>
  <r>
    <x v="510"/>
    <d v="2019-01-10T00:00:00"/>
    <s v="PBS022"/>
    <d v="2034-04-15T00:00:00"/>
    <n v="326000"/>
    <x v="1764"/>
    <s v="PBS0"/>
  </r>
  <r>
    <x v="511"/>
    <d v="2019-01-11T00:00:00"/>
    <s v="USDPBS-002"/>
    <d v="2022-01-11T00:00:00"/>
    <n v="1407600"/>
    <x v="1765"/>
    <s v="USDP"/>
  </r>
  <r>
    <x v="512"/>
    <d v="2019-01-17T00:00:00"/>
    <s v="SPN03190416"/>
    <d v="2019-04-16T00:00:00"/>
    <n v="6235000"/>
    <x v="1766"/>
    <s v="SPN0"/>
  </r>
  <r>
    <x v="512"/>
    <d v="2019-01-17T00:00:00"/>
    <s v="SPN12200106"/>
    <d v="2020-01-06T00:00:00"/>
    <n v="5250000"/>
    <x v="1767"/>
    <s v="SPN1"/>
  </r>
  <r>
    <x v="512"/>
    <d v="2019-01-17T00:00:00"/>
    <s v="FR0077"/>
    <d v="2024-05-15T00:00:00"/>
    <n v="24350400"/>
    <x v="1768"/>
    <s v="FR00"/>
  </r>
  <r>
    <x v="512"/>
    <d v="2019-01-17T00:00:00"/>
    <s v="FR0078"/>
    <d v="2029-05-15T00:00:00"/>
    <n v="12226900"/>
    <x v="1769"/>
    <s v="FR00"/>
  </r>
  <r>
    <x v="512"/>
    <d v="2019-01-17T00:00:00"/>
    <s v="FR0068"/>
    <d v="2034-03-15T00:00:00"/>
    <n v="3908500"/>
    <x v="1770"/>
    <s v="FR00"/>
  </r>
  <r>
    <x v="512"/>
    <d v="2019-01-17T00:00:00"/>
    <s v="FR0079"/>
    <d v="2039-04-15T00:00:00"/>
    <n v="3699700"/>
    <x v="1771"/>
    <s v="FR00"/>
  </r>
  <r>
    <x v="513"/>
    <d v="2019-01-24T00:00:00"/>
    <s v="SPNS09072019"/>
    <d v="2019-07-09T00:00:00"/>
    <n v="6281000"/>
    <x v="1772"/>
    <s v="SPNS"/>
  </r>
  <r>
    <x v="513"/>
    <d v="2019-01-24T00:00:00"/>
    <s v="SPNS23012020"/>
    <d v="2020-01-23T00:00:00"/>
    <n v="6550000"/>
    <x v="1773"/>
    <s v="SPNS"/>
  </r>
  <r>
    <x v="513"/>
    <d v="2019-01-24T00:00:00"/>
    <s v="PBS014"/>
    <d v="2021-05-15T00:00:00"/>
    <n v="4220000"/>
    <x v="1774"/>
    <s v="PBS0"/>
  </r>
  <r>
    <x v="513"/>
    <d v="2019-01-24T00:00:00"/>
    <s v="PBS019"/>
    <d v="2023-09-15T00:00:00"/>
    <n v="5367000"/>
    <x v="1775"/>
    <s v="PBS0"/>
  </r>
  <r>
    <x v="513"/>
    <d v="2019-01-24T00:00:00"/>
    <s v="PBS022"/>
    <d v="2034-04-15T00:00:00"/>
    <n v="2058000"/>
    <x v="1776"/>
    <s v="PBS0"/>
  </r>
  <r>
    <x v="514"/>
    <d v="2019-01-24T00:00:00"/>
    <s v="SPNS23012020"/>
    <d v="2020-01-23T00:00:00"/>
    <n v="5000000"/>
    <x v="1777"/>
    <s v="SPNS"/>
  </r>
  <r>
    <x v="515"/>
    <d v="2019-01-30T00:00:00"/>
    <s v="SBR005"/>
    <d v="2021-01-10T00:00:00"/>
    <n v="4006031"/>
    <x v="1778"/>
    <s v="SBR0"/>
  </r>
  <r>
    <x v="516"/>
    <d v="2019-01-31T00:00:00"/>
    <s v="SPN03190430"/>
    <d v="2019-04-30T00:00:00"/>
    <n v="7700000"/>
    <x v="1465"/>
    <s v="SPN0"/>
  </r>
  <r>
    <x v="516"/>
    <d v="2019-01-31T00:00:00"/>
    <s v="SPN12200130"/>
    <d v="2020-01-30T00:00:00"/>
    <n v="5000000"/>
    <x v="1777"/>
    <s v="SPN1"/>
  </r>
  <r>
    <x v="516"/>
    <d v="2019-01-31T00:00:00"/>
    <s v="FR0077"/>
    <d v="2024-05-15T00:00:00"/>
    <n v="15607900"/>
    <x v="1779"/>
    <s v="FR00"/>
  </r>
  <r>
    <x v="516"/>
    <d v="2019-01-31T00:00:00"/>
    <s v="FR0078"/>
    <d v="2029-05-15T00:00:00"/>
    <n v="6133000"/>
    <x v="1780"/>
    <s v="FR00"/>
  </r>
  <r>
    <x v="516"/>
    <d v="2019-01-31T00:00:00"/>
    <s v="FR0068"/>
    <d v="2034-03-15T00:00:00"/>
    <n v="6989800"/>
    <x v="1781"/>
    <s v="FR00"/>
  </r>
  <r>
    <x v="516"/>
    <d v="2019-01-31T00:00:00"/>
    <s v="FR0079"/>
    <d v="2039-04-15T00:00:00"/>
    <n v="7183000"/>
    <x v="1782"/>
    <s v="FR00"/>
  </r>
  <r>
    <x v="517"/>
    <d v="2019-02-08T00:00:00"/>
    <s v="SPNS01082019"/>
    <d v="2019-08-01T00:00:00"/>
    <n v="7670000"/>
    <x v="1783"/>
    <s v="SPNS"/>
  </r>
  <r>
    <x v="517"/>
    <d v="2019-02-08T00:00:00"/>
    <s v="PBS014"/>
    <d v="2021-05-15T00:00:00"/>
    <n v="6193000"/>
    <x v="1784"/>
    <s v="PBS0"/>
  </r>
  <r>
    <x v="517"/>
    <d v="2019-02-08T00:00:00"/>
    <s v="PBS019"/>
    <d v="2023-09-15T00:00:00"/>
    <n v="3351000"/>
    <x v="1785"/>
    <s v="PBS0"/>
  </r>
  <r>
    <x v="517"/>
    <d v="2019-02-08T00:00:00"/>
    <s v="PBS022"/>
    <d v="2034-04-15T00:00:00"/>
    <n v="2018000"/>
    <x v="1786"/>
    <s v="PBS0"/>
  </r>
  <r>
    <x v="517"/>
    <d v="2019-02-08T00:00:00"/>
    <s v="PBS015"/>
    <d v="2047-07-15T00:00:00"/>
    <n v="2373000"/>
    <x v="1787"/>
    <s v="PBS0"/>
  </r>
  <r>
    <x v="518"/>
    <d v="2019-02-14T00:00:00"/>
    <s v="PBS021"/>
    <d v="2026-11-15T00:00:00"/>
    <n v="3000000"/>
    <x v="353"/>
    <s v="PBS0"/>
  </r>
  <r>
    <x v="518"/>
    <d v="2019-02-14T00:00:00"/>
    <s v="SPN03190513"/>
    <d v="2019-05-13T00:00:00"/>
    <n v="5350000"/>
    <x v="1679"/>
    <s v="SPN0"/>
  </r>
  <r>
    <x v="518"/>
    <d v="2019-02-14T00:00:00"/>
    <s v="SPN12200213"/>
    <d v="2020-02-13T00:00:00"/>
    <n v="5660000"/>
    <x v="1788"/>
    <s v="SPN1"/>
  </r>
  <r>
    <x v="518"/>
    <d v="2019-02-14T00:00:00"/>
    <s v="FR0077"/>
    <d v="2024-05-15T00:00:00"/>
    <n v="22881000"/>
    <x v="1789"/>
    <s v="FR00"/>
  </r>
  <r>
    <x v="518"/>
    <d v="2019-02-14T00:00:00"/>
    <s v="FR0078"/>
    <d v="2029-05-15T00:00:00"/>
    <n v="19830300"/>
    <x v="1790"/>
    <s v="FR00"/>
  </r>
  <r>
    <x v="518"/>
    <d v="2019-02-14T00:00:00"/>
    <s v="FR0068"/>
    <d v="2034-03-15T00:00:00"/>
    <n v="4562000"/>
    <x v="1791"/>
    <s v="FR00"/>
  </r>
  <r>
    <x v="518"/>
    <d v="2019-02-14T00:00:00"/>
    <s v="FR0079"/>
    <d v="2039-04-15T00:00:00"/>
    <n v="4156900"/>
    <x v="1792"/>
    <s v="FR00"/>
  </r>
  <r>
    <x v="518"/>
    <d v="2019-02-14T00:00:00"/>
    <s v="FR0076"/>
    <d v="2048-05-15T00:00:00"/>
    <n v="3916000"/>
    <x v="1793"/>
    <s v="FR00"/>
  </r>
  <r>
    <x v="518"/>
    <d v="2019-02-20T00:00:00"/>
    <s v="SNI0824"/>
    <d v="2024-08-20T00:00:00"/>
    <n v="29515500"/>
    <x v="1794"/>
    <s v="SNI0"/>
  </r>
  <r>
    <x v="518"/>
    <d v="2019-02-20T00:00:00"/>
    <s v="SNI0229"/>
    <d v="2029-02-20T00:00:00"/>
    <n v="63247500"/>
    <x v="1795"/>
    <s v="SNI0"/>
  </r>
  <r>
    <x v="519"/>
    <d v="2019-02-21T00:00:00"/>
    <s v="SPNS01082019"/>
    <d v="2019-08-01T00:00:00"/>
    <n v="7471000"/>
    <x v="1796"/>
    <s v="SPNS"/>
  </r>
  <r>
    <x v="519"/>
    <d v="2019-02-21T00:00:00"/>
    <s v="PBS014"/>
    <d v="2021-05-15T00:00:00"/>
    <n v="6546000"/>
    <x v="1797"/>
    <s v="PBS0"/>
  </r>
  <r>
    <x v="519"/>
    <d v="2019-02-21T00:00:00"/>
    <s v="PBS019"/>
    <d v="2023-09-15T00:00:00"/>
    <n v="1945000"/>
    <x v="1009"/>
    <s v="PBS0"/>
  </r>
  <r>
    <x v="519"/>
    <d v="2019-02-21T00:00:00"/>
    <s v="PBS021"/>
    <d v="2026-11-15T00:00:00"/>
    <n v="2556500"/>
    <x v="1798"/>
    <s v="PBS0"/>
  </r>
  <r>
    <x v="519"/>
    <d v="2019-02-21T00:00:00"/>
    <s v="PBS022"/>
    <d v="2034-04-15T00:00:00"/>
    <n v="2810000"/>
    <x v="1799"/>
    <s v="PBS0"/>
  </r>
  <r>
    <x v="520"/>
    <d v="2019-02-27T00:00:00"/>
    <s v="ST-003"/>
    <d v="2021-02-10T00:00:00"/>
    <n v="3127293"/>
    <x v="1800"/>
    <s v="ST-0"/>
  </r>
  <r>
    <x v="521"/>
    <d v="2019-02-28T00:00:00"/>
    <s v="SPN03190527"/>
    <d v="2019-05-27T00:00:00"/>
    <n v="6110000"/>
    <x v="1801"/>
    <s v="SPN0"/>
  </r>
  <r>
    <x v="521"/>
    <d v="2019-02-28T00:00:00"/>
    <s v="SPN12200213"/>
    <d v="2020-02-13T00:00:00"/>
    <n v="5610000"/>
    <x v="1802"/>
    <s v="SPN1"/>
  </r>
  <r>
    <x v="521"/>
    <d v="2019-02-28T00:00:00"/>
    <s v="FR0077"/>
    <d v="2024-05-15T00:00:00"/>
    <n v="39719100"/>
    <x v="1803"/>
    <s v="FR00"/>
  </r>
  <r>
    <x v="521"/>
    <d v="2019-02-28T00:00:00"/>
    <s v="FR0078"/>
    <d v="2029-05-15T00:00:00"/>
    <n v="22545400"/>
    <x v="1804"/>
    <s v="FR00"/>
  </r>
  <r>
    <x v="521"/>
    <d v="2019-02-28T00:00:00"/>
    <s v="FR0068"/>
    <d v="2034-03-15T00:00:00"/>
    <n v="12906900"/>
    <x v="1805"/>
    <s v="FR00"/>
  </r>
  <r>
    <x v="521"/>
    <d v="2019-02-28T00:00:00"/>
    <s v="FR0079"/>
    <d v="2039-04-15T00:00:00"/>
    <n v="7040300"/>
    <x v="1806"/>
    <s v="FR00"/>
  </r>
  <r>
    <x v="522"/>
    <d v="2019-03-08T00:00:00"/>
    <s v="SPNS06092019"/>
    <d v="2019-09-06T00:00:00"/>
    <n v="6861000"/>
    <x v="1807"/>
    <s v="SPNS"/>
  </r>
  <r>
    <x v="522"/>
    <d v="2019-03-08T00:00:00"/>
    <s v="PBS014"/>
    <d v="2021-05-15T00:00:00"/>
    <n v="9864000"/>
    <x v="1808"/>
    <s v="PBS0"/>
  </r>
  <r>
    <x v="522"/>
    <d v="2019-03-08T00:00:00"/>
    <s v="PBS019"/>
    <d v="2023-09-15T00:00:00"/>
    <n v="3110500"/>
    <x v="1809"/>
    <s v="PBS0"/>
  </r>
  <r>
    <x v="522"/>
    <d v="2019-03-08T00:00:00"/>
    <s v="PBS022"/>
    <d v="2034-04-15T00:00:00"/>
    <n v="1120400"/>
    <x v="1810"/>
    <s v="PBS0"/>
  </r>
  <r>
    <x v="522"/>
    <d v="2019-03-08T00:00:00"/>
    <s v="PBS015"/>
    <d v="2047-07-15T00:00:00"/>
    <n v="2220800"/>
    <x v="1811"/>
    <s v="PBS0"/>
  </r>
  <r>
    <x v="523"/>
    <d v="2019-03-08T00:00:00"/>
    <s v="PBS021"/>
    <d v="2026-11-15T00:00:00"/>
    <n v="1000000"/>
    <x v="225"/>
    <s v="PBS0"/>
  </r>
  <r>
    <x v="523"/>
    <d v="2019-03-11T00:00:00"/>
    <s v="FR0059"/>
    <d v="2027-05-15T00:00:00"/>
    <n v="1000000"/>
    <x v="225"/>
    <s v="FR00"/>
  </r>
  <r>
    <x v="524"/>
    <d v="2019-03-14T00:00:00"/>
    <s v="SPN03190613"/>
    <d v="2019-06-13T00:00:00"/>
    <n v="3900000"/>
    <x v="1492"/>
    <s v="SPN0"/>
  </r>
  <r>
    <x v="524"/>
    <d v="2019-03-14T00:00:00"/>
    <s v="SPN12200313"/>
    <d v="2020-03-13T00:00:00"/>
    <n v="5260000"/>
    <x v="1812"/>
    <s v="SPN1"/>
  </r>
  <r>
    <x v="524"/>
    <d v="2019-03-14T00:00:00"/>
    <s v="FR0077"/>
    <d v="2024-05-15T00:00:00"/>
    <n v="16061000"/>
    <x v="1813"/>
    <s v="FR00"/>
  </r>
  <r>
    <x v="524"/>
    <d v="2019-03-14T00:00:00"/>
    <s v="FR0078"/>
    <d v="2029-05-15T00:00:00"/>
    <n v="19432300"/>
    <x v="1814"/>
    <s v="FR00"/>
  </r>
  <r>
    <x v="524"/>
    <d v="2019-03-14T00:00:00"/>
    <s v="FR0068"/>
    <d v="2034-03-15T00:00:00"/>
    <n v="7770000"/>
    <x v="1815"/>
    <s v="FR00"/>
  </r>
  <r>
    <x v="524"/>
    <d v="2019-03-14T00:00:00"/>
    <s v="FR0079"/>
    <d v="2039-04-15T00:00:00"/>
    <n v="3184600"/>
    <x v="1816"/>
    <s v="FR00"/>
  </r>
  <r>
    <x v="524"/>
    <d v="2019-03-14T00:00:00"/>
    <s v="FR0076"/>
    <d v="2048-05-15T00:00:00"/>
    <n v="2703900"/>
    <x v="1817"/>
    <s v="FR00"/>
  </r>
  <r>
    <x v="525"/>
    <d v="2019-03-21T00:00:00"/>
    <s v="SPNS20092019"/>
    <d v="2019-09-06T00:00:00"/>
    <n v="7666000"/>
    <x v="1818"/>
    <s v="SPNS"/>
  </r>
  <r>
    <x v="525"/>
    <d v="2019-03-21T00:00:00"/>
    <s v="PBS014"/>
    <d v="2021-05-15T00:00:00"/>
    <n v="13905000"/>
    <x v="1819"/>
    <s v="PBS0"/>
  </r>
  <r>
    <x v="525"/>
    <d v="2019-03-21T00:00:00"/>
    <s v="PBS019"/>
    <d v="2023-09-15T00:00:00"/>
    <n v="2048500"/>
    <x v="1820"/>
    <s v="PBS0"/>
  </r>
  <r>
    <x v="525"/>
    <d v="2019-03-21T00:00:00"/>
    <s v="PBS021"/>
    <d v="2026-11-15T00:00:00"/>
    <n v="1507500"/>
    <x v="1821"/>
    <s v="PBS0"/>
  </r>
  <r>
    <x v="525"/>
    <d v="2019-03-21T00:00:00"/>
    <s v="PBS022"/>
    <d v="2034-04-15T00:00:00"/>
    <n v="2088000"/>
    <x v="1822"/>
    <s v="PBS0"/>
  </r>
  <r>
    <x v="525"/>
    <d v="2019-03-21T00:00:00"/>
    <s v="PBS015"/>
    <d v="2047-07-15T00:00:00"/>
    <n v="2479000"/>
    <x v="1823"/>
    <s v="PBS0"/>
  </r>
  <r>
    <x v="526"/>
    <d v="2019-03-28T00:00:00"/>
    <s v="SPN03190627"/>
    <d v="2019-06-27T00:00:00"/>
    <n v="4350000"/>
    <x v="729"/>
    <s v="SPN0"/>
  </r>
  <r>
    <x v="526"/>
    <d v="2019-03-28T00:00:00"/>
    <s v="SPN12200313"/>
    <d v="2020-03-13T00:00:00"/>
    <n v="5215000"/>
    <x v="1824"/>
    <s v="SPN1"/>
  </r>
  <r>
    <x v="526"/>
    <d v="2019-03-28T00:00:00"/>
    <s v="FR0077"/>
    <d v="2024-05-15T00:00:00"/>
    <n v="13508000"/>
    <x v="1825"/>
    <s v="FR00"/>
  </r>
  <r>
    <x v="526"/>
    <d v="2019-03-28T00:00:00"/>
    <s v="FR0078"/>
    <d v="2029-05-15T00:00:00"/>
    <n v="16347000"/>
    <x v="1826"/>
    <s v="FR00"/>
  </r>
  <r>
    <x v="526"/>
    <d v="2019-03-28T00:00:00"/>
    <s v="FR0068"/>
    <d v="2034-03-15T00:00:00"/>
    <n v="10542200"/>
    <x v="1827"/>
    <s v="FR00"/>
  </r>
  <r>
    <x v="526"/>
    <d v="2019-03-28T00:00:00"/>
    <s v="FR0079"/>
    <d v="2039-04-15T00:00:00"/>
    <n v="7492300"/>
    <x v="1828"/>
    <s v="FR00"/>
  </r>
  <r>
    <x v="526"/>
    <d v="2019-03-28T00:00:00"/>
    <s v="FR0076"/>
    <d v="2048-05-15T00:00:00"/>
    <n v="2046300"/>
    <x v="1829"/>
    <s v="FR00"/>
  </r>
  <r>
    <x v="526"/>
    <d v="2019-03-28T00:00:00"/>
    <s v="SR-011"/>
    <d v="2021-02-10T00:00:00"/>
    <n v="21117570"/>
    <x v="1830"/>
    <s v="SR-0"/>
  </r>
  <r>
    <x v="527"/>
    <d v="2019-04-05T00:00:00"/>
    <s v="SPNS03102019"/>
    <d v="2019-10-03T00:00:00"/>
    <n v="6636000"/>
    <x v="1831"/>
    <s v="SPNS"/>
  </r>
  <r>
    <x v="527"/>
    <d v="2019-04-05T00:00:00"/>
    <s v="PBS014"/>
    <d v="2021-05-15T00:00:00"/>
    <n v="6617000"/>
    <x v="1832"/>
    <s v="PBS0"/>
  </r>
  <r>
    <x v="527"/>
    <d v="2019-04-05T00:00:00"/>
    <s v="PBS019"/>
    <d v="2023-09-15T00:00:00"/>
    <n v="873000"/>
    <x v="1833"/>
    <s v="PBS0"/>
  </r>
  <r>
    <x v="527"/>
    <d v="2019-04-05T00:00:00"/>
    <s v="PBS021"/>
    <d v="2026-11-15T00:00:00"/>
    <n v="974500"/>
    <x v="1719"/>
    <s v="PBS0"/>
  </r>
  <r>
    <x v="527"/>
    <d v="2019-04-05T00:00:00"/>
    <s v="PBS022"/>
    <d v="2034-04-15T00:00:00"/>
    <n v="805000"/>
    <x v="1834"/>
    <s v="PBS0"/>
  </r>
  <r>
    <x v="527"/>
    <d v="2019-04-05T00:00:00"/>
    <s v="PBS015"/>
    <d v="2047-07-15T00:00:00"/>
    <n v="2511500"/>
    <x v="1835"/>
    <s v="PBS0"/>
  </r>
  <r>
    <x v="528"/>
    <d v="2019-04-11T00:00:00"/>
    <s v="SPN03190710"/>
    <d v="2019-07-10T00:00:00"/>
    <n v="3010000"/>
    <x v="877"/>
    <s v="SPN0"/>
  </r>
  <r>
    <x v="528"/>
    <d v="2019-04-11T00:00:00"/>
    <s v="SPN12200410"/>
    <d v="2020-04-10T00:00:00"/>
    <n v="5180000"/>
    <x v="1836"/>
    <s v="SPN1"/>
  </r>
  <r>
    <x v="528"/>
    <d v="2019-04-11T00:00:00"/>
    <s v="FR0077"/>
    <d v="2024-05-15T00:00:00"/>
    <n v="5405200"/>
    <x v="1837"/>
    <s v="FR00"/>
  </r>
  <r>
    <x v="528"/>
    <d v="2019-04-11T00:00:00"/>
    <s v="FR0078"/>
    <d v="2029-05-15T00:00:00"/>
    <n v="8942500"/>
    <x v="1838"/>
    <s v="FR00"/>
  </r>
  <r>
    <x v="528"/>
    <d v="2019-04-11T00:00:00"/>
    <s v="FR0068"/>
    <d v="2034-03-15T00:00:00"/>
    <n v="6494000"/>
    <x v="1839"/>
    <s v="FR00"/>
  </r>
  <r>
    <x v="528"/>
    <d v="2019-04-11T00:00:00"/>
    <s v="FR0079"/>
    <d v="2039-04-15T00:00:00"/>
    <n v="1848500"/>
    <x v="1840"/>
    <s v="FR00"/>
  </r>
  <r>
    <x v="528"/>
    <d v="2019-04-11T00:00:00"/>
    <s v="FR0076"/>
    <d v="2048-05-15T00:00:00"/>
    <n v="962600"/>
    <x v="1841"/>
    <s v="FR00"/>
  </r>
  <r>
    <x v="529"/>
    <d v="2019-04-22T00:00:00"/>
    <s v="SPNS03102019"/>
    <d v="2019-10-03T00:00:00"/>
    <n v="5931000"/>
    <x v="1842"/>
    <s v="SPNS"/>
  </r>
  <r>
    <x v="529"/>
    <d v="2019-04-22T00:00:00"/>
    <s v="PBS014"/>
    <d v="2021-05-15T00:00:00"/>
    <n v="6424000"/>
    <x v="1843"/>
    <s v="PBS0"/>
  </r>
  <r>
    <x v="529"/>
    <d v="2019-04-22T00:00:00"/>
    <s v="PBS019"/>
    <d v="2023-09-15T00:00:00"/>
    <n v="1306000"/>
    <x v="1844"/>
    <s v="PBS0"/>
  </r>
  <r>
    <x v="529"/>
    <d v="2019-04-22T00:00:00"/>
    <s v="PBS021"/>
    <d v="2026-11-15T00:00:00"/>
    <n v="1027500"/>
    <x v="1845"/>
    <s v="PBS0"/>
  </r>
  <r>
    <x v="529"/>
    <d v="2019-04-22T00:00:00"/>
    <s v="PBS022"/>
    <d v="2034-04-15T00:00:00"/>
    <n v="1737000"/>
    <x v="1846"/>
    <s v="PBS0"/>
  </r>
  <r>
    <x v="529"/>
    <d v="2019-04-22T00:00:00"/>
    <s v="PBS015"/>
    <d v="2047-07-15T00:00:00"/>
    <n v="2090000"/>
    <x v="1847"/>
    <s v="PBS0"/>
  </r>
  <r>
    <x v="529"/>
    <d v="2019-04-23T00:00:00"/>
    <s v="PBS-012"/>
    <d v="2031-11-15T00:00:00"/>
    <n v="641594"/>
    <x v="1848"/>
    <s v="PBS-"/>
  </r>
  <r>
    <x v="530"/>
    <d v="2019-04-24T00:00:00"/>
    <s v="SBR006"/>
    <d v="2021-04-10T00:00:00"/>
    <n v="2259225"/>
    <x v="1849"/>
    <s v="SBR0"/>
  </r>
  <r>
    <x v="531"/>
    <d v="2019-04-25T00:00:00"/>
    <s v="SPN03190724"/>
    <d v="2019-07-24T00:00:00"/>
    <n v="2481000"/>
    <x v="1850"/>
    <s v="SPN0"/>
  </r>
  <r>
    <x v="531"/>
    <d v="2019-04-25T00:00:00"/>
    <s v="SPN12200106"/>
    <d v="2020-01-06T00:00:00"/>
    <n v="5025000"/>
    <x v="1851"/>
    <s v="SPN1"/>
  </r>
  <r>
    <x v="531"/>
    <d v="2019-04-25T00:00:00"/>
    <s v="FR0077"/>
    <d v="2024-05-15T00:00:00"/>
    <n v="10090000"/>
    <x v="1852"/>
    <s v="FR00"/>
  </r>
  <r>
    <x v="531"/>
    <d v="2019-04-25T00:00:00"/>
    <s v="FR0078"/>
    <d v="2029-05-15T00:00:00"/>
    <n v="9145600"/>
    <x v="1853"/>
    <s v="FR00"/>
  </r>
  <r>
    <x v="531"/>
    <d v="2019-04-25T00:00:00"/>
    <s v="FR0068"/>
    <d v="2034-03-15T00:00:00"/>
    <n v="7281700"/>
    <x v="1854"/>
    <s v="FR00"/>
  </r>
  <r>
    <x v="531"/>
    <d v="2019-04-25T00:00:00"/>
    <s v="FR0079"/>
    <d v="2039-04-15T00:00:00"/>
    <n v="6268300"/>
    <x v="1855"/>
    <s v="FR00"/>
  </r>
  <r>
    <x v="531"/>
    <d v="2019-04-25T00:00:00"/>
    <s v="FR0076"/>
    <d v="2048-05-15T00:00:00"/>
    <n v="1476200"/>
    <x v="1856"/>
    <s v="FR00"/>
  </r>
  <r>
    <x v="532"/>
    <d v="2019-05-02T00:00:00"/>
    <s v="SPNS01112019"/>
    <d v="2019-11-01T00:00:00"/>
    <n v="5786000"/>
    <x v="1857"/>
    <s v="SPNS"/>
  </r>
  <r>
    <x v="532"/>
    <d v="2019-05-02T00:00:00"/>
    <s v="PBS014"/>
    <d v="2021-05-15T00:00:00"/>
    <n v="4689000"/>
    <x v="1858"/>
    <s v="PBS0"/>
  </r>
  <r>
    <x v="532"/>
    <d v="2019-05-02T00:00:00"/>
    <s v="PBS019"/>
    <d v="2023-09-15T00:00:00"/>
    <n v="839000"/>
    <x v="285"/>
    <s v="PBS0"/>
  </r>
  <r>
    <x v="532"/>
    <d v="2019-05-02T00:00:00"/>
    <s v="PBS021"/>
    <d v="2026-11-15T00:00:00"/>
    <n v="572000"/>
    <x v="1859"/>
    <s v="PBS0"/>
  </r>
  <r>
    <x v="532"/>
    <d v="2019-05-02T00:00:00"/>
    <s v="PBS022"/>
    <d v="2034-04-15T00:00:00"/>
    <n v="474000"/>
    <x v="1860"/>
    <s v="PBS0"/>
  </r>
  <r>
    <x v="532"/>
    <d v="2019-05-02T00:00:00"/>
    <s v="PBS015"/>
    <d v="2047-07-15T00:00:00"/>
    <n v="904000"/>
    <x v="1861"/>
    <s v="PBS0"/>
  </r>
  <r>
    <x v="533"/>
    <d v="2019-05-09T00:00:00"/>
    <s v="SPN03190808"/>
    <d v="2019-08-08T00:00:00"/>
    <n v="2685000"/>
    <x v="1862"/>
    <s v="SPN0"/>
  </r>
  <r>
    <x v="533"/>
    <d v="2019-05-09T00:00:00"/>
    <s v="SPN12200508"/>
    <d v="2020-05-08T00:00:00"/>
    <n v="6930000"/>
    <x v="1863"/>
    <s v="SPN1"/>
  </r>
  <r>
    <x v="533"/>
    <d v="2019-05-09T00:00:00"/>
    <s v="FR0077"/>
    <d v="2024-05-15T00:00:00"/>
    <n v="5494800"/>
    <x v="1864"/>
    <s v="FR00"/>
  </r>
  <r>
    <x v="533"/>
    <d v="2019-05-09T00:00:00"/>
    <s v="FR0078"/>
    <d v="2029-05-15T00:00:00"/>
    <n v="8336800"/>
    <x v="1865"/>
    <s v="FR00"/>
  </r>
  <r>
    <x v="533"/>
    <d v="2019-05-09T00:00:00"/>
    <s v="FR0068"/>
    <d v="2034-03-15T00:00:00"/>
    <n v="6183700"/>
    <x v="1866"/>
    <s v="FR00"/>
  </r>
  <r>
    <x v="533"/>
    <d v="2019-05-09T00:00:00"/>
    <s v="FR0079"/>
    <d v="2039-04-15T00:00:00"/>
    <n v="1790700"/>
    <x v="1867"/>
    <s v="FR00"/>
  </r>
  <r>
    <x v="533"/>
    <d v="2019-05-09T00:00:00"/>
    <s v="FR0076"/>
    <d v="2048-05-15T00:00:00"/>
    <n v="1537700"/>
    <x v="1868"/>
    <s v="FR00"/>
  </r>
  <r>
    <x v="534"/>
    <d v="2019-05-15T00:00:00"/>
    <s v="PBS-023"/>
    <d v="2030-05-15T00:00:00"/>
    <n v="3000000"/>
    <x v="353"/>
    <s v="PBS-"/>
  </r>
  <r>
    <x v="535"/>
    <d v="2019-05-16T00:00:00"/>
    <s v="SPNS01112019"/>
    <d v="2019-11-01T00:00:00"/>
    <n v="6441000"/>
    <x v="1869"/>
    <s v="SPNS"/>
  </r>
  <r>
    <x v="535"/>
    <d v="2019-05-16T00:00:00"/>
    <s v="SPNS15052020"/>
    <d v="2020-05-15T00:00:00"/>
    <n v="5810000"/>
    <x v="1870"/>
    <s v="SPNS"/>
  </r>
  <r>
    <x v="535"/>
    <d v="2019-05-16T00:00:00"/>
    <s v="PBS014"/>
    <d v="2021-05-15T00:00:00"/>
    <n v="4430000"/>
    <x v="1871"/>
    <s v="PBS0"/>
  </r>
  <r>
    <x v="535"/>
    <d v="2019-05-16T00:00:00"/>
    <s v="PBS019"/>
    <d v="2023-09-15T00:00:00"/>
    <n v="1071600"/>
    <x v="1872"/>
    <s v="PBS0"/>
  </r>
  <r>
    <x v="535"/>
    <d v="2019-05-16T00:00:00"/>
    <s v="PBS022"/>
    <d v="2034-04-15T00:00:00"/>
    <n v="1226000"/>
    <x v="1873"/>
    <s v="PBS0"/>
  </r>
  <r>
    <x v="535"/>
    <d v="2019-05-16T00:00:00"/>
    <s v="PBS015"/>
    <d v="2047-07-15T00:00:00"/>
    <n v="1484000"/>
    <x v="1874"/>
    <s v="PBS0"/>
  </r>
  <r>
    <x v="535"/>
    <d v="2019-05-21T00:00:00"/>
    <s v="PBS-012"/>
    <d v="2031-11-15T00:00:00"/>
    <n v="3000000"/>
    <x v="353"/>
    <s v="PBS-"/>
  </r>
  <r>
    <x v="536"/>
    <d v="2019-05-16T00:00:00"/>
    <s v="SPNS15052020"/>
    <d v="2020-05-15T00:00:00"/>
    <n v="5000000"/>
    <x v="1777"/>
    <s v="SPNS"/>
  </r>
  <r>
    <x v="536"/>
    <d v="2019-05-20T00:00:00"/>
    <s v="FR0074"/>
    <d v="2032-08-15T00:00:00"/>
    <n v="1300000"/>
    <x v="332"/>
    <s v="FR00"/>
  </r>
  <r>
    <x v="537"/>
    <d v="2019-05-22T00:00:00"/>
    <s v="RIJPY0522"/>
    <d v="2022-05-20T00:00:00"/>
    <n v="9919432.7699999996"/>
    <x v="1875"/>
    <s v="RIJP"/>
  </r>
  <r>
    <x v="537"/>
    <d v="2019-05-22T00:00:00"/>
    <s v="RIJPY0524"/>
    <d v="2024-05-22T00:00:00"/>
    <n v="10509095.220000001"/>
    <x v="1876"/>
    <s v="RIJP"/>
  </r>
  <r>
    <x v="537"/>
    <d v="2019-05-22T00:00:00"/>
    <s v="RIJPY0526"/>
    <d v="2026-05-22T00:00:00"/>
    <n v="589662.45000000007"/>
    <x v="1877"/>
    <s v="RIJP"/>
  </r>
  <r>
    <x v="537"/>
    <d v="2019-05-22T00:00:00"/>
    <s v="RIJPY0529"/>
    <d v="2029-05-22T00:00:00"/>
    <n v="995874.36"/>
    <x v="1878"/>
    <s v="RIJP"/>
  </r>
  <r>
    <x v="537"/>
    <d v="2019-05-22T00:00:00"/>
    <s v="RIJPY0534"/>
    <d v="2034-05-22T00:00:00"/>
    <n v="524144.4"/>
    <x v="1879"/>
    <s v="RIJP"/>
  </r>
  <r>
    <x v="537"/>
    <d v="2019-05-22T00:00:00"/>
    <s v="RIJPY0539"/>
    <d v="2039-05-20T00:00:00"/>
    <n v="655180.5"/>
    <x v="1880"/>
    <s v="RIJP"/>
  </r>
  <r>
    <x v="538"/>
    <d v="2019-05-23T00:00:00"/>
    <s v="SPN03190822"/>
    <d v="2019-08-22T00:00:00"/>
    <n v="2400000"/>
    <x v="1881"/>
    <s v="SPN0"/>
  </r>
  <r>
    <x v="538"/>
    <d v="2019-05-23T00:00:00"/>
    <s v="SPN12200213"/>
    <d v="2020-02-13T00:00:00"/>
    <n v="4540000"/>
    <x v="1882"/>
    <s v="SPN1"/>
  </r>
  <r>
    <x v="538"/>
    <d v="2019-05-23T00:00:00"/>
    <s v="FR0077"/>
    <d v="2024-05-15T00:00:00"/>
    <n v="4198000"/>
    <x v="748"/>
    <s v="FR00"/>
  </r>
  <r>
    <x v="538"/>
    <d v="2019-05-23T00:00:00"/>
    <s v="FR0078"/>
    <d v="2029-05-15T00:00:00"/>
    <n v="7414500"/>
    <x v="1883"/>
    <s v="FR00"/>
  </r>
  <r>
    <x v="538"/>
    <d v="2019-05-23T00:00:00"/>
    <s v="FR0068"/>
    <d v="2034-03-15T00:00:00"/>
    <n v="5382700"/>
    <x v="1884"/>
    <s v="FR00"/>
  </r>
  <r>
    <x v="538"/>
    <d v="2019-05-23T00:00:00"/>
    <s v="FR0079"/>
    <d v="2039-04-15T00:00:00"/>
    <n v="1802200"/>
    <x v="1885"/>
    <s v="FR00"/>
  </r>
  <r>
    <x v="538"/>
    <d v="2019-05-23T00:00:00"/>
    <s v="FR0076"/>
    <d v="2048-05-15T00:00:00"/>
    <n v="460000"/>
    <x v="1267"/>
    <s v="FR00"/>
  </r>
  <r>
    <x v="538"/>
    <d v="2019-05-28T00:00:00"/>
    <s v="PBS-024"/>
    <d v="2032-05-15T00:00:00"/>
    <n v="1500000"/>
    <x v="32"/>
    <s v="PBS-"/>
  </r>
  <r>
    <x v="539"/>
    <d v="2019-05-29T00:00:00"/>
    <s v="PBS-025"/>
    <d v="2033-05-15T00:00:00"/>
    <n v="1500000"/>
    <x v="32"/>
    <s v="PBS-"/>
  </r>
  <r>
    <x v="540"/>
    <d v="2019-05-28T00:00:00"/>
    <s v="FR0070"/>
    <d v="2024-03-15T00:00:00"/>
    <n v="1000000"/>
    <x v="225"/>
    <s v="FR00"/>
  </r>
  <r>
    <x v="540"/>
    <d v="2019-05-28T00:00:00"/>
    <s v="FR0059"/>
    <d v="2027-05-15T00:00:00"/>
    <n v="1000000"/>
    <x v="225"/>
    <s v="FR00"/>
  </r>
  <r>
    <x v="541"/>
    <d v="2019-05-28T00:00:00"/>
    <s v="ST-004"/>
    <d v="2021-05-10T00:00:00"/>
    <n v="2633790"/>
    <x v="1886"/>
    <s v="ST-0"/>
  </r>
  <r>
    <x v="542"/>
    <d v="2019-05-31T00:00:00"/>
    <s v="SPNS01122019"/>
    <d v="2019-12-01T00:00:00"/>
    <n v="6180000"/>
    <x v="1887"/>
    <s v="SPNS"/>
  </r>
  <r>
    <x v="542"/>
    <d v="2019-05-31T00:00:00"/>
    <s v="PBS014"/>
    <d v="2021-05-15T00:00:00"/>
    <n v="3625000"/>
    <x v="1888"/>
    <s v="PBS0"/>
  </r>
  <r>
    <x v="542"/>
    <d v="2019-05-31T00:00:00"/>
    <s v="PBS019"/>
    <d v="2023-09-15T00:00:00"/>
    <n v="1568000"/>
    <x v="364"/>
    <s v="PBS0"/>
  </r>
  <r>
    <x v="542"/>
    <d v="2019-05-31T00:00:00"/>
    <s v="PBS021"/>
    <d v="2026-11-15T00:00:00"/>
    <n v="78000"/>
    <x v="742"/>
    <s v="PBS0"/>
  </r>
  <r>
    <x v="542"/>
    <d v="2019-05-31T00:00:00"/>
    <s v="PBS022"/>
    <d v="2034-04-15T00:00:00"/>
    <n v="1169000"/>
    <x v="489"/>
    <s v="PBS0"/>
  </r>
  <r>
    <x v="542"/>
    <d v="2019-05-31T00:00:00"/>
    <s v="PBS015"/>
    <d v="2047-07-15T00:00:00"/>
    <n v="861400"/>
    <x v="1889"/>
    <s v="PBS0"/>
  </r>
  <r>
    <x v="543"/>
    <d v="2019-06-18T00:00:00"/>
    <s v="RIEUR0926"/>
    <d v="2026-09-18T00:00:00"/>
    <n v="74063082"/>
    <x v="1890"/>
    <s v="RIEU"/>
  </r>
  <r>
    <x v="543"/>
    <d v="2019-06-18T00:00:00"/>
    <s v="RI0929"/>
    <d v="2029-09-18T00:00:00"/>
    <n v="27234600"/>
    <x v="1891"/>
    <s v="RI09"/>
  </r>
  <r>
    <x v="544"/>
    <d v="2019-06-21T00:00:00"/>
    <s v="PBS-024"/>
    <d v="2032-05-15T00:00:00"/>
    <n v="1500000"/>
    <x v="32"/>
    <s v="PBS-"/>
  </r>
  <r>
    <x v="544"/>
    <d v="2019-06-21T00:00:00"/>
    <s v="PBS-025"/>
    <d v="2033-05-15T00:00:00"/>
    <n v="1500000"/>
    <x v="32"/>
    <s v="PBS-"/>
  </r>
  <r>
    <x v="544"/>
    <d v="2019-06-20T00:00:00"/>
    <s v="SPN03190919"/>
    <d v="2019-09-19T00:00:00"/>
    <n v="2950000"/>
    <x v="1011"/>
    <s v="SPN0"/>
  </r>
  <r>
    <x v="544"/>
    <d v="2019-06-20T00:00:00"/>
    <s v="SPN12200619"/>
    <d v="2020-06-19T00:00:00"/>
    <n v="6310000"/>
    <x v="1892"/>
    <s v="SPN1"/>
  </r>
  <r>
    <x v="544"/>
    <d v="2019-06-20T00:00:00"/>
    <s v="FR0077"/>
    <d v="2024-05-15T00:00:00"/>
    <n v="19811000"/>
    <x v="1893"/>
    <s v="FR00"/>
  </r>
  <r>
    <x v="544"/>
    <d v="2019-06-20T00:00:00"/>
    <s v="FR0078"/>
    <d v="2029-05-15T00:00:00"/>
    <n v="13362000"/>
    <x v="1894"/>
    <s v="FR00"/>
  </r>
  <r>
    <x v="544"/>
    <d v="2019-06-20T00:00:00"/>
    <s v="FR0068"/>
    <d v="2034-03-15T00:00:00"/>
    <n v="7362500"/>
    <x v="1895"/>
    <s v="FR00"/>
  </r>
  <r>
    <x v="544"/>
    <d v="2019-06-20T00:00:00"/>
    <s v="FR0079"/>
    <d v="2039-04-15T00:00:00"/>
    <n v="3286700"/>
    <x v="1896"/>
    <s v="FR00"/>
  </r>
  <r>
    <x v="544"/>
    <d v="2019-06-20T00:00:00"/>
    <s v="FR0076"/>
    <d v="2048-05-15T00:00:00"/>
    <n v="1714700"/>
    <x v="1897"/>
    <s v="FR00"/>
  </r>
  <r>
    <x v="545"/>
    <d v="2019-06-27T00:00:00"/>
    <s v="SPNS01122019"/>
    <d v="2019-12-01T00:00:00"/>
    <n v="8885000"/>
    <x v="1898"/>
    <s v="SPNS"/>
  </r>
  <r>
    <x v="545"/>
    <d v="2019-06-27T00:00:00"/>
    <s v="PBS014"/>
    <d v="2021-05-15T00:00:00"/>
    <n v="17332000"/>
    <x v="1899"/>
    <s v="PBS0"/>
  </r>
  <r>
    <x v="545"/>
    <d v="2019-06-27T00:00:00"/>
    <s v="PBS019"/>
    <d v="2023-09-15T00:00:00"/>
    <n v="8951000"/>
    <x v="1900"/>
    <s v="PBS0"/>
  </r>
  <r>
    <x v="545"/>
    <d v="2019-06-27T00:00:00"/>
    <s v="PBS021"/>
    <d v="2026-11-15T00:00:00"/>
    <n v="580500"/>
    <x v="1901"/>
    <s v="PBS0"/>
  </r>
  <r>
    <x v="545"/>
    <d v="2019-06-27T00:00:00"/>
    <s v="PBS022"/>
    <d v="2034-04-15T00:00:00"/>
    <n v="2443000"/>
    <x v="1902"/>
    <s v="PBS0"/>
  </r>
  <r>
    <x v="545"/>
    <d v="2019-06-27T00:00:00"/>
    <s v="PBS015"/>
    <d v="2047-07-15T00:00:00"/>
    <n v="2000000"/>
    <x v="222"/>
    <s v="PBS0"/>
  </r>
  <r>
    <x v="546"/>
    <d v="2019-07-02T00:00:00"/>
    <s v="PBS-025"/>
    <d v="2033-05-15T00:00:00"/>
    <n v="3000000"/>
    <x v="353"/>
    <s v="PBS-"/>
  </r>
  <r>
    <x v="547"/>
    <d v="2019-07-04T00:00:00"/>
    <s v="SPN03191003"/>
    <d v="2019-10-03T00:00:00"/>
    <n v="4870000"/>
    <x v="1903"/>
    <s v="SPN0"/>
  </r>
  <r>
    <x v="547"/>
    <d v="2019-07-04T00:00:00"/>
    <s v="SPN12200703"/>
    <d v="2020-07-03T00:00:00"/>
    <n v="5650000"/>
    <x v="1904"/>
    <s v="SPN1"/>
  </r>
  <r>
    <x v="547"/>
    <d v="2019-07-04T00:00:00"/>
    <s v="FR0077"/>
    <d v="2024-05-15T00:00:00"/>
    <n v="8289000"/>
    <x v="1905"/>
    <s v="FR00"/>
  </r>
  <r>
    <x v="547"/>
    <d v="2019-07-04T00:00:00"/>
    <s v="FR0078"/>
    <d v="2029-05-15T00:00:00"/>
    <n v="17030400"/>
    <x v="1906"/>
    <s v="FR00"/>
  </r>
  <r>
    <x v="547"/>
    <d v="2019-07-04T00:00:00"/>
    <s v="FR0080"/>
    <d v="2035-06-15T00:00:00"/>
    <n v="16928900"/>
    <x v="1907"/>
    <s v="FR00"/>
  </r>
  <r>
    <x v="547"/>
    <d v="2019-07-04T00:00:00"/>
    <s v="FR0079"/>
    <d v="2039-04-15T00:00:00"/>
    <n v="4825500"/>
    <x v="1908"/>
    <s v="FR00"/>
  </r>
  <r>
    <x v="547"/>
    <d v="2019-07-04T00:00:00"/>
    <s v="FR0076"/>
    <d v="2048-05-15T00:00:00"/>
    <n v="4495000"/>
    <x v="1909"/>
    <s v="FR00"/>
  </r>
  <r>
    <x v="548"/>
    <d v="2019-07-11T00:00:00"/>
    <s v="SPNS10012020"/>
    <d v="2020-01-10T00:00:00"/>
    <n v="9465000"/>
    <x v="1910"/>
    <s v="SPNS"/>
  </r>
  <r>
    <x v="548"/>
    <d v="2019-07-11T00:00:00"/>
    <s v="PBS014"/>
    <d v="2021-05-15T00:00:00"/>
    <n v="13760000"/>
    <x v="1911"/>
    <s v="PBS0"/>
  </r>
  <r>
    <x v="548"/>
    <d v="2019-07-11T00:00:00"/>
    <s v="PBS019"/>
    <d v="2023-09-15T00:00:00"/>
    <n v="7935000"/>
    <x v="1912"/>
    <s v="PBS0"/>
  </r>
  <r>
    <x v="548"/>
    <d v="2019-07-11T00:00:00"/>
    <s v="PBS021"/>
    <d v="2026-11-15T00:00:00"/>
    <n v="986000"/>
    <x v="55"/>
    <s v="PBS0"/>
  </r>
  <r>
    <x v="548"/>
    <d v="2019-07-11T00:00:00"/>
    <s v="PBS022"/>
    <d v="2034-04-15T00:00:00"/>
    <n v="2643000"/>
    <x v="1913"/>
    <s v="PBS0"/>
  </r>
  <r>
    <x v="548"/>
    <d v="2019-07-11T00:00:00"/>
    <s v="PBS015"/>
    <d v="2047-07-15T00:00:00"/>
    <n v="1649000"/>
    <x v="1914"/>
    <s v="PBS0"/>
  </r>
  <r>
    <x v="549"/>
    <d v="2019-07-18T00:00:00"/>
    <s v="SPN03191017"/>
    <d v="2019-10-17T00:00:00"/>
    <n v="4485000"/>
    <x v="1915"/>
    <s v="SPN0"/>
  </r>
  <r>
    <x v="549"/>
    <d v="2019-07-18T00:00:00"/>
    <s v="SPN12200410"/>
    <d v="2020-04-10T00:00:00"/>
    <n v="4405000"/>
    <x v="1916"/>
    <s v="SPN1"/>
  </r>
  <r>
    <x v="549"/>
    <d v="2019-07-18T00:00:00"/>
    <s v="FR0077"/>
    <d v="2020-04-10T00:00:00"/>
    <n v="6453000"/>
    <x v="1917"/>
    <s v="FR00"/>
  </r>
  <r>
    <x v="549"/>
    <d v="2019-07-18T00:00:00"/>
    <s v="FR0078"/>
    <d v="2029-05-15T00:00:00"/>
    <n v="17059700"/>
    <x v="1918"/>
    <s v="FR00"/>
  </r>
  <r>
    <x v="549"/>
    <d v="2019-07-18T00:00:00"/>
    <s v="FR0080"/>
    <d v="2035-06-15T00:00:00"/>
    <n v="8888500"/>
    <x v="1919"/>
    <s v="FR00"/>
  </r>
  <r>
    <x v="549"/>
    <d v="2019-07-18T00:00:00"/>
    <s v="FR0079"/>
    <d v="2039-04-15T00:00:00"/>
    <n v="7544500"/>
    <x v="1920"/>
    <s v="FR00"/>
  </r>
  <r>
    <x v="549"/>
    <d v="2019-07-18T00:00:00"/>
    <s v="FR0076"/>
    <d v="2048-05-15T00:00:00"/>
    <n v="4308300"/>
    <x v="1921"/>
    <s v="FR00"/>
  </r>
  <r>
    <x v="550"/>
    <d v="2019-07-25T00:00:00"/>
    <s v="SPNS10012020"/>
    <d v="2020-01-10T00:00:00"/>
    <n v="6670000"/>
    <x v="1922"/>
    <s v="SPNS"/>
  </r>
  <r>
    <x v="550"/>
    <d v="2019-07-25T00:00:00"/>
    <s v="PBS014"/>
    <d v="2021-05-15T00:00:00"/>
    <n v="6048000"/>
    <x v="1923"/>
    <s v="PBS0"/>
  </r>
  <r>
    <x v="550"/>
    <d v="2019-07-25T00:00:00"/>
    <s v="PBS019"/>
    <d v="2023-09-15T00:00:00"/>
    <n v="2260000"/>
    <x v="1924"/>
    <s v="PBS0"/>
  </r>
  <r>
    <x v="550"/>
    <d v="2019-07-25T00:00:00"/>
    <s v="PBS021"/>
    <d v="2026-11-15T00:00:00"/>
    <n v="330000"/>
    <x v="1925"/>
    <s v="PBS0"/>
  </r>
  <r>
    <x v="550"/>
    <d v="2019-07-25T00:00:00"/>
    <s v="PBS022"/>
    <d v="2034-04-15T00:00:00"/>
    <n v="619000"/>
    <x v="1926"/>
    <s v="PBS0"/>
  </r>
  <r>
    <x v="550"/>
    <d v="2019-07-25T00:00:00"/>
    <s v="PBS015"/>
    <d v="2047-07-15T00:00:00"/>
    <n v="551000"/>
    <x v="1927"/>
    <s v="PBS0"/>
  </r>
  <r>
    <x v="551"/>
    <d v="2019-07-31T00:00:00"/>
    <s v="SBR007"/>
    <d v="2021-07-10T00:00:00"/>
    <n v="3216085"/>
    <x v="1928"/>
    <s v="SBR0"/>
  </r>
  <r>
    <x v="552"/>
    <d v="2019-08-01T00:00:00"/>
    <s v="SPN03191031"/>
    <d v="2019-10-31T00:00:00"/>
    <n v="5455000"/>
    <x v="1929"/>
    <s v="SPN0"/>
  </r>
  <r>
    <x v="552"/>
    <d v="2019-08-01T00:00:00"/>
    <s v="SPN12200410"/>
    <d v="2020-04-10T00:00:00"/>
    <n v="4170000"/>
    <x v="1930"/>
    <s v="SPN1"/>
  </r>
  <r>
    <x v="552"/>
    <d v="2019-08-01T00:00:00"/>
    <s v="FR0081"/>
    <d v="2025-06-15T00:00:00"/>
    <n v="10386000"/>
    <x v="1931"/>
    <s v="FR00"/>
  </r>
  <r>
    <x v="552"/>
    <d v="2019-08-01T00:00:00"/>
    <s v="FR0082"/>
    <d v="2030-09-15T00:00:00"/>
    <n v="19660000"/>
    <x v="1932"/>
    <s v="FR00"/>
  </r>
  <r>
    <x v="552"/>
    <d v="2019-08-01T00:00:00"/>
    <s v="FR0080"/>
    <d v="2035-06-15T00:00:00"/>
    <n v="2438500"/>
    <x v="1933"/>
    <s v="FR00"/>
  </r>
  <r>
    <x v="552"/>
    <d v="2019-08-01T00:00:00"/>
    <s v="FR0079"/>
    <d v="2039-04-15T00:00:00"/>
    <n v="524000"/>
    <x v="1934"/>
    <s v="FR00"/>
  </r>
  <r>
    <x v="552"/>
    <d v="2019-08-01T00:00:00"/>
    <s v="FR0076"/>
    <d v="2048-05-15T00:00:00"/>
    <n v="640300"/>
    <x v="1935"/>
    <s v="FR00"/>
  </r>
  <r>
    <x v="553"/>
    <d v="2019-08-09T00:00:00"/>
    <s v="SPNS07022020"/>
    <d v="2020-02-07T00:00:00"/>
    <n v="6550000"/>
    <x v="1773"/>
    <s v="SPNS"/>
  </r>
  <r>
    <x v="553"/>
    <d v="2019-08-09T00:00:00"/>
    <s v="PBS014"/>
    <d v="2021-05-15T00:00:00"/>
    <n v="6551000"/>
    <x v="1936"/>
    <s v="PBS0"/>
  </r>
  <r>
    <x v="553"/>
    <d v="2019-08-09T00:00:00"/>
    <s v="PBS019"/>
    <d v="2023-09-15T00:00:00"/>
    <n v="2667000"/>
    <x v="1937"/>
    <s v="PBS0"/>
  </r>
  <r>
    <x v="553"/>
    <d v="2019-08-09T00:00:00"/>
    <s v="PBS021"/>
    <d v="2026-11-15T00:00:00"/>
    <n v="571000"/>
    <x v="1938"/>
    <s v="PBS0"/>
  </r>
  <r>
    <x v="553"/>
    <d v="2019-08-09T00:00:00"/>
    <s v="PBS022"/>
    <d v="2034-04-15T00:00:00"/>
    <n v="313000"/>
    <x v="98"/>
    <s v="PBS0"/>
  </r>
  <r>
    <x v="553"/>
    <d v="2019-08-09T00:00:00"/>
    <s v="PBS015"/>
    <d v="2047-07-15T00:00:00"/>
    <n v="1399000"/>
    <x v="1939"/>
    <s v="PBS0"/>
  </r>
  <r>
    <x v="554"/>
    <d v="2019-08-15T00:00:00"/>
    <s v="SPN03191114"/>
    <d v="2019-11-14T00:00:00"/>
    <n v="2680000"/>
    <x v="456"/>
    <s v="SPN0"/>
  </r>
  <r>
    <x v="554"/>
    <d v="2019-08-15T00:00:00"/>
    <s v="SPN12200814"/>
    <d v="2020-08-14T00:00:00"/>
    <n v="4690000"/>
    <x v="1940"/>
    <s v="SPN1"/>
  </r>
  <r>
    <x v="554"/>
    <d v="2019-08-15T00:00:00"/>
    <s v="FR0081"/>
    <d v="2025-06-15T00:00:00"/>
    <n v="6123000"/>
    <x v="1941"/>
    <s v="FR00"/>
  </r>
  <r>
    <x v="554"/>
    <d v="2019-08-15T00:00:00"/>
    <s v="FR0082"/>
    <d v="2030-09-15T00:00:00"/>
    <n v="8715500"/>
    <x v="1942"/>
    <s v="FR00"/>
  </r>
  <r>
    <x v="554"/>
    <d v="2019-08-15T00:00:00"/>
    <s v="FR0080"/>
    <d v="2035-06-15T00:00:00"/>
    <n v="2447200"/>
    <x v="1943"/>
    <s v="FR00"/>
  </r>
  <r>
    <x v="554"/>
    <d v="2019-08-15T00:00:00"/>
    <s v="FR0079"/>
    <d v="2039-04-15T00:00:00"/>
    <n v="1190400"/>
    <x v="1944"/>
    <s v="FR00"/>
  </r>
  <r>
    <x v="554"/>
    <d v="2019-08-15T00:00:00"/>
    <s v="FR0076"/>
    <d v="2048-05-15T00:00:00"/>
    <n v="663500"/>
    <x v="1945"/>
    <s v="FR00"/>
  </r>
  <r>
    <x v="555"/>
    <d v="2019-08-22T00:00:00"/>
    <s v="SPNS07022020"/>
    <d v="2020-02-07T00:00:00"/>
    <n v="7235000"/>
    <x v="1946"/>
    <s v="SPNS"/>
  </r>
  <r>
    <x v="555"/>
    <d v="2019-08-22T00:00:00"/>
    <s v="PBS014"/>
    <d v="2021-05-15T00:00:00"/>
    <n v="6462000"/>
    <x v="1947"/>
    <s v="PBS0"/>
  </r>
  <r>
    <x v="555"/>
    <d v="2019-08-22T00:00:00"/>
    <s v="PBS019"/>
    <d v="2023-09-15T00:00:00"/>
    <n v="4440700"/>
    <x v="1948"/>
    <s v="PBS0"/>
  </r>
  <r>
    <x v="555"/>
    <d v="2019-08-22T00:00:00"/>
    <s v="PBS021"/>
    <d v="2026-11-15T00:00:00"/>
    <n v="1075000"/>
    <x v="1949"/>
    <s v="PBS0"/>
  </r>
  <r>
    <x v="555"/>
    <d v="2019-08-22T00:00:00"/>
    <s v="PBS022"/>
    <d v="2034-04-15T00:00:00"/>
    <n v="689800"/>
    <x v="1950"/>
    <s v="PBS0"/>
  </r>
  <r>
    <x v="555"/>
    <d v="2019-08-22T00:00:00"/>
    <s v="PBS005"/>
    <d v="2043-04-15T00:00:00"/>
    <n v="1496000"/>
    <x v="1951"/>
    <s v="PBS0"/>
  </r>
  <r>
    <x v="556"/>
    <d v="2019-08-28T00:00:00"/>
    <s v="ST-005"/>
    <d v="2021-08-10T00:00:00"/>
    <n v="1962684"/>
    <x v="1952"/>
    <s v="ST-0"/>
  </r>
  <r>
    <x v="557"/>
    <d v="2019-08-29T00:00:00"/>
    <s v="SPN03191128"/>
    <d v="2019-11-28T00:00:00"/>
    <n v="4200000"/>
    <x v="1953"/>
    <s v="SPN0"/>
  </r>
  <r>
    <x v="557"/>
    <d v="2019-08-29T00:00:00"/>
    <s v="SPN12200508"/>
    <d v="2020-05-08T00:00:00"/>
    <n v="4780000"/>
    <x v="1954"/>
    <s v="SPN1"/>
  </r>
  <r>
    <x v="557"/>
    <d v="2019-08-29T00:00:00"/>
    <s v="FR0081"/>
    <d v="2025-06-15T00:00:00"/>
    <n v="6920300"/>
    <x v="1955"/>
    <s v="FR00"/>
  </r>
  <r>
    <x v="557"/>
    <d v="2019-08-29T00:00:00"/>
    <s v="FR0082"/>
    <d v="2030-09-15T00:00:00"/>
    <n v="9523600"/>
    <x v="1956"/>
    <s v="FR00"/>
  </r>
  <r>
    <x v="557"/>
    <d v="2019-08-29T00:00:00"/>
    <s v="FR0080"/>
    <d v="2035-06-15T00:00:00"/>
    <n v="1781600"/>
    <x v="1957"/>
    <s v="FR00"/>
  </r>
  <r>
    <x v="557"/>
    <d v="2019-08-29T00:00:00"/>
    <s v="FR0079"/>
    <d v="2039-04-15T00:00:00"/>
    <n v="834000"/>
    <x v="1317"/>
    <s v="FR00"/>
  </r>
  <r>
    <x v="557"/>
    <d v="2019-08-29T00:00:00"/>
    <s v="FR0076"/>
    <d v="2048-05-15T00:00:00"/>
    <n v="1065500"/>
    <x v="1958"/>
    <s v="FR00"/>
  </r>
  <r>
    <x v="558"/>
    <d v="2019-09-05T00:00:00"/>
    <s v="SPNS04032020"/>
    <d v="2020-03-04T00:00:00"/>
    <n v="9888000"/>
    <x v="1959"/>
    <s v="SPNS"/>
  </r>
  <r>
    <x v="558"/>
    <d v="2019-09-05T00:00:00"/>
    <s v="PBS014"/>
    <d v="2021-05-15T00:00:00"/>
    <n v="5733000"/>
    <x v="1960"/>
    <s v="PBS0"/>
  </r>
  <r>
    <x v="558"/>
    <d v="2019-09-05T00:00:00"/>
    <s v="PBS019"/>
    <d v="2023-09-15T00:00:00"/>
    <n v="3994500"/>
    <x v="1961"/>
    <s v="PBS0"/>
  </r>
  <r>
    <x v="558"/>
    <d v="2019-09-05T00:00:00"/>
    <s v="PBS021"/>
    <d v="2026-11-15T00:00:00"/>
    <n v="845000"/>
    <x v="1581"/>
    <s v="PBS0"/>
  </r>
  <r>
    <x v="558"/>
    <d v="2019-09-05T00:00:00"/>
    <s v="PBS022"/>
    <d v="2034-04-15T00:00:00"/>
    <n v="543000"/>
    <x v="1962"/>
    <s v="PBS0"/>
  </r>
  <r>
    <x v="558"/>
    <d v="2019-09-05T00:00:00"/>
    <s v="PBS015"/>
    <d v="2047-07-15T00:00:00"/>
    <n v="814000"/>
    <x v="1963"/>
    <s v="PBS0"/>
  </r>
  <r>
    <x v="559"/>
    <d v="2019-09-12T00:00:00"/>
    <s v="SPN03191211"/>
    <d v="2019-12-11T00:00:00"/>
    <n v="3360000"/>
    <x v="1964"/>
    <s v="SPN0"/>
  </r>
  <r>
    <x v="559"/>
    <d v="2019-09-12T00:00:00"/>
    <s v="SPN12200911"/>
    <d v="2020-09-11T00:00:00"/>
    <n v="7950000"/>
    <x v="1965"/>
    <s v="SPN1"/>
  </r>
  <r>
    <x v="559"/>
    <d v="2019-09-12T00:00:00"/>
    <s v="FR0081"/>
    <d v="2025-06-15T00:00:00"/>
    <n v="6753000"/>
    <x v="1966"/>
    <s v="FR00"/>
  </r>
  <r>
    <x v="559"/>
    <d v="2019-09-12T00:00:00"/>
    <s v="FR0082"/>
    <d v="2030-09-15T00:00:00"/>
    <n v="16079500"/>
    <x v="1967"/>
    <s v="FR00"/>
  </r>
  <r>
    <x v="559"/>
    <d v="2019-09-12T00:00:00"/>
    <s v="FR0080"/>
    <d v="2035-06-15T00:00:00"/>
    <n v="3286300"/>
    <x v="1968"/>
    <s v="FR00"/>
  </r>
  <r>
    <x v="559"/>
    <d v="2019-09-12T00:00:00"/>
    <s v="FR0079"/>
    <d v="2039-04-15T00:00:00"/>
    <n v="6739400"/>
    <x v="1969"/>
    <s v="FR00"/>
  </r>
  <r>
    <x v="559"/>
    <d v="2019-09-12T00:00:00"/>
    <s v="FR0076"/>
    <d v="2048-05-15T00:00:00"/>
    <n v="558900"/>
    <x v="1970"/>
    <s v="FR00"/>
  </r>
  <r>
    <x v="560"/>
    <d v="2019-09-19T00:00:00"/>
    <s v="SPNS04032020"/>
    <d v="2020-03-04T00:00:00"/>
    <n v="10625000"/>
    <x v="1971"/>
    <s v="SPNS"/>
  </r>
  <r>
    <x v="560"/>
    <d v="2019-09-19T00:00:00"/>
    <s v="PBS014"/>
    <d v="2021-05-15T00:00:00"/>
    <n v="7793000"/>
    <x v="1972"/>
    <s v="PBS0"/>
  </r>
  <r>
    <x v="560"/>
    <d v="2019-09-19T00:00:00"/>
    <s v="PBS019"/>
    <d v="2023-09-15T00:00:00"/>
    <n v="5388500"/>
    <x v="1973"/>
    <s v="PBS0"/>
  </r>
  <r>
    <x v="560"/>
    <d v="2019-09-19T00:00:00"/>
    <s v="PBS021"/>
    <d v="2026-11-15T00:00:00"/>
    <n v="971500"/>
    <x v="1974"/>
    <s v="PBS0"/>
  </r>
  <r>
    <x v="560"/>
    <d v="2019-09-19T00:00:00"/>
    <s v="PBS022"/>
    <d v="2034-04-15T00:00:00"/>
    <n v="1618500"/>
    <x v="1975"/>
    <s v="PBS0"/>
  </r>
  <r>
    <x v="560"/>
    <d v="2019-09-19T00:00:00"/>
    <s v="PBS005"/>
    <d v="2043-04-15T00:00:00"/>
    <n v="2631500"/>
    <x v="1976"/>
    <s v="PBS0"/>
  </r>
  <r>
    <x v="561"/>
    <d v="2019-09-23T00:00:00"/>
    <s v="SBR008"/>
    <d v="2021-09-10T00:00:00"/>
    <n v="1895451"/>
    <x v="1977"/>
    <s v="SBR0"/>
  </r>
  <r>
    <x v="562"/>
    <d v="2019-09-26T00:00:00"/>
    <s v="SPN03191226"/>
    <d v="2019-12-26T00:00:00"/>
    <n v="6722000"/>
    <x v="1978"/>
    <s v="SPN0"/>
  </r>
  <r>
    <x v="562"/>
    <d v="2019-09-26T00:00:00"/>
    <s v="SPN12200619"/>
    <d v="2020-06-19T00:00:00"/>
    <n v="8465000"/>
    <x v="1979"/>
    <s v="SPN1"/>
  </r>
  <r>
    <x v="562"/>
    <d v="2019-09-26T00:00:00"/>
    <s v="FR0081"/>
    <d v="2025-06-15T00:00:00"/>
    <n v="5752800"/>
    <x v="1980"/>
    <s v="FR00"/>
  </r>
  <r>
    <x v="562"/>
    <d v="2019-09-26T00:00:00"/>
    <s v="FR0082"/>
    <d v="2030-09-15T00:00:00"/>
    <n v="7664500"/>
    <x v="1981"/>
    <s v="FR00"/>
  </r>
  <r>
    <x v="562"/>
    <d v="2019-09-26T00:00:00"/>
    <s v="FR0080"/>
    <d v="2035-06-15T00:00:00"/>
    <n v="2935900"/>
    <x v="1982"/>
    <s v="FR00"/>
  </r>
  <r>
    <x v="562"/>
    <d v="2019-09-26T00:00:00"/>
    <s v="FR0079"/>
    <d v="2039-04-15T00:00:00"/>
    <n v="937700"/>
    <x v="1983"/>
    <s v="FR00"/>
  </r>
  <r>
    <x v="562"/>
    <d v="2019-09-26T00:00:00"/>
    <s v="FR0076"/>
    <d v="2048-05-15T00:00:00"/>
    <n v="1585500"/>
    <x v="1984"/>
    <s v="FR00"/>
  </r>
  <r>
    <x v="563"/>
    <d v="2019-10-03T00:00:00"/>
    <s v="SPNS02042020"/>
    <d v="2020-04-02T00:00:00"/>
    <n v="14858500"/>
    <x v="1985"/>
    <s v="SPNS"/>
  </r>
  <r>
    <x v="563"/>
    <d v="2019-10-03T00:00:00"/>
    <s v="PBS002"/>
    <d v="2022-01-15T00:00:00"/>
    <n v="5339000"/>
    <x v="1986"/>
    <s v="PBS0"/>
  </r>
  <r>
    <x v="563"/>
    <d v="2019-10-03T00:00:00"/>
    <s v="PBS019"/>
    <d v="2023-09-15T00:00:00"/>
    <n v="5367000"/>
    <x v="1775"/>
    <s v="PBS0"/>
  </r>
  <r>
    <x v="563"/>
    <d v="2019-10-03T00:00:00"/>
    <s v="PBS022"/>
    <d v="2034-04-15T00:00:00"/>
    <n v="1695500"/>
    <x v="1987"/>
    <s v="PBS0"/>
  </r>
  <r>
    <x v="563"/>
    <d v="2019-10-03T00:00:00"/>
    <s v="PBS015"/>
    <d v="2047-07-15T00:00:00"/>
    <n v="851300"/>
    <x v="1988"/>
    <s v="PBS0"/>
  </r>
  <r>
    <x v="564"/>
    <d v="2019-10-10T00:00:00"/>
    <s v="SPN12200106"/>
    <d v="2020-01-06T00:00:00"/>
    <n v="7570000"/>
    <x v="1989"/>
    <s v="SPN1"/>
  </r>
  <r>
    <x v="564"/>
    <d v="2019-10-10T00:00:00"/>
    <s v="SPN12201009"/>
    <d v="2020-10-09T00:00:00"/>
    <n v="11920000"/>
    <x v="1990"/>
    <s v="SPN1"/>
  </r>
  <r>
    <x v="564"/>
    <d v="2019-10-10T00:00:00"/>
    <s v="FR0081"/>
    <d v="2025-06-15T00:00:00"/>
    <n v="13023000"/>
    <x v="1991"/>
    <s v="FR00"/>
  </r>
  <r>
    <x v="564"/>
    <d v="2019-10-10T00:00:00"/>
    <s v="FR0082"/>
    <d v="2030-09-15T00:00:00"/>
    <n v="10352000"/>
    <x v="1992"/>
    <s v="FR00"/>
  </r>
  <r>
    <x v="564"/>
    <d v="2019-10-10T00:00:00"/>
    <s v="FR0080"/>
    <d v="2035-06-15T00:00:00"/>
    <n v="2199500"/>
    <x v="1993"/>
    <s v="FR00"/>
  </r>
  <r>
    <x v="564"/>
    <d v="2019-10-10T00:00:00"/>
    <s v="FR0079"/>
    <d v="2039-04-15T00:00:00"/>
    <n v="1723800"/>
    <x v="1994"/>
    <s v="FR00"/>
  </r>
  <r>
    <x v="564"/>
    <d v="2019-10-10T00:00:00"/>
    <s v="FR0076"/>
    <d v="2048-05-15T00:00:00"/>
    <n v="1221800"/>
    <x v="1995"/>
    <s v="FR00"/>
  </r>
  <r>
    <x v="565"/>
    <d v="2019-10-17T00:00:00"/>
    <s v="SPNS02042020"/>
    <d v="2020-04-02T00:00:00"/>
    <n v="13361000"/>
    <x v="1996"/>
    <s v="SPNS"/>
  </r>
  <r>
    <x v="565"/>
    <d v="2019-10-17T00:00:00"/>
    <s v="PBS002"/>
    <d v="2022-01-15T00:00:00"/>
    <n v="8253000"/>
    <x v="1997"/>
    <s v="PBS0"/>
  </r>
  <r>
    <x v="565"/>
    <d v="2019-10-17T00:00:00"/>
    <s v="PBS026"/>
    <d v="2024-10-15T00:00:00"/>
    <n v="5885500"/>
    <x v="1998"/>
    <s v="PBS0"/>
  </r>
  <r>
    <x v="565"/>
    <d v="2019-10-17T00:00:00"/>
    <s v="PBS022"/>
    <d v="2034-04-15T00:00:00"/>
    <n v="1735700"/>
    <x v="1999"/>
    <s v="PBS0"/>
  </r>
  <r>
    <x v="565"/>
    <d v="2019-10-17T00:00:00"/>
    <s v="PBS015"/>
    <d v="2047-07-15T00:00:00"/>
    <n v="674300"/>
    <x v="2000"/>
    <s v="PBS0"/>
  </r>
  <r>
    <x v="566"/>
    <d v="2019-10-24T00:00:00"/>
    <s v="SPN03200123"/>
    <d v="2020-01-23T00:00:00"/>
    <n v="11910000"/>
    <x v="2001"/>
    <s v="SPN0"/>
  </r>
  <r>
    <x v="566"/>
    <d v="2019-10-24T00:00:00"/>
    <s v="SPN12200703"/>
    <d v="2020-07-03T00:00:00"/>
    <n v="12315000"/>
    <x v="2002"/>
    <s v="SPN1"/>
  </r>
  <r>
    <x v="566"/>
    <d v="2019-10-24T00:00:00"/>
    <s v="FR0081"/>
    <d v="2025-06-15T00:00:00"/>
    <n v="17703000"/>
    <x v="2003"/>
    <s v="FR00"/>
  </r>
  <r>
    <x v="566"/>
    <d v="2019-10-24T00:00:00"/>
    <s v="FR0082"/>
    <d v="2030-09-15T00:00:00"/>
    <n v="19265800"/>
    <x v="2004"/>
    <s v="FR00"/>
  </r>
  <r>
    <x v="566"/>
    <d v="2019-10-24T00:00:00"/>
    <s v="FR0080"/>
    <d v="2035-06-15T00:00:00"/>
    <n v="4844100"/>
    <x v="2005"/>
    <s v="FR00"/>
  </r>
  <r>
    <x v="566"/>
    <d v="2019-10-24T00:00:00"/>
    <s v="FR0079"/>
    <d v="2039-04-15T00:00:00"/>
    <n v="4442700"/>
    <x v="2006"/>
    <s v="FR00"/>
  </r>
  <r>
    <x v="566"/>
    <d v="2019-10-24T00:00:00"/>
    <s v="FR0076"/>
    <d v="2048-05-15T00:00:00"/>
    <n v="3381400"/>
    <x v="2007"/>
    <s v="FR00"/>
  </r>
  <r>
    <x v="567"/>
    <d v="2019-10-30T00:00:00"/>
    <s v="RIEUR1031"/>
    <d v="2031-10-30T00:00:00"/>
    <n v="51326566.200000003"/>
    <x v="2008"/>
    <s v="RIEU"/>
  </r>
  <r>
    <x v="567"/>
    <d v="2019-10-30T00:00:00"/>
    <s v="RI1049"/>
    <d v="2049-10-30T00:00:00"/>
    <n v="68956040"/>
    <x v="2009"/>
    <s v="RI10"/>
  </r>
  <r>
    <x v="568"/>
    <d v="2019-10-31T00:00:00"/>
    <s v="SPNS02042020"/>
    <d v="2020-04-02T00:00:00"/>
    <n v="13710000"/>
    <x v="2010"/>
    <s v="SPNS"/>
  </r>
  <r>
    <x v="568"/>
    <d v="2019-10-31T00:00:00"/>
    <s v="PBS002"/>
    <d v="2022-01-15T00:00:00"/>
    <n v="10694500"/>
    <x v="2011"/>
    <s v="PBS0"/>
  </r>
  <r>
    <x v="568"/>
    <d v="2019-10-31T00:00:00"/>
    <s v="PBS026"/>
    <d v="2024-10-15T00:00:00"/>
    <n v="7129500"/>
    <x v="2012"/>
    <s v="PBS0"/>
  </r>
  <r>
    <x v="568"/>
    <d v="2019-10-31T00:00:00"/>
    <s v="PBS022"/>
    <d v="2034-04-15T00:00:00"/>
    <n v="3211500"/>
    <x v="2013"/>
    <s v="PBS0"/>
  </r>
  <r>
    <x v="568"/>
    <d v="2019-10-31T00:00:00"/>
    <s v="PBS015"/>
    <d v="2047-07-15T00:00:00"/>
    <n v="1170900"/>
    <x v="2014"/>
    <s v="PBS0"/>
  </r>
  <r>
    <x v="569"/>
    <d v="2019-10-30T00:00:00"/>
    <s v="ORI016"/>
    <d v="2022-10-15T00:00:00"/>
    <n v="8213531"/>
    <x v="2015"/>
    <s v="ORI0"/>
  </r>
  <r>
    <x v="570"/>
    <d v="2019-11-07T00:00:00"/>
    <s v="SPN03200206"/>
    <d v="2020-02-06T00:00:00"/>
    <n v="12060000"/>
    <x v="2016"/>
    <s v="SPN0"/>
  </r>
  <r>
    <x v="570"/>
    <d v="2019-11-07T00:00:00"/>
    <s v="SPN12201106"/>
    <d v="2020-11-06T00:00:00"/>
    <n v="11950000"/>
    <x v="2017"/>
    <s v="SPN1"/>
  </r>
  <r>
    <x v="570"/>
    <d v="2019-11-07T00:00:00"/>
    <s v="FR0081"/>
    <d v="2025-06-15T00:00:00"/>
    <n v="8514000"/>
    <x v="2018"/>
    <s v="FR00"/>
  </r>
  <r>
    <x v="570"/>
    <d v="2019-11-07T00:00:00"/>
    <s v="FR0082"/>
    <d v="2030-09-15T00:00:00"/>
    <n v="18021400"/>
    <x v="2019"/>
    <s v="FR00"/>
  </r>
  <r>
    <x v="570"/>
    <d v="2019-11-07T00:00:00"/>
    <s v="FR0080"/>
    <d v="2035-06-15T00:00:00"/>
    <n v="4547300"/>
    <x v="2020"/>
    <s v="FR00"/>
  </r>
  <r>
    <x v="570"/>
    <d v="2019-11-07T00:00:00"/>
    <s v="FR0083"/>
    <d v="2040-04-15T00:00:00"/>
    <n v="10484100"/>
    <x v="2021"/>
    <s v="FR00"/>
  </r>
  <r>
    <x v="570"/>
    <d v="2019-11-07T00:00:00"/>
    <s v="FR0076"/>
    <d v="2048-05-15T00:00:00"/>
    <n v="2393900"/>
    <x v="2022"/>
    <s v="FR00"/>
  </r>
  <r>
    <x v="571"/>
    <d v="2019-11-14T00:00:00"/>
    <s v="SPNS15052020"/>
    <d v="2020-05-15T00:00:00"/>
    <n v="8545000"/>
    <x v="1276"/>
    <s v="SPNS"/>
  </r>
  <r>
    <x v="571"/>
    <d v="2019-11-14T00:00:00"/>
    <s v="PBS002"/>
    <d v="2022-01-15T00:00:00"/>
    <n v="8474000"/>
    <x v="2023"/>
    <s v="PBS0"/>
  </r>
  <r>
    <x v="571"/>
    <d v="2019-11-14T00:00:00"/>
    <s v="PBS026"/>
    <d v="2024-10-15T00:00:00"/>
    <n v="5832000"/>
    <x v="2024"/>
    <s v="PBS0"/>
  </r>
  <r>
    <x v="571"/>
    <d v="2019-11-14T00:00:00"/>
    <s v="PBS022"/>
    <d v="2034-04-15T00:00:00"/>
    <n v="1116000"/>
    <x v="2025"/>
    <s v="PBS0"/>
  </r>
  <r>
    <x v="571"/>
    <d v="2019-11-14T00:00:00"/>
    <s v="PBS005"/>
    <d v="2043-04-15T00:00:00"/>
    <n v="357000"/>
    <x v="2026"/>
    <s v="PBS0"/>
  </r>
  <r>
    <x v="572"/>
    <d v="2019-11-21T00:00:00"/>
    <s v="SPN03200220"/>
    <d v="2020-02-20T00:00:00"/>
    <n v="4130000"/>
    <x v="1198"/>
    <s v="SPN0"/>
  </r>
  <r>
    <x v="572"/>
    <d v="2019-11-21T00:00:00"/>
    <s v="SPN1220814"/>
    <d v="2020-08-14T00:00:00"/>
    <n v="5775000"/>
    <x v="2027"/>
    <s v="SPN1"/>
  </r>
  <r>
    <x v="572"/>
    <d v="2019-11-21T00:00:00"/>
    <s v="FR0081"/>
    <d v="2025-06-15T00:00:00"/>
    <n v="8217500"/>
    <x v="2028"/>
    <s v="FR00"/>
  </r>
  <r>
    <x v="572"/>
    <d v="2019-11-21T00:00:00"/>
    <s v="FR0082"/>
    <d v="2030-09-15T00:00:00"/>
    <n v="14386500"/>
    <x v="2029"/>
    <s v="FR00"/>
  </r>
  <r>
    <x v="572"/>
    <d v="2019-11-21T00:00:00"/>
    <s v="FR0080"/>
    <d v="2035-06-15T00:00:00"/>
    <n v="3575800"/>
    <x v="2030"/>
    <s v="FR00"/>
  </r>
  <r>
    <x v="572"/>
    <d v="2019-11-21T00:00:00"/>
    <s v="FR0083"/>
    <d v="2040-04-15T00:00:00"/>
    <n v="4594400"/>
    <x v="2031"/>
    <s v="FR00"/>
  </r>
  <r>
    <x v="572"/>
    <d v="2019-11-21T00:00:00"/>
    <s v="FR0076"/>
    <d v="2048-05-15T00:00:00"/>
    <n v="1327700"/>
    <x v="2032"/>
    <s v="FR00"/>
  </r>
  <r>
    <x v="573"/>
    <d v="2019-11-28T00:00:00"/>
    <s v="SPNS15052020"/>
    <d v="2020-05-15T00:00:00"/>
    <n v="6940000"/>
    <x v="2033"/>
    <s v="SPNS"/>
  </r>
  <r>
    <x v="573"/>
    <d v="2019-11-28T00:00:00"/>
    <s v="PBS002"/>
    <d v="2022-01-15T00:00:00"/>
    <n v="5631000"/>
    <x v="397"/>
    <s v="PBS0"/>
  </r>
  <r>
    <x v="573"/>
    <d v="2019-11-28T00:00:00"/>
    <s v="PBS026"/>
    <d v="2024-10-15T00:00:00"/>
    <n v="2344500"/>
    <x v="2034"/>
    <s v="PBS0"/>
  </r>
  <r>
    <x v="573"/>
    <d v="2019-11-28T00:00:00"/>
    <s v="PBS022"/>
    <d v="2034-04-15T00:00:00"/>
    <n v="853500"/>
    <x v="2035"/>
    <s v="PBS0"/>
  </r>
  <r>
    <x v="573"/>
    <d v="2019-11-28T00:00:00"/>
    <s v="PBS015"/>
    <d v="2047-07-15T00:00:00"/>
    <n v="3741700"/>
    <x v="2036"/>
    <s v="PBS0"/>
  </r>
  <r>
    <x v="573"/>
    <d v="2019-11-28T00:00:00"/>
    <s v="ST-006"/>
    <d v="2021-11-10T00:00:00"/>
    <n v="1459880"/>
    <x v="2037"/>
    <s v="ST-0"/>
  </r>
  <r>
    <x v="574"/>
    <d v="2020-01-09T00:00:00"/>
    <s v="SPN12200410"/>
    <d v="2020-04-10T00:00:00"/>
    <n v="13200000"/>
    <x v="2038"/>
    <s v="SPN1"/>
  </r>
  <r>
    <x v="574"/>
    <d v="2020-01-09T00:00:00"/>
    <s v="SPN12210108"/>
    <d v="2021-01-08T00:00:00"/>
    <n v="12440000"/>
    <x v="2039"/>
    <s v="SPN1"/>
  </r>
  <r>
    <x v="574"/>
    <d v="2020-01-09T00:00:00"/>
    <s v="FR0081"/>
    <d v="2025-06-15T00:00:00"/>
    <n v="17034400"/>
    <x v="2040"/>
    <s v="FR00"/>
  </r>
  <r>
    <x v="574"/>
    <d v="2020-01-09T00:00:00"/>
    <s v="FR0082"/>
    <d v="2030-09-15T00:00:00"/>
    <n v="28785500"/>
    <x v="2041"/>
    <s v="FR00"/>
  </r>
  <r>
    <x v="574"/>
    <d v="2020-01-09T00:00:00"/>
    <s v="FR0080"/>
    <d v="2035-06-15T00:00:00"/>
    <n v="6050000"/>
    <x v="2042"/>
    <s v="FR00"/>
  </r>
  <r>
    <x v="574"/>
    <d v="2020-01-09T00:00:00"/>
    <s v="FR0083"/>
    <d v="2040-04-15T00:00:00"/>
    <n v="2412500"/>
    <x v="2043"/>
    <s v="FR00"/>
  </r>
  <r>
    <x v="574"/>
    <d v="2020-01-09T00:00:00"/>
    <s v="FR0076"/>
    <d v="2048-05-15T00:00:00"/>
    <n v="1619800"/>
    <x v="2044"/>
    <s v="FR00"/>
  </r>
  <r>
    <x v="574"/>
    <d v="2020-01-17T00:00:00"/>
    <s v="RI0230"/>
    <d v="2030-02-14T00:00:00"/>
    <n v="59020944.248000003"/>
    <x v="2045"/>
    <s v="RI02"/>
  </r>
  <r>
    <x v="574"/>
    <d v="2020-01-17T00:00:00"/>
    <s v="RI0250"/>
    <d v="2050-02-14T00:00:00"/>
    <n v="46078973.040000007"/>
    <x v="2046"/>
    <s v="RI02"/>
  </r>
  <r>
    <x v="574"/>
    <d v="2020-01-17T00:00:00"/>
    <s v="RIEUR0227"/>
    <d v="2027-02-14T00:00:00"/>
    <n v="67501671.93979001"/>
    <x v="2047"/>
    <s v="RIEU"/>
  </r>
  <r>
    <x v="575"/>
    <d v="2020-01-16T00:00:00"/>
    <s v="SPNS15072020"/>
    <d v="2020-07-15T00:00:00"/>
    <n v="21150000"/>
    <x v="2048"/>
    <s v="SPNS"/>
  </r>
  <r>
    <x v="575"/>
    <d v="2020-01-16T00:00:00"/>
    <s v="PBS002"/>
    <d v="2022-01-15T00:00:00"/>
    <n v="22182000"/>
    <x v="2049"/>
    <s v="PBS0"/>
  </r>
  <r>
    <x v="575"/>
    <d v="2020-01-16T00:00:00"/>
    <s v="PBS026"/>
    <d v="2024-10-15T00:00:00"/>
    <n v="12431000"/>
    <x v="2050"/>
    <s v="PBS0"/>
  </r>
  <r>
    <x v="575"/>
    <d v="2020-01-16T00:00:00"/>
    <s v="PBS005"/>
    <d v="2043-04-15T00:00:00"/>
    <n v="3380000"/>
    <x v="395"/>
    <s v="PBS0"/>
  </r>
  <r>
    <x v="576"/>
    <d v="2020-01-23T00:00:00"/>
    <s v="SPN03200422"/>
    <d v="2020-04-22T00:00:00"/>
    <n v="21990000"/>
    <x v="2051"/>
    <s v="SPN0"/>
  </r>
  <r>
    <x v="576"/>
    <d v="2020-01-23T00:00:00"/>
    <s v="SPN12210108"/>
    <d v="2021-01-08T00:00:00"/>
    <n v="21490000"/>
    <x v="2052"/>
    <s v="SPN1"/>
  </r>
  <r>
    <x v="576"/>
    <d v="2020-01-23T00:00:00"/>
    <s v="FR0081"/>
    <d v="2025-06-15T00:00:00"/>
    <n v="16649800"/>
    <x v="2053"/>
    <s v="FR00"/>
  </r>
  <r>
    <x v="576"/>
    <d v="2020-01-23T00:00:00"/>
    <s v="FR0082"/>
    <d v="2030-09-15T00:00:00"/>
    <n v="17223000"/>
    <x v="2054"/>
    <s v="FR00"/>
  </r>
  <r>
    <x v="576"/>
    <d v="2020-01-23T00:00:00"/>
    <s v="FR0080"/>
    <d v="2035-06-15T00:00:00"/>
    <n v="5407000"/>
    <x v="2055"/>
    <s v="FR00"/>
  </r>
  <r>
    <x v="576"/>
    <d v="2020-01-23T00:00:00"/>
    <s v="FR0083"/>
    <d v="2040-04-15T00:00:00"/>
    <n v="6910300"/>
    <x v="2056"/>
    <s v="FR00"/>
  </r>
  <r>
    <x v="576"/>
    <d v="2020-01-23T00:00:00"/>
    <s v="FR0076"/>
    <d v="2048-05-15T00:00:00"/>
    <n v="5309600"/>
    <x v="2057"/>
    <s v="FR00"/>
  </r>
  <r>
    <x v="577"/>
    <d v="2020-01-30T00:00:00"/>
    <s v="SPNS15072020"/>
    <d v="2020-07-15T00:00:00"/>
    <n v="19075000"/>
    <x v="2058"/>
    <s v="SPNS"/>
  </r>
  <r>
    <x v="577"/>
    <d v="2020-01-30T00:00:00"/>
    <s v="PBS002"/>
    <d v="2022-01-15T00:00:00"/>
    <n v="12236000"/>
    <x v="2059"/>
    <s v="PBS0"/>
  </r>
  <r>
    <x v="577"/>
    <d v="2020-01-30T00:00:00"/>
    <s v="PBS026"/>
    <d v="2024-10-15T00:00:00"/>
    <n v="9227000"/>
    <x v="2060"/>
    <s v="PBS0"/>
  </r>
  <r>
    <x v="577"/>
    <d v="2020-01-30T00:00:00"/>
    <s v="PBS005"/>
    <d v="2043-04-15T00:00:00"/>
    <n v="1988600"/>
    <x v="2061"/>
    <s v="PBS0"/>
  </r>
  <r>
    <x v="577"/>
    <d v="2020-01-30T00:00:00"/>
    <s v="PBS015"/>
    <d v="1947-07-15T00:00:00"/>
    <n v="4388200"/>
    <x v="2062"/>
    <s v="PBS0"/>
  </r>
  <r>
    <x v="578"/>
    <d v="2020-02-06T00:00:00"/>
    <s v="SPN12200508"/>
    <d v="2020-05-08T00:00:00"/>
    <n v="16160000"/>
    <x v="2063"/>
    <s v="SPN1"/>
  </r>
  <r>
    <x v="578"/>
    <d v="2020-02-06T00:00:00"/>
    <s v="SPN12210205"/>
    <d v="2021-02-05T00:00:00"/>
    <n v="18800000"/>
    <x v="2064"/>
    <s v="SPN1"/>
  </r>
  <r>
    <x v="578"/>
    <d v="2020-02-06T00:00:00"/>
    <s v="FR0081"/>
    <d v="2025-06-15T00:00:00"/>
    <n v="19996000"/>
    <x v="2065"/>
    <s v="FR00"/>
  </r>
  <r>
    <x v="578"/>
    <d v="2020-02-06T00:00:00"/>
    <s v="FR0082"/>
    <d v="2030-09-15T00:00:00"/>
    <n v="24167000"/>
    <x v="2066"/>
    <s v="FR00"/>
  </r>
  <r>
    <x v="578"/>
    <d v="2020-02-06T00:00:00"/>
    <s v="FR0080"/>
    <d v="2035-06-15T00:00:00"/>
    <n v="9931100"/>
    <x v="2067"/>
    <s v="FR00"/>
  </r>
  <r>
    <x v="578"/>
    <d v="2020-02-06T00:00:00"/>
    <s v="FR0083"/>
    <d v="2040-04-15T00:00:00"/>
    <n v="3912100"/>
    <x v="2068"/>
    <s v="FR00"/>
  </r>
  <r>
    <x v="578"/>
    <d v="2020-02-06T00:00:00"/>
    <s v="FR0076"/>
    <d v="2048-05-15T00:00:00"/>
    <n v="3935200"/>
    <x v="2069"/>
    <s v="FR00"/>
  </r>
  <r>
    <x v="579"/>
    <d v="2020-02-13T00:00:00"/>
    <s v="SPNS12082020"/>
    <d v="2020-07-15T00:00:00"/>
    <n v="22010000"/>
    <x v="2070"/>
    <s v="SPNS"/>
  </r>
  <r>
    <x v="579"/>
    <d v="2020-02-13T00:00:00"/>
    <s v="PBS002"/>
    <d v="2022-01-15T00:00:00"/>
    <n v="28707000"/>
    <x v="2071"/>
    <s v="PBS0"/>
  </r>
  <r>
    <x v="579"/>
    <d v="2020-02-13T00:00:00"/>
    <s v="PBS026"/>
    <d v="2024-10-15T00:00:00"/>
    <n v="15111000"/>
    <x v="2072"/>
    <s v="PBS0"/>
  </r>
  <r>
    <x v="579"/>
    <d v="2020-02-13T00:00:00"/>
    <s v="PBS005"/>
    <d v="2043-04-15T00:00:00"/>
    <n v="3746800"/>
    <x v="2073"/>
    <s v="PBS0"/>
  </r>
  <r>
    <x v="580"/>
    <d v="2020-02-20T00:00:00"/>
    <s v="SPN03200519"/>
    <d v="2020-05-19T00:00:00"/>
    <n v="15740000"/>
    <x v="2074"/>
    <s v="SPN0"/>
  </r>
  <r>
    <x v="580"/>
    <d v="2020-02-20T00:00:00"/>
    <s v="SPN12210205"/>
    <d v="2021-02-05T00:00:00"/>
    <n v="17700000"/>
    <x v="2075"/>
    <s v="SPN1"/>
  </r>
  <r>
    <x v="580"/>
    <d v="2020-02-20T00:00:00"/>
    <s v="FR0081"/>
    <d v="2025-06-15T00:00:00"/>
    <n v="37244000"/>
    <x v="2076"/>
    <s v="FR00"/>
  </r>
  <r>
    <x v="580"/>
    <d v="2020-02-20T00:00:00"/>
    <s v="FR0082"/>
    <d v="2030-09-15T00:00:00"/>
    <n v="25261000"/>
    <x v="2077"/>
    <s v="FR00"/>
  </r>
  <r>
    <x v="580"/>
    <d v="2020-02-20T00:00:00"/>
    <s v="FR0080"/>
    <d v="2035-06-15T00:00:00"/>
    <n v="16795700"/>
    <x v="2078"/>
    <s v="FR00"/>
  </r>
  <r>
    <x v="580"/>
    <d v="2020-02-20T00:00:00"/>
    <s v="FR0083"/>
    <d v="2040-04-15T00:00:00"/>
    <n v="9176000"/>
    <x v="2079"/>
    <s v="FR00"/>
  </r>
  <r>
    <x v="580"/>
    <d v="2020-02-20T00:00:00"/>
    <s v="FR0076"/>
    <d v="2048-05-15T00:00:00"/>
    <n v="5203000"/>
    <x v="1285"/>
    <s v="FR00"/>
  </r>
  <r>
    <x v="581"/>
    <d v="2020-02-19T00:00:00"/>
    <s v="SBR009"/>
    <d v="2022-02-10T00:00:00"/>
    <n v="2255246"/>
    <x v="2080"/>
    <s v="SBR0"/>
  </r>
  <r>
    <x v="582"/>
    <d v="2020-02-27T00:00:00"/>
    <s v="SPNS12082020"/>
    <d v="2020-07-15T00:00:00"/>
    <n v="10830000"/>
    <x v="2081"/>
    <s v="SPNS"/>
  </r>
  <r>
    <x v="582"/>
    <d v="2020-02-27T00:00:00"/>
    <s v="PBS002"/>
    <d v="2022-01-15T00:00:00"/>
    <n v="17975000"/>
    <x v="2082"/>
    <s v="PBS0"/>
  </r>
  <r>
    <x v="582"/>
    <d v="2020-02-27T00:00:00"/>
    <s v="PBS026"/>
    <d v="2024-10-15T00:00:00"/>
    <n v="21139000"/>
    <x v="2083"/>
    <s v="PBS0"/>
  </r>
  <r>
    <x v="582"/>
    <d v="2020-02-27T00:00:00"/>
    <s v="PBS005"/>
    <d v="2043-04-15T00:00:00"/>
    <n v="10600700"/>
    <x v="2084"/>
    <s v="PBS0"/>
  </r>
  <r>
    <x v="583"/>
    <d v="2020-03-05T00:00:00"/>
    <s v="SPN03200604"/>
    <d v="2020-06-04T00:00:00"/>
    <n v="10815000"/>
    <x v="2085"/>
    <s v="SPN0"/>
  </r>
  <r>
    <x v="583"/>
    <d v="2020-03-05T00:00:00"/>
    <s v="SPN12210304"/>
    <d v="2021-03-04T00:00:00"/>
    <n v="17650000"/>
    <x v="2086"/>
    <s v="SPN1"/>
  </r>
  <r>
    <x v="583"/>
    <d v="2020-03-05T00:00:00"/>
    <s v="FR0081"/>
    <d v="2025-06-15T00:00:00"/>
    <n v="19319000"/>
    <x v="2087"/>
    <s v="FR00"/>
  </r>
  <r>
    <x v="583"/>
    <d v="2020-03-05T00:00:00"/>
    <s v="FR0082"/>
    <d v="2030-09-15T00:00:00"/>
    <n v="17915000"/>
    <x v="2088"/>
    <s v="FR00"/>
  </r>
  <r>
    <x v="583"/>
    <d v="2020-03-05T00:00:00"/>
    <s v="FR0080"/>
    <d v="2035-06-15T00:00:00"/>
    <n v="7351500"/>
    <x v="2089"/>
    <s v="FR00"/>
  </r>
  <r>
    <x v="583"/>
    <d v="2020-03-05T00:00:00"/>
    <s v="FR0083"/>
    <d v="2040-04-15T00:00:00"/>
    <n v="3079800"/>
    <x v="2090"/>
    <s v="FR00"/>
  </r>
  <r>
    <x v="583"/>
    <d v="2020-03-05T00:00:00"/>
    <s v="FR0076"/>
    <d v="2048-05-15T00:00:00"/>
    <n v="2283200"/>
    <x v="2091"/>
    <s v="FR00"/>
  </r>
  <r>
    <x v="584"/>
    <d v="2020-03-06T00:00:00"/>
    <s v="FR0064"/>
    <d v="2028-05-15T00:00:00"/>
    <n v="1500000"/>
    <x v="32"/>
    <s v="FR00"/>
  </r>
  <r>
    <x v="584"/>
    <d v="2020-03-06T00:00:00"/>
    <s v="FR0074"/>
    <d v="2032-08-15T00:00:00"/>
    <n v="500000"/>
    <x v="8"/>
    <s v="FR00"/>
  </r>
  <r>
    <x v="585"/>
    <d v="2020-03-12T00:00:00"/>
    <s v="SPNS11092020"/>
    <d v="2020-09-11T00:00:00"/>
    <n v="10781000"/>
    <x v="2092"/>
    <s v="SPNS"/>
  </r>
  <r>
    <x v="585"/>
    <d v="2020-03-12T00:00:00"/>
    <s v="PBS002"/>
    <d v="2022-01-15T00:00:00"/>
    <n v="9561000"/>
    <x v="2093"/>
    <s v="PBS0"/>
  </r>
  <r>
    <x v="585"/>
    <d v="2020-03-12T00:00:00"/>
    <s v="PBS026"/>
    <d v="2024-10-15T00:00:00"/>
    <n v="8660500"/>
    <x v="2094"/>
    <s v="PBS0"/>
  </r>
  <r>
    <x v="585"/>
    <d v="2020-03-12T00:00:00"/>
    <s v="PBS005"/>
    <d v="2043-04-15T00:00:00"/>
    <n v="7729400"/>
    <x v="2095"/>
    <s v="PBS0"/>
  </r>
  <r>
    <x v="585"/>
    <d v="2020-03-12T00:00:00"/>
    <s v="SW001"/>
    <d v="2023-03-10T00:00:00"/>
    <n v="50000"/>
    <x v="320"/>
    <s v="SW00"/>
  </r>
  <r>
    <x v="586"/>
    <d v="2020-03-19T00:00:00"/>
    <s v="SPN12200619"/>
    <d v="2020-06-19T00:00:00"/>
    <n v="11240000"/>
    <x v="2096"/>
    <s v="SPN1"/>
  </r>
  <r>
    <x v="586"/>
    <d v="2020-03-19T00:00:00"/>
    <s v="SPN12210304"/>
    <d v="2021-03-04T00:00:00"/>
    <n v="18200000"/>
    <x v="2097"/>
    <s v="SPN1"/>
  </r>
  <r>
    <x v="586"/>
    <d v="2020-03-19T00:00:00"/>
    <s v="FR0081"/>
    <d v="2025-06-15T00:00:00"/>
    <n v="10412000"/>
    <x v="2098"/>
    <s v="FR00"/>
  </r>
  <r>
    <x v="586"/>
    <d v="2020-03-19T00:00:00"/>
    <s v="FR0082"/>
    <d v="2030-09-15T00:00:00"/>
    <n v="7427100"/>
    <x v="2099"/>
    <s v="FR00"/>
  </r>
  <r>
    <x v="586"/>
    <d v="2020-03-19T00:00:00"/>
    <s v="FR0080"/>
    <d v="2035-06-15T00:00:00"/>
    <n v="2009400"/>
    <x v="2100"/>
    <s v="FR00"/>
  </r>
  <r>
    <x v="586"/>
    <d v="2020-03-19T00:00:00"/>
    <s v="FR0083"/>
    <d v="2040-04-15T00:00:00"/>
    <n v="1263800"/>
    <x v="2101"/>
    <s v="FR00"/>
  </r>
  <r>
    <x v="586"/>
    <d v="2020-03-19T00:00:00"/>
    <s v="FR0076"/>
    <d v="2048-05-15T00:00:00"/>
    <n v="755500"/>
    <x v="2102"/>
    <s v="FR00"/>
  </r>
  <r>
    <x v="586"/>
    <d v="2020-03-19T00:00:00"/>
    <s v="PBS015"/>
    <d v="2047-07-15T00:00:00"/>
    <n v="2000000"/>
    <x v="222"/>
    <s v="PBS0"/>
  </r>
  <r>
    <x v="587"/>
    <d v="2020-03-26T00:00:00"/>
    <s v="SPNS11092020"/>
    <d v="2020-09-11T00:00:00"/>
    <n v="10181000"/>
    <x v="2103"/>
    <s v="SPNS"/>
  </r>
  <r>
    <x v="587"/>
    <d v="2020-03-26T00:00:00"/>
    <s v="PBS002"/>
    <d v="2022-01-15T00:00:00"/>
    <n v="2258000"/>
    <x v="2104"/>
    <s v="PBS0"/>
  </r>
  <r>
    <x v="587"/>
    <d v="2020-03-26T00:00:00"/>
    <s v="PBS026"/>
    <d v="2024-10-15T00:00:00"/>
    <n v="368000"/>
    <x v="2105"/>
    <s v="PBS0"/>
  </r>
  <r>
    <x v="587"/>
    <d v="2020-03-26T00:00:00"/>
    <s v="PBS004"/>
    <d v="2037-02-15T00:00:00"/>
    <n v="1321000"/>
    <x v="2106"/>
    <s v="PBS0"/>
  </r>
  <r>
    <x v="587"/>
    <d v="2020-03-26T00:00:00"/>
    <s v="PBS005"/>
    <d v="2043-04-15T00:00:00"/>
    <n v="481600"/>
    <x v="2107"/>
    <s v="PBS0"/>
  </r>
  <r>
    <x v="588"/>
    <d v="2020-03-26T00:00:00"/>
    <s v="SR012"/>
    <d v="2023-03-10T00:00:00"/>
    <n v="12142572"/>
    <x v="2108"/>
    <s v="SR01"/>
  </r>
  <r>
    <x v="588"/>
    <d v="2020-03-30T00:00:00"/>
    <s v="FR0063"/>
    <d v="2023-05-15T00:00:00"/>
    <n v="2000000"/>
    <x v="222"/>
    <s v="FR00"/>
  </r>
  <r>
    <x v="589"/>
    <d v="2020-04-02T00:00:00"/>
    <s v="SPN12200703"/>
    <d v="2020-07-03T00:00:00"/>
    <n v="2590000"/>
    <x v="2109"/>
    <s v="SPN1"/>
  </r>
  <r>
    <x v="589"/>
    <d v="2020-04-02T00:00:00"/>
    <s v="SPN12210401"/>
    <d v="2021-04-01T00:00:00"/>
    <n v="7600000"/>
    <x v="2110"/>
    <s v="SPN1"/>
  </r>
  <r>
    <x v="589"/>
    <d v="2020-04-02T00:00:00"/>
    <s v="FR0081"/>
    <d v="2025-06-15T00:00:00"/>
    <n v="9463000"/>
    <x v="2111"/>
    <s v="FR00"/>
  </r>
  <r>
    <x v="589"/>
    <d v="2020-04-02T00:00:00"/>
    <s v="FR0082"/>
    <d v="2030-09-15T00:00:00"/>
    <n v="8514500"/>
    <x v="2112"/>
    <s v="FR00"/>
  </r>
  <r>
    <x v="589"/>
    <d v="2020-04-02T00:00:00"/>
    <s v="FR0080"/>
    <d v="2035-06-15T00:00:00"/>
    <n v="3595800"/>
    <x v="2113"/>
    <s v="FR00"/>
  </r>
  <r>
    <x v="589"/>
    <d v="2020-04-02T00:00:00"/>
    <s v="FR0083"/>
    <d v="2040-04-15T00:00:00"/>
    <n v="1486900"/>
    <x v="2114"/>
    <s v="FR00"/>
  </r>
  <r>
    <x v="589"/>
    <d v="2020-04-02T00:00:00"/>
    <s v="FR0076"/>
    <d v="2048-05-15T00:00:00"/>
    <n v="264800"/>
    <x v="2115"/>
    <s v="FR00"/>
  </r>
  <r>
    <x v="590"/>
    <d v="2020-04-09T00:00:00"/>
    <s v="SPNS08102020"/>
    <d v="2020-10-08T00:00:00"/>
    <n v="6182000"/>
    <x v="2116"/>
    <s v="SPNS"/>
  </r>
  <r>
    <x v="590"/>
    <d v="2020-04-09T00:00:00"/>
    <s v="SPNS08012021"/>
    <d v="2021-01-08T00:00:00"/>
    <n v="6600000"/>
    <x v="2117"/>
    <s v="SPNS"/>
  </r>
  <r>
    <x v="590"/>
    <d v="2020-04-09T00:00:00"/>
    <s v="PBS002"/>
    <d v="2022-01-15T00:00:00"/>
    <n v="1126000"/>
    <x v="2118"/>
    <s v="PBS0"/>
  </r>
  <r>
    <x v="590"/>
    <d v="2020-04-09T00:00:00"/>
    <s v="PBS026"/>
    <d v="2024-10-15T00:00:00"/>
    <n v="1510500"/>
    <x v="2119"/>
    <s v="PBS0"/>
  </r>
  <r>
    <x v="590"/>
    <d v="2020-04-09T00:00:00"/>
    <s v="PBS004"/>
    <d v="2037-02-15T00:00:00"/>
    <n v="1324000"/>
    <x v="2120"/>
    <s v="PBS0"/>
  </r>
  <r>
    <x v="590"/>
    <d v="2020-04-09T00:00:00"/>
    <s v="PBS005"/>
    <d v="2043-04-15T00:00:00"/>
    <n v="1262500"/>
    <x v="2121"/>
    <s v="PBS0"/>
  </r>
  <r>
    <x v="590"/>
    <d v="2020-04-15T00:00:00"/>
    <s v="RI1030"/>
    <d v="2030-10-15T00:00:00"/>
    <n v="25916550"/>
    <x v="2122"/>
    <s v="RI10"/>
  </r>
  <r>
    <x v="590"/>
    <d v="2020-04-15T00:00:00"/>
    <s v="RI1050"/>
    <d v="2050-10-15T00:00:00"/>
    <n v="25916550"/>
    <x v="2122"/>
    <s v="RI10"/>
  </r>
  <r>
    <x v="590"/>
    <d v="2020-04-15T00:00:00"/>
    <s v="RI0470"/>
    <d v="2070-04-15T00:00:00"/>
    <n v="15707000"/>
    <x v="2123"/>
    <s v="RI04"/>
  </r>
  <r>
    <x v="591"/>
    <d v="2020-04-16T00:00:00"/>
    <s v="SPN03200715"/>
    <d v="2020-07-15T00:00:00"/>
    <n v="2190000"/>
    <x v="2124"/>
    <s v="SPN0"/>
  </r>
  <r>
    <x v="591"/>
    <d v="2020-04-16T00:00:00"/>
    <s v="SPN12210401"/>
    <d v="2021-04-01T00:00:00"/>
    <n v="3200000"/>
    <x v="215"/>
    <s v="SPN1"/>
  </r>
  <r>
    <x v="591"/>
    <d v="2020-04-16T00:00:00"/>
    <s v="FR0081"/>
    <d v="2025-06-15T00:00:00"/>
    <n v="5948800"/>
    <x v="2125"/>
    <s v="FR00"/>
  </r>
  <r>
    <x v="591"/>
    <d v="2020-04-16T00:00:00"/>
    <s v="FR0082"/>
    <d v="2030-09-15T00:00:00"/>
    <n v="9512100"/>
    <x v="2126"/>
    <s v="FR00"/>
  </r>
  <r>
    <x v="591"/>
    <d v="2020-04-16T00:00:00"/>
    <s v="FR0080"/>
    <d v="2035-06-15T00:00:00"/>
    <n v="4065400"/>
    <x v="2127"/>
    <s v="FR00"/>
  </r>
  <r>
    <x v="591"/>
    <d v="2020-04-16T00:00:00"/>
    <s v="FR0083"/>
    <d v="2040-04-15T00:00:00"/>
    <n v="1950900"/>
    <x v="2128"/>
    <s v="FR00"/>
  </r>
  <r>
    <x v="591"/>
    <d v="2020-04-16T00:00:00"/>
    <s v="FR0076"/>
    <d v="2048-05-15T00:00:00"/>
    <n v="786000"/>
    <x v="2129"/>
    <s v="FR00"/>
  </r>
  <r>
    <x v="592"/>
    <d v="2020-04-23T00:00:00"/>
    <s v="SPNS08102020"/>
    <d v="2020-10-08T00:00:00"/>
    <n v="151000"/>
    <x v="509"/>
    <s v="SPNS"/>
  </r>
  <r>
    <x v="592"/>
    <d v="2020-04-23T00:00:00"/>
    <s v="SPNS08012021"/>
    <d v="2021-01-08T00:00:00"/>
    <n v="20000"/>
    <x v="709"/>
    <s v="SPNS"/>
  </r>
  <r>
    <x v="592"/>
    <d v="2020-04-23T00:00:00"/>
    <s v="PBS002"/>
    <d v="2022-01-15T00:00:00"/>
    <n v="4165000"/>
    <x v="2130"/>
    <s v="PBS0"/>
  </r>
  <r>
    <x v="592"/>
    <d v="2020-04-23T00:00:00"/>
    <s v="PBS026"/>
    <d v="2024-10-15T00:00:00"/>
    <n v="3033000"/>
    <x v="2131"/>
    <s v="PBS0"/>
  </r>
  <r>
    <x v="592"/>
    <d v="2020-04-23T00:00:00"/>
    <s v="PBS004"/>
    <d v="2037-02-15T00:00:00"/>
    <n v="7023000"/>
    <x v="2132"/>
    <s v="PBS0"/>
  </r>
  <r>
    <x v="592"/>
    <d v="2020-04-23T00:00:00"/>
    <s v="PBS005"/>
    <d v="2043-04-15T00:00:00"/>
    <n v="4447500"/>
    <x v="2133"/>
    <s v="PBS0"/>
  </r>
  <r>
    <x v="593"/>
    <d v="2020-04-23T00:00:00"/>
    <s v="PBS002"/>
    <d v="2022-01-15T00:00:00"/>
    <n v="2100000"/>
    <x v="451"/>
    <s v="PBS0"/>
  </r>
  <r>
    <x v="593"/>
    <d v="2020-04-23T00:00:00"/>
    <s v="PBS026"/>
    <d v="2024-10-15T00:00:00"/>
    <n v="2180000"/>
    <x v="2134"/>
    <s v="PBS0"/>
  </r>
  <r>
    <x v="593"/>
    <d v="2020-04-23T00:00:00"/>
    <s v="PBS004"/>
    <d v="2037-02-15T00:00:00"/>
    <n v="1050000"/>
    <x v="2135"/>
    <s v="PBS0"/>
  </r>
  <r>
    <x v="593"/>
    <d v="2020-04-23T00:00:00"/>
    <s v="PBS005"/>
    <d v="2043-04-15T00:00:00"/>
    <n v="1000000"/>
    <x v="225"/>
    <s v="PBS0"/>
  </r>
  <r>
    <x v="594"/>
    <d v="2020-05-04T00:00:00"/>
    <s v="VR0033"/>
    <d v="2025-04-25T00:00:00"/>
    <n v="3568686"/>
    <x v="2136"/>
    <s v="VR00"/>
  </r>
  <r>
    <x v="594"/>
    <d v="2020-05-04T00:00:00"/>
    <s v="FR0084"/>
    <d v="2026-02-15T00:00:00"/>
    <n v="37877372"/>
    <x v="2137"/>
    <s v="FR00"/>
  </r>
  <r>
    <x v="594"/>
    <d v="2020-05-04T00:00:00"/>
    <s v="FR0085"/>
    <d v="2031-04-15T00:00:00"/>
    <n v="21177940"/>
    <x v="2138"/>
    <s v="FR00"/>
  </r>
  <r>
    <x v="594"/>
    <d v="2020-05-04T00:00:00"/>
    <s v="PBS003"/>
    <d v="2027-01-15T00:00:00"/>
    <n v="11600000"/>
    <x v="2139"/>
    <s v="PBS0"/>
  </r>
  <r>
    <x v="594"/>
    <d v="2020-05-04T00:00:00"/>
    <s v="PBS017"/>
    <d v="2025-10-15T00:00:00"/>
    <n v="30332580"/>
    <x v="2140"/>
    <s v="PBS0"/>
  </r>
  <r>
    <x v="594"/>
    <d v="2020-05-04T00:00:00"/>
    <s v="PBS027"/>
    <d v="2023-05-15T00:00:00"/>
    <n v="4561896"/>
    <x v="2141"/>
    <s v="PBS0"/>
  </r>
  <r>
    <x v="595"/>
    <d v="2020-04-30T00:00:00"/>
    <s v="SPN03200729"/>
    <d v="2020-07-29T00:00:00"/>
    <n v="250000"/>
    <x v="1244"/>
    <s v="SPN0"/>
  </r>
  <r>
    <x v="595"/>
    <d v="2020-04-30T00:00:00"/>
    <s v="SPN12210429"/>
    <d v="2021-04-29T00:00:00"/>
    <n v="260000"/>
    <x v="685"/>
    <s v="SPN1"/>
  </r>
  <r>
    <x v="595"/>
    <d v="2020-04-30T00:00:00"/>
    <s v="FR0081"/>
    <d v="2025-06-15T00:00:00"/>
    <n v="17075500"/>
    <x v="2142"/>
    <s v="FR00"/>
  </r>
  <r>
    <x v="595"/>
    <d v="2020-04-30T00:00:00"/>
    <s v="FR0082"/>
    <d v="2030-09-15T00:00:00"/>
    <n v="12431000"/>
    <x v="2050"/>
    <s v="FR00"/>
  </r>
  <r>
    <x v="595"/>
    <d v="2020-04-30T00:00:00"/>
    <s v="FR0080"/>
    <d v="2035-06-15T00:00:00"/>
    <n v="5492900"/>
    <x v="2143"/>
    <s v="FR00"/>
  </r>
  <r>
    <x v="595"/>
    <d v="2020-04-30T00:00:00"/>
    <s v="FR0083"/>
    <d v="2040-04-15T00:00:00"/>
    <n v="6229800"/>
    <x v="2144"/>
    <s v="FR00"/>
  </r>
  <r>
    <x v="595"/>
    <d v="2020-04-30T00:00:00"/>
    <s v="FR0076"/>
    <d v="2048-05-15T00:00:00"/>
    <n v="2659800"/>
    <x v="2145"/>
    <s v="FR00"/>
  </r>
  <r>
    <x v="596"/>
    <d v="2020-04-30T00:00:00"/>
    <s v="FR0081"/>
    <d v="2025-06-15T00:00:00"/>
    <n v="4871000"/>
    <x v="2146"/>
    <s v="FR00"/>
  </r>
  <r>
    <x v="596"/>
    <d v="2020-04-30T00:00:00"/>
    <s v="FR0082"/>
    <d v="2030-09-15T00:00:00"/>
    <n v="1554000"/>
    <x v="2147"/>
    <s v="FR00"/>
  </r>
  <r>
    <x v="596"/>
    <d v="2020-04-30T00:00:00"/>
    <s v="FR0080"/>
    <d v="2035-06-15T00:00:00"/>
    <n v="2538300"/>
    <x v="2148"/>
    <s v="FR00"/>
  </r>
  <r>
    <x v="596"/>
    <d v="2020-04-30T00:00:00"/>
    <s v="FR0083"/>
    <d v="2040-04-15T00:00:00"/>
    <n v="2891500"/>
    <x v="2149"/>
    <s v="FR00"/>
  </r>
  <r>
    <x v="596"/>
    <d v="2020-04-30T00:00:00"/>
    <s v="FR0076"/>
    <d v="2048-05-15T00:00:00"/>
    <n v="2139000"/>
    <x v="2150"/>
    <s v="FR00"/>
  </r>
  <r>
    <x v="596"/>
    <d v="2020-05-04T00:00:00"/>
    <s v="PBS027"/>
    <d v="2023-05-15T00:00:00"/>
    <n v="1077000"/>
    <x v="2151"/>
    <s v="PBS0"/>
  </r>
  <r>
    <x v="597"/>
    <d v="2020-05-08T00:00:00"/>
    <s v="SPNS06112020"/>
    <d v="2020-11-06T00:00:00"/>
    <n v="650000"/>
    <x v="2152"/>
    <s v="SPNS"/>
  </r>
  <r>
    <x v="597"/>
    <d v="2020-05-08T00:00:00"/>
    <s v="PBS002"/>
    <d v="2022-01-15T00:00:00"/>
    <n v="4893000"/>
    <x v="2153"/>
    <s v="PBS0"/>
  </r>
  <r>
    <x v="597"/>
    <d v="2020-05-08T00:00:00"/>
    <s v="PBS026"/>
    <d v="2024-10-15T00:00:00"/>
    <n v="4997000"/>
    <x v="2154"/>
    <s v="PBS0"/>
  </r>
  <r>
    <x v="597"/>
    <d v="2020-05-08T00:00:00"/>
    <s v="PBS007"/>
    <d v="2040-09-15T00:00:00"/>
    <n v="6288600"/>
    <x v="2155"/>
    <s v="PBS0"/>
  </r>
  <r>
    <x v="597"/>
    <d v="2020-05-08T00:00:00"/>
    <s v="PBS005"/>
    <d v="2043-04-15T00:00:00"/>
    <n v="1285800"/>
    <x v="2156"/>
    <s v="PBS0"/>
  </r>
  <r>
    <x v="598"/>
    <d v="2020-05-08T00:00:00"/>
    <s v="PBS002"/>
    <d v="2022-01-15T00:00:00"/>
    <n v="1150000"/>
    <x v="770"/>
    <s v="PBS0"/>
  </r>
  <r>
    <x v="598"/>
    <d v="2020-05-08T00:00:00"/>
    <s v="PBS026"/>
    <d v="2024-10-15T00:00:00"/>
    <n v="1125000"/>
    <x v="335"/>
    <s v="PBS0"/>
  </r>
  <r>
    <x v="599"/>
    <d v="2020-05-12T00:00:00"/>
    <s v="FR0067"/>
    <d v="2044-02-15T00:00:00"/>
    <n v="500000"/>
    <x v="8"/>
    <s v="FR00"/>
  </r>
  <r>
    <x v="599"/>
    <d v="2020-05-12T00:00:00"/>
    <s v="FR0073"/>
    <d v="2031-05-15T00:00:00"/>
    <n v="500000"/>
    <x v="8"/>
    <s v="FR00"/>
  </r>
  <r>
    <x v="599"/>
    <d v="2020-05-12T00:00:00"/>
    <s v="PBS022"/>
    <d v="2034-04-15T00:00:00"/>
    <n v="2500000"/>
    <x v="455"/>
    <s v="PBS0"/>
  </r>
  <r>
    <x v="599"/>
    <d v="2020-05-12T00:00:00"/>
    <s v="PBS023"/>
    <d v="2030-05-15T00:00:00"/>
    <n v="3675000"/>
    <x v="2157"/>
    <s v="PBS0"/>
  </r>
  <r>
    <x v="600"/>
    <d v="2020-05-14T00:00:00"/>
    <s v="SPN12200814"/>
    <d v="2020-08-14T00:00:00"/>
    <n v="920000"/>
    <x v="1030"/>
    <s v="SPN1"/>
  </r>
  <r>
    <x v="600"/>
    <d v="2020-05-14T00:00:00"/>
    <s v="SPN12210429"/>
    <d v="2021-04-29T00:00:00"/>
    <n v="150000"/>
    <x v="470"/>
    <s v="SPN1"/>
  </r>
  <r>
    <x v="600"/>
    <d v="2020-05-14T00:00:00"/>
    <s v="FR0081"/>
    <d v="2025-06-15T00:00:00"/>
    <n v="29800300"/>
    <x v="2158"/>
    <s v="FR00"/>
  </r>
  <r>
    <x v="600"/>
    <d v="2020-05-14T00:00:00"/>
    <s v="FR0082"/>
    <d v="2030-09-15T00:00:00"/>
    <n v="30413000"/>
    <x v="2159"/>
    <s v="FR00"/>
  </r>
  <r>
    <x v="600"/>
    <d v="2020-05-14T00:00:00"/>
    <s v="FR0080"/>
    <d v="2035-06-15T00:00:00"/>
    <n v="5025200"/>
    <x v="2160"/>
    <s v="FR00"/>
  </r>
  <r>
    <x v="600"/>
    <d v="2020-05-14T00:00:00"/>
    <s v="FR0083"/>
    <d v="2040-04-15T00:00:00"/>
    <n v="4027500"/>
    <x v="1100"/>
    <s v="FR00"/>
  </r>
  <r>
    <x v="600"/>
    <d v="2020-05-14T00:00:00"/>
    <s v="FR0076"/>
    <d v="2048-05-15T00:00:00"/>
    <n v="3409500"/>
    <x v="2161"/>
    <s v="FR00"/>
  </r>
  <r>
    <x v="601"/>
    <d v="2020-05-20T00:00:00"/>
    <s v="SPNS19112020"/>
    <d v="2020-11-06T00:00:00"/>
    <n v="151000"/>
    <x v="509"/>
    <s v="SPNS"/>
  </r>
  <r>
    <x v="601"/>
    <d v="2020-05-20T00:00:00"/>
    <s v="PBS002"/>
    <d v="2022-01-15T00:00:00"/>
    <n v="5099000"/>
    <x v="2162"/>
    <s v="PBS0"/>
  </r>
  <r>
    <x v="601"/>
    <d v="2020-05-20T00:00:00"/>
    <s v="PBS026"/>
    <d v="2024-10-15T00:00:00"/>
    <n v="5684500"/>
    <x v="2163"/>
    <s v="PBS0"/>
  </r>
  <r>
    <x v="601"/>
    <d v="2020-05-20T00:00:00"/>
    <s v="PBS007"/>
    <d v="2040-09-15T00:00:00"/>
    <n v="3682000"/>
    <x v="2164"/>
    <s v="PBS0"/>
  </r>
  <r>
    <x v="601"/>
    <d v="2020-05-20T00:00:00"/>
    <s v="PBS004"/>
    <d v="2037-02-15T00:00:00"/>
    <n v="2026000"/>
    <x v="2165"/>
    <s v="PBS0"/>
  </r>
  <r>
    <x v="601"/>
    <d v="2020-05-20T00:00:00"/>
    <s v="PBS005"/>
    <d v="2043-04-15T00:00:00"/>
    <n v="2209000"/>
    <x v="2166"/>
    <s v="PBS0"/>
  </r>
  <r>
    <x v="602"/>
    <d v="2020-06-04T00:00:00"/>
    <s v="SPN03200903"/>
    <d v="2020-09-03T00:00:00"/>
    <n v="150000"/>
    <x v="470"/>
    <s v="SPN0"/>
  </r>
  <r>
    <x v="602"/>
    <d v="2020-06-04T00:00:00"/>
    <s v="SPN12210603"/>
    <d v="2021-06-03T00:00:00"/>
    <n v="1500000"/>
    <x v="32"/>
    <s v="SPN1"/>
  </r>
  <r>
    <x v="602"/>
    <d v="2020-06-04T00:00:00"/>
    <s v="FR0081"/>
    <d v="2025-06-15T00:00:00"/>
    <n v="25150000"/>
    <x v="2167"/>
    <s v="FR00"/>
  </r>
  <r>
    <x v="602"/>
    <d v="2020-06-04T00:00:00"/>
    <s v="FR0082"/>
    <d v="2030-09-15T00:00:00"/>
    <n v="44843000"/>
    <x v="2168"/>
    <s v="FR00"/>
  </r>
  <r>
    <x v="602"/>
    <d v="2020-06-04T00:00:00"/>
    <s v="FR0080"/>
    <d v="2035-06-15T00:00:00"/>
    <n v="15558500"/>
    <x v="2169"/>
    <s v="FR00"/>
  </r>
  <r>
    <x v="602"/>
    <d v="2020-06-04T00:00:00"/>
    <s v="FR0083"/>
    <d v="2040-04-15T00:00:00"/>
    <n v="10672500"/>
    <x v="2170"/>
    <s v="FR00"/>
  </r>
  <r>
    <x v="602"/>
    <d v="2020-06-04T00:00:00"/>
    <s v="FR0076"/>
    <d v="2048-05-15T00:00:00"/>
    <n v="7397600"/>
    <x v="2171"/>
    <s v="FR00"/>
  </r>
  <r>
    <x v="603"/>
    <d v="2020-06-11T00:00:00"/>
    <s v="SPNS10122020"/>
    <d v="2020-12-10T00:00:00"/>
    <n v="76000"/>
    <x v="634"/>
    <s v="SPNS"/>
  </r>
  <r>
    <x v="603"/>
    <d v="2020-06-11T00:00:00"/>
    <s v="PBS002"/>
    <d v="2022-01-15T00:00:00"/>
    <n v="10352000"/>
    <x v="1992"/>
    <s v="PBS0"/>
  </r>
  <r>
    <x v="603"/>
    <d v="2020-06-11T00:00:00"/>
    <s v="PBS026"/>
    <d v="2024-10-15T00:00:00"/>
    <n v="6003000"/>
    <x v="2172"/>
    <s v="PBS0"/>
  </r>
  <r>
    <x v="603"/>
    <d v="2020-06-11T00:00:00"/>
    <s v="PBS023"/>
    <d v="2030-05-15T00:00:00"/>
    <n v="4199500"/>
    <x v="2173"/>
    <s v="PBS0"/>
  </r>
  <r>
    <x v="603"/>
    <d v="2020-06-11T00:00:00"/>
    <s v="PBS022"/>
    <d v="2034-04-15T00:00:00"/>
    <n v="4388500"/>
    <x v="2174"/>
    <s v="PBS0"/>
  </r>
  <r>
    <x v="603"/>
    <d v="2020-06-11T00:00:00"/>
    <s v="PBS005"/>
    <d v="2043-04-15T00:00:00"/>
    <n v="3625000"/>
    <x v="1888"/>
    <s v="PBS0"/>
  </r>
  <r>
    <x v="604"/>
    <d v="2020-06-18T00:00:00"/>
    <s v="SPN03200917"/>
    <d v="2020-09-03T00:00:00"/>
    <n v="0"/>
    <x v="89"/>
    <s v="SPN0"/>
  </r>
  <r>
    <x v="604"/>
    <d v="2020-06-18T00:00:00"/>
    <s v="SPN12210304"/>
    <d v="2021-06-03T00:00:00"/>
    <n v="860000"/>
    <x v="1067"/>
    <s v="SPN1"/>
  </r>
  <r>
    <x v="604"/>
    <d v="2020-06-18T00:00:00"/>
    <s v="FR0081"/>
    <d v="2025-06-15T00:00:00"/>
    <n v="30909000"/>
    <x v="2175"/>
    <s v="FR00"/>
  </r>
  <r>
    <x v="604"/>
    <d v="2020-06-18T00:00:00"/>
    <s v="FR0082"/>
    <d v="2030-09-15T00:00:00"/>
    <n v="36307000"/>
    <x v="2176"/>
    <s v="FR00"/>
  </r>
  <r>
    <x v="604"/>
    <d v="2020-06-18T00:00:00"/>
    <s v="FR0080"/>
    <d v="2035-06-15T00:00:00"/>
    <n v="7660600"/>
    <x v="2177"/>
    <s v="FR00"/>
  </r>
  <r>
    <x v="604"/>
    <d v="2020-06-18T00:00:00"/>
    <s v="FR0083"/>
    <d v="2040-04-15T00:00:00"/>
    <n v="5480900"/>
    <x v="2178"/>
    <s v="FR00"/>
  </r>
  <r>
    <x v="604"/>
    <d v="2020-06-18T00:00:00"/>
    <s v="FR0076"/>
    <d v="2048-05-15T00:00:00"/>
    <n v="3605300"/>
    <x v="1626"/>
    <s v="FR00"/>
  </r>
  <r>
    <x v="604"/>
    <d v="2020-06-23T00:00:00"/>
    <s v="SNI0625"/>
    <d v="2025-06-23T00:00:00"/>
    <n v="10698750"/>
    <x v="2179"/>
    <s v="SNI0"/>
  </r>
  <r>
    <x v="604"/>
    <d v="2020-06-23T00:00:00"/>
    <s v="SNI0630"/>
    <d v="2030-06-23T00:00:00"/>
    <n v="14265000"/>
    <x v="2180"/>
    <s v="SNI0"/>
  </r>
  <r>
    <x v="604"/>
    <d v="2020-06-23T00:00:00"/>
    <s v="SNI0650"/>
    <d v="2050-06-23T00:00:00"/>
    <n v="10698750"/>
    <x v="2179"/>
    <s v="SNI0"/>
  </r>
  <r>
    <x v="605"/>
    <d v="2020-06-25T00:00:00"/>
    <s v="SPNS24122020"/>
    <d v="2020-12-24T00:00:00"/>
    <n v="4951000"/>
    <x v="2181"/>
    <s v="SPNS"/>
  </r>
  <r>
    <x v="605"/>
    <d v="2020-06-25T00:00:00"/>
    <s v="PBS002"/>
    <d v="2022-01-15T00:00:00"/>
    <n v="17301000"/>
    <x v="2182"/>
    <s v="PBS0"/>
  </r>
  <r>
    <x v="605"/>
    <d v="2020-06-25T00:00:00"/>
    <s v="PBS026"/>
    <d v="2024-10-15T00:00:00"/>
    <n v="8460700"/>
    <x v="2183"/>
    <s v="PBS0"/>
  </r>
  <r>
    <x v="605"/>
    <d v="2020-06-25T00:00:00"/>
    <s v="PBS023"/>
    <d v="2030-05-15T00:00:00"/>
    <n v="3296500"/>
    <x v="2184"/>
    <s v="PBS0"/>
  </r>
  <r>
    <x v="605"/>
    <d v="2020-06-25T00:00:00"/>
    <s v="PBS022"/>
    <d v="2034-04-15T00:00:00"/>
    <n v="1493000"/>
    <x v="2185"/>
    <s v="PBS0"/>
  </r>
  <r>
    <x v="605"/>
    <d v="2020-06-25T00:00:00"/>
    <s v="PBS005"/>
    <d v="2043-04-15T00:00:00"/>
    <n v="3347200"/>
    <x v="2186"/>
    <s v="PBS0"/>
  </r>
  <r>
    <x v="606"/>
    <d v="2020-07-02T00:00:00"/>
    <s v="SPN03201001"/>
    <d v="2020-10-01T00:00:00"/>
    <n v="0"/>
    <x v="89"/>
    <s v="SPN0"/>
  </r>
  <r>
    <x v="606"/>
    <d v="2020-07-02T00:00:00"/>
    <s v="SPN12210701"/>
    <d v="2021-07-01T00:00:00"/>
    <n v="1100000"/>
    <x v="824"/>
    <s v="SPN1"/>
  </r>
  <r>
    <x v="606"/>
    <d v="2020-07-02T00:00:00"/>
    <s v="FR0081"/>
    <d v="2025-06-15T00:00:00"/>
    <n v="27944000"/>
    <x v="2187"/>
    <s v="FR00"/>
  </r>
  <r>
    <x v="606"/>
    <d v="2020-07-02T00:00:00"/>
    <s v="FR0082"/>
    <d v="2030-09-15T00:00:00"/>
    <n v="23473100"/>
    <x v="2188"/>
    <s v="FR00"/>
  </r>
  <r>
    <x v="606"/>
    <d v="2020-07-02T00:00:00"/>
    <s v="FR0080"/>
    <d v="2035-06-15T00:00:00"/>
    <n v="8687600"/>
    <x v="2189"/>
    <s v="FR00"/>
  </r>
  <r>
    <x v="606"/>
    <d v="2020-07-02T00:00:00"/>
    <s v="FR0083"/>
    <d v="2040-04-15T00:00:00"/>
    <n v="5029800"/>
    <x v="2190"/>
    <s v="FR00"/>
  </r>
  <r>
    <x v="606"/>
    <d v="2020-07-02T00:00:00"/>
    <s v="FR0076"/>
    <d v="2048-05-15T00:00:00"/>
    <n v="5798100"/>
    <x v="2191"/>
    <s v="FR00"/>
  </r>
  <r>
    <x v="607"/>
    <d v="2020-07-03T00:00:00"/>
    <s v="PBS027"/>
    <d v="2023-05-15T00:00:00"/>
    <n v="250000"/>
    <x v="1244"/>
    <s v="PBS0"/>
  </r>
  <r>
    <x v="607"/>
    <d v="2020-07-03T00:00:00"/>
    <s v="PBS017"/>
    <d v="2025-10-15T00:00:00"/>
    <n v="250000"/>
    <x v="1244"/>
    <s v="PBS0"/>
  </r>
  <r>
    <x v="608"/>
    <d v="2020-07-08T00:00:00"/>
    <s v="RIJPY0723"/>
    <d v="2023-07-07T00:00:00"/>
    <n v="50700"/>
    <x v="2192"/>
    <s v="RIJP"/>
  </r>
  <r>
    <x v="608"/>
    <d v="2020-07-08T00:00:00"/>
    <s v="RIJPY0723"/>
    <d v="2023-07-07T00:00:00"/>
    <n v="6811185.0299999993"/>
    <x v="2193"/>
    <s v="RIJP"/>
  </r>
  <r>
    <x v="608"/>
    <d v="2020-07-08T00:00:00"/>
    <s v="RIJPY0725"/>
    <d v="2025-07-08T00:00:00"/>
    <n v="24300"/>
    <x v="2194"/>
    <s v="RIJP"/>
  </r>
  <r>
    <x v="608"/>
    <d v="2020-07-08T00:00:00"/>
    <s v="RIJPY0725"/>
    <d v="2025-07-08T00:00:00"/>
    <n v="3264532.4699999997"/>
    <x v="2195"/>
    <s v="RIJP"/>
  </r>
  <r>
    <x v="608"/>
    <d v="2020-07-08T00:00:00"/>
    <s v="RIJPY0727"/>
    <d v="2027-07-08T00:00:00"/>
    <n v="10100"/>
    <x v="2196"/>
    <s v="RIJP"/>
  </r>
  <r>
    <x v="608"/>
    <d v="2020-07-08T00:00:00"/>
    <s v="RIJPY0727"/>
    <d v="2027-07-08T00:00:00"/>
    <n v="1356863.2899999998"/>
    <x v="2197"/>
    <s v="RIJP"/>
  </r>
  <r>
    <x v="608"/>
    <d v="2020-07-08T00:00:00"/>
    <s v="RIJPY0730"/>
    <d v="2030-07-08T00:00:00"/>
    <n v="13400"/>
    <x v="2198"/>
    <s v="RIJP"/>
  </r>
  <r>
    <x v="608"/>
    <d v="2020-07-08T00:00:00"/>
    <s v="RIJPY0730"/>
    <d v="2030-07-08T00:00:00"/>
    <n v="1800194.8599999999"/>
    <x v="2199"/>
    <s v="RIJP"/>
  </r>
  <r>
    <x v="608"/>
    <d v="2020-07-08T00:00:00"/>
    <s v="RIJPY0740"/>
    <d v="2040-07-06T00:00:00"/>
    <n v="1500"/>
    <x v="2200"/>
    <s v="RIJP"/>
  </r>
  <r>
    <x v="608"/>
    <d v="2020-07-08T00:00:00"/>
    <s v="RIJPY0740"/>
    <d v="2040-07-06T00:00:00"/>
    <n v="201514.34999999998"/>
    <x v="2201"/>
    <s v="RIJP"/>
  </r>
  <r>
    <x v="609"/>
    <d v="2020-07-09T00:00:00"/>
    <s v="SPNS08012021"/>
    <d v="2021-01-08T00:00:00"/>
    <n v="491000"/>
    <x v="2202"/>
    <s v="SPNS"/>
  </r>
  <r>
    <x v="609"/>
    <d v="2020-07-09T00:00:00"/>
    <s v="PBS002"/>
    <d v="2022-01-15T00:00:00"/>
    <n v="19755000"/>
    <x v="2203"/>
    <s v="PBS0"/>
  </r>
  <r>
    <x v="609"/>
    <d v="2020-07-09T00:00:00"/>
    <s v="PBS026"/>
    <d v="2024-10-15T00:00:00"/>
    <n v="7864500"/>
    <x v="2204"/>
    <s v="PBS0"/>
  </r>
  <r>
    <x v="609"/>
    <d v="2020-07-09T00:00:00"/>
    <s v="PBS022"/>
    <d v="2034-04-15T00:00:00"/>
    <n v="1875500"/>
    <x v="2205"/>
    <s v="PBS0"/>
  </r>
  <r>
    <x v="609"/>
    <d v="2020-07-09T00:00:00"/>
    <s v="PBS005"/>
    <d v="2043-04-15T00:00:00"/>
    <n v="4786600"/>
    <x v="2206"/>
    <s v="PBS0"/>
  </r>
  <r>
    <x v="609"/>
    <d v="2020-07-09T00:00:00"/>
    <s v="PBS028"/>
    <d v="2046-10-15T00:00:00"/>
    <n v="6833700"/>
    <x v="2207"/>
    <s v="PBS0"/>
  </r>
  <r>
    <x v="610"/>
    <d v="2020-07-16T00:00:00"/>
    <s v="SPN03201015"/>
    <d v="2020-10-15T00:00:00"/>
    <n v="300000"/>
    <x v="1211"/>
    <s v="SPN0"/>
  </r>
  <r>
    <x v="610"/>
    <d v="2020-07-16T00:00:00"/>
    <s v="SPN12210429"/>
    <d v="2021-04-29T00:00:00"/>
    <n v="1750000"/>
    <x v="1048"/>
    <s v="SPN1"/>
  </r>
  <r>
    <x v="610"/>
    <d v="2020-07-16T00:00:00"/>
    <s v="FR0081"/>
    <d v="2025-06-15T00:00:00"/>
    <n v="25106000"/>
    <x v="2208"/>
    <s v="FR00"/>
  </r>
  <r>
    <x v="610"/>
    <d v="2020-07-16T00:00:00"/>
    <s v="FR0082"/>
    <d v="2030-09-15T00:00:00"/>
    <n v="15489000"/>
    <x v="2209"/>
    <s v="FR00"/>
  </r>
  <r>
    <x v="610"/>
    <d v="2020-07-16T00:00:00"/>
    <s v="FR0080"/>
    <d v="2035-06-15T00:00:00"/>
    <n v="9037100"/>
    <x v="2210"/>
    <s v="FR00"/>
  </r>
  <r>
    <x v="610"/>
    <d v="2020-07-16T00:00:00"/>
    <s v="FR0083"/>
    <d v="2040-04-15T00:00:00"/>
    <n v="5469500"/>
    <x v="2211"/>
    <s v="FR00"/>
  </r>
  <r>
    <x v="610"/>
    <d v="2020-07-16T00:00:00"/>
    <s v="FR0076"/>
    <d v="2048-05-15T00:00:00"/>
    <n v="4011100"/>
    <x v="2212"/>
    <s v="FR00"/>
  </r>
  <r>
    <x v="611"/>
    <d v="2020-07-15T00:00:00"/>
    <s v="ORI017"/>
    <d v="2023-07-15T00:00:00"/>
    <n v="18336042"/>
    <x v="2213"/>
    <s v="ORI0"/>
  </r>
  <r>
    <x v="612"/>
    <d v="2020-07-23T00:00:00"/>
    <s v="SPNS08012021"/>
    <d v="2021-01-08T00:00:00"/>
    <n v="2565000"/>
    <x v="314"/>
    <s v="SPNS"/>
  </r>
  <r>
    <x v="612"/>
    <d v="2020-07-23T00:00:00"/>
    <s v="PBS002"/>
    <d v="2022-01-15T00:00:00"/>
    <n v="14886000"/>
    <x v="2214"/>
    <s v="PBS0"/>
  </r>
  <r>
    <x v="612"/>
    <d v="2020-07-23T00:00:00"/>
    <s v="PBS026"/>
    <d v="2024-10-15T00:00:00"/>
    <n v="6541500"/>
    <x v="2215"/>
    <s v="PBS0"/>
  </r>
  <r>
    <x v="612"/>
    <d v="2020-07-23T00:00:00"/>
    <s v="PBS022"/>
    <d v="2034-04-15T00:00:00"/>
    <n v="5875000"/>
    <x v="819"/>
    <s v="PBS0"/>
  </r>
  <r>
    <x v="612"/>
    <d v="2020-07-23T00:00:00"/>
    <s v="PBS028"/>
    <d v="2046-10-15T00:00:00"/>
    <n v="10335800"/>
    <x v="2216"/>
    <s v="PBS0"/>
  </r>
  <r>
    <x v="613"/>
    <d v="2020-07-30T00:00:00"/>
    <s v="SPN03201029"/>
    <d v="2020-10-29T00:00:00"/>
    <n v="800000"/>
    <x v="2217"/>
    <s v="SPN0"/>
  </r>
  <r>
    <x v="613"/>
    <d v="2020-07-30T00:00:00"/>
    <s v="SPN12210429"/>
    <d v="2021-04-29T00:00:00"/>
    <n v="3440000"/>
    <x v="2218"/>
    <s v="SPN1"/>
  </r>
  <r>
    <x v="613"/>
    <d v="2020-07-30T00:00:00"/>
    <s v="FR0081"/>
    <d v="2025-06-15T00:00:00"/>
    <n v="17479000"/>
    <x v="2219"/>
    <s v="FR00"/>
  </r>
  <r>
    <x v="613"/>
    <d v="2020-07-30T00:00:00"/>
    <s v="FR0082"/>
    <d v="2030-09-15T00:00:00"/>
    <n v="21355000"/>
    <x v="2220"/>
    <s v="FR00"/>
  </r>
  <r>
    <x v="613"/>
    <d v="2020-07-30T00:00:00"/>
    <s v="FR0080"/>
    <d v="2035-06-15T00:00:00"/>
    <n v="10288900"/>
    <x v="2221"/>
    <s v="FR00"/>
  </r>
  <r>
    <x v="613"/>
    <d v="2020-07-30T00:00:00"/>
    <s v="FR0083"/>
    <d v="2040-04-15T00:00:00"/>
    <n v="8090900"/>
    <x v="2222"/>
    <s v="FR00"/>
  </r>
  <r>
    <x v="613"/>
    <d v="2020-07-30T00:00:00"/>
    <s v="FR0076"/>
    <d v="2048-05-15T00:00:00"/>
    <n v="11326800"/>
    <x v="2223"/>
    <s v="FR00"/>
  </r>
  <r>
    <x v="614"/>
    <d v="2020-08-06T00:00:00"/>
    <s v="SPNS05022021"/>
    <d v="2021-02-05T00:00:00"/>
    <n v="1515000"/>
    <x v="326"/>
    <s v="SPNS"/>
  </r>
  <r>
    <x v="614"/>
    <d v="2020-08-06T00:00:00"/>
    <s v="PBS027"/>
    <d v="2023-05-15T00:00:00"/>
    <n v="12625000"/>
    <x v="2224"/>
    <s v="PBS0"/>
  </r>
  <r>
    <x v="614"/>
    <d v="2020-08-06T00:00:00"/>
    <s v="PBS026"/>
    <d v="2024-10-15T00:00:00"/>
    <n v="9512500"/>
    <x v="2225"/>
    <s v="PBS0"/>
  </r>
  <r>
    <x v="614"/>
    <d v="2020-08-06T00:00:00"/>
    <s v="PBS025"/>
    <d v="2033-05-15T00:00:00"/>
    <n v="6437000"/>
    <x v="2226"/>
    <s v="PBS0"/>
  </r>
  <r>
    <x v="614"/>
    <d v="2020-08-06T00:00:00"/>
    <s v="PBS028"/>
    <d v="2046-10-15T00:00:00"/>
    <n v="9676600"/>
    <x v="2227"/>
    <s v="PBS0"/>
  </r>
  <r>
    <x v="615"/>
    <d v="2020-08-10T00:00:00"/>
    <s v="VR0034"/>
    <d v="2025-08-10T00:00:00"/>
    <n v="20525000"/>
    <x v="2228"/>
    <s v="VR00"/>
  </r>
  <r>
    <x v="615"/>
    <d v="2020-08-10T00:00:00"/>
    <s v="VR0035"/>
    <d v="2026-08-10T00:00:00"/>
    <n v="20525000"/>
    <x v="2228"/>
    <s v="VR00"/>
  </r>
  <r>
    <x v="615"/>
    <d v="2020-08-10T00:00:00"/>
    <s v="VR0036"/>
    <d v="2027-08-10T00:00:00"/>
    <n v="20525000"/>
    <x v="2228"/>
    <s v="VR00"/>
  </r>
  <r>
    <x v="615"/>
    <d v="2020-08-10T00:00:00"/>
    <s v="VR0037"/>
    <d v="2028-08-10T00:00:00"/>
    <n v="20525000"/>
    <x v="2228"/>
    <s v="VR00"/>
  </r>
  <r>
    <x v="616"/>
    <d v="2020-08-13T00:00:00"/>
    <s v="SPN03201112"/>
    <d v="2020-11-11T00:00:00"/>
    <n v="3260000"/>
    <x v="2229"/>
    <s v="SPN0"/>
  </r>
  <r>
    <x v="616"/>
    <d v="2020-08-13T00:00:00"/>
    <s v="SPN12210812"/>
    <d v="2021-08-12T00:00:00"/>
    <n v="8980000"/>
    <x v="2230"/>
    <s v="SPN1"/>
  </r>
  <r>
    <x v="616"/>
    <d v="2020-08-13T00:00:00"/>
    <s v="FR0086"/>
    <d v="2026-04-15T00:00:00"/>
    <n v="42908300"/>
    <x v="2231"/>
    <s v="FR00"/>
  </r>
  <r>
    <x v="616"/>
    <d v="2020-08-13T00:00:00"/>
    <s v="FR0087"/>
    <d v="2031-02-15T00:00:00"/>
    <n v="29615300"/>
    <x v="2232"/>
    <s v="FR00"/>
  </r>
  <r>
    <x v="616"/>
    <d v="2020-08-13T00:00:00"/>
    <s v="FR0080"/>
    <d v="2035-06-15T00:00:00"/>
    <n v="7049400"/>
    <x v="2233"/>
    <s v="FR00"/>
  </r>
  <r>
    <x v="616"/>
    <d v="2020-08-13T00:00:00"/>
    <s v="FR0083"/>
    <d v="2040-04-15T00:00:00"/>
    <n v="6388600"/>
    <x v="2234"/>
    <s v="FR00"/>
  </r>
  <r>
    <x v="616"/>
    <d v="2020-08-13T00:00:00"/>
    <s v="FR0076"/>
    <d v="2048-05-15T00:00:00"/>
    <n v="7807100"/>
    <x v="2235"/>
    <s v="FR00"/>
  </r>
  <r>
    <x v="617"/>
    <d v="2020-08-14T00:00:00"/>
    <s v="PBS005"/>
    <d v="2043-04-15T00:00:00"/>
    <n v="2000000"/>
    <x v="222"/>
    <s v="PBS0"/>
  </r>
  <r>
    <x v="618"/>
    <d v="2020-08-24T00:00:00"/>
    <s v="SPNS05022021"/>
    <d v="2021-02-05T00:00:00"/>
    <n v="6265000"/>
    <x v="2236"/>
    <s v="SPNS"/>
  </r>
  <r>
    <x v="618"/>
    <d v="2020-08-24T00:00:00"/>
    <s v="PBS027"/>
    <d v="2023-05-15T00:00:00"/>
    <n v="15815000"/>
    <x v="2237"/>
    <s v="PBS0"/>
  </r>
  <r>
    <x v="618"/>
    <d v="2020-08-24T00:00:00"/>
    <s v="PBS026"/>
    <d v="2024-10-15T00:00:00"/>
    <n v="11503000"/>
    <x v="2238"/>
    <s v="PBS0"/>
  </r>
  <r>
    <x v="618"/>
    <d v="2020-08-24T00:00:00"/>
    <s v="PBS025"/>
    <d v="2033-05-15T00:00:00"/>
    <n v="7088000"/>
    <x v="2239"/>
    <s v="PBS0"/>
  </r>
  <r>
    <x v="618"/>
    <d v="2020-08-24T00:00:00"/>
    <s v="PBS028"/>
    <d v="2046-10-15T00:00:00"/>
    <n v="8703200"/>
    <x v="2240"/>
    <s v="PBS0"/>
  </r>
  <r>
    <x v="619"/>
    <d v="2020-08-27T00:00:00"/>
    <s v="PBSNTQ01"/>
    <d v="2030-08-27T00:00:00"/>
    <n v="3000000"/>
    <x v="353"/>
    <s v="PBSN"/>
  </r>
  <r>
    <x v="620"/>
    <d v="2020-08-27T00:00:00"/>
    <s v="SPN03201126"/>
    <d v="2020-11-26T00:00:00"/>
    <n v="4105000"/>
    <x v="216"/>
    <s v="SPN0"/>
  </r>
  <r>
    <x v="620"/>
    <d v="2020-08-27T00:00:00"/>
    <s v="SPN12210603"/>
    <d v="2021-06-03T00:00:00"/>
    <n v="8280000"/>
    <x v="2241"/>
    <s v="SPN1"/>
  </r>
  <r>
    <x v="620"/>
    <d v="2020-08-27T00:00:00"/>
    <s v="FR0086"/>
    <d v="2026-04-15T00:00:00"/>
    <n v="30003900"/>
    <x v="2242"/>
    <s v="FR00"/>
  </r>
  <r>
    <x v="620"/>
    <d v="2020-08-27T00:00:00"/>
    <s v="FR0087"/>
    <d v="2031-02-15T00:00:00"/>
    <n v="15125400"/>
    <x v="2243"/>
    <s v="FR00"/>
  </r>
  <r>
    <x v="620"/>
    <d v="2020-08-27T00:00:00"/>
    <s v="FR0080"/>
    <d v="2035-06-15T00:00:00"/>
    <n v="4872800"/>
    <x v="2244"/>
    <s v="FR00"/>
  </r>
  <r>
    <x v="620"/>
    <d v="2020-08-27T00:00:00"/>
    <s v="FR0083"/>
    <d v="2040-04-15T00:00:00"/>
    <n v="7022400"/>
    <x v="2245"/>
    <s v="FR00"/>
  </r>
  <r>
    <x v="620"/>
    <d v="2020-08-27T00:00:00"/>
    <s v="FR0076"/>
    <d v="2048-05-15T00:00:00"/>
    <n v="8939500"/>
    <x v="2246"/>
    <s v="FR00"/>
  </r>
  <r>
    <x v="619"/>
    <d v="2020-08-28T00:00:00"/>
    <s v="VR0038"/>
    <d v="2025-08-28T00:00:00"/>
    <n v="4245000"/>
    <x v="35"/>
    <s v="VR00"/>
  </r>
  <r>
    <x v="619"/>
    <d v="2020-08-28T00:00:00"/>
    <s v="VR0039"/>
    <d v="2026-08-28T00:00:00"/>
    <n v="4245000"/>
    <x v="35"/>
    <s v="VR00"/>
  </r>
  <r>
    <x v="619"/>
    <d v="2020-08-28T00:00:00"/>
    <s v="VR0040"/>
    <d v="2027-08-28T00:00:00"/>
    <n v="4245000"/>
    <x v="35"/>
    <s v="VR00"/>
  </r>
  <r>
    <x v="619"/>
    <d v="2020-08-28T00:00:00"/>
    <s v="VR0041"/>
    <d v="2028-08-28T00:00:00"/>
    <n v="4245000"/>
    <x v="35"/>
    <s v="VR00"/>
  </r>
  <r>
    <x v="621"/>
    <d v="2020-09-03T00:00:00"/>
    <s v="SPNS02032021"/>
    <d v="2021-03-20T00:00:00"/>
    <n v="9740000"/>
    <x v="2247"/>
    <s v="SPNS"/>
  </r>
  <r>
    <x v="621"/>
    <d v="2020-09-03T00:00:00"/>
    <s v="PBS027"/>
    <d v="2023-05-15T00:00:00"/>
    <n v="8765000"/>
    <x v="2248"/>
    <s v="PBS0"/>
  </r>
  <r>
    <x v="621"/>
    <d v="2020-09-03T00:00:00"/>
    <s v="PBS026"/>
    <d v="2024-10-15T00:00:00"/>
    <n v="8199000"/>
    <x v="2249"/>
    <s v="PBS0"/>
  </r>
  <r>
    <x v="621"/>
    <d v="2020-09-03T00:00:00"/>
    <s v="PBS025"/>
    <d v="2033-05-15T00:00:00"/>
    <n v="4914000"/>
    <x v="2250"/>
    <s v="PBS0"/>
  </r>
  <r>
    <x v="621"/>
    <d v="2020-09-03T00:00:00"/>
    <s v="PBS028"/>
    <d v="2046-10-15T00:00:00"/>
    <n v="6707000"/>
    <x v="2251"/>
    <s v="PBS0"/>
  </r>
  <r>
    <x v="622"/>
    <d v="2020-09-10T00:00:00"/>
    <s v="SPN03201209"/>
    <d v="2020-12-09T00:00:00"/>
    <n v="2600000"/>
    <x v="2252"/>
    <s v="SPN0"/>
  </r>
  <r>
    <x v="622"/>
    <d v="2020-09-10T00:00:00"/>
    <s v="SPN12210909"/>
    <d v="2021-09-09T00:00:00"/>
    <n v="7580000"/>
    <x v="2253"/>
    <s v="SPN1"/>
  </r>
  <r>
    <x v="622"/>
    <d v="2020-09-10T00:00:00"/>
    <s v="FR0086"/>
    <d v="2026-04-15T00:00:00"/>
    <n v="12683000"/>
    <x v="2254"/>
    <s v="FR00"/>
  </r>
  <r>
    <x v="622"/>
    <d v="2020-09-10T00:00:00"/>
    <s v="FR0087"/>
    <d v="2031-02-15T00:00:00"/>
    <n v="12208000"/>
    <x v="2255"/>
    <s v="FR00"/>
  </r>
  <r>
    <x v="622"/>
    <d v="2020-09-10T00:00:00"/>
    <s v="FR0080"/>
    <d v="2035-06-15T00:00:00"/>
    <n v="7875400"/>
    <x v="2256"/>
    <s v="FR00"/>
  </r>
  <r>
    <x v="622"/>
    <d v="2020-09-10T00:00:00"/>
    <s v="FR0083"/>
    <d v="2040-04-15T00:00:00"/>
    <n v="4354800"/>
    <x v="2257"/>
    <s v="FR00"/>
  </r>
  <r>
    <x v="622"/>
    <d v="2020-09-10T00:00:00"/>
    <s v="FR0076"/>
    <d v="2048-05-15T00:00:00"/>
    <n v="4962300"/>
    <x v="2258"/>
    <s v="FR00"/>
  </r>
  <r>
    <x v="623"/>
    <d v="2020-09-17T00:00:00"/>
    <s v="SPNS02032021"/>
    <d v="2021-03-02T00:00:00"/>
    <n v="1990000"/>
    <x v="2259"/>
    <s v="SPNS"/>
  </r>
  <r>
    <x v="623"/>
    <d v="2020-09-17T00:00:00"/>
    <s v="PBS027"/>
    <d v="2023-05-15T00:00:00"/>
    <n v="2137000"/>
    <x v="2260"/>
    <s v="PBS0"/>
  </r>
  <r>
    <x v="623"/>
    <d v="2020-09-17T00:00:00"/>
    <s v="PBS026"/>
    <d v="2024-10-15T00:00:00"/>
    <n v="3418000"/>
    <x v="2261"/>
    <s v="PBS0"/>
  </r>
  <r>
    <x v="623"/>
    <d v="2020-09-17T00:00:00"/>
    <s v="PBS025"/>
    <d v="2033-05-15T00:00:00"/>
    <n v="7319000"/>
    <x v="2262"/>
    <s v="PBS0"/>
  </r>
  <r>
    <x v="623"/>
    <d v="2020-09-17T00:00:00"/>
    <s v="PBS028"/>
    <d v="2046-10-15T00:00:00"/>
    <n v="5929600"/>
    <x v="2263"/>
    <s v="PBS0"/>
  </r>
  <r>
    <x v="624"/>
    <d v="2020-09-24T00:00:00"/>
    <s v="SPN03201223"/>
    <d v="2020-12-23T00:00:00"/>
    <n v="2270000"/>
    <x v="1398"/>
    <s v="SPN0"/>
  </r>
  <r>
    <x v="624"/>
    <d v="2020-09-24T00:00:00"/>
    <s v="SPN12210701"/>
    <d v="2021-07-01T00:00:00"/>
    <n v="5900000"/>
    <x v="2264"/>
    <s v="SPN1"/>
  </r>
  <r>
    <x v="624"/>
    <d v="2020-09-24T00:00:00"/>
    <s v="FR0086"/>
    <d v="2026-04-15T00:00:00"/>
    <n v="4597000"/>
    <x v="2265"/>
    <s v="FR00"/>
  </r>
  <r>
    <x v="624"/>
    <d v="2020-09-24T00:00:00"/>
    <s v="FR0087"/>
    <d v="2031-02-15T00:00:00"/>
    <n v="12792000"/>
    <x v="2266"/>
    <s v="FR00"/>
  </r>
  <r>
    <x v="624"/>
    <d v="2020-09-24T00:00:00"/>
    <s v="FR0080"/>
    <d v="2035-06-15T00:00:00"/>
    <n v="10362800"/>
    <x v="2267"/>
    <s v="FR00"/>
  </r>
  <r>
    <x v="624"/>
    <d v="2020-09-24T00:00:00"/>
    <s v="FR0083"/>
    <d v="2040-04-15T00:00:00"/>
    <n v="6278100"/>
    <x v="2268"/>
    <s v="FR00"/>
  </r>
  <r>
    <x v="624"/>
    <d v="2020-09-24T00:00:00"/>
    <s v="FR0076"/>
    <d v="2048-05-15T00:00:00"/>
    <n v="3919600"/>
    <x v="2269"/>
    <s v="FR00"/>
  </r>
  <r>
    <x v="625"/>
    <d v="2020-09-28T00:00:00"/>
    <s v="VR0042"/>
    <d v="2025-09-28T00:00:00"/>
    <n v="21100000"/>
    <x v="2270"/>
    <s v="VR00"/>
  </r>
  <r>
    <x v="625"/>
    <d v="2020-09-28T00:00:00"/>
    <s v="VR0043"/>
    <d v="2026-09-28T00:00:00"/>
    <n v="21100000"/>
    <x v="2270"/>
    <s v="VR00"/>
  </r>
  <r>
    <x v="625"/>
    <d v="2020-09-28T00:00:00"/>
    <s v="VR0044"/>
    <d v="2027-09-28T00:00:00"/>
    <n v="21100000"/>
    <x v="2270"/>
    <s v="VR00"/>
  </r>
  <r>
    <x v="625"/>
    <d v="2020-09-28T00:00:00"/>
    <s v="VR0045"/>
    <d v="2028-09-28T00:00:00"/>
    <n v="21100000"/>
    <x v="2270"/>
    <s v="VR00"/>
  </r>
  <r>
    <x v="626"/>
    <d v="2020-10-01T00:00:00"/>
    <s v="SPNS02032021"/>
    <d v="2021-03-02T00:00:00"/>
    <n v="1321000"/>
    <x v="2106"/>
    <s v="SPNS"/>
  </r>
  <r>
    <x v="626"/>
    <d v="2020-10-01T00:00:00"/>
    <s v="PBS027"/>
    <d v="2023-05-15T00:00:00"/>
    <n v="2177000"/>
    <x v="2271"/>
    <s v="PBS0"/>
  </r>
  <r>
    <x v="626"/>
    <d v="2020-10-01T00:00:00"/>
    <s v="PBS026"/>
    <d v="2024-10-15T00:00:00"/>
    <n v="2990000"/>
    <x v="1026"/>
    <s v="PBS0"/>
  </r>
  <r>
    <x v="626"/>
    <d v="2020-10-01T00:00:00"/>
    <s v="PBS003"/>
    <d v="2027-01-15T00:00:00"/>
    <n v="201000"/>
    <x v="793"/>
    <s v="PBS0"/>
  </r>
  <r>
    <x v="626"/>
    <d v="2020-10-01T00:00:00"/>
    <s v="PBS025"/>
    <d v="2033-05-15T00:00:00"/>
    <n v="6719000"/>
    <x v="2272"/>
    <s v="PBS0"/>
  </r>
  <r>
    <x v="626"/>
    <d v="2020-10-01T00:00:00"/>
    <s v="PBS028"/>
    <d v="2046-10-15T00:00:00"/>
    <n v="6448600"/>
    <x v="2273"/>
    <s v="PBS0"/>
  </r>
  <r>
    <x v="627"/>
    <d v="2020-10-01T00:00:00"/>
    <s v="PBS027"/>
    <d v="2023-05-15T00:00:00"/>
    <n v="100000"/>
    <x v="2274"/>
    <s v="PBS0"/>
  </r>
  <r>
    <x v="627"/>
    <d v="2020-10-01T00:00:00"/>
    <s v="PBS026"/>
    <d v="2024-10-15T00:00:00"/>
    <n v="0"/>
    <x v="89"/>
    <s v="PBS0"/>
  </r>
  <r>
    <x v="627"/>
    <d v="2020-10-01T00:00:00"/>
    <s v="PBS025"/>
    <d v="2033-05-15T00:00:00"/>
    <n v="2560000"/>
    <x v="329"/>
    <s v="PBS0"/>
  </r>
  <r>
    <x v="627"/>
    <d v="2020-10-01T00:00:00"/>
    <s v="PBS028"/>
    <d v="2046-10-15T00:00:00"/>
    <n v="3615000"/>
    <x v="2275"/>
    <s v="PBS0"/>
  </r>
  <r>
    <x v="627"/>
    <d v="2020-09-30T00:00:00"/>
    <s v="SR013"/>
    <d v="2023-09-10T00:00:00"/>
    <n v="25665971"/>
    <x v="2276"/>
    <s v="SR01"/>
  </r>
  <r>
    <x v="628"/>
    <d v="2020-10-08T00:00:00"/>
    <s v="SPN12210108"/>
    <d v="2021-01-08T00:00:00"/>
    <n v="2670000"/>
    <x v="2277"/>
    <s v="SPN1"/>
  </r>
  <r>
    <x v="628"/>
    <d v="2020-10-08T00:00:00"/>
    <s v="SPN12211007"/>
    <d v="2021-10-07T00:00:00"/>
    <n v="5700000"/>
    <x v="361"/>
    <s v="SPN1"/>
  </r>
  <r>
    <x v="628"/>
    <d v="2020-10-08T00:00:00"/>
    <s v="FR0086"/>
    <d v="2026-04-15T00:00:00"/>
    <n v="4149000"/>
    <x v="2278"/>
    <s v="FR00"/>
  </r>
  <r>
    <x v="628"/>
    <d v="2020-10-08T00:00:00"/>
    <s v="FR0087"/>
    <d v="2031-02-15T00:00:00"/>
    <n v="15436200"/>
    <x v="2279"/>
    <s v="FR00"/>
  </r>
  <r>
    <x v="628"/>
    <d v="2020-10-08T00:00:00"/>
    <s v="FR0080"/>
    <d v="2035-06-15T00:00:00"/>
    <n v="10346300"/>
    <x v="2280"/>
    <s v="FR00"/>
  </r>
  <r>
    <x v="628"/>
    <d v="2020-10-08T00:00:00"/>
    <s v="FR0083"/>
    <d v="2040-04-15T00:00:00"/>
    <n v="6270600"/>
    <x v="2281"/>
    <s v="FR00"/>
  </r>
  <r>
    <x v="628"/>
    <d v="2020-10-08T00:00:00"/>
    <s v="FR0076"/>
    <d v="2048-05-15T00:00:00"/>
    <n v="4902600"/>
    <x v="2282"/>
    <s v="FR00"/>
  </r>
  <r>
    <x v="629"/>
    <d v="2020-10-12T00:00:00"/>
    <s v="VR0046"/>
    <d v="2025-09-28T00:00:00"/>
    <n v="11550000"/>
    <x v="2283"/>
    <s v="VR00"/>
  </r>
  <r>
    <x v="629"/>
    <d v="2020-10-12T00:00:00"/>
    <s v="VR0047"/>
    <d v="2026-09-28T00:00:00"/>
    <n v="11550000"/>
    <x v="2283"/>
    <s v="VR00"/>
  </r>
  <r>
    <x v="629"/>
    <d v="2020-10-12T00:00:00"/>
    <s v="VR0048"/>
    <d v="2027-09-28T00:00:00"/>
    <n v="11550000"/>
    <x v="2283"/>
    <s v="VR00"/>
  </r>
  <r>
    <x v="629"/>
    <d v="2020-10-12T00:00:00"/>
    <s v="VR0049"/>
    <d v="2028-09-28T00:00:00"/>
    <n v="11550000"/>
    <x v="2283"/>
    <s v="VR00"/>
  </r>
  <r>
    <x v="630"/>
    <d v="2020-10-15T00:00:00"/>
    <s v="SPNS14042021"/>
    <d v="2021-04-14T00:00:00"/>
    <n v="4921000"/>
    <x v="2284"/>
    <s v="SPNS"/>
  </r>
  <r>
    <x v="630"/>
    <d v="2020-10-15T00:00:00"/>
    <s v="PBS027"/>
    <d v="2023-05-15T00:00:00"/>
    <n v="2733000"/>
    <x v="2285"/>
    <s v="PBS0"/>
  </r>
  <r>
    <x v="630"/>
    <d v="2020-10-15T00:00:00"/>
    <s v="PBS026"/>
    <d v="2024-10-15T00:00:00"/>
    <n v="2915500"/>
    <x v="2286"/>
    <s v="PBS0"/>
  </r>
  <r>
    <x v="630"/>
    <d v="2020-10-15T00:00:00"/>
    <s v="PBS025"/>
    <d v="2033-05-15T00:00:00"/>
    <n v="8128000"/>
    <x v="2287"/>
    <s v="PBS0"/>
  </r>
  <r>
    <x v="630"/>
    <d v="2020-10-15T00:00:00"/>
    <s v="PBS028"/>
    <d v="2046-10-15T00:00:00"/>
    <n v="7157900"/>
    <x v="2288"/>
    <s v="PBS0"/>
  </r>
  <r>
    <x v="631"/>
    <d v="2020-10-22T00:00:00"/>
    <s v="SPN03210121"/>
    <d v="2021-01-21T00:00:00"/>
    <n v="2740000"/>
    <x v="360"/>
    <s v="SPN0"/>
  </r>
  <r>
    <x v="631"/>
    <d v="2020-10-22T00:00:00"/>
    <s v="SPN12210701"/>
    <d v="2021-07-01T00:00:00"/>
    <n v="3410000"/>
    <x v="2289"/>
    <s v="SPN1"/>
  </r>
  <r>
    <x v="631"/>
    <d v="2020-10-22T00:00:00"/>
    <s v="FR0086"/>
    <d v="2026-04-15T00:00:00"/>
    <n v="13309000"/>
    <x v="2290"/>
    <s v="FR00"/>
  </r>
  <r>
    <x v="631"/>
    <d v="2020-10-22T00:00:00"/>
    <s v="FR0087"/>
    <d v="2031-02-15T00:00:00"/>
    <n v="25314500"/>
    <x v="2291"/>
    <s v="FR00"/>
  </r>
  <r>
    <x v="631"/>
    <d v="2020-10-22T00:00:00"/>
    <s v="FR0080"/>
    <d v="2035-06-15T00:00:00"/>
    <n v="21241400"/>
    <x v="2292"/>
    <s v="FR00"/>
  </r>
  <r>
    <x v="631"/>
    <d v="2020-10-22T00:00:00"/>
    <s v="FR0083"/>
    <d v="2040-04-15T00:00:00"/>
    <n v="9079800"/>
    <x v="2293"/>
    <s v="FR00"/>
  </r>
  <r>
    <x v="631"/>
    <d v="2020-10-22T00:00:00"/>
    <s v="FR0076"/>
    <d v="2048-05-15T00:00:00"/>
    <n v="7930000"/>
    <x v="2294"/>
    <s v="FR00"/>
  </r>
  <r>
    <x v="632"/>
    <d v="2020-10-26T00:00:00"/>
    <s v="VR0050"/>
    <d v="2025-10-26T00:00:00"/>
    <n v="5717500"/>
    <x v="2295"/>
    <s v="VR00"/>
  </r>
  <r>
    <x v="632"/>
    <d v="2020-10-26T00:00:00"/>
    <s v="VR0051"/>
    <d v="2026-10-26T00:00:00"/>
    <n v="5717500"/>
    <x v="2295"/>
    <s v="VR00"/>
  </r>
  <r>
    <x v="632"/>
    <d v="2020-10-26T00:00:00"/>
    <s v="VR0052"/>
    <d v="2027-10-26T00:00:00"/>
    <n v="5717500"/>
    <x v="2295"/>
    <s v="VR00"/>
  </r>
  <r>
    <x v="632"/>
    <d v="2020-10-26T00:00:00"/>
    <s v="VR0053"/>
    <d v="2028-10-26T00:00:00"/>
    <n v="5717500"/>
    <x v="2295"/>
    <s v="VR00"/>
  </r>
  <r>
    <x v="633"/>
    <d v="2020-10-27T00:00:00"/>
    <s v="ORI018"/>
    <d v="2023-10-15T00:00:00"/>
    <n v="12972170"/>
    <x v="2296"/>
    <s v="ORI0"/>
  </r>
  <r>
    <x v="634"/>
    <d v="2020-11-03T00:00:00"/>
    <s v="SPNS14042021"/>
    <d v="2021-04-14T00:00:00"/>
    <n v="3175000"/>
    <x v="2297"/>
    <s v="SPNS"/>
  </r>
  <r>
    <x v="634"/>
    <d v="2020-11-03T00:00:00"/>
    <s v="PBS027"/>
    <d v="2023-05-15T00:00:00"/>
    <n v="1151000"/>
    <x v="1021"/>
    <s v="PBS0"/>
  </r>
  <r>
    <x v="634"/>
    <d v="2020-11-03T00:00:00"/>
    <s v="PBS026"/>
    <d v="2024-10-15T00:00:00"/>
    <n v="3916700"/>
    <x v="2298"/>
    <s v="PBS0"/>
  </r>
  <r>
    <x v="634"/>
    <d v="2020-11-03T00:00:00"/>
    <s v="PBS025"/>
    <d v="2033-05-15T00:00:00"/>
    <n v="4531000"/>
    <x v="2299"/>
    <s v="PBS0"/>
  </r>
  <r>
    <x v="634"/>
    <d v="2020-11-03T00:00:00"/>
    <s v="PBS028"/>
    <d v="2046-10-15T00:00:00"/>
    <n v="8127000"/>
    <x v="2300"/>
    <s v="PBS0"/>
  </r>
  <r>
    <x v="634"/>
    <d v="2020-11-03T00:00:00"/>
    <s v="FR0064"/>
    <d v="2028-05-15T00:00:00"/>
    <n v="2000000"/>
    <x v="222"/>
    <s v="FR00"/>
  </r>
  <r>
    <x v="634"/>
    <d v="2020-11-03T00:00:00"/>
    <s v="FR0063"/>
    <d v="2023-05-15T00:00:00"/>
    <n v="2000000"/>
    <x v="222"/>
    <s v="FR00"/>
  </r>
  <r>
    <x v="635"/>
    <d v="2020-11-05T00:00:00"/>
    <s v="SPN12210205"/>
    <d v="2021-02-05T00:00:00"/>
    <n v="1895000"/>
    <x v="2301"/>
    <s v="SPN1"/>
  </r>
  <r>
    <x v="635"/>
    <d v="2020-11-05T00:00:00"/>
    <s v="SPN12211104"/>
    <d v="2021-11-04T00:00:00"/>
    <n v="2660000"/>
    <x v="976"/>
    <s v="SPN1"/>
  </r>
  <r>
    <x v="635"/>
    <d v="2020-11-05T00:00:00"/>
    <s v="FR0086"/>
    <d v="2026-04-15T00:00:00"/>
    <n v="12547000"/>
    <x v="2302"/>
    <s v="FR00"/>
  </r>
  <r>
    <x v="635"/>
    <d v="2020-11-05T00:00:00"/>
    <s v="FR0087"/>
    <d v="2031-02-15T00:00:00"/>
    <n v="19458300"/>
    <x v="2303"/>
    <s v="FR00"/>
  </r>
  <r>
    <x v="635"/>
    <d v="2020-11-05T00:00:00"/>
    <s v="FR0080"/>
    <d v="2035-06-15T00:00:00"/>
    <n v="15518700"/>
    <x v="2304"/>
    <s v="FR00"/>
  </r>
  <r>
    <x v="635"/>
    <d v="2020-11-05T00:00:00"/>
    <s v="FR0083"/>
    <d v="2040-04-15T00:00:00"/>
    <n v="7442600"/>
    <x v="2305"/>
    <s v="FR00"/>
  </r>
  <r>
    <x v="635"/>
    <d v="2020-11-05T00:00:00"/>
    <s v="FR0076"/>
    <d v="2048-05-15T00:00:00"/>
    <n v="6746800"/>
    <x v="2306"/>
    <s v="FR00"/>
  </r>
  <r>
    <x v="636"/>
    <d v="2020-11-12T00:00:00"/>
    <s v="SPNS11052021"/>
    <d v="2021-05-11T00:00:00"/>
    <n v="2121000"/>
    <x v="992"/>
    <s v="SPNS"/>
  </r>
  <r>
    <x v="636"/>
    <d v="2020-11-12T00:00:00"/>
    <s v="PBS027"/>
    <d v="2023-05-15T00:00:00"/>
    <n v="2035000"/>
    <x v="2307"/>
    <s v="PBS0"/>
  </r>
  <r>
    <x v="636"/>
    <d v="2020-11-12T00:00:00"/>
    <s v="PBS026"/>
    <d v="2024-10-15T00:00:00"/>
    <n v="5409000"/>
    <x v="2308"/>
    <s v="PBS0"/>
  </r>
  <r>
    <x v="636"/>
    <d v="2020-11-12T00:00:00"/>
    <s v="PBS025"/>
    <d v="2033-05-15T00:00:00"/>
    <n v="5061000"/>
    <x v="2309"/>
    <s v="PBS0"/>
  </r>
  <r>
    <x v="636"/>
    <d v="2020-11-12T00:00:00"/>
    <s v="PBS028"/>
    <d v="2046-10-15T00:00:00"/>
    <n v="8005000"/>
    <x v="1310"/>
    <s v="PBS0"/>
  </r>
  <r>
    <x v="637"/>
    <d v="2020-11-16T00:00:00"/>
    <s v="VR0054"/>
    <d v="2025-11-16T00:00:00"/>
    <n v="4370000"/>
    <x v="1406"/>
    <s v="VR00"/>
  </r>
  <r>
    <x v="637"/>
    <d v="2020-11-16T00:00:00"/>
    <s v="VR0055"/>
    <d v="2026-11-16T00:00:00"/>
    <n v="4370000"/>
    <x v="1406"/>
    <s v="VR00"/>
  </r>
  <r>
    <x v="637"/>
    <d v="2020-11-16T00:00:00"/>
    <s v="VR0056"/>
    <d v="2027-11-16T00:00:00"/>
    <n v="4370000"/>
    <x v="1406"/>
    <s v="VR00"/>
  </r>
  <r>
    <x v="637"/>
    <d v="2020-11-16T00:00:00"/>
    <s v="VR0057"/>
    <d v="2028-11-16T00:00:00"/>
    <n v="4370000"/>
    <x v="1406"/>
    <s v="VR00"/>
  </r>
  <r>
    <x v="638"/>
    <d v="2020-11-19T00:00:00"/>
    <s v="SPN03210218"/>
    <d v="2021-02-18T00:00:00"/>
    <n v="1460000"/>
    <x v="2310"/>
    <s v="SPN0"/>
  </r>
  <r>
    <x v="638"/>
    <d v="2020-11-19T00:00:00"/>
    <s v="SPN12210812"/>
    <d v="2021-08-12T00:00:00"/>
    <n v="3360000"/>
    <x v="1964"/>
    <s v="SPN1"/>
  </r>
  <r>
    <x v="638"/>
    <d v="2020-11-19T00:00:00"/>
    <s v="FR0086"/>
    <d v="2026-04-15T00:00:00"/>
    <n v="23417000"/>
    <x v="2311"/>
    <s v="FR00"/>
  </r>
  <r>
    <x v="638"/>
    <d v="2020-11-19T00:00:00"/>
    <s v="FR0087"/>
    <d v="2031-02-15T00:00:00"/>
    <n v="29357100"/>
    <x v="2312"/>
    <s v="FR00"/>
  </r>
  <r>
    <x v="638"/>
    <d v="2020-11-19T00:00:00"/>
    <s v="FR0080"/>
    <d v="2035-06-15T00:00:00"/>
    <n v="24337000"/>
    <x v="2313"/>
    <s v="FR00"/>
  </r>
  <r>
    <x v="638"/>
    <d v="2020-11-19T00:00:00"/>
    <s v="FR0083"/>
    <d v="2040-04-15T00:00:00"/>
    <n v="14127800"/>
    <x v="2314"/>
    <s v="FR00"/>
  </r>
  <r>
    <x v="638"/>
    <d v="2020-11-19T00:00:00"/>
    <s v="FR0076"/>
    <d v="2048-05-15T00:00:00"/>
    <n v="8626800"/>
    <x v="2315"/>
    <s v="FR00"/>
  </r>
  <r>
    <x v="639"/>
    <d v="2020-11-23T00:00:00"/>
    <s v="VR0058"/>
    <d v="2025-11-16T00:00:00"/>
    <n v="6750000"/>
    <x v="206"/>
    <s v="VR00"/>
  </r>
  <r>
    <x v="639"/>
    <d v="2020-11-23T00:00:00"/>
    <s v="VR0059"/>
    <d v="2026-11-16T00:00:00"/>
    <n v="6750000"/>
    <x v="206"/>
    <s v="VR00"/>
  </r>
  <r>
    <x v="639"/>
    <d v="2020-11-23T00:00:00"/>
    <s v="VR0060"/>
    <d v="2027-11-16T00:00:00"/>
    <n v="6750000"/>
    <x v="206"/>
    <s v="VR00"/>
  </r>
  <r>
    <x v="639"/>
    <d v="2020-11-23T00:00:00"/>
    <s v="VR0061"/>
    <d v="2028-11-16T00:00:00"/>
    <n v="6750000"/>
    <x v="206"/>
    <s v="VR00"/>
  </r>
  <r>
    <x v="640"/>
    <d v="2020-11-26T00:00:00"/>
    <s v="SPNS11052021"/>
    <d v="2021-05-11T00:00:00"/>
    <n v="2010000"/>
    <x v="2316"/>
    <s v="SPNS"/>
  </r>
  <r>
    <x v="640"/>
    <d v="2020-11-26T00:00:00"/>
    <s v="PBS027"/>
    <d v="2023-05-15T00:00:00"/>
    <n v="1335000"/>
    <x v="2317"/>
    <s v="PBS0"/>
  </r>
  <r>
    <x v="640"/>
    <d v="2020-11-26T00:00:00"/>
    <s v="PBS026"/>
    <d v="2024-10-15T00:00:00"/>
    <n v="5607000"/>
    <x v="2318"/>
    <s v="PBS0"/>
  </r>
  <r>
    <x v="640"/>
    <d v="2020-11-26T00:00:00"/>
    <s v="PBS017"/>
    <d v="2033-05-15T00:00:00"/>
    <n v="2881000"/>
    <x v="2319"/>
    <s v="PBS0"/>
  </r>
  <r>
    <x v="640"/>
    <d v="2020-11-26T00:00:00"/>
    <s v="PBS028"/>
    <d v="2046-10-15T00:00:00"/>
    <n v="13105500"/>
    <x v="1515"/>
    <s v="PBS0"/>
  </r>
  <r>
    <x v="641"/>
    <d v="2020-11-26T00:00:00"/>
    <s v="SWR001"/>
    <d v="2022-11-10T00:00:00"/>
    <n v="14912"/>
    <x v="2320"/>
    <s v="SWR0"/>
  </r>
  <r>
    <x v="642"/>
    <d v="2020-12-02T00:00:00"/>
    <s v="ST007"/>
    <d v="2022-11-10T00:00:00"/>
    <n v="5421257"/>
    <x v="2321"/>
    <s v="ST00"/>
  </r>
  <r>
    <x v="643"/>
    <d v="2020-12-03T00:00:00"/>
    <s v="SPN12210304"/>
    <d v="2021-03-04T00:00:00"/>
    <n v="1340000"/>
    <x v="2322"/>
    <s v="SPN1"/>
  </r>
  <r>
    <x v="643"/>
    <d v="2020-12-03T00:00:00"/>
    <s v="SPN12211202"/>
    <d v="2021-12-02T00:00:00"/>
    <n v="1460000"/>
    <x v="2310"/>
    <s v="SPN1"/>
  </r>
  <r>
    <x v="643"/>
    <d v="2020-12-03T00:00:00"/>
    <s v="FR0086"/>
    <d v="2026-04-15T00:00:00"/>
    <n v="11749300"/>
    <x v="2323"/>
    <s v="FR00"/>
  </r>
  <r>
    <x v="643"/>
    <d v="2020-12-03T00:00:00"/>
    <s v="FR0087"/>
    <d v="2031-02-15T00:00:00"/>
    <n v="23230600"/>
    <x v="2324"/>
    <s v="FR00"/>
  </r>
  <r>
    <x v="643"/>
    <d v="2020-12-03T00:00:00"/>
    <s v="FR0080"/>
    <d v="2035-06-15T00:00:00"/>
    <n v="19290300"/>
    <x v="2325"/>
    <s v="FR00"/>
  </r>
  <r>
    <x v="643"/>
    <d v="2020-12-03T00:00:00"/>
    <s v="FR0083"/>
    <d v="2040-04-15T00:00:00"/>
    <n v="22004300"/>
    <x v="2326"/>
    <s v="FR00"/>
  </r>
  <r>
    <x v="643"/>
    <d v="2020-12-03T00:00:00"/>
    <s v="FR0076"/>
    <d v="2048-05-15T00:00:00"/>
    <n v="15234300"/>
    <x v="2327"/>
    <s v="FR00"/>
  </r>
  <r>
    <x v="644"/>
    <d v="2020-12-11T00:00:00"/>
    <s v="SPNS09062021"/>
    <d v="2021-06-09T00:00:00"/>
    <n v="620000"/>
    <x v="643"/>
    <s v="SPNS"/>
  </r>
  <r>
    <x v="644"/>
    <d v="2020-12-11T00:00:00"/>
    <s v="PBS027"/>
    <d v="2023-05-15T00:00:00"/>
    <n v="1605000"/>
    <x v="1008"/>
    <s v="PBS0"/>
  </r>
  <r>
    <x v="644"/>
    <d v="2020-12-11T00:00:00"/>
    <s v="PBS026"/>
    <d v="2024-10-15T00:00:00"/>
    <n v="2850000"/>
    <x v="2328"/>
    <s v="PBS0"/>
  </r>
  <r>
    <x v="644"/>
    <d v="2020-12-11T00:00:00"/>
    <s v="PBS017"/>
    <d v="2025-10-15T00:00:00"/>
    <n v="6701000"/>
    <x v="2329"/>
    <s v="PBS0"/>
  </r>
  <r>
    <x v="644"/>
    <d v="2020-12-11T00:00:00"/>
    <s v="PBS028"/>
    <d v="2046-10-15T00:00:00"/>
    <n v="15985000"/>
    <x v="2330"/>
    <s v="PBS0"/>
  </r>
  <r>
    <x v="645"/>
    <d v="2020-12-14T00:00:00"/>
    <s v="VR0062"/>
    <d v="2025-12-14T00:00:00"/>
    <n v="25742500"/>
    <x v="2331"/>
    <s v="VR00"/>
  </r>
  <r>
    <x v="645"/>
    <d v="2020-12-14T00:00:00"/>
    <s v="VR0063"/>
    <d v="2026-12-14T00:00:00"/>
    <n v="25742500"/>
    <x v="2331"/>
    <s v="VR00"/>
  </r>
  <r>
    <x v="645"/>
    <d v="2020-12-14T00:00:00"/>
    <s v="VR0064"/>
    <d v="2027-12-14T00:00:00"/>
    <n v="25742500"/>
    <x v="2331"/>
    <s v="VR00"/>
  </r>
  <r>
    <x v="645"/>
    <d v="2020-12-14T00:00:00"/>
    <s v="VR0065"/>
    <d v="2028-12-14T00:00:00"/>
    <n v="23302500"/>
    <x v="2332"/>
    <s v="VR00"/>
  </r>
  <r>
    <x v="646"/>
    <d v="2020-12-28T00:00:00"/>
    <s v="FR0064"/>
    <d v="2028-05-15T00:00:00"/>
    <n v="2000000"/>
    <x v="222"/>
    <s v="FR00"/>
  </r>
  <r>
    <x v="646"/>
    <d v="2020-12-28T00:00:00"/>
    <s v="FR0081"/>
    <d v="2025-06-15T00:00:00"/>
    <n v="4000000"/>
    <x v="153"/>
    <s v="FR00"/>
  </r>
  <r>
    <x v="646"/>
    <d v="2020-12-28T00:00:00"/>
    <s v="FR0082"/>
    <d v="2030-09-15T00:00:00"/>
    <n v="1000000"/>
    <x v="225"/>
    <s v="FR00"/>
  </r>
  <r>
    <x v="647"/>
    <d v="2020-12-29T00:00:00"/>
    <s v="PBS018"/>
    <d v="2028-05-15T00:00:00"/>
    <n v="3500000"/>
    <x v="1674"/>
    <s v="PBS0"/>
  </r>
  <r>
    <x v="648"/>
    <d v="2020-12-28T00:00:00"/>
    <s v="FR0081"/>
    <d v="2025-06-15T00:00:00"/>
    <n v="4000000"/>
    <x v="153"/>
    <s v="FR00"/>
  </r>
  <r>
    <x v="648"/>
    <d v="2020-12-28T00:00:00"/>
    <s v="FR0064"/>
    <d v="2028-05-15T00:00:00"/>
    <n v="2000000"/>
    <x v="222"/>
    <s v="FR00"/>
  </r>
  <r>
    <x v="648"/>
    <d v="2020-12-28T00:00:00"/>
    <s v="FR0082"/>
    <d v="2030-09-15T00:00:00"/>
    <n v="1000000"/>
    <x v="225"/>
    <s v="FR00"/>
  </r>
  <r>
    <x v="649"/>
    <d v="2020-12-29T00:00:00"/>
    <s v="PBS018"/>
    <d v="2028-05-15T00:00:00"/>
    <n v="3500000"/>
    <x v="1674"/>
    <s v="PBS0"/>
  </r>
  <r>
    <x v="650"/>
    <d v="2021-01-07T00:00:00"/>
    <s v="SPN03210406"/>
    <d v="2021-04-06T00:00:00"/>
    <n v="1250000"/>
    <x v="1348"/>
    <s v="SPN0"/>
  </r>
  <r>
    <x v="650"/>
    <d v="2021-01-07T00:00:00"/>
    <s v="SPN12220106"/>
    <d v="2022-01-06T00:00:00"/>
    <n v="4680000"/>
    <x v="2333"/>
    <s v="SPN1"/>
  </r>
  <r>
    <x v="650"/>
    <d v="2021-01-07T00:00:00"/>
    <s v="FR0086"/>
    <d v="2026-04-15T00:00:00"/>
    <n v="13433000"/>
    <x v="2334"/>
    <s v="FR00"/>
  </r>
  <r>
    <x v="650"/>
    <d v="2021-01-07T00:00:00"/>
    <s v="FR0087"/>
    <d v="2031-02-15T00:00:00"/>
    <n v="13400500"/>
    <x v="2335"/>
    <s v="FR00"/>
  </r>
  <r>
    <x v="650"/>
    <d v="2021-01-07T00:00:00"/>
    <s v="FR0088"/>
    <d v="2036-06-15T00:00:00"/>
    <n v="31389500"/>
    <x v="2336"/>
    <s v="FR00"/>
  </r>
  <r>
    <x v="650"/>
    <d v="2021-01-07T00:00:00"/>
    <s v="FR0083"/>
    <d v="2040-04-15T00:00:00"/>
    <n v="16897500"/>
    <x v="2337"/>
    <s v="FR00"/>
  </r>
  <r>
    <x v="650"/>
    <d v="2021-01-07T00:00:00"/>
    <s v="FR0089"/>
    <d v="2051-08-15T00:00:00"/>
    <n v="16117500"/>
    <x v="2338"/>
    <s v="FR00"/>
  </r>
  <r>
    <x v="651"/>
    <d v="2021-01-12T00:00:00"/>
    <s v="RI0331"/>
    <d v="2031-03-12T00:00:00"/>
    <n v="60596949.945"/>
    <x v="2339"/>
    <s v="RI03"/>
  </r>
  <r>
    <x v="651"/>
    <d v="2021-01-12T00:00:00"/>
    <s v="RI0351"/>
    <d v="2051-03-12T00:00:00"/>
    <n v="73852087.582000002"/>
    <x v="2340"/>
    <s v="RI03"/>
  </r>
  <r>
    <x v="651"/>
    <d v="2021-01-12T00:00:00"/>
    <s v="RI0371"/>
    <d v="2071-03-12T00:00:00"/>
    <n v="42193491.899999999"/>
    <x v="2341"/>
    <s v="RI03"/>
  </r>
  <r>
    <x v="651"/>
    <d v="2021-01-12T00:00:00"/>
    <s v="RIEUR0333"/>
    <d v="2033-03-12T00:00:00"/>
    <n v="66523578.096299998"/>
    <x v="2342"/>
    <s v="RIEU"/>
  </r>
  <r>
    <x v="652"/>
    <d v="2021-01-14T00:00:00"/>
    <s v="SPNS13072021"/>
    <d v="2021-07-13T00:00:00"/>
    <n v="1650000"/>
    <x v="578"/>
    <s v="SPNS"/>
  </r>
  <r>
    <x v="652"/>
    <d v="2021-01-14T00:00:00"/>
    <s v="PBS027"/>
    <d v="2023-05-15T00:00:00"/>
    <n v="4226000"/>
    <x v="2343"/>
    <s v="PBS0"/>
  </r>
  <r>
    <x v="652"/>
    <d v="2021-01-14T00:00:00"/>
    <s v="PBS017"/>
    <d v="2025-10-15T00:00:00"/>
    <n v="2176000"/>
    <x v="1133"/>
    <s v="PBS0"/>
  </r>
  <r>
    <x v="652"/>
    <d v="2021-01-14T00:00:00"/>
    <s v="PBS029"/>
    <d v="2034-03-15T00:00:00"/>
    <n v="6277500"/>
    <x v="2344"/>
    <s v="PBS0"/>
  </r>
  <r>
    <x v="652"/>
    <d v="2021-01-14T00:00:00"/>
    <s v="PBS004"/>
    <d v="2037-02-15T00:00:00"/>
    <n v="2874000"/>
    <x v="2345"/>
    <s v="PBS0"/>
  </r>
  <r>
    <x v="652"/>
    <d v="2021-01-14T00:00:00"/>
    <s v="PBS028"/>
    <d v="2046-10-15T00:00:00"/>
    <n v="7068000"/>
    <x v="2346"/>
    <s v="PBS0"/>
  </r>
  <r>
    <x v="653"/>
    <d v="2021-01-14T00:00:00"/>
    <s v="PBS027"/>
    <d v="2023-05-15T00:00:00"/>
    <n v="0"/>
    <x v="89"/>
    <s v="PBS0"/>
  </r>
  <r>
    <x v="653"/>
    <d v="2021-01-14T00:00:00"/>
    <s v="PBS017"/>
    <d v="2025-10-15T00:00:00"/>
    <n v="25000"/>
    <x v="1582"/>
    <s v="PBS0"/>
  </r>
  <r>
    <x v="653"/>
    <d v="2021-01-14T00:00:00"/>
    <s v="PBS029"/>
    <d v="2034-03-15T00:00:00"/>
    <n v="1323000"/>
    <x v="2347"/>
    <s v="PBS0"/>
  </r>
  <r>
    <x v="653"/>
    <d v="2021-01-14T00:00:00"/>
    <s v="PBS004"/>
    <d v="2037-02-15T00:00:00"/>
    <n v="1445000"/>
    <x v="2348"/>
    <s v="PBS0"/>
  </r>
  <r>
    <x v="653"/>
    <d v="2021-01-14T00:00:00"/>
    <s v="PBS028"/>
    <d v="2046-10-15T00:00:00"/>
    <n v="2128000"/>
    <x v="2349"/>
    <s v="PBS0"/>
  </r>
  <r>
    <x v="654"/>
    <d v="2021-01-21T00:00:00"/>
    <s v="SPN03210420"/>
    <d v="2021-04-20T00:00:00"/>
    <n v="1020000"/>
    <x v="2350"/>
    <s v="SPN0"/>
  </r>
  <r>
    <x v="654"/>
    <d v="2021-01-21T00:00:00"/>
    <s v="SPN12220106"/>
    <d v="2022-01-06T00:00:00"/>
    <n v="2640000"/>
    <x v="70"/>
    <s v="SPN1"/>
  </r>
  <r>
    <x v="654"/>
    <d v="2021-01-21T00:00:00"/>
    <s v="FR0086"/>
    <d v="2026-04-15T00:00:00"/>
    <n v="6466000"/>
    <x v="2351"/>
    <s v="FR00"/>
  </r>
  <r>
    <x v="654"/>
    <d v="2021-01-21T00:00:00"/>
    <s v="FR0087"/>
    <d v="2031-02-15T00:00:00"/>
    <n v="16886700"/>
    <x v="2352"/>
    <s v="FR00"/>
  </r>
  <r>
    <x v="654"/>
    <d v="2021-01-21T00:00:00"/>
    <s v="FR0088"/>
    <d v="2036-06-15T00:00:00"/>
    <n v="8420000"/>
    <x v="2353"/>
    <s v="FR00"/>
  </r>
  <r>
    <x v="654"/>
    <d v="2021-01-21T00:00:00"/>
    <s v="FR0083"/>
    <d v="2040-04-15T00:00:00"/>
    <n v="11218900"/>
    <x v="2354"/>
    <s v="FR00"/>
  </r>
  <r>
    <x v="654"/>
    <d v="2021-01-21T00:00:00"/>
    <s v="FR0089"/>
    <d v="2051-08-15T00:00:00"/>
    <n v="8642400"/>
    <x v="2355"/>
    <s v="FR00"/>
  </r>
  <r>
    <x v="655"/>
    <d v="2021-01-21T00:00:00"/>
    <s v="FR0086"/>
    <d v="2026-04-15T00:00:00"/>
    <n v="1000000"/>
    <x v="225"/>
    <s v="FR00"/>
  </r>
  <r>
    <x v="655"/>
    <d v="2021-01-21T00:00:00"/>
    <s v="FR0087"/>
    <d v="2031-02-15T00:00:00"/>
    <n v="2890000"/>
    <x v="2356"/>
    <s v="FR00"/>
  </r>
  <r>
    <x v="655"/>
    <d v="2021-01-21T00:00:00"/>
    <s v="FR0088"/>
    <d v="2036-06-15T00:00:00"/>
    <n v="4305800"/>
    <x v="2357"/>
    <s v="FR00"/>
  </r>
  <r>
    <x v="655"/>
    <d v="2021-01-21T00:00:00"/>
    <s v="FR0083"/>
    <d v="2040-04-15T00:00:00"/>
    <n v="4085000"/>
    <x v="2358"/>
    <s v="FR00"/>
  </r>
  <r>
    <x v="655"/>
    <d v="2021-01-21T00:00:00"/>
    <s v="FR0089"/>
    <d v="2051-08-15T00:00:00"/>
    <n v="4221700"/>
    <x v="2359"/>
    <s v="FR00"/>
  </r>
  <r>
    <x v="656"/>
    <d v="2021-01-28T00:00:00"/>
    <s v="SPNS13072021"/>
    <d v="2021-07-13T00:00:00"/>
    <n v="1200000"/>
    <x v="2360"/>
    <s v="SPNS"/>
  </r>
  <r>
    <x v="656"/>
    <d v="2021-01-28T00:00:00"/>
    <s v="PBS027"/>
    <d v="2023-05-15T00:00:00"/>
    <n v="4027000"/>
    <x v="2361"/>
    <s v="PBS0"/>
  </r>
  <r>
    <x v="656"/>
    <d v="2021-01-28T00:00:00"/>
    <s v="PBS017"/>
    <d v="2025-10-15T00:00:00"/>
    <n v="2055000"/>
    <x v="2362"/>
    <s v="PBS0"/>
  </r>
  <r>
    <x v="656"/>
    <d v="2021-01-28T00:00:00"/>
    <s v="PBS029"/>
    <d v="2034-03-15T00:00:00"/>
    <n v="5966800"/>
    <x v="2363"/>
    <s v="PBS0"/>
  </r>
  <r>
    <x v="656"/>
    <d v="2021-01-28T00:00:00"/>
    <s v="PBS004"/>
    <d v="2037-02-15T00:00:00"/>
    <n v="3981400"/>
    <x v="2364"/>
    <s v="PBS0"/>
  </r>
  <r>
    <x v="656"/>
    <d v="2021-01-28T00:00:00"/>
    <s v="PBS028"/>
    <d v="2046-10-15T00:00:00"/>
    <n v="6111000"/>
    <x v="2365"/>
    <s v="PBS0"/>
  </r>
  <r>
    <x v="657"/>
    <d v="2021-01-28T00:00:00"/>
    <s v="PBS027"/>
    <d v="2023-05-15T00:00:00"/>
    <n v="200000"/>
    <x v="591"/>
    <s v="PBS0"/>
  </r>
  <r>
    <x v="657"/>
    <d v="2021-01-28T00:00:00"/>
    <s v="PBS017"/>
    <d v="2025-10-15T00:00:00"/>
    <n v="250000"/>
    <x v="1244"/>
    <s v="PBS0"/>
  </r>
  <r>
    <x v="657"/>
    <d v="2021-01-28T00:00:00"/>
    <s v="PBS029"/>
    <d v="2034-03-15T00:00:00"/>
    <n v="1879600"/>
    <x v="2366"/>
    <s v="PBS0"/>
  </r>
  <r>
    <x v="657"/>
    <d v="2021-01-28T00:00:00"/>
    <s v="PBS004"/>
    <d v="2037-02-15T00:00:00"/>
    <n v="1863600"/>
    <x v="2367"/>
    <s v="PBS0"/>
  </r>
  <r>
    <x v="657"/>
    <d v="2021-01-28T00:00:00"/>
    <s v="PBS028"/>
    <d v="2046-10-15T00:00:00"/>
    <n v="3964000"/>
    <x v="2368"/>
    <s v="PBS0"/>
  </r>
  <r>
    <x v="658"/>
    <d v="2021-02-04T00:00:00"/>
    <s v="SPN03210505"/>
    <d v="2021-05-05T00:00:00"/>
    <n v="1550000"/>
    <x v="2369"/>
    <s v="SPN0"/>
  </r>
  <r>
    <x v="658"/>
    <d v="2021-02-04T00:00:00"/>
    <s v="SPN12220203"/>
    <d v="2022-02-03T00:00:00"/>
    <n v="4200000"/>
    <x v="1953"/>
    <s v="SPN1"/>
  </r>
  <r>
    <x v="658"/>
    <d v="2021-02-04T00:00:00"/>
    <s v="FR0086"/>
    <d v="2026-04-15T00:00:00"/>
    <n v="17593000"/>
    <x v="2370"/>
    <s v="FR00"/>
  </r>
  <r>
    <x v="658"/>
    <d v="2021-02-04T00:00:00"/>
    <s v="FR0087"/>
    <d v="2031-02-15T00:00:00"/>
    <n v="34797500"/>
    <x v="2371"/>
    <s v="FR00"/>
  </r>
  <r>
    <x v="658"/>
    <d v="2021-02-04T00:00:00"/>
    <s v="FR0088"/>
    <d v="2036-06-15T00:00:00"/>
    <n v="6908800"/>
    <x v="2372"/>
    <s v="FR00"/>
  </r>
  <r>
    <x v="658"/>
    <d v="2021-02-04T00:00:00"/>
    <s v="FR0083"/>
    <d v="2040-04-15T00:00:00"/>
    <n v="13376000"/>
    <x v="2373"/>
    <s v="FR00"/>
  </r>
  <r>
    <x v="658"/>
    <d v="2021-02-04T00:00:00"/>
    <s v="FR0089"/>
    <d v="2051-08-15T00:00:00"/>
    <n v="5369600"/>
    <x v="2374"/>
    <s v="FR00"/>
  </r>
  <r>
    <x v="659"/>
    <d v="2021-02-11T00:00:00"/>
    <s v="SPNS10082021"/>
    <d v="2021-08-10T00:00:00"/>
    <n v="3650000"/>
    <x v="2375"/>
    <s v="SPNS"/>
  </r>
  <r>
    <x v="659"/>
    <d v="2021-02-11T00:00:00"/>
    <s v="PBS027"/>
    <d v="2023-05-15T00:00:00"/>
    <n v="2216000"/>
    <x v="2376"/>
    <s v="PBS0"/>
  </r>
  <r>
    <x v="659"/>
    <d v="2021-02-11T00:00:00"/>
    <s v="PBS017"/>
    <d v="2025-10-15T00:00:00"/>
    <n v="2476000"/>
    <x v="996"/>
    <s v="PBS0"/>
  </r>
  <r>
    <x v="659"/>
    <d v="2021-02-11T00:00:00"/>
    <s v="PBS029"/>
    <d v="2034-03-15T00:00:00"/>
    <n v="5773200"/>
    <x v="2377"/>
    <s v="PBS0"/>
  </r>
  <r>
    <x v="659"/>
    <d v="2021-02-11T00:00:00"/>
    <s v="PBS004"/>
    <d v="2037-02-15T00:00:00"/>
    <n v="6888700"/>
    <x v="2378"/>
    <s v="PBS0"/>
  </r>
  <r>
    <x v="659"/>
    <d v="2021-02-11T00:00:00"/>
    <s v="PBS028"/>
    <d v="2046-10-15T00:00:00"/>
    <n v="5101500"/>
    <x v="2379"/>
    <s v="PBS0"/>
  </r>
  <r>
    <x v="660"/>
    <d v="2021-02-18T00:00:00"/>
    <s v="SPN03210519"/>
    <d v="2021-05-19T00:00:00"/>
    <n v="1286000"/>
    <x v="537"/>
    <s v="SPN0"/>
  </r>
  <r>
    <x v="660"/>
    <d v="2021-02-18T00:00:00"/>
    <s v="SPN12220203"/>
    <d v="2022-02-03T00:00:00"/>
    <n v="4950000"/>
    <x v="2380"/>
    <s v="SPN1"/>
  </r>
  <r>
    <x v="660"/>
    <d v="2021-02-18T00:00:00"/>
    <s v="FR0086"/>
    <d v="2026-04-15T00:00:00"/>
    <n v="15933000"/>
    <x v="2381"/>
    <s v="FR00"/>
  </r>
  <r>
    <x v="660"/>
    <d v="2021-02-18T00:00:00"/>
    <s v="FR0087"/>
    <d v="2031-02-15T00:00:00"/>
    <n v="15060500"/>
    <x v="2382"/>
    <s v="FR00"/>
  </r>
  <r>
    <x v="660"/>
    <d v="2021-02-18T00:00:00"/>
    <s v="FR0088"/>
    <d v="2036-06-15T00:00:00"/>
    <n v="8093000"/>
    <x v="2383"/>
    <s v="FR00"/>
  </r>
  <r>
    <x v="660"/>
    <d v="2021-02-18T00:00:00"/>
    <s v="FR0083"/>
    <d v="2040-04-15T00:00:00"/>
    <n v="10089100"/>
    <x v="2384"/>
    <s v="FR00"/>
  </r>
  <r>
    <x v="660"/>
    <d v="2021-02-18T00:00:00"/>
    <s v="FR0089"/>
    <d v="2051-08-15T00:00:00"/>
    <n v="5433500"/>
    <x v="2385"/>
    <s v="FR00"/>
  </r>
  <r>
    <x v="661"/>
    <d v="2021-02-24T00:00:00"/>
    <s v="ORI019"/>
    <d v="2024-02-15T00:00:00"/>
    <n v="26000868"/>
    <x v="2386"/>
    <s v="ORI0"/>
  </r>
  <r>
    <x v="662"/>
    <d v="2021-02-25T00:00:00"/>
    <s v="SPNS10082021"/>
    <d v="2021-08-10T00:00:00"/>
    <n v="4880000"/>
    <x v="2387"/>
    <s v="SPNS"/>
  </r>
  <r>
    <x v="662"/>
    <d v="2021-02-25T00:00:00"/>
    <s v="PBS027"/>
    <d v="2023-05-15T00:00:00"/>
    <n v="4225000"/>
    <x v="2388"/>
    <s v="PBS0"/>
  </r>
  <r>
    <x v="662"/>
    <d v="2021-02-25T00:00:00"/>
    <s v="PBS017"/>
    <d v="2025-10-15T00:00:00"/>
    <n v="4041000"/>
    <x v="1144"/>
    <s v="PBS0"/>
  </r>
  <r>
    <x v="662"/>
    <d v="2021-02-25T00:00:00"/>
    <s v="PBS029"/>
    <d v="2034-03-15T00:00:00"/>
    <n v="4939400"/>
    <x v="2389"/>
    <s v="PBS0"/>
  </r>
  <r>
    <x v="662"/>
    <d v="2021-02-25T00:00:00"/>
    <s v="PBS004"/>
    <d v="2037-02-15T00:00:00"/>
    <n v="2480100"/>
    <x v="2390"/>
    <s v="PBS0"/>
  </r>
  <r>
    <x v="662"/>
    <d v="2021-02-25T00:00:00"/>
    <s v="PBS028"/>
    <d v="2046-10-15T00:00:00"/>
    <n v="3673000"/>
    <x v="2391"/>
    <s v="PBS0"/>
  </r>
  <r>
    <x v="663"/>
    <d v="2021-02-25T00:00:00"/>
    <s v="PBS029"/>
    <d v="2034-03-15T00:00:00"/>
    <n v="1761300"/>
    <x v="2392"/>
    <s v="PBS0"/>
  </r>
  <r>
    <x v="663"/>
    <d v="2021-02-25T00:00:00"/>
    <s v="PBS004"/>
    <d v="2037-02-15T00:00:00"/>
    <n v="2184600"/>
    <x v="2393"/>
    <s v="PBS0"/>
  </r>
  <r>
    <x v="663"/>
    <d v="2021-02-25T00:00:00"/>
    <s v="PBS028"/>
    <d v="2046-10-15T00:00:00"/>
    <n v="3533000"/>
    <x v="2394"/>
    <s v="PBS0"/>
  </r>
  <r>
    <x v="664"/>
    <d v="2021-03-04T00:00:00"/>
    <s v="SPN12210603"/>
    <d v="2021-06-03T00:00:00"/>
    <n v="550000"/>
    <x v="236"/>
    <s v="SPN1"/>
  </r>
  <r>
    <x v="664"/>
    <d v="2021-03-04T00:00:00"/>
    <s v="SPN12220303"/>
    <d v="2021-03-03T00:00:00"/>
    <n v="3050000"/>
    <x v="2395"/>
    <s v="SPN1"/>
  </r>
  <r>
    <x v="664"/>
    <d v="2021-03-04T00:00:00"/>
    <s v="FR0086"/>
    <d v="2026-04-15T00:00:00"/>
    <n v="12498000"/>
    <x v="2396"/>
    <s v="FR00"/>
  </r>
  <r>
    <x v="664"/>
    <d v="2021-03-04T00:00:00"/>
    <s v="FR0087"/>
    <d v="2031-02-15T00:00:00"/>
    <n v="15247300"/>
    <x v="2397"/>
    <s v="FR00"/>
  </r>
  <r>
    <x v="664"/>
    <d v="2021-03-04T00:00:00"/>
    <s v="FR0088"/>
    <d v="2036-06-15T00:00:00"/>
    <n v="5612400"/>
    <x v="2398"/>
    <s v="FR00"/>
  </r>
  <r>
    <x v="664"/>
    <d v="2021-03-04T00:00:00"/>
    <s v="FR0083"/>
    <d v="2040-04-15T00:00:00"/>
    <n v="8186300"/>
    <x v="2399"/>
    <s v="FR00"/>
  </r>
  <r>
    <x v="664"/>
    <d v="2021-03-04T00:00:00"/>
    <s v="FR0089"/>
    <d v="2051-08-15T00:00:00"/>
    <n v="4586600"/>
    <x v="2400"/>
    <s v="FR00"/>
  </r>
  <r>
    <x v="665"/>
    <d v="2021-03-04T00:00:00"/>
    <s v="FR0086"/>
    <d v="2026-04-15T00:00:00"/>
    <n v="4302000"/>
    <x v="2401"/>
    <s v="FR00"/>
  </r>
  <r>
    <x v="665"/>
    <d v="2021-03-04T00:00:00"/>
    <s v="FR0087"/>
    <d v="2031-02-15T00:00:00"/>
    <n v="4389100"/>
    <x v="2402"/>
    <s v="FR00"/>
  </r>
  <r>
    <x v="665"/>
    <d v="2021-03-04T00:00:00"/>
    <s v="FR0088"/>
    <d v="2036-06-15T00:00:00"/>
    <n v="4561000"/>
    <x v="2403"/>
    <s v="FR00"/>
  </r>
  <r>
    <x v="665"/>
    <d v="2021-03-04T00:00:00"/>
    <s v="FR0083"/>
    <d v="2040-04-15T00:00:00"/>
    <n v="3495600"/>
    <x v="2404"/>
    <s v="FR00"/>
  </r>
  <r>
    <x v="665"/>
    <d v="2021-03-04T00:00:00"/>
    <s v="FR0089"/>
    <d v="2051-08-15T00:00:00"/>
    <n v="3436400"/>
    <x v="2405"/>
    <s v="FR00"/>
  </r>
  <r>
    <x v="666"/>
    <d v="2021-03-12T00:00:00"/>
    <s v="SPNS10092021"/>
    <d v="2021-09-10T00:00:00"/>
    <n v="1265000"/>
    <x v="2406"/>
    <s v="SPNS"/>
  </r>
  <r>
    <x v="666"/>
    <d v="2021-03-12T00:00:00"/>
    <s v="PBS027"/>
    <d v="2023-05-15T00:00:00"/>
    <n v="3199000"/>
    <x v="2407"/>
    <s v="PBS0"/>
  </r>
  <r>
    <x v="666"/>
    <d v="2021-03-12T00:00:00"/>
    <s v="PBS017"/>
    <d v="2025-10-15T00:00:00"/>
    <n v="3073500"/>
    <x v="2408"/>
    <s v="PBS0"/>
  </r>
  <r>
    <x v="666"/>
    <d v="2021-03-12T00:00:00"/>
    <s v="PBS029"/>
    <d v="2034-03-15T00:00:00"/>
    <n v="3646600"/>
    <x v="2409"/>
    <s v="PBS0"/>
  </r>
  <r>
    <x v="666"/>
    <d v="2021-03-12T00:00:00"/>
    <s v="PBS004"/>
    <d v="2037-02-15T00:00:00"/>
    <n v="2372300"/>
    <x v="2410"/>
    <s v="PBS0"/>
  </r>
  <r>
    <x v="666"/>
    <d v="2021-03-12T00:00:00"/>
    <s v="PBS028"/>
    <d v="2046-10-15T00:00:00"/>
    <n v="4419200"/>
    <x v="2411"/>
    <s v="PBS0"/>
  </r>
  <r>
    <x v="667"/>
    <d v="2021-03-12T00:00:00"/>
    <s v="PBS027"/>
    <d v="2023-05-15T00:00:00"/>
    <n v="570000"/>
    <x v="2412"/>
    <s v="PBS0"/>
  </r>
  <r>
    <x v="667"/>
    <d v="2021-03-12T00:00:00"/>
    <s v="PBS017"/>
    <d v="2025-10-15T00:00:00"/>
    <n v="1233400"/>
    <x v="2413"/>
    <s v="PBS0"/>
  </r>
  <r>
    <x v="667"/>
    <d v="2021-03-12T00:00:00"/>
    <s v="PBS029"/>
    <d v="2034-03-15T00:00:00"/>
    <n v="1915500"/>
    <x v="2414"/>
    <s v="PBS0"/>
  </r>
  <r>
    <x v="667"/>
    <d v="2021-03-12T00:00:00"/>
    <s v="PBS004"/>
    <d v="2037-02-15T00:00:00"/>
    <n v="2244200"/>
    <x v="2415"/>
    <s v="PBS0"/>
  </r>
  <r>
    <x v="667"/>
    <d v="2021-03-12T00:00:00"/>
    <s v="PBS028"/>
    <d v="2046-10-15T00:00:00"/>
    <n v="3245000"/>
    <x v="796"/>
    <s v="PBS0"/>
  </r>
  <r>
    <x v="668"/>
    <d v="2021-03-18T00:00:00"/>
    <s v="SPN03210616"/>
    <d v="2021-06-16T00:00:00"/>
    <n v="1570000"/>
    <x v="2416"/>
    <s v="SPN0"/>
  </r>
  <r>
    <x v="668"/>
    <d v="2021-03-18T00:00:00"/>
    <s v="SPN12220303"/>
    <d v="2022-03-03T00:00:00"/>
    <n v="1400000"/>
    <x v="1182"/>
    <s v="SPN1"/>
  </r>
  <r>
    <x v="668"/>
    <d v="2021-03-18T00:00:00"/>
    <s v="FR0086"/>
    <d v="2026-04-15T00:00:00"/>
    <n v="8718000"/>
    <x v="2417"/>
    <s v="FR00"/>
  </r>
  <r>
    <x v="668"/>
    <d v="2021-03-18T00:00:00"/>
    <s v="FR0087"/>
    <d v="2031-02-15T00:00:00"/>
    <n v="12935500"/>
    <x v="2418"/>
    <s v="FR00"/>
  </r>
  <r>
    <x v="668"/>
    <d v="2021-03-18T00:00:00"/>
    <s v="FR0088"/>
    <d v="2036-06-15T00:00:00"/>
    <n v="4062100"/>
    <x v="2419"/>
    <s v="FR00"/>
  </r>
  <r>
    <x v="668"/>
    <d v="2021-03-18T00:00:00"/>
    <s v="FR0083"/>
    <d v="2040-04-15T00:00:00"/>
    <n v="7259500"/>
    <x v="2420"/>
    <s v="FR00"/>
  </r>
  <r>
    <x v="668"/>
    <d v="2021-03-18T00:00:00"/>
    <s v="FR0089"/>
    <d v="2051-08-15T00:00:00"/>
    <n v="4140400"/>
    <x v="2421"/>
    <s v="FR00"/>
  </r>
  <r>
    <x v="669"/>
    <d v="2021-03-18T00:00:00"/>
    <s v="FR0086"/>
    <d v="2026-04-15T00:00:00"/>
    <n v="0"/>
    <x v="89"/>
    <s v="FR00"/>
  </r>
  <r>
    <x v="669"/>
    <d v="2021-03-18T00:00:00"/>
    <s v="FR0087"/>
    <d v="2031-02-15T00:00:00"/>
    <n v="1324500"/>
    <x v="2422"/>
    <s v="FR00"/>
  </r>
  <r>
    <x v="669"/>
    <d v="2021-03-18T00:00:00"/>
    <s v="FR0088"/>
    <d v="2036-06-15T00:00:00"/>
    <n v="3343000"/>
    <x v="2423"/>
    <s v="FR00"/>
  </r>
  <r>
    <x v="669"/>
    <d v="2021-03-18T00:00:00"/>
    <s v="FR0083"/>
    <d v="2040-04-15T00:00:00"/>
    <n v="3578000"/>
    <x v="208"/>
    <s v="FR00"/>
  </r>
  <r>
    <x v="669"/>
    <d v="2021-03-18T00:00:00"/>
    <s v="FR0089"/>
    <d v="2051-08-15T00:00:00"/>
    <n v="3340000"/>
    <x v="2424"/>
    <s v="FR00"/>
  </r>
  <r>
    <x v="669"/>
    <d v="2021-03-24T00:00:00"/>
    <s v="SR014"/>
    <d v="2024-03-10T00:00:00"/>
    <n v="16705080"/>
    <x v="2425"/>
    <s v="SR01"/>
  </r>
  <r>
    <x v="670"/>
    <d v="2021-03-25T00:00:00"/>
    <s v="SPNS10092021"/>
    <d v="2021-09-10T00:00:00"/>
    <n v="1600000"/>
    <x v="593"/>
    <s v="SPNS"/>
  </r>
  <r>
    <x v="670"/>
    <d v="2021-03-25T00:00:00"/>
    <s v="PBS027"/>
    <d v="2023-05-15T00:00:00"/>
    <n v="4036000"/>
    <x v="2426"/>
    <s v="PBS0"/>
  </r>
  <r>
    <x v="670"/>
    <d v="2021-03-25T00:00:00"/>
    <s v="PBS017"/>
    <d v="2025-10-15T00:00:00"/>
    <n v="1990500"/>
    <x v="2427"/>
    <s v="PBS0"/>
  </r>
  <r>
    <x v="670"/>
    <d v="2021-03-25T00:00:00"/>
    <s v="PBS029"/>
    <d v="2034-03-15T00:00:00"/>
    <n v="4348400"/>
    <x v="2428"/>
    <s v="PBS0"/>
  </r>
  <r>
    <x v="670"/>
    <d v="2021-03-25T00:00:00"/>
    <s v="PBS004"/>
    <d v="2037-02-15T00:00:00"/>
    <n v="3013300"/>
    <x v="2429"/>
    <s v="PBS0"/>
  </r>
  <r>
    <x v="670"/>
    <d v="2021-03-25T00:00:00"/>
    <s v="PBS028"/>
    <d v="2046-10-15T00:00:00"/>
    <n v="2176300"/>
    <x v="2430"/>
    <s v="PBS0"/>
  </r>
  <r>
    <x v="671"/>
    <d v="2021-03-25T00:00:00"/>
    <s v="PBS027"/>
    <d v="2023-05-15T00:00:00"/>
    <n v="30000"/>
    <x v="2431"/>
    <s v="PBS0"/>
  </r>
  <r>
    <x v="671"/>
    <d v="2021-03-25T00:00:00"/>
    <s v="PBS017"/>
    <d v="2025-10-15T00:00:00"/>
    <n v="0"/>
    <x v="89"/>
    <s v="PBS0"/>
  </r>
  <r>
    <x v="671"/>
    <d v="2021-03-25T00:00:00"/>
    <s v="PBS029"/>
    <d v="2034-03-15T00:00:00"/>
    <n v="1722900"/>
    <x v="2432"/>
    <s v="PBS0"/>
  </r>
  <r>
    <x v="671"/>
    <d v="2021-03-25T00:00:00"/>
    <s v="PBS004"/>
    <d v="2037-02-15T00:00:00"/>
    <n v="2316500"/>
    <x v="2433"/>
    <s v="PBS0"/>
  </r>
  <r>
    <x v="671"/>
    <d v="2021-03-25T00:00:00"/>
    <s v="PBS028"/>
    <d v="2046-10-15T00:00:00"/>
    <n v="1681000"/>
    <x v="641"/>
    <s v="PBS0"/>
  </r>
  <r>
    <x v="672"/>
    <d v="2021-04-01T00:00:00"/>
    <s v="SPN12210701"/>
    <d v="2021-07-01T00:00:00"/>
    <n v="450000"/>
    <x v="2434"/>
    <s v="SPN1"/>
  </r>
  <r>
    <x v="672"/>
    <d v="2021-04-01T00:00:00"/>
    <s v="SPN12220331"/>
    <d v="2022-03-31T00:00:00"/>
    <n v="700000"/>
    <x v="2435"/>
    <s v="SPN1"/>
  </r>
  <r>
    <x v="672"/>
    <d v="2021-04-01T00:00:00"/>
    <s v="FR0086"/>
    <d v="2026-04-15T00:00:00"/>
    <n v="6840000"/>
    <x v="2436"/>
    <s v="FR00"/>
  </r>
  <r>
    <x v="672"/>
    <d v="2021-04-01T00:00:00"/>
    <s v="FR0087"/>
    <d v="2031-02-15T00:00:00"/>
    <n v="7532500"/>
    <x v="2437"/>
    <s v="FR00"/>
  </r>
  <r>
    <x v="672"/>
    <d v="2021-04-01T00:00:00"/>
    <s v="FR0088"/>
    <d v="2036-06-15T00:00:00"/>
    <n v="3917100"/>
    <x v="2438"/>
    <s v="FR00"/>
  </r>
  <r>
    <x v="672"/>
    <d v="2021-04-01T00:00:00"/>
    <s v="FR0083"/>
    <d v="2040-04-15T00:00:00"/>
    <n v="9926600"/>
    <x v="2439"/>
    <s v="FR00"/>
  </r>
  <r>
    <x v="672"/>
    <d v="2021-04-01T00:00:00"/>
    <s v="FR0089"/>
    <d v="2051-08-15T00:00:00"/>
    <n v="4584100"/>
    <x v="2440"/>
    <s v="FR00"/>
  </r>
  <r>
    <x v="673"/>
    <d v="2021-04-01T00:00:00"/>
    <s v="FR0086"/>
    <d v="2026-04-15T00:00:00"/>
    <n v="1582000"/>
    <x v="2441"/>
    <s v="FR00"/>
  </r>
  <r>
    <x v="673"/>
    <d v="2021-04-01T00:00:00"/>
    <s v="FR0087"/>
    <d v="2031-02-15T00:00:00"/>
    <n v="2619300"/>
    <x v="2442"/>
    <s v="FR00"/>
  </r>
  <r>
    <x v="673"/>
    <d v="2021-04-01T00:00:00"/>
    <s v="FR0088"/>
    <d v="2036-06-15T00:00:00"/>
    <n v="3386000"/>
    <x v="2443"/>
    <s v="FR00"/>
  </r>
  <r>
    <x v="673"/>
    <d v="2021-04-01T00:00:00"/>
    <s v="FR0083"/>
    <d v="2040-04-15T00:00:00"/>
    <n v="4000500"/>
    <x v="2444"/>
    <s v="FR00"/>
  </r>
  <r>
    <x v="673"/>
    <d v="2021-04-01T00:00:00"/>
    <s v="FR0089"/>
    <d v="2051-08-15T00:00:00"/>
    <n v="3436100"/>
    <x v="2445"/>
    <s v="FR00"/>
  </r>
  <r>
    <x v="674"/>
    <d v="2021-04-08T00:00:00"/>
    <s v="SPNS07102021"/>
    <d v="2021-10-07T00:00:00"/>
    <n v="2100000"/>
    <x v="451"/>
    <s v="SPNS"/>
  </r>
  <r>
    <x v="674"/>
    <d v="2021-04-08T00:00:00"/>
    <s v="PBS027"/>
    <d v="2023-05-15T00:00:00"/>
    <n v="3257500"/>
    <x v="2446"/>
    <s v="PBS0"/>
  </r>
  <r>
    <x v="674"/>
    <d v="2021-04-08T00:00:00"/>
    <s v="PBS017"/>
    <d v="2025-10-15T00:00:00"/>
    <n v="1426000"/>
    <x v="2447"/>
    <s v="PBS0"/>
  </r>
  <r>
    <x v="674"/>
    <d v="2021-04-08T00:00:00"/>
    <s v="PBS029"/>
    <d v="2034-03-15T00:00:00"/>
    <n v="3047200"/>
    <x v="2448"/>
    <s v="PBS0"/>
  </r>
  <r>
    <x v="674"/>
    <d v="2021-04-08T00:00:00"/>
    <s v="PBS004"/>
    <d v="2037-02-15T00:00:00"/>
    <n v="2610100"/>
    <x v="2449"/>
    <s v="PBS0"/>
  </r>
  <r>
    <x v="674"/>
    <d v="2021-04-08T00:00:00"/>
    <s v="PBS028"/>
    <d v="2046-10-15T00:00:00"/>
    <n v="2118300"/>
    <x v="2450"/>
    <s v="PBS0"/>
  </r>
  <r>
    <x v="675"/>
    <d v="2021-04-08T00:00:00"/>
    <s v="PBS027"/>
    <d v="2023-05-15T00:00:00"/>
    <n v="399470"/>
    <x v="2451"/>
    <s v="PBS0"/>
  </r>
  <r>
    <x v="675"/>
    <d v="2021-04-08T00:00:00"/>
    <s v="PBS017"/>
    <d v="2025-10-15T00:00:00"/>
    <n v="70500"/>
    <x v="2452"/>
    <s v="PBS0"/>
  </r>
  <r>
    <x v="675"/>
    <d v="2021-04-08T00:00:00"/>
    <s v="PBS029"/>
    <d v="2034-03-15T00:00:00"/>
    <n v="649490"/>
    <x v="2453"/>
    <s v="PBS0"/>
  </r>
  <r>
    <x v="675"/>
    <d v="2021-04-08T00:00:00"/>
    <s v="PBS004"/>
    <d v="2037-02-15T00:00:00"/>
    <n v="847820"/>
    <x v="2454"/>
    <s v="PBS0"/>
  </r>
  <r>
    <x v="675"/>
    <d v="2021-04-08T00:00:00"/>
    <s v="PBS028"/>
    <d v="2046-10-15T00:00:00"/>
    <n v="687720"/>
    <x v="2455"/>
    <s v="PBS0"/>
  </r>
  <r>
    <x v="676"/>
    <d v="2021-04-15T00:00:00"/>
    <s v="SPN03210714"/>
    <d v="2021-07-14T00:00:00"/>
    <n v="1340000"/>
    <x v="2322"/>
    <s v="SPN0"/>
  </r>
  <r>
    <x v="676"/>
    <d v="2021-04-15T00:00:00"/>
    <s v="SPN12220331"/>
    <d v="2022-03-31T00:00:00"/>
    <n v="1205000"/>
    <x v="2456"/>
    <s v="SPN1"/>
  </r>
  <r>
    <x v="676"/>
    <d v="2021-04-15T00:00:00"/>
    <s v="FR0086"/>
    <d v="2026-04-15T00:00:00"/>
    <n v="7677500"/>
    <x v="2457"/>
    <s v="FR00"/>
  </r>
  <r>
    <x v="676"/>
    <d v="2021-04-15T00:00:00"/>
    <s v="FR0087"/>
    <d v="2031-02-15T00:00:00"/>
    <n v="13874500"/>
    <x v="2458"/>
    <s v="FR00"/>
  </r>
  <r>
    <x v="676"/>
    <d v="2021-04-15T00:00:00"/>
    <s v="FR0088"/>
    <d v="2036-06-15T00:00:00"/>
    <n v="5240300"/>
    <x v="2459"/>
    <s v="FR00"/>
  </r>
  <r>
    <x v="676"/>
    <d v="2021-04-15T00:00:00"/>
    <s v="FR0083"/>
    <d v="2040-04-15T00:00:00"/>
    <n v="9174200"/>
    <x v="2460"/>
    <s v="FR00"/>
  </r>
  <r>
    <x v="676"/>
    <d v="2021-04-15T00:00:00"/>
    <s v="FR0089"/>
    <d v="2051-08-15T00:00:00"/>
    <n v="4459400"/>
    <x v="2461"/>
    <s v="FR00"/>
  </r>
  <r>
    <x v="677"/>
    <d v="2021-04-15T00:00:00"/>
    <s v="FR0086"/>
    <d v="2026-04-15T00:00:00"/>
    <n v="300000"/>
    <x v="1211"/>
    <s v="FR00"/>
  </r>
  <r>
    <x v="677"/>
    <d v="2021-04-15T00:00:00"/>
    <s v="FR0087"/>
    <d v="2031-02-15T00:00:00"/>
    <n v="3505400"/>
    <x v="2462"/>
    <s v="FR00"/>
  </r>
  <r>
    <x v="677"/>
    <d v="2021-04-15T00:00:00"/>
    <s v="FR0088"/>
    <d v="2036-06-15T00:00:00"/>
    <n v="1329500"/>
    <x v="2463"/>
    <s v="FR00"/>
  </r>
  <r>
    <x v="677"/>
    <d v="2021-04-15T00:00:00"/>
    <s v="FR0083"/>
    <d v="2040-04-15T00:00:00"/>
    <n v="3790200"/>
    <x v="2464"/>
    <s v="FR00"/>
  </r>
  <r>
    <x v="677"/>
    <d v="2021-04-15T00:00:00"/>
    <s v="FR0089"/>
    <d v="2051-08-15T00:00:00"/>
    <n v="157600"/>
    <x v="2465"/>
    <s v="FR00"/>
  </r>
  <r>
    <x v="678"/>
    <d v="2021-04-22T00:00:00"/>
    <s v="SPNS07102021"/>
    <d v="2021-10-07T00:00:00"/>
    <n v="2050000"/>
    <x v="2466"/>
    <s v="SPNS"/>
  </r>
  <r>
    <x v="678"/>
    <d v="2021-04-22T00:00:00"/>
    <s v="PBS027"/>
    <d v="2023-05-15T00:00:00"/>
    <n v="5831000"/>
    <x v="2467"/>
    <s v="PBS0"/>
  </r>
  <r>
    <x v="678"/>
    <d v="2021-04-22T00:00:00"/>
    <s v="PBS017"/>
    <d v="2025-10-15T00:00:00"/>
    <n v="2769000"/>
    <x v="2468"/>
    <s v="PBS0"/>
  </r>
  <r>
    <x v="678"/>
    <d v="2021-04-22T00:00:00"/>
    <s v="PBS029"/>
    <d v="2034-03-15T00:00:00"/>
    <n v="2083300"/>
    <x v="2469"/>
    <s v="PBS0"/>
  </r>
  <r>
    <x v="678"/>
    <d v="2021-04-22T00:00:00"/>
    <s v="PBS004"/>
    <d v="2037-02-15T00:00:00"/>
    <n v="2476800"/>
    <x v="2470"/>
    <s v="PBS0"/>
  </r>
  <r>
    <x v="678"/>
    <d v="2021-04-22T00:00:00"/>
    <s v="PBS028"/>
    <d v="2046-10-15T00:00:00"/>
    <n v="2699300"/>
    <x v="2471"/>
    <s v="PBS0"/>
  </r>
  <r>
    <x v="679"/>
    <d v="2021-04-22T00:00:00"/>
    <s v="PBS027"/>
    <d v="2023-05-15T00:00:00"/>
    <n v="177000"/>
    <x v="2472"/>
    <s v="PBS0"/>
  </r>
  <r>
    <x v="679"/>
    <d v="2021-04-22T00:00:00"/>
    <s v="PBS017"/>
    <d v="2025-10-15T00:00:00"/>
    <n v="550000"/>
    <x v="236"/>
    <s v="PBS0"/>
  </r>
  <r>
    <x v="679"/>
    <d v="2021-04-22T00:00:00"/>
    <s v="PBS004"/>
    <d v="2037-02-15T00:00:00"/>
    <n v="1684500"/>
    <x v="2473"/>
    <s v="PBS0"/>
  </r>
  <r>
    <x v="679"/>
    <d v="2021-04-22T00:00:00"/>
    <s v="PBS028"/>
    <d v="2046-10-15T00:00:00"/>
    <n v="1001300"/>
    <x v="2474"/>
    <s v="PBS0"/>
  </r>
  <r>
    <x v="680"/>
    <d v="2021-04-29T00:00:00"/>
    <s v="SPN03210728"/>
    <d v="2021-07-28T00:00:00"/>
    <n v="2180000"/>
    <x v="2134"/>
    <s v="SPN0"/>
  </r>
  <r>
    <x v="680"/>
    <d v="2021-04-29T00:00:00"/>
    <s v="SPN12220106"/>
    <d v="2022-01-06T00:00:00"/>
    <n v="1230000"/>
    <x v="2475"/>
    <s v="SPN1"/>
  </r>
  <r>
    <x v="680"/>
    <d v="2021-04-29T00:00:00"/>
    <s v="FR0086"/>
    <d v="2026-04-15T00:00:00"/>
    <n v="12397100"/>
    <x v="2476"/>
    <s v="FR00"/>
  </r>
  <r>
    <x v="680"/>
    <d v="2021-04-29T00:00:00"/>
    <s v="FR0087"/>
    <d v="2031-02-15T00:00:00"/>
    <n v="19671000"/>
    <x v="2477"/>
    <s v="FR00"/>
  </r>
  <r>
    <x v="680"/>
    <d v="2021-04-29T00:00:00"/>
    <s v="FR0088"/>
    <d v="2036-06-15T00:00:00"/>
    <n v="4364600"/>
    <x v="2478"/>
    <s v="FR00"/>
  </r>
  <r>
    <x v="680"/>
    <d v="2021-04-29T00:00:00"/>
    <s v="FR0083"/>
    <d v="2040-04-15T00:00:00"/>
    <n v="9526900"/>
    <x v="2479"/>
    <s v="FR00"/>
  </r>
  <r>
    <x v="680"/>
    <d v="2021-04-29T00:00:00"/>
    <s v="FR0089"/>
    <d v="2051-08-15T00:00:00"/>
    <n v="3377000"/>
    <x v="2480"/>
    <s v="FR00"/>
  </r>
  <r>
    <x v="681"/>
    <d v="2021-05-06T00:00:00"/>
    <s v="SPNS05112021"/>
    <d v="2021-10-07T00:00:00"/>
    <n v="1930000"/>
    <x v="2481"/>
    <s v="SPNS"/>
  </r>
  <r>
    <x v="681"/>
    <d v="2021-05-06T00:00:00"/>
    <s v="PBS027"/>
    <d v="2023-05-15T00:00:00"/>
    <n v="7671700"/>
    <x v="2482"/>
    <s v="PBS0"/>
  </r>
  <r>
    <x v="681"/>
    <d v="2021-05-06T00:00:00"/>
    <s v="PBS017"/>
    <d v="2025-10-15T00:00:00"/>
    <n v="2615000"/>
    <x v="2483"/>
    <s v="PBS0"/>
  </r>
  <r>
    <x v="681"/>
    <d v="2021-05-06T00:00:00"/>
    <s v="PBS029"/>
    <d v="2034-03-15T00:00:00"/>
    <n v="2346600"/>
    <x v="2484"/>
    <s v="PBS0"/>
  </r>
  <r>
    <x v="681"/>
    <d v="2021-05-06T00:00:00"/>
    <s v="PBS004"/>
    <d v="2037-02-15T00:00:00"/>
    <n v="2596400"/>
    <x v="2485"/>
    <s v="PBS0"/>
  </r>
  <r>
    <x v="681"/>
    <d v="2021-05-06T00:00:00"/>
    <s v="PBS028"/>
    <d v="2046-10-15T00:00:00"/>
    <n v="2746000"/>
    <x v="2486"/>
    <s v="PBS0"/>
  </r>
  <r>
    <x v="682"/>
    <d v="2021-05-11T00:00:00"/>
    <s v="PBS026"/>
    <d v="2024-10-15T00:00:00"/>
    <n v="500000"/>
    <x v="8"/>
    <s v="PBS0"/>
  </r>
  <r>
    <x v="682"/>
    <d v="2021-05-11T00:00:00"/>
    <s v="PBS003"/>
    <d v="2027-01-15T00:00:00"/>
    <n v="250000"/>
    <x v="1244"/>
    <s v="PBS0"/>
  </r>
  <r>
    <x v="683"/>
    <d v="2021-05-27T00:00:00"/>
    <s v="RIJPY0524"/>
    <d v="2024-05-27T00:00:00"/>
    <n v="3823194.7000000007"/>
    <x v="2487"/>
    <s v="RIJP"/>
  </r>
  <r>
    <x v="683"/>
    <d v="2021-05-27T00:00:00"/>
    <s v="RIJPY0526"/>
    <d v="2026-05-27T00:00:00"/>
    <n v="6169845.2400000012"/>
    <x v="2488"/>
    <s v="RIJP"/>
  </r>
  <r>
    <x v="683"/>
    <d v="2021-05-27T00:00:00"/>
    <s v="RIJPY0528"/>
    <d v="2028-05-27T00:00:00"/>
    <n v="158201.16000000003"/>
    <x v="2489"/>
    <s v="RIJP"/>
  </r>
  <r>
    <x v="683"/>
    <d v="2021-05-27T00:00:00"/>
    <s v="RIJPY0531"/>
    <d v="2031-05-27T00:00:00"/>
    <n v="2399384.2599999998"/>
    <x v="2490"/>
    <s v="RIJP"/>
  </r>
  <r>
    <x v="683"/>
    <d v="2021-05-27T00:00:00"/>
    <s v="RIJPY0536"/>
    <d v="2036-05-27T00:00:00"/>
    <n v="329585.75000000006"/>
    <x v="2491"/>
    <s v="RIJP"/>
  </r>
  <r>
    <x v="683"/>
    <d v="2021-05-27T00:00:00"/>
    <s v="RIJPY0541"/>
    <d v="2041-05-27T00:00:00"/>
    <n v="303218.89"/>
    <x v="2492"/>
    <s v="RIJP"/>
  </r>
  <r>
    <x v="684"/>
    <d v="2021-05-28T00:00:00"/>
    <s v="SPN03210826"/>
    <d v="2021-08-26T00:00:00"/>
    <n v="1950000"/>
    <x v="946"/>
    <s v="SPN0"/>
  </r>
  <r>
    <x v="684"/>
    <d v="2021-05-28T00:00:00"/>
    <s v="SPN12220527"/>
    <d v="2022-05-27T00:00:00"/>
    <n v="2050000"/>
    <x v="2466"/>
    <s v="SPN1"/>
  </r>
  <r>
    <x v="684"/>
    <d v="2021-05-28T00:00:00"/>
    <s v="FR0086"/>
    <d v="2026-04-15T00:00:00"/>
    <n v="28094600"/>
    <x v="2493"/>
    <s v="FR00"/>
  </r>
  <r>
    <x v="684"/>
    <d v="2021-05-28T00:00:00"/>
    <s v="FR0087"/>
    <d v="2031-02-15T00:00:00"/>
    <n v="26233700"/>
    <x v="2494"/>
    <s v="FR00"/>
  </r>
  <r>
    <x v="684"/>
    <d v="2021-05-28T00:00:00"/>
    <s v="FR0088"/>
    <d v="2036-06-15T00:00:00"/>
    <n v="5022600"/>
    <x v="2495"/>
    <s v="FR00"/>
  </r>
  <r>
    <x v="684"/>
    <d v="2021-05-28T00:00:00"/>
    <s v="FR0083"/>
    <d v="2040-04-15T00:00:00"/>
    <n v="10743400"/>
    <x v="2496"/>
    <s v="FR00"/>
  </r>
  <r>
    <x v="684"/>
    <d v="2021-05-28T00:00:00"/>
    <s v="FR0089"/>
    <d v="2051-08-15T00:00:00"/>
    <n v="4068900"/>
    <x v="2497"/>
    <s v="FR00"/>
  </r>
  <r>
    <x v="685"/>
    <d v="2021-06-04T00:00:00"/>
    <s v="SPNS03122021"/>
    <d v="2021-12-03T00:00:00"/>
    <n v="1215000"/>
    <x v="2498"/>
    <s v="SPNS"/>
  </r>
  <r>
    <x v="685"/>
    <d v="2021-06-04T00:00:00"/>
    <s v="PBS027"/>
    <d v="2023-05-15T00:00:00"/>
    <n v="13595000"/>
    <x v="2499"/>
    <s v="PBS0"/>
  </r>
  <r>
    <x v="685"/>
    <d v="2021-06-04T00:00:00"/>
    <s v="PBS017"/>
    <d v="2025-10-15T00:00:00"/>
    <n v="12423000"/>
    <x v="2500"/>
    <s v="PBS0"/>
  </r>
  <r>
    <x v="685"/>
    <d v="2021-06-04T00:00:00"/>
    <s v="PBS030"/>
    <d v="2028-07-15T00:00:00"/>
    <n v="6973000"/>
    <x v="2501"/>
    <s v="PBS0"/>
  </r>
  <r>
    <x v="685"/>
    <d v="2021-06-04T00:00:00"/>
    <s v="PBS029"/>
    <d v="2034-03-15T00:00:00"/>
    <n v="4715400"/>
    <x v="2502"/>
    <s v="PBS0"/>
  </r>
  <r>
    <x v="685"/>
    <d v="2021-06-04T00:00:00"/>
    <s v="PBS028"/>
    <d v="2046-10-15T00:00:00"/>
    <n v="5724500"/>
    <x v="2503"/>
    <s v="PBS0"/>
  </r>
  <r>
    <x v="686"/>
    <d v="2021-06-07T00:00:00"/>
    <s v="FR0082"/>
    <d v="2030-09-15T00:00:00"/>
    <n v="3000000"/>
    <x v="353"/>
    <s v="FR00"/>
  </r>
  <r>
    <x v="686"/>
    <d v="2021-06-07T00:00:00"/>
    <s v="FR0074"/>
    <d v="2032-08-15T00:00:00"/>
    <n v="3000000"/>
    <x v="353"/>
    <s v="FR00"/>
  </r>
  <r>
    <x v="686"/>
    <d v="2021-06-09T00:00:00"/>
    <s v="SWR002"/>
    <d v="2023-06-09T00:00:00"/>
    <n v="24141"/>
    <x v="2504"/>
    <s v="SWR0"/>
  </r>
  <r>
    <x v="687"/>
    <d v="2021-06-10T00:00:00"/>
    <s v="SPN12210909"/>
    <d v="2021-08-26T00:00:00"/>
    <n v="1770000"/>
    <x v="837"/>
    <s v="SPN1"/>
  </r>
  <r>
    <x v="687"/>
    <d v="2021-06-10T00:00:00"/>
    <s v="SPN12220527"/>
    <d v="2022-05-27T00:00:00"/>
    <n v="1470000"/>
    <x v="1037"/>
    <s v="SPN1"/>
  </r>
  <r>
    <x v="687"/>
    <d v="2021-06-10T00:00:00"/>
    <s v="FR0086"/>
    <d v="2026-04-15T00:00:00"/>
    <n v="20423500"/>
    <x v="2505"/>
    <s v="FR00"/>
  </r>
  <r>
    <x v="687"/>
    <d v="2021-06-10T00:00:00"/>
    <s v="FR0087"/>
    <d v="2031-02-15T00:00:00"/>
    <n v="33746700"/>
    <x v="2506"/>
    <s v="FR00"/>
  </r>
  <r>
    <x v="687"/>
    <d v="2021-06-10T00:00:00"/>
    <s v="FR0088"/>
    <d v="2036-06-15T00:00:00"/>
    <n v="3410700"/>
    <x v="2507"/>
    <s v="FR00"/>
  </r>
  <r>
    <x v="687"/>
    <d v="2021-06-10T00:00:00"/>
    <s v="FR0083"/>
    <d v="2040-04-15T00:00:00"/>
    <n v="13701100"/>
    <x v="2508"/>
    <s v="FR00"/>
  </r>
  <r>
    <x v="687"/>
    <d v="2021-06-10T00:00:00"/>
    <s v="FR0089"/>
    <d v="2051-08-15T00:00:00"/>
    <n v="3935300"/>
    <x v="2509"/>
    <s v="FR00"/>
  </r>
  <r>
    <x v="688"/>
    <d v="2021-06-17T00:00:00"/>
    <s v="SPNS03122021"/>
    <d v="2021-12-03T00:00:00"/>
    <n v="1740000"/>
    <x v="2510"/>
    <s v="SPNS"/>
  </r>
  <r>
    <x v="688"/>
    <d v="2021-06-17T00:00:00"/>
    <s v="PBS027"/>
    <d v="2023-05-15T00:00:00"/>
    <n v="19900500"/>
    <x v="2511"/>
    <s v="PBS0"/>
  </r>
  <r>
    <x v="688"/>
    <d v="2021-06-17T00:00:00"/>
    <s v="PBS017"/>
    <d v="2025-10-15T00:00:00"/>
    <n v="12745000"/>
    <x v="2512"/>
    <s v="PBS0"/>
  </r>
  <r>
    <x v="688"/>
    <d v="2021-06-17T00:00:00"/>
    <s v="PBS029"/>
    <d v="2034-03-15T00:00:00"/>
    <n v="5454700"/>
    <x v="2513"/>
    <s v="PBS0"/>
  </r>
  <r>
    <x v="688"/>
    <d v="2021-06-17T00:00:00"/>
    <s v="PBS004"/>
    <d v="2037-02-15T00:00:00"/>
    <n v="2919300"/>
    <x v="2514"/>
    <s v="PBS0"/>
  </r>
  <r>
    <x v="688"/>
    <d v="2021-06-17T00:00:00"/>
    <s v="PBS028"/>
    <d v="2046-10-15T00:00:00"/>
    <n v="3915000"/>
    <x v="2515"/>
    <s v="PBS0"/>
  </r>
  <r>
    <x v="689"/>
    <d v="2021-06-24T00:00:00"/>
    <s v="SPN03210922"/>
    <d v="2021-09-22T00:00:00"/>
    <n v="2105000"/>
    <x v="2516"/>
    <s v="SPN0"/>
  </r>
  <r>
    <x v="689"/>
    <d v="2021-06-24T00:00:00"/>
    <s v="SPN12220331"/>
    <d v="2022-03-31T00:00:00"/>
    <n v="1970000"/>
    <x v="586"/>
    <s v="SPN1"/>
  </r>
  <r>
    <x v="689"/>
    <d v="2021-06-24T00:00:00"/>
    <s v="FR0086"/>
    <d v="2026-04-15T00:00:00"/>
    <n v="24291000"/>
    <x v="2517"/>
    <s v="FR00"/>
  </r>
  <r>
    <x v="689"/>
    <d v="2021-06-24T00:00:00"/>
    <s v="FR0087"/>
    <d v="2031-02-15T00:00:00"/>
    <n v="27810500"/>
    <x v="2518"/>
    <s v="FR00"/>
  </r>
  <r>
    <x v="689"/>
    <d v="2021-06-24T00:00:00"/>
    <s v="FR0088"/>
    <d v="2036-06-15T00:00:00"/>
    <n v="2316300"/>
    <x v="2519"/>
    <s v="FR00"/>
  </r>
  <r>
    <x v="689"/>
    <d v="2021-06-24T00:00:00"/>
    <s v="FR0083"/>
    <d v="2040-04-15T00:00:00"/>
    <n v="9288500"/>
    <x v="2520"/>
    <s v="FR00"/>
  </r>
  <r>
    <x v="689"/>
    <d v="2021-06-24T00:00:00"/>
    <s v="FR0089"/>
    <d v="2051-08-15T00:00:00"/>
    <n v="2171300"/>
    <x v="2521"/>
    <s v="FR00"/>
  </r>
  <r>
    <x v="690"/>
    <d v="2021-07-01T00:00:00"/>
    <s v="SPNS03122021"/>
    <d v="2021-12-03T00:00:00"/>
    <n v="1580000"/>
    <x v="1032"/>
    <s v="SPNS"/>
  </r>
  <r>
    <x v="690"/>
    <d v="2021-07-01T00:00:00"/>
    <s v="PBS027"/>
    <d v="2023-05-15T00:00:00"/>
    <n v="18654000"/>
    <x v="2522"/>
    <s v="PBS0"/>
  </r>
  <r>
    <x v="690"/>
    <d v="2021-07-01T00:00:00"/>
    <s v="PBS017"/>
    <d v="2025-10-15T00:00:00"/>
    <n v="9694700"/>
    <x v="2523"/>
    <s v="PBS0"/>
  </r>
  <r>
    <x v="690"/>
    <d v="2021-07-01T00:00:00"/>
    <s v="PBS030"/>
    <d v="2028-07-15T00:00:00"/>
    <n v="5692000"/>
    <x v="2524"/>
    <s v="PBS0"/>
  </r>
  <r>
    <x v="690"/>
    <d v="2021-07-01T00:00:00"/>
    <s v="PBS029"/>
    <d v="2034-03-15T00:00:00"/>
    <n v="6668600"/>
    <x v="2525"/>
    <s v="PBS0"/>
  </r>
  <r>
    <x v="690"/>
    <d v="2021-07-01T00:00:00"/>
    <s v="PBS028"/>
    <d v="2046-10-15T00:00:00"/>
    <n v="6395500"/>
    <x v="2526"/>
    <s v="PBS0"/>
  </r>
  <r>
    <x v="691"/>
    <d v="2021-07-08T00:00:00"/>
    <s v="SPN12211007"/>
    <d v="2021-10-07T00:00:00"/>
    <n v="3550000"/>
    <x v="438"/>
    <s v="SPN1"/>
  </r>
  <r>
    <x v="691"/>
    <d v="2021-07-08T00:00:00"/>
    <s v="SPN12220707"/>
    <d v="2022-07-07T00:00:00"/>
    <n v="3250000"/>
    <x v="1066"/>
    <s v="SPN1"/>
  </r>
  <r>
    <x v="691"/>
    <d v="2021-07-08T00:00:00"/>
    <s v="FR0090"/>
    <d v="2027-04-15T00:00:00"/>
    <n v="22687400"/>
    <x v="2527"/>
    <s v="FR00"/>
  </r>
  <r>
    <x v="691"/>
    <d v="2021-07-08T00:00:00"/>
    <s v="FR0091"/>
    <d v="2032-04-15T00:00:00"/>
    <n v="33975200"/>
    <x v="2528"/>
    <s v="FR00"/>
  </r>
  <r>
    <x v="691"/>
    <d v="2021-07-08T00:00:00"/>
    <s v="FR0088"/>
    <d v="2036-06-15T00:00:00"/>
    <n v="2883500"/>
    <x v="2529"/>
    <s v="FR00"/>
  </r>
  <r>
    <x v="691"/>
    <d v="2021-07-08T00:00:00"/>
    <s v="FR0092"/>
    <d v="2042-06-15T00:00:00"/>
    <n v="15136600"/>
    <x v="2530"/>
    <s v="FR00"/>
  </r>
  <r>
    <x v="691"/>
    <d v="2021-07-08T00:00:00"/>
    <s v="FR0089"/>
    <d v="2051-08-15T00:00:00"/>
    <n v="1919800"/>
    <x v="2531"/>
    <s v="FR00"/>
  </r>
  <r>
    <x v="692"/>
    <d v="2021-07-15T00:00:00"/>
    <s v="SPNS14012022"/>
    <d v="2022-01-14T00:00:00"/>
    <n v="8110000"/>
    <x v="2532"/>
    <s v="SPNS"/>
  </r>
  <r>
    <x v="692"/>
    <d v="2021-07-15T00:00:00"/>
    <s v="PBS027"/>
    <d v="2023-05-15T00:00:00"/>
    <n v="15446000"/>
    <x v="2533"/>
    <s v="PBS0"/>
  </r>
  <r>
    <x v="692"/>
    <d v="2021-07-15T00:00:00"/>
    <s v="PBS017"/>
    <d v="2025-10-15T00:00:00"/>
    <n v="10501000"/>
    <x v="1523"/>
    <s v="PBS0"/>
  </r>
  <r>
    <x v="692"/>
    <d v="2021-07-15T00:00:00"/>
    <s v="PBS029"/>
    <d v="2034-03-15T00:00:00"/>
    <n v="8629800"/>
    <x v="2534"/>
    <s v="PBS0"/>
  </r>
  <r>
    <x v="692"/>
    <d v="2021-07-15T00:00:00"/>
    <s v="PBS004"/>
    <d v="2037-02-15T00:00:00"/>
    <n v="3087000"/>
    <x v="2535"/>
    <s v="PBS0"/>
  </r>
  <r>
    <x v="692"/>
    <d v="2021-07-15T00:00:00"/>
    <s v="PBS028"/>
    <d v="2046-10-15T00:00:00"/>
    <n v="5335000"/>
    <x v="2536"/>
    <s v="PBS0"/>
  </r>
  <r>
    <x v="693"/>
    <d v="2021-07-22T00:00:00"/>
    <s v="SBR010"/>
    <d v="2023-07-10T00:00:00"/>
    <n v="7500118"/>
    <x v="2537"/>
    <s v="SBR0"/>
  </r>
  <r>
    <x v="694"/>
    <d v="2021-07-23T00:00:00"/>
    <s v="SPN03211021"/>
    <d v="2021-10-21T00:00:00"/>
    <n v="7660000"/>
    <x v="2538"/>
    <s v="SPN0"/>
  </r>
  <r>
    <x v="694"/>
    <d v="2021-07-23T00:00:00"/>
    <s v="SPN12220331"/>
    <d v="2022-03-31T00:00:00"/>
    <n v="7590000"/>
    <x v="2539"/>
    <s v="SPN1"/>
  </r>
  <r>
    <x v="694"/>
    <d v="2021-07-23T00:00:00"/>
    <s v="FR0090"/>
    <d v="2027-04-15T00:00:00"/>
    <n v="24280500"/>
    <x v="2540"/>
    <s v="FR00"/>
  </r>
  <r>
    <x v="694"/>
    <d v="2021-07-23T00:00:00"/>
    <s v="FR0091"/>
    <d v="2032-04-15T00:00:00"/>
    <n v="30819400"/>
    <x v="2541"/>
    <s v="FR00"/>
  </r>
  <r>
    <x v="694"/>
    <d v="2021-07-23T00:00:00"/>
    <s v="FR0088"/>
    <d v="2036-06-15T00:00:00"/>
    <n v="2874600"/>
    <x v="2542"/>
    <s v="FR00"/>
  </r>
  <r>
    <x v="694"/>
    <d v="2021-07-23T00:00:00"/>
    <s v="FR0092"/>
    <d v="2042-06-15T00:00:00"/>
    <n v="19873700"/>
    <x v="2543"/>
    <s v="FR00"/>
  </r>
  <r>
    <x v="694"/>
    <d v="2021-07-23T00:00:00"/>
    <s v="FR0089"/>
    <d v="2051-08-15T00:00:00"/>
    <n v="2452400"/>
    <x v="2544"/>
    <s v="FR00"/>
  </r>
  <r>
    <x v="694"/>
    <d v="2021-07-28T00:00:00"/>
    <s v="RI0731"/>
    <d v="2031-07-28T00:00:00"/>
    <n v="35648605.199000001"/>
    <x v="2545"/>
    <s v="RI07"/>
  </r>
  <r>
    <x v="694"/>
    <d v="2021-07-28T00:00:00"/>
    <s v="RI0351"/>
    <d v="2051-03-12T00:00:00"/>
    <n v="35413361.795000002"/>
    <x v="2546"/>
    <s v="RI03"/>
  </r>
  <r>
    <x v="694"/>
    <d v="2021-07-28T00:00:00"/>
    <s v="RI0371"/>
    <d v="2071-03-12T00:00:00"/>
    <n v="15255033.43"/>
    <x v="2547"/>
    <s v="RI03"/>
  </r>
  <r>
    <x v="694"/>
    <d v="2021-07-28T00:00:00"/>
    <s v="RIEUR0729"/>
    <d v="2029-07-28T00:00:00"/>
    <n v="23388019.131000001"/>
    <x v="2548"/>
    <s v="RIEU"/>
  </r>
  <r>
    <x v="695"/>
    <d v="2021-07-27T00:00:00"/>
    <s v="FR0082"/>
    <d v="2030-09-15T00:00:00"/>
    <n v="3000000"/>
    <x v="353"/>
    <s v="FR00"/>
  </r>
  <r>
    <x v="695"/>
    <d v="2021-07-27T00:00:00"/>
    <s v="FR0064"/>
    <d v="2028-05-15T00:00:00"/>
    <n v="3000000"/>
    <x v="353"/>
    <s v="FR00"/>
  </r>
  <r>
    <x v="696"/>
    <d v="2021-07-29T00:00:00"/>
    <s v="SPNS14012022"/>
    <d v="2022-01-14T00:00:00"/>
    <n v="6120000"/>
    <x v="2549"/>
    <s v="SPNS"/>
  </r>
  <r>
    <x v="696"/>
    <d v="2021-07-29T00:00:00"/>
    <s v="PBS031"/>
    <d v="2024-07-15T00:00:00"/>
    <n v="14181000"/>
    <x v="2550"/>
    <s v="PBS0"/>
  </r>
  <r>
    <x v="696"/>
    <d v="2021-07-29T00:00:00"/>
    <s v="PBS032"/>
    <d v="2026-07-15T00:00:00"/>
    <n v="13271000"/>
    <x v="2551"/>
    <s v="PBS0"/>
  </r>
  <r>
    <x v="696"/>
    <d v="2021-07-29T00:00:00"/>
    <s v="PBS030"/>
    <d v="2028-07-15T00:00:00"/>
    <n v="5327000"/>
    <x v="2552"/>
    <s v="PBS0"/>
  </r>
  <r>
    <x v="696"/>
    <d v="2021-07-29T00:00:00"/>
    <s v="PBS029"/>
    <d v="2034-03-15T00:00:00"/>
    <n v="9311000"/>
    <x v="2553"/>
    <s v="PBS0"/>
  </r>
  <r>
    <x v="696"/>
    <d v="2021-07-29T00:00:00"/>
    <s v="PBS028"/>
    <d v="2046-10-15T00:00:00"/>
    <n v="8483000"/>
    <x v="2554"/>
    <s v="PBS0"/>
  </r>
  <r>
    <x v="697"/>
    <d v="2021-08-05T00:00:00"/>
    <s v="SPN12211104"/>
    <d v="2021-11-04T00:00:00"/>
    <n v="9910000"/>
    <x v="2555"/>
    <s v="SPN1"/>
  </r>
  <r>
    <x v="697"/>
    <d v="2021-08-05T00:00:00"/>
    <s v="SPN12220527"/>
    <d v="2021-05-27T00:00:00"/>
    <n v="8250000"/>
    <x v="2556"/>
    <s v="SPN1"/>
  </r>
  <r>
    <x v="697"/>
    <d v="2021-08-05T00:00:00"/>
    <s v="FR0090"/>
    <d v="2027-04-15T00:00:00"/>
    <n v="26317300"/>
    <x v="2557"/>
    <s v="FR00"/>
  </r>
  <r>
    <x v="697"/>
    <d v="2021-08-05T00:00:00"/>
    <s v="FR0091"/>
    <d v="2032-04-15T00:00:00"/>
    <n v="39575200"/>
    <x v="2558"/>
    <s v="FR00"/>
  </r>
  <r>
    <x v="697"/>
    <d v="2021-08-05T00:00:00"/>
    <s v="FR0088"/>
    <d v="2036-06-15T00:00:00"/>
    <n v="4308500"/>
    <x v="2559"/>
    <s v="FR00"/>
  </r>
  <r>
    <x v="697"/>
    <d v="2021-08-05T00:00:00"/>
    <s v="FR0092"/>
    <d v="2042-06-15T00:00:00"/>
    <n v="16679300"/>
    <x v="2560"/>
    <s v="FR00"/>
  </r>
  <r>
    <x v="697"/>
    <d v="2021-08-05T00:00:00"/>
    <s v="FR0089"/>
    <d v="2051-08-15T00:00:00"/>
    <n v="2743200"/>
    <x v="2561"/>
    <s v="FR00"/>
  </r>
  <r>
    <x v="698"/>
    <d v="2021-08-13T00:00:00"/>
    <s v="SPNS12022022"/>
    <d v="2022-02-12T00:00:00"/>
    <n v="10255000"/>
    <x v="737"/>
    <s v="SPNS"/>
  </r>
  <r>
    <x v="698"/>
    <d v="2021-08-13T00:00:00"/>
    <s v="PBS031"/>
    <d v="2024-07-15T00:00:00"/>
    <n v="12058000"/>
    <x v="2562"/>
    <s v="PBS0"/>
  </r>
  <r>
    <x v="698"/>
    <d v="2021-08-13T00:00:00"/>
    <s v="PBS032"/>
    <d v="2026-07-15T00:00:00"/>
    <n v="8490000"/>
    <x v="2563"/>
    <s v="PBS0"/>
  </r>
  <r>
    <x v="698"/>
    <d v="2021-08-13T00:00:00"/>
    <s v="PBS029"/>
    <d v="2034-03-15T00:00:00"/>
    <n v="8851800"/>
    <x v="2564"/>
    <s v="PBS0"/>
  </r>
  <r>
    <x v="698"/>
    <d v="2021-08-13T00:00:00"/>
    <s v="PBS004"/>
    <d v="2037-02-15T00:00:00"/>
    <n v="3534900"/>
    <x v="2565"/>
    <s v="PBS0"/>
  </r>
  <r>
    <x v="698"/>
    <d v="2021-08-13T00:00:00"/>
    <s v="PBS028"/>
    <d v="2046-10-15T00:00:00"/>
    <n v="8470000"/>
    <x v="2566"/>
    <s v="PBS0"/>
  </r>
  <r>
    <x v="699"/>
    <d v="2021-08-20T00:00:00"/>
    <s v="SPN03211118"/>
    <d v="2021-11-18T00:00:00"/>
    <n v="5115000"/>
    <x v="2567"/>
    <s v="SPN0"/>
  </r>
  <r>
    <x v="699"/>
    <d v="2021-08-20T00:00:00"/>
    <s v="SPN12220819"/>
    <d v="2022-08-08T00:00:00"/>
    <n v="8000000"/>
    <x v="2568"/>
    <s v="SPN1"/>
  </r>
  <r>
    <x v="699"/>
    <d v="2021-08-20T00:00:00"/>
    <s v="FR0090"/>
    <d v="2027-04-15T00:00:00"/>
    <n v="18172100"/>
    <x v="2569"/>
    <s v="FR00"/>
  </r>
  <r>
    <x v="699"/>
    <d v="2021-08-20T00:00:00"/>
    <s v="FR0091"/>
    <d v="2032-04-15T00:00:00"/>
    <n v="25228100"/>
    <x v="2570"/>
    <s v="FR00"/>
  </r>
  <r>
    <x v="699"/>
    <d v="2021-08-20T00:00:00"/>
    <s v="FR0088"/>
    <d v="2036-06-15T00:00:00"/>
    <n v="3316100"/>
    <x v="2571"/>
    <s v="FR00"/>
  </r>
  <r>
    <x v="699"/>
    <d v="2021-08-20T00:00:00"/>
    <s v="FR0092"/>
    <d v="2042-06-15T00:00:00"/>
    <n v="14771400"/>
    <x v="2572"/>
    <s v="FR00"/>
  </r>
  <r>
    <x v="699"/>
    <d v="2021-08-20T00:00:00"/>
    <s v="FR0089"/>
    <d v="2051-08-15T00:00:00"/>
    <n v="2467400"/>
    <x v="2573"/>
    <s v="FR00"/>
  </r>
  <r>
    <x v="700"/>
    <d v="2021-08-24T00:00:00"/>
    <s v="FR0082"/>
    <d v="2030-09-15T00:00:00"/>
    <n v="4500000"/>
    <x v="2574"/>
    <s v="FR00"/>
  </r>
  <r>
    <x v="701"/>
    <d v="2021-08-26T00:00:00"/>
    <s v="SPNS12022022"/>
    <d v="2022-02-12T00:00:00"/>
    <n v="7355000"/>
    <x v="2575"/>
    <s v="SPNS"/>
  </r>
  <r>
    <x v="701"/>
    <d v="2021-08-26T00:00:00"/>
    <s v="PBS031"/>
    <d v="2024-07-15T00:00:00"/>
    <n v="13994000"/>
    <x v="2576"/>
    <s v="PBS0"/>
  </r>
  <r>
    <x v="701"/>
    <d v="2021-08-26T00:00:00"/>
    <s v="PBS032"/>
    <d v="2026-07-15T00:00:00"/>
    <n v="7556000"/>
    <x v="2577"/>
    <s v="PBS0"/>
  </r>
  <r>
    <x v="701"/>
    <d v="2021-08-26T00:00:00"/>
    <s v="PBS030"/>
    <d v="2028-07-15T00:00:00"/>
    <n v="3482000"/>
    <x v="2578"/>
    <s v="PBS0"/>
  </r>
  <r>
    <x v="701"/>
    <d v="2021-08-26T00:00:00"/>
    <s v="PBS029"/>
    <d v="2034-03-15T00:00:00"/>
    <n v="14171000"/>
    <x v="2579"/>
    <s v="PBS0"/>
  </r>
  <r>
    <x v="701"/>
    <d v="2021-08-26T00:00:00"/>
    <s v="PBS028"/>
    <d v="2046-10-15T00:00:00"/>
    <n v="5910000"/>
    <x v="2580"/>
    <s v="PBS0"/>
  </r>
  <r>
    <x v="702"/>
    <d v="2021-09-02T00:00:00"/>
    <s v="SPN12211202"/>
    <d v="2021-12-02T00:00:00"/>
    <n v="4770000"/>
    <x v="2581"/>
    <s v="SPN1"/>
  </r>
  <r>
    <x v="702"/>
    <d v="2021-09-02T00:00:00"/>
    <s v="SPN12220527"/>
    <d v="2022-05-27T00:00:00"/>
    <n v="5685000"/>
    <x v="2582"/>
    <s v="SPN1"/>
  </r>
  <r>
    <x v="702"/>
    <d v="2021-09-02T00:00:00"/>
    <s v="FR0090"/>
    <d v="2027-04-15T00:00:00"/>
    <n v="19315700"/>
    <x v="2583"/>
    <s v="FR00"/>
  </r>
  <r>
    <x v="702"/>
    <d v="2021-09-02T00:00:00"/>
    <s v="FR0091"/>
    <d v="2032-04-15T00:00:00"/>
    <n v="45167800"/>
    <x v="2584"/>
    <s v="FR00"/>
  </r>
  <r>
    <x v="702"/>
    <d v="2021-09-02T00:00:00"/>
    <s v="FR0088"/>
    <d v="2036-06-15T00:00:00"/>
    <n v="4237700"/>
    <x v="2585"/>
    <s v="FR00"/>
  </r>
  <r>
    <x v="702"/>
    <d v="2021-09-02T00:00:00"/>
    <s v="FR0092"/>
    <d v="2042-06-15T00:00:00"/>
    <n v="33976900"/>
    <x v="2586"/>
    <s v="FR00"/>
  </r>
  <r>
    <x v="702"/>
    <d v="2021-09-02T00:00:00"/>
    <s v="FR0089"/>
    <d v="2051-08-15T00:00:00"/>
    <n v="2955700"/>
    <x v="2587"/>
    <s v="FR00"/>
  </r>
  <r>
    <x v="703"/>
    <d v="2021-09-09T00:00:00"/>
    <s v="SPNS08032022"/>
    <d v="2021-03-08T00:00:00"/>
    <n v="7715000"/>
    <x v="2588"/>
    <s v="SPNS"/>
  </r>
  <r>
    <x v="703"/>
    <d v="2021-09-09T00:00:00"/>
    <s v="PBS031"/>
    <d v="2024-07-15T00:00:00"/>
    <n v="11950000"/>
    <x v="2017"/>
    <s v="PBS0"/>
  </r>
  <r>
    <x v="703"/>
    <d v="2021-09-09T00:00:00"/>
    <s v="PBS032"/>
    <d v="2026-07-15T00:00:00"/>
    <n v="10189500"/>
    <x v="2589"/>
    <s v="PBS0"/>
  </r>
  <r>
    <x v="703"/>
    <d v="2021-09-09T00:00:00"/>
    <s v="PBS029"/>
    <d v="2034-03-15T00:00:00"/>
    <n v="15579400"/>
    <x v="2590"/>
    <s v="PBS0"/>
  </r>
  <r>
    <x v="703"/>
    <d v="2021-09-09T00:00:00"/>
    <s v="PBS004"/>
    <d v="2037-02-15T00:00:00"/>
    <n v="5736100"/>
    <x v="2591"/>
    <s v="PBS0"/>
  </r>
  <r>
    <x v="703"/>
    <d v="2021-09-09T00:00:00"/>
    <s v="PBS028"/>
    <d v="2046-10-15T00:00:00"/>
    <n v="5439500"/>
    <x v="2592"/>
    <s v="PBS0"/>
  </r>
  <r>
    <x v="704"/>
    <d v="2021-09-23T00:00:00"/>
    <s v="RI0731"/>
    <d v="2031-07-28T00:00:00"/>
    <n v="648977.82949999999"/>
    <x v="2593"/>
    <s v="RI07"/>
  </r>
  <r>
    <x v="704"/>
    <d v="2021-09-23T00:00:00"/>
    <s v="RI0961"/>
    <d v="2061-09-23T00:00:00"/>
    <n v="648977.82949999999"/>
    <x v="2593"/>
    <s v="RI09"/>
  </r>
  <r>
    <x v="704"/>
    <d v="2021-09-23T00:00:00"/>
    <s v="RIEUR0334"/>
    <d v="2034-03-23T00:00:00"/>
    <n v="8359889.9999999991"/>
    <x v="2594"/>
    <s v="RIEU"/>
  </r>
  <r>
    <x v="705"/>
    <d v="2021-09-16T00:00:00"/>
    <s v="SPN03211215"/>
    <d v="2021-12-15T00:00:00"/>
    <n v="7050000"/>
    <x v="40"/>
    <s v="SPN0"/>
  </r>
  <r>
    <x v="705"/>
    <d v="2021-09-16T00:00:00"/>
    <s v="SPN12220915"/>
    <d v="2022-09-15T00:00:00"/>
    <n v="7995000"/>
    <x v="2595"/>
    <s v="SPN1"/>
  </r>
  <r>
    <x v="705"/>
    <d v="2021-09-16T00:00:00"/>
    <s v="FR0090"/>
    <d v="2027-04-15T00:00:00"/>
    <n v="21691400"/>
    <x v="2596"/>
    <s v="FR00"/>
  </r>
  <r>
    <x v="705"/>
    <d v="2021-09-16T00:00:00"/>
    <s v="FR0091"/>
    <d v="2032-04-15T00:00:00"/>
    <n v="18715200"/>
    <x v="2597"/>
    <s v="FR00"/>
  </r>
  <r>
    <x v="705"/>
    <d v="2021-09-16T00:00:00"/>
    <s v="FR0088"/>
    <d v="2036-06-15T00:00:00"/>
    <n v="5651400"/>
    <x v="2598"/>
    <s v="FR00"/>
  </r>
  <r>
    <x v="705"/>
    <d v="2021-09-16T00:00:00"/>
    <s v="FR0092"/>
    <d v="2042-06-15T00:00:00"/>
    <n v="15349900"/>
    <x v="2599"/>
    <s v="FR00"/>
  </r>
  <r>
    <x v="705"/>
    <d v="2021-09-16T00:00:00"/>
    <s v="FR0089"/>
    <d v="2051-08-15T00:00:00"/>
    <n v="4212100"/>
    <x v="2600"/>
    <s v="FR00"/>
  </r>
  <r>
    <x v="706"/>
    <d v="2021-09-22T00:00:00"/>
    <s v="SR015"/>
    <d v="2024-09-10T00:00:00"/>
    <n v="27000639"/>
    <x v="2601"/>
    <s v="SR01"/>
  </r>
  <r>
    <x v="707"/>
    <d v="2021-09-23T00:00:00"/>
    <s v="SPNS08032022"/>
    <d v="2021-03-08T00:00:00"/>
    <n v="5105000"/>
    <x v="2602"/>
    <s v="SPNS"/>
  </r>
  <r>
    <x v="707"/>
    <d v="2021-09-23T00:00:00"/>
    <s v="PBS031"/>
    <d v="2024-07-15T00:00:00"/>
    <n v="6027000"/>
    <x v="2603"/>
    <s v="PBS0"/>
  </r>
  <r>
    <x v="707"/>
    <d v="2021-09-23T00:00:00"/>
    <s v="PBS032"/>
    <d v="2026-07-15T00:00:00"/>
    <n v="4072500"/>
    <x v="2604"/>
    <s v="PBS0"/>
  </r>
  <r>
    <x v="707"/>
    <d v="2021-09-23T00:00:00"/>
    <s v="PBS030"/>
    <d v="2020-07-15T00:00:00"/>
    <n v="6153100"/>
    <x v="2605"/>
    <s v="PBS0"/>
  </r>
  <r>
    <x v="707"/>
    <d v="2021-09-23T00:00:00"/>
    <s v="PBS029"/>
    <d v="2034-03-15T00:00:00"/>
    <n v="13141000"/>
    <x v="2606"/>
    <s v="PBS0"/>
  </r>
  <r>
    <x v="707"/>
    <d v="2021-09-23T00:00:00"/>
    <s v="PBS028"/>
    <d v="2046-10-15T00:00:00"/>
    <n v="10878000"/>
    <x v="2607"/>
    <s v="PBS0"/>
  </r>
  <r>
    <x v="708"/>
    <d v="2021-09-30T00:00:00"/>
    <s v="SPN03211229"/>
    <d v="2021-12-29T00:00:00"/>
    <n v="4230000"/>
    <x v="2608"/>
    <s v="SPN0"/>
  </r>
  <r>
    <x v="708"/>
    <d v="2021-09-30T00:00:00"/>
    <s v="SPN12220707"/>
    <d v="2022-07-07T00:00:00"/>
    <n v="7505000"/>
    <x v="2609"/>
    <s v="SPN1"/>
  </r>
  <r>
    <x v="708"/>
    <d v="2021-09-30T00:00:00"/>
    <s v="FR0090"/>
    <d v="2027-04-15T00:00:00"/>
    <n v="17676000"/>
    <x v="2610"/>
    <s v="FR00"/>
  </r>
  <r>
    <x v="708"/>
    <d v="2021-09-30T00:00:00"/>
    <s v="FR0091"/>
    <d v="2032-04-15T00:00:00"/>
    <n v="12977200"/>
    <x v="2611"/>
    <s v="FR00"/>
  </r>
  <r>
    <x v="708"/>
    <d v="2021-09-30T00:00:00"/>
    <s v="FR0088"/>
    <d v="2036-06-15T00:00:00"/>
    <n v="2685300"/>
    <x v="2612"/>
    <s v="FR00"/>
  </r>
  <r>
    <x v="708"/>
    <d v="2021-09-30T00:00:00"/>
    <s v="FR0092"/>
    <d v="2042-06-15T00:00:00"/>
    <n v="12614100"/>
    <x v="2613"/>
    <s v="FR00"/>
  </r>
  <r>
    <x v="708"/>
    <d v="2021-09-30T00:00:00"/>
    <s v="FR0089"/>
    <d v="2051-08-15T00:00:00"/>
    <n v="1142000"/>
    <x v="2614"/>
    <s v="FR00"/>
  </r>
  <r>
    <x v="709"/>
    <d v="2021-10-07T00:00:00"/>
    <s v="SPNS06042022"/>
    <d v="2021-03-08T00:00:00"/>
    <n v="5630000"/>
    <x v="1370"/>
    <s v="SPNS"/>
  </r>
  <r>
    <x v="709"/>
    <d v="2021-10-07T00:00:00"/>
    <s v="PBS031"/>
    <d v="2024-07-15T00:00:00"/>
    <n v="10299500"/>
    <x v="2615"/>
    <s v="PBS0"/>
  </r>
  <r>
    <x v="709"/>
    <d v="2021-10-07T00:00:00"/>
    <s v="PBS032"/>
    <d v="2026-07-15T00:00:00"/>
    <n v="4575000"/>
    <x v="2616"/>
    <s v="PBS0"/>
  </r>
  <r>
    <x v="709"/>
    <d v="2021-10-07T00:00:00"/>
    <s v="PBS029"/>
    <d v="2034-03-15T00:00:00"/>
    <n v="11476000"/>
    <x v="2617"/>
    <s v="PBS0"/>
  </r>
  <r>
    <x v="709"/>
    <d v="2021-10-07T00:00:00"/>
    <s v="PBS004"/>
    <d v="2037-02-15T00:00:00"/>
    <n v="8035000"/>
    <x v="2618"/>
    <s v="PBS0"/>
  </r>
  <r>
    <x v="709"/>
    <d v="2021-10-07T00:00:00"/>
    <s v="PBS028"/>
    <d v="2046-10-15T00:00:00"/>
    <n v="6050000"/>
    <x v="2042"/>
    <s v="PBS0"/>
  </r>
  <r>
    <x v="710"/>
    <d v="2021-10-14T00:00:00"/>
    <s v="SPN03220112"/>
    <d v="2022-01-12T00:00:00"/>
    <n v="6240000"/>
    <x v="2619"/>
    <s v="SPN0"/>
  </r>
  <r>
    <x v="710"/>
    <d v="2021-10-14T00:00:00"/>
    <s v="SPN12221013"/>
    <d v="2022-10-13T00:00:00"/>
    <n v="8610000"/>
    <x v="2620"/>
    <s v="SPN1"/>
  </r>
  <r>
    <x v="710"/>
    <d v="2021-10-14T00:00:00"/>
    <s v="FR0090"/>
    <d v="2027-04-15T00:00:00"/>
    <n v="13727000"/>
    <x v="2621"/>
    <s v="FR00"/>
  </r>
  <r>
    <x v="710"/>
    <d v="2021-10-14T00:00:00"/>
    <s v="FR0091"/>
    <d v="2032-04-15T00:00:00"/>
    <n v="7355600"/>
    <x v="2622"/>
    <s v="FR00"/>
  </r>
  <r>
    <x v="710"/>
    <d v="2021-10-14T00:00:00"/>
    <s v="FR0088"/>
    <d v="2036-06-15T00:00:00"/>
    <n v="2613100"/>
    <x v="2623"/>
    <s v="FR00"/>
  </r>
  <r>
    <x v="710"/>
    <d v="2021-10-14T00:00:00"/>
    <s v="FR0092"/>
    <d v="2042-06-15T00:00:00"/>
    <n v="10097800"/>
    <x v="2624"/>
    <s v="FR00"/>
  </r>
  <r>
    <x v="710"/>
    <d v="2021-10-14T00:00:00"/>
    <s v="FR0089"/>
    <d v="2051-08-15T00:00:00"/>
    <n v="1504300"/>
    <x v="2625"/>
    <s v="FR00"/>
  </r>
  <r>
    <x v="711"/>
    <d v="2021-10-22T00:00:00"/>
    <s v="SPNS06042022"/>
    <d v="2021-03-08T00:00:00"/>
    <n v="9010000"/>
    <x v="915"/>
    <s v="SPNS"/>
  </r>
  <r>
    <x v="711"/>
    <d v="2021-10-22T00:00:00"/>
    <s v="PBS031"/>
    <d v="2024-07-15T00:00:00"/>
    <n v="10560500"/>
    <x v="2626"/>
    <s v="PBS0"/>
  </r>
  <r>
    <x v="711"/>
    <d v="2021-10-22T00:00:00"/>
    <s v="PBS032"/>
    <d v="2026-07-15T00:00:00"/>
    <n v="7420000"/>
    <x v="2627"/>
    <s v="PBS0"/>
  </r>
  <r>
    <x v="711"/>
    <d v="2021-10-22T00:00:00"/>
    <s v="PBS029"/>
    <d v="2034-03-15T00:00:00"/>
    <n v="14475000"/>
    <x v="2628"/>
    <s v="PBS0"/>
  </r>
  <r>
    <x v="711"/>
    <d v="2021-10-22T00:00:00"/>
    <s v="PBS028"/>
    <d v="2046-10-15T00:00:00"/>
    <n v="11954500"/>
    <x v="2629"/>
    <s v="PBS0"/>
  </r>
  <r>
    <x v="712"/>
    <d v="2021-10-25T00:00:00"/>
    <s v="ORI020"/>
    <d v="2021-10-15T00:00:00"/>
    <n v="15000000"/>
    <x v="1698"/>
    <s v="ORI0"/>
  </r>
  <r>
    <x v="713"/>
    <d v="2021-10-28T00:00:00"/>
    <s v="SPN03220126"/>
    <d v="2022-01-26T00:00:00"/>
    <n v="4270000"/>
    <x v="2630"/>
    <s v="SPN0"/>
  </r>
  <r>
    <x v="713"/>
    <d v="2021-10-28T00:00:00"/>
    <s v="SPN12220707"/>
    <d v="2022-07-07T00:00:00"/>
    <n v="8500000"/>
    <x v="2631"/>
    <s v="SPN1"/>
  </r>
  <r>
    <x v="713"/>
    <d v="2021-10-28T00:00:00"/>
    <s v="FR0090"/>
    <d v="2027-04-15T00:00:00"/>
    <n v="17349000"/>
    <x v="2632"/>
    <s v="FR00"/>
  </r>
  <r>
    <x v="713"/>
    <d v="2021-10-28T00:00:00"/>
    <s v="FR0091"/>
    <d v="2032-04-15T00:00:00"/>
    <n v="18367000"/>
    <x v="2633"/>
    <s v="FR00"/>
  </r>
  <r>
    <x v="713"/>
    <d v="2021-10-28T00:00:00"/>
    <s v="FR0088"/>
    <d v="2036-06-15T00:00:00"/>
    <n v="5068900"/>
    <x v="2634"/>
    <s v="FR00"/>
  </r>
  <r>
    <x v="713"/>
    <d v="2021-10-28T00:00:00"/>
    <s v="FR0092"/>
    <d v="2042-06-15T00:00:00"/>
    <n v="13678800"/>
    <x v="2635"/>
    <s v="FR00"/>
  </r>
  <r>
    <x v="713"/>
    <d v="2021-10-28T00:00:00"/>
    <s v="FR0089"/>
    <d v="2051-08-15T00:00:00"/>
    <n v="2301400"/>
    <x v="2636"/>
    <s v="FR00"/>
  </r>
  <r>
    <x v="714"/>
    <d v="2021-11-04T00:00:00"/>
    <s v="SPNS03052022"/>
    <d v="2022-05-03T00:00:00"/>
    <n v="8665000"/>
    <x v="2637"/>
    <s v="SPNS"/>
  </r>
  <r>
    <x v="714"/>
    <d v="2021-11-04T00:00:00"/>
    <s v="PBS031"/>
    <d v="2024-07-15T00:00:00"/>
    <n v="8926500"/>
    <x v="2638"/>
    <s v="PBS0"/>
  </r>
  <r>
    <x v="714"/>
    <d v="2021-11-04T00:00:00"/>
    <s v="PBS032"/>
    <d v="2026-07-15T00:00:00"/>
    <n v="6213000"/>
    <x v="2639"/>
    <s v="PBS0"/>
  </r>
  <r>
    <x v="714"/>
    <d v="2021-11-04T00:00:00"/>
    <s v="PBS029"/>
    <d v="2034-03-15T00:00:00"/>
    <n v="14396300"/>
    <x v="2640"/>
    <s v="PBS0"/>
  </r>
  <r>
    <x v="714"/>
    <d v="2021-11-04T00:00:00"/>
    <s v="PBS028"/>
    <d v="2046-10-15T00:00:00"/>
    <n v="10496300"/>
    <x v="2641"/>
    <s v="PBS0"/>
  </r>
  <r>
    <x v="715"/>
    <d v="2021-11-24T00:00:00"/>
    <s v="ST008"/>
    <d v="2023-11-10T00:00:00"/>
    <n v="5000000"/>
    <x v="1777"/>
    <s v="ST00"/>
  </r>
  <r>
    <x v="716"/>
    <d v="2021-12-02T00:00:00"/>
    <s v="VR0066"/>
    <d v="2026-12-02T00:00:00"/>
    <n v="14500000"/>
    <x v="2642"/>
    <s v="VR00"/>
  </r>
  <r>
    <x v="716"/>
    <d v="2021-12-02T00:00:00"/>
    <s v="VR0067"/>
    <d v="2027-12-02T00:00:00"/>
    <n v="14500000"/>
    <x v="2642"/>
    <s v="VR00"/>
  </r>
  <r>
    <x v="716"/>
    <d v="2021-12-02T00:00:00"/>
    <s v="VR0068"/>
    <d v="2028-12-02T00:00:00"/>
    <n v="14500000"/>
    <x v="2642"/>
    <s v="VR00"/>
  </r>
  <r>
    <x v="716"/>
    <d v="2021-12-02T00:00:00"/>
    <s v="VR0069"/>
    <d v="2029-12-02T00:00:00"/>
    <n v="14500000"/>
    <x v="2642"/>
    <s v="VR00"/>
  </r>
  <r>
    <x v="717"/>
    <d v="2021-12-30T00:00:00"/>
    <s v="VR0070"/>
    <d v="2026-12-30T00:00:00"/>
    <n v="40000000"/>
    <x v="2643"/>
    <s v="VR00"/>
  </r>
  <r>
    <x v="717"/>
    <d v="2021-12-30T00:00:00"/>
    <s v="VR0071"/>
    <d v="2027-12-30T00:00:00"/>
    <n v="40000000"/>
    <x v="2643"/>
    <s v="VR00"/>
  </r>
  <r>
    <x v="717"/>
    <d v="2021-12-30T00:00:00"/>
    <s v="VR0072"/>
    <d v="2028-12-30T00:00:00"/>
    <n v="40000000"/>
    <x v="2643"/>
    <s v="VR00"/>
  </r>
  <r>
    <x v="717"/>
    <d v="2021-12-30T00:00:00"/>
    <s v="VR0073"/>
    <d v="2029-12-30T00:00:00"/>
    <n v="37000000"/>
    <x v="2644"/>
    <s v="VR00"/>
  </r>
  <r>
    <x v="718"/>
    <d v="2022-01-06T00:00:00"/>
    <s v="SPN03220406"/>
    <d v="2022-04-06T00:00:00"/>
    <n v="12680000"/>
    <x v="2645"/>
    <s v="SPN0"/>
  </r>
  <r>
    <x v="718"/>
    <d v="2022-01-06T00:00:00"/>
    <s v="SPN12230105"/>
    <d v="2023-01-05T00:00:00"/>
    <n v="12520000"/>
    <x v="2646"/>
    <s v="SPN1"/>
  </r>
  <r>
    <x v="718"/>
    <d v="2022-01-06T00:00:00"/>
    <s v="FR0090"/>
    <d v="2027-04-15T00:00:00"/>
    <n v="7368000"/>
    <x v="2647"/>
    <s v="FR00"/>
  </r>
  <r>
    <x v="718"/>
    <d v="2022-01-06T00:00:00"/>
    <s v="FR0091"/>
    <d v="2032-04-15T00:00:00"/>
    <n v="11579300"/>
    <x v="2648"/>
    <s v="FR00"/>
  </r>
  <r>
    <x v="718"/>
    <d v="2022-01-06T00:00:00"/>
    <s v="FR0093"/>
    <d v="2037-07-15T00:00:00"/>
    <n v="26823200"/>
    <x v="2649"/>
    <s v="FR00"/>
  </r>
  <r>
    <x v="718"/>
    <d v="2022-01-06T00:00:00"/>
    <s v="FR0092"/>
    <d v="2042-06-15T00:00:00"/>
    <n v="4827500"/>
    <x v="2650"/>
    <s v="FR00"/>
  </r>
  <r>
    <x v="718"/>
    <d v="2022-01-06T00:00:00"/>
    <s v="FR0089"/>
    <d v="2051-08-15T00:00:00"/>
    <n v="1780900"/>
    <x v="2651"/>
    <s v="FR00"/>
  </r>
  <r>
    <x v="719"/>
    <d v="2022-01-13T00:00:00"/>
    <s v="SPNS12072022"/>
    <d v="2022-07-12T00:00:00"/>
    <n v="21360000"/>
    <x v="2652"/>
    <s v="SPNS"/>
  </r>
  <r>
    <x v="719"/>
    <d v="2022-01-14T00:00:00"/>
    <s v="PBS031"/>
    <d v="2024-07-15T00:00:00"/>
    <n v="15020000"/>
    <x v="2653"/>
    <s v="PBS0"/>
  </r>
  <r>
    <x v="719"/>
    <d v="2022-01-15T00:00:00"/>
    <s v="PBS032"/>
    <d v="2026-07-15T00:00:00"/>
    <n v="7209000"/>
    <x v="2654"/>
    <s v="PBS0"/>
  </r>
  <r>
    <x v="719"/>
    <d v="2022-01-16T00:00:00"/>
    <s v="PBS029"/>
    <d v="2034-03-15T00:00:00"/>
    <n v="3452000"/>
    <x v="2655"/>
    <s v="PBS0"/>
  </r>
  <r>
    <x v="719"/>
    <d v="2022-01-17T00:00:00"/>
    <s v="PBS034"/>
    <d v="2039-06-15T00:00:00"/>
    <n v="6013200"/>
    <x v="2656"/>
    <s v="PBS0"/>
  </r>
  <r>
    <x v="719"/>
    <d v="2022-01-17T00:00:00"/>
    <s v="PBS033"/>
    <d v="2047-06-15T00:00:00"/>
    <n v="2294600"/>
    <x v="2657"/>
    <s v="PBS0"/>
  </r>
  <r>
    <x v="720"/>
    <d v="2022-01-20T00:00:00"/>
    <s v="SPN03220420"/>
    <d v="2022-04-20T00:00:00"/>
    <n v="16455000"/>
    <x v="2658"/>
    <s v="SPN0"/>
  </r>
  <r>
    <x v="720"/>
    <d v="2022-01-20T00:00:00"/>
    <s v="SPN12230105"/>
    <d v="2023-01-05T00:00:00"/>
    <n v="16410000"/>
    <x v="2659"/>
    <s v="SPN1"/>
  </r>
  <r>
    <x v="720"/>
    <d v="2022-01-20T00:00:00"/>
    <s v="FR0090"/>
    <d v="2027-04-15T00:00:00"/>
    <n v="14939500"/>
    <x v="2660"/>
    <s v="FR00"/>
  </r>
  <r>
    <x v="720"/>
    <d v="2022-01-20T00:00:00"/>
    <s v="FR0091"/>
    <d v="2032-04-15T00:00:00"/>
    <n v="14669700"/>
    <x v="2661"/>
    <s v="FR00"/>
  </r>
  <r>
    <x v="720"/>
    <d v="2022-01-20T00:00:00"/>
    <s v="FR0093"/>
    <d v="2037-07-15T00:00:00"/>
    <n v="6394100"/>
    <x v="2662"/>
    <s v="FR00"/>
  </r>
  <r>
    <x v="720"/>
    <d v="2022-01-20T00:00:00"/>
    <s v="FR0092"/>
    <d v="2042-06-15T00:00:00"/>
    <n v="15185300"/>
    <x v="2663"/>
    <s v="FR00"/>
  </r>
  <r>
    <x v="720"/>
    <d v="2022-01-20T00:00:00"/>
    <s v="FR0089"/>
    <d v="2051-08-15T00:00:00"/>
    <n v="789500"/>
    <x v="2664"/>
    <s v="FR00"/>
  </r>
  <r>
    <x v="721"/>
    <d v="2022-01-27T00:00:00"/>
    <s v="SPNS12072022"/>
    <d v="2022-07-12T00:00:00"/>
    <n v="12830000"/>
    <x v="2665"/>
    <s v="SPNS"/>
  </r>
  <r>
    <x v="721"/>
    <d v="2022-01-27T00:00:00"/>
    <s v="PBS031"/>
    <d v="2024-07-15T00:00:00"/>
    <n v="4273500"/>
    <x v="2666"/>
    <s v="PBS0"/>
  </r>
  <r>
    <x v="721"/>
    <d v="2022-01-27T00:00:00"/>
    <s v="PBS032"/>
    <d v="2026-07-15T00:00:00"/>
    <n v="5490500"/>
    <x v="2667"/>
    <s v="PBS0"/>
  </r>
  <r>
    <x v="721"/>
    <d v="2022-01-27T00:00:00"/>
    <s v="PBS029"/>
    <d v="2034-03-15T00:00:00"/>
    <n v="7587000"/>
    <x v="1099"/>
    <s v="PBS0"/>
  </r>
  <r>
    <x v="721"/>
    <d v="2022-01-27T00:00:00"/>
    <s v="PBS034"/>
    <d v="2039-06-15T00:00:00"/>
    <n v="5977000"/>
    <x v="126"/>
    <s v="PBS0"/>
  </r>
  <r>
    <x v="721"/>
    <d v="2022-01-27T00:00:00"/>
    <s v="PBS033"/>
    <d v="2047-06-15T00:00:00"/>
    <n v="2135300"/>
    <x v="2668"/>
    <s v="PBS0"/>
  </r>
  <r>
    <x v="722"/>
    <d v="2022-02-04T00:00:00"/>
    <s v="SPN03220505"/>
    <d v="2022-05-05T00:00:00"/>
    <n v="13340000"/>
    <x v="2669"/>
    <s v="SPN0"/>
  </r>
  <r>
    <x v="722"/>
    <d v="2022-02-04T00:00:00"/>
    <s v="SPN12230203"/>
    <d v="2023-02-03T00:00:00"/>
    <n v="14900000"/>
    <x v="2670"/>
    <s v="SPN1"/>
  </r>
  <r>
    <x v="722"/>
    <d v="2022-02-04T00:00:00"/>
    <s v="FR0090"/>
    <d v="2027-04-15T00:00:00"/>
    <n v="10450000"/>
    <x v="2671"/>
    <s v="FR00"/>
  </r>
  <r>
    <x v="722"/>
    <d v="2022-02-04T00:00:00"/>
    <s v="FR0091"/>
    <d v="2032-04-15T00:00:00"/>
    <n v="13825100"/>
    <x v="2672"/>
    <s v="FR00"/>
  </r>
  <r>
    <x v="722"/>
    <d v="2022-02-04T00:00:00"/>
    <s v="FR0093"/>
    <d v="2037-07-15T00:00:00"/>
    <n v="2899300"/>
    <x v="2673"/>
    <s v="FR00"/>
  </r>
  <r>
    <x v="722"/>
    <d v="2022-02-04T00:00:00"/>
    <s v="FR0092"/>
    <d v="2042-06-15T00:00:00"/>
    <n v="15764900"/>
    <x v="2674"/>
    <s v="FR00"/>
  </r>
  <r>
    <x v="722"/>
    <d v="2022-02-04T00:00:00"/>
    <s v="FR0089"/>
    <d v="2051-08-15T00:00:00"/>
    <n v="891300"/>
    <x v="2675"/>
    <s v="FR00"/>
  </r>
  <r>
    <x v="723"/>
    <d v="2022-02-10T00:00:00"/>
    <s v="SPNS09082022"/>
    <d v="2022-08-09T00:00:00"/>
    <n v="14480000"/>
    <x v="2676"/>
    <s v="SPNS"/>
  </r>
  <r>
    <x v="723"/>
    <d v="2022-02-10T00:00:00"/>
    <s v="PBS031"/>
    <d v="2024-07-15T00:00:00"/>
    <n v="3550000"/>
    <x v="438"/>
    <s v="PBS0"/>
  </r>
  <r>
    <x v="723"/>
    <d v="2022-02-10T00:00:00"/>
    <s v="PBS032"/>
    <d v="2026-07-15T00:00:00"/>
    <n v="4562000"/>
    <x v="1791"/>
    <s v="PBS0"/>
  </r>
  <r>
    <x v="723"/>
    <d v="2022-02-10T00:00:00"/>
    <s v="PBS029"/>
    <d v="2034-03-15T00:00:00"/>
    <n v="3291800"/>
    <x v="2677"/>
    <s v="PBS0"/>
  </r>
  <r>
    <x v="723"/>
    <d v="2022-02-10T00:00:00"/>
    <s v="PBS034"/>
    <d v="2039-06-15T00:00:00"/>
    <n v="1985000"/>
    <x v="1041"/>
    <s v="PBS0"/>
  </r>
  <r>
    <x v="723"/>
    <d v="2022-02-10T00:00:00"/>
    <s v="PBS033"/>
    <d v="2047-06-15T00:00:00"/>
    <n v="1517000"/>
    <x v="2678"/>
    <s v="PBS0"/>
  </r>
  <r>
    <x v="724"/>
    <d v="2022-02-17T00:00:00"/>
    <s v="SPN03220518"/>
    <d v="2022-05-18T00:00:00"/>
    <n v="15965000"/>
    <x v="2679"/>
    <s v="SPN0"/>
  </r>
  <r>
    <x v="724"/>
    <d v="2022-02-17T00:00:00"/>
    <s v="SPN12230203"/>
    <d v="2023-02-03T00:00:00"/>
    <n v="25230000"/>
    <x v="2680"/>
    <s v="SPN1"/>
  </r>
  <r>
    <x v="724"/>
    <d v="2022-02-17T00:00:00"/>
    <s v="FR0090"/>
    <d v="2027-04-15T00:00:00"/>
    <n v="6697500"/>
    <x v="2681"/>
    <s v="FR00"/>
  </r>
  <r>
    <x v="724"/>
    <d v="2022-02-17T00:00:00"/>
    <s v="FR0091"/>
    <d v="2032-04-15T00:00:00"/>
    <n v="13925700"/>
    <x v="2682"/>
    <s v="FR00"/>
  </r>
  <r>
    <x v="724"/>
    <d v="2022-02-17T00:00:00"/>
    <s v="FR0093"/>
    <d v="2037-07-15T00:00:00"/>
    <n v="1847000"/>
    <x v="2683"/>
    <s v="FR00"/>
  </r>
  <r>
    <x v="724"/>
    <d v="2022-02-17T00:00:00"/>
    <s v="FR0092"/>
    <d v="2042-06-15T00:00:00"/>
    <n v="12002000"/>
    <x v="2684"/>
    <s v="FR00"/>
  </r>
  <r>
    <x v="724"/>
    <d v="2022-02-17T00:00:00"/>
    <s v="FR0089"/>
    <d v="2051-08-15T00:00:00"/>
    <n v="1105000"/>
    <x v="2685"/>
    <s v="FR00"/>
  </r>
  <r>
    <x v="725"/>
    <d v="2022-02-24T00:00:00"/>
    <s v="SPNS09082022"/>
    <d v="2022-08-09T00:00:00"/>
    <n v="21465000"/>
    <x v="2686"/>
    <s v="SPNS"/>
  </r>
  <r>
    <x v="725"/>
    <d v="2022-02-24T00:00:00"/>
    <s v="PBS031"/>
    <d v="2024-07-15T00:00:00"/>
    <n v="1727000"/>
    <x v="2687"/>
    <s v="PBS0"/>
  </r>
  <r>
    <x v="725"/>
    <d v="2022-02-24T00:00:00"/>
    <s v="PBS032"/>
    <d v="2026-07-15T00:00:00"/>
    <n v="1374000"/>
    <x v="2688"/>
    <s v="PBS0"/>
  </r>
  <r>
    <x v="725"/>
    <d v="2022-02-24T00:00:00"/>
    <s v="PBS029"/>
    <d v="2034-03-15T00:00:00"/>
    <n v="1777400"/>
    <x v="2689"/>
    <s v="PBS0"/>
  </r>
  <r>
    <x v="725"/>
    <d v="2022-02-24T00:00:00"/>
    <s v="PBS034"/>
    <d v="2039-06-15T00:00:00"/>
    <n v="5258000"/>
    <x v="2690"/>
    <s v="PBS0"/>
  </r>
  <r>
    <x v="725"/>
    <d v="2022-02-24T00:00:00"/>
    <s v="PBS033"/>
    <d v="2047-06-15T00:00:00"/>
    <n v="1905200"/>
    <x v="2691"/>
    <s v="PBS0"/>
  </r>
  <r>
    <x v="726"/>
    <d v="2022-02-23T00:00:00"/>
    <s v="ORI021"/>
    <d v="2025-02-15T00:00:00"/>
    <n v="25065802"/>
    <x v="2692"/>
    <s v="ORI0"/>
  </r>
  <r>
    <x v="727"/>
    <d v="2022-03-04T00:00:00"/>
    <s v="FR0094"/>
    <d v="2028-01-15T00:00:00"/>
    <n v="46350"/>
    <x v="2693"/>
    <s v="FR00"/>
  </r>
  <r>
    <x v="727"/>
    <d v="2022-03-04T00:00:00"/>
    <s v="USDFR003"/>
    <d v="2032-01-15T00:00:00"/>
    <n v="9342.4500000000007"/>
    <x v="2694"/>
    <s v="USDF"/>
  </r>
  <r>
    <x v="728"/>
    <d v="2022-03-04T00:00:00"/>
    <s v="SPN03220602"/>
    <d v="2022-06-02T00:00:00"/>
    <n v="8180000"/>
    <x v="2695"/>
    <s v="SPN0"/>
  </r>
  <r>
    <x v="728"/>
    <d v="2022-03-04T00:00:00"/>
    <s v="SPN12230303"/>
    <d v="2023-03-03T00:00:00"/>
    <n v="24100000"/>
    <x v="2696"/>
    <s v="SPN1"/>
  </r>
  <r>
    <x v="728"/>
    <d v="2022-03-04T00:00:00"/>
    <s v="FR0090"/>
    <d v="2027-04-15T00:00:00"/>
    <n v="3051400"/>
    <x v="2697"/>
    <s v="FR00"/>
  </r>
  <r>
    <x v="728"/>
    <d v="2022-03-04T00:00:00"/>
    <s v="FR0091"/>
    <d v="2032-04-15T00:00:00"/>
    <n v="15293400"/>
    <x v="2698"/>
    <s v="FR00"/>
  </r>
  <r>
    <x v="728"/>
    <d v="2022-03-04T00:00:00"/>
    <s v="FR0093"/>
    <d v="2037-07-15T00:00:00"/>
    <n v="2626200"/>
    <x v="2699"/>
    <s v="FR00"/>
  </r>
  <r>
    <x v="728"/>
    <d v="2022-03-04T00:00:00"/>
    <s v="FR0092"/>
    <d v="2042-06-15T00:00:00"/>
    <n v="6951300"/>
    <x v="2700"/>
    <s v="FR00"/>
  </r>
  <r>
    <x v="728"/>
    <d v="2022-03-04T00:00:00"/>
    <s v="FR0089"/>
    <d v="2051-08-15T00:00:00"/>
    <n v="1316700"/>
    <x v="2701"/>
    <s v="FR00"/>
  </r>
  <r>
    <x v="729"/>
    <d v="2022-03-08T00:00:00"/>
    <s v="FR0082"/>
    <d v="2030-09-15T00:00:00"/>
    <n v="600000"/>
    <x v="2702"/>
    <s v="FR00"/>
  </r>
  <r>
    <x v="729"/>
    <d v="2022-03-08T00:00:00"/>
    <s v="FR0087"/>
    <d v="2031-02-15T00:00:00"/>
    <n v="600000"/>
    <x v="2702"/>
    <s v="FR00"/>
  </r>
  <r>
    <x v="729"/>
    <d v="2022-03-08T00:00:00"/>
    <s v="FR0065"/>
    <d v="2033-05-15T00:00:00"/>
    <n v="800000"/>
    <x v="2217"/>
    <s v="FR00"/>
  </r>
  <r>
    <x v="729"/>
    <d v="2022-03-08T00:00:00"/>
    <s v="FR0062"/>
    <d v="2042-04-15T00:00:00"/>
    <n v="1000000"/>
    <x v="225"/>
    <s v="FR00"/>
  </r>
  <r>
    <x v="730"/>
    <d v="2022-03-11T00:00:00"/>
    <s v="SPNS06092022"/>
    <d v="2022-09-06T00:00:00"/>
    <n v="6665000"/>
    <x v="2703"/>
    <s v="SPNS"/>
  </r>
  <r>
    <x v="730"/>
    <d v="2022-03-11T00:00:00"/>
    <s v="PBS031"/>
    <d v="2024-07-15T00:00:00"/>
    <n v="1399000"/>
    <x v="1939"/>
    <s v="PBS0"/>
  </r>
  <r>
    <x v="730"/>
    <d v="2022-03-11T00:00:00"/>
    <s v="PBS032"/>
    <d v="2026-07-15T00:00:00"/>
    <n v="1202500"/>
    <x v="2704"/>
    <s v="PBS0"/>
  </r>
  <r>
    <x v="730"/>
    <d v="2022-03-11T00:00:00"/>
    <s v="PBS029"/>
    <d v="2034-03-15T00:00:00"/>
    <n v="2729500"/>
    <x v="2705"/>
    <s v="PBS0"/>
  </r>
  <r>
    <x v="730"/>
    <d v="2022-03-11T00:00:00"/>
    <s v="PBS034"/>
    <d v="2039-06-15T00:00:00"/>
    <n v="2168000"/>
    <x v="2706"/>
    <s v="PBS0"/>
  </r>
  <r>
    <x v="730"/>
    <d v="2022-03-11T00:00:00"/>
    <s v="PBS033"/>
    <d v="2047-06-15T00:00:00"/>
    <n v="1139000"/>
    <x v="1428"/>
    <s v="PBS0"/>
  </r>
  <r>
    <x v="731"/>
    <d v="2022-03-11T00:00:00"/>
    <s v="PBS031"/>
    <d v="2024-07-15T00:00:00"/>
    <n v="0"/>
    <x v="89"/>
    <s v="PBS0"/>
  </r>
  <r>
    <x v="731"/>
    <d v="2022-03-11T00:00:00"/>
    <s v="PBS032"/>
    <d v="2026-07-15T00:00:00"/>
    <n v="0"/>
    <x v="89"/>
    <s v="PBS0"/>
  </r>
  <r>
    <x v="731"/>
    <d v="2022-03-11T00:00:00"/>
    <s v="PBS029"/>
    <d v="2034-03-15T00:00:00"/>
    <n v="1007000"/>
    <x v="2707"/>
    <s v="PBS0"/>
  </r>
  <r>
    <x v="731"/>
    <d v="2022-03-11T00:00:00"/>
    <s v="PBS034"/>
    <d v="2039-06-15T00:00:00"/>
    <n v="400000"/>
    <x v="132"/>
    <s v="PBS0"/>
  </r>
  <r>
    <x v="731"/>
    <d v="2022-03-11T00:00:00"/>
    <s v="PBS033"/>
    <d v="2047-06-15T00:00:00"/>
    <n v="400000"/>
    <x v="132"/>
    <s v="PBS0"/>
  </r>
  <r>
    <x v="731"/>
    <d v="2022-03-11T00:00:00"/>
    <s v="PBS003"/>
    <d v="2027-01-15T00:00:00"/>
    <n v="500000"/>
    <x v="8"/>
    <s v="PBS0"/>
  </r>
  <r>
    <x v="732"/>
    <d v="2022-03-17T00:00:00"/>
    <s v="SPN03220615"/>
    <d v="2022-06-15T00:00:00"/>
    <n v="8200000"/>
    <x v="2708"/>
    <s v="SPN0"/>
  </r>
  <r>
    <x v="732"/>
    <d v="2022-03-17T00:00:00"/>
    <s v="SPN12230303"/>
    <d v="2023-03-03T00:00:00"/>
    <n v="17702000"/>
    <x v="2709"/>
    <s v="SPN1"/>
  </r>
  <r>
    <x v="732"/>
    <d v="2022-03-17T00:00:00"/>
    <s v="FR0090"/>
    <d v="2027-04-15T00:00:00"/>
    <n v="3148000"/>
    <x v="2710"/>
    <s v="FR00"/>
  </r>
  <r>
    <x v="732"/>
    <d v="2022-03-17T00:00:00"/>
    <s v="FR0091"/>
    <d v="2032-04-15T00:00:00"/>
    <n v="10064700"/>
    <x v="2711"/>
    <s v="FR00"/>
  </r>
  <r>
    <x v="732"/>
    <d v="2022-03-17T00:00:00"/>
    <s v="FR0093"/>
    <d v="2037-07-15T00:00:00"/>
    <n v="2011100"/>
    <x v="2712"/>
    <s v="FR00"/>
  </r>
  <r>
    <x v="732"/>
    <d v="2022-03-17T00:00:00"/>
    <s v="FR0092"/>
    <d v="2042-06-15T00:00:00"/>
    <n v="6725900"/>
    <x v="2713"/>
    <s v="FR00"/>
  </r>
  <r>
    <x v="732"/>
    <d v="2022-03-17T00:00:00"/>
    <s v="FR0089"/>
    <d v="2051-08-15T00:00:00"/>
    <n v="1310000"/>
    <x v="2714"/>
    <s v="FR00"/>
  </r>
  <r>
    <x v="733"/>
    <d v="2022-03-23T00:00:00"/>
    <s v="SR016"/>
    <d v="2025-03-10T00:00:00"/>
    <n v="18409546"/>
    <x v="2715"/>
    <s v="SR01"/>
  </r>
  <r>
    <x v="734"/>
    <d v="2022-03-31T00:00:00"/>
    <s v="RI0332"/>
    <d v="2032-03-31T00:00:00"/>
    <n v="14341000"/>
    <x v="2716"/>
    <s v="RI03"/>
  </r>
  <r>
    <x v="734"/>
    <d v="2022-03-31T00:00:00"/>
    <s v="RI0352"/>
    <d v="2052-03-31T00:00:00"/>
    <n v="10755750"/>
    <x v="2717"/>
    <s v="RI03"/>
  </r>
  <r>
    <x v="734"/>
    <d v="2022-03-24T00:00:00"/>
    <s v="SPNS06092022"/>
    <d v="2022-09-06T00:00:00"/>
    <n v="4020000"/>
    <x v="2718"/>
    <s v="SPNS"/>
  </r>
  <r>
    <x v="734"/>
    <d v="2022-03-24T00:00:00"/>
    <s v="PBS031"/>
    <d v="2024-07-15T00:00:00"/>
    <n v="1346000"/>
    <x v="2719"/>
    <s v="PBS0"/>
  </r>
  <r>
    <x v="734"/>
    <d v="2022-03-24T00:00:00"/>
    <s v="PBS032"/>
    <d v="2026-07-15T00:00:00"/>
    <n v="2181000"/>
    <x v="2720"/>
    <s v="PBS0"/>
  </r>
  <r>
    <x v="734"/>
    <d v="2022-03-24T00:00:00"/>
    <s v="PBS030"/>
    <d v="2028-04-15T00:00:00"/>
    <n v="1176000"/>
    <x v="2721"/>
    <s v="PBS0"/>
  </r>
  <r>
    <x v="734"/>
    <d v="2022-03-24T00:00:00"/>
    <s v="PBS034"/>
    <d v="2039-06-15T00:00:00"/>
    <n v="3212000"/>
    <x v="2722"/>
    <s v="PBS0"/>
  </r>
  <r>
    <x v="734"/>
    <d v="2022-03-24T00:00:00"/>
    <s v="PBS033"/>
    <d v="2047-06-15T00:00:00"/>
    <n v="1450000"/>
    <x v="2723"/>
    <s v="PBS0"/>
  </r>
  <r>
    <x v="735"/>
    <d v="2022-03-24T00:00:00"/>
    <s v="PBS031"/>
    <d v="2024-07-15T00:00:00"/>
    <n v="0"/>
    <x v="89"/>
    <s v="PBS0"/>
  </r>
  <r>
    <x v="735"/>
    <d v="2022-03-24T00:00:00"/>
    <s v="PBS032"/>
    <d v="2026-07-15T00:00:00"/>
    <n v="0"/>
    <x v="89"/>
    <s v="PBS0"/>
  </r>
  <r>
    <x v="735"/>
    <d v="2022-03-24T00:00:00"/>
    <s v="PBS030"/>
    <d v="2028-04-15T00:00:00"/>
    <n v="5000"/>
    <x v="2724"/>
    <s v="PBS0"/>
  </r>
  <r>
    <x v="735"/>
    <d v="2022-03-24T00:00:00"/>
    <s v="PBS034"/>
    <d v="2039-06-15T00:00:00"/>
    <n v="1535000"/>
    <x v="29"/>
    <s v="PBS0"/>
  </r>
  <r>
    <x v="735"/>
    <d v="2022-03-24T00:00:00"/>
    <s v="PBS033"/>
    <d v="2047-06-15T00:00:00"/>
    <n v="650000"/>
    <x v="2152"/>
    <s v="PBS0"/>
  </r>
  <r>
    <x v="736"/>
    <d v="2022-03-28T00:00:00"/>
    <s v="PBS033"/>
    <d v="2047-06-15T00:00:00"/>
    <n v="4010000"/>
    <x v="2725"/>
    <s v="PBS0"/>
  </r>
  <r>
    <x v="737"/>
    <d v="2022-03-30T00:00:00"/>
    <s v="PBS035"/>
    <d v="2042-03-15T00:00:00"/>
    <n v="25664"/>
    <x v="2726"/>
    <s v="PBS0"/>
  </r>
  <r>
    <x v="738"/>
    <d v="2022-03-31T00:00:00"/>
    <s v="SPN03220629"/>
    <d v="2022-06-29T00:00:00"/>
    <n v="2980000"/>
    <x v="2727"/>
    <s v="SPN0"/>
  </r>
  <r>
    <x v="738"/>
    <d v="2022-03-31T00:00:00"/>
    <s v="SPN12230330"/>
    <d v="2023-03-30T00:00:00"/>
    <n v="11918300"/>
    <x v="2728"/>
    <s v="SPN1"/>
  </r>
  <r>
    <x v="738"/>
    <d v="2022-03-31T00:00:00"/>
    <s v="FR0090"/>
    <d v="2027-04-15T00:00:00"/>
    <n v="3330500"/>
    <x v="2729"/>
    <s v="FR00"/>
  </r>
  <r>
    <x v="738"/>
    <d v="2022-03-31T00:00:00"/>
    <s v="FR0091"/>
    <d v="2032-04-15T00:00:00"/>
    <n v="14549800"/>
    <x v="2730"/>
    <s v="FR00"/>
  </r>
  <r>
    <x v="738"/>
    <d v="2022-03-31T00:00:00"/>
    <s v="FR0093"/>
    <d v="2037-07-15T00:00:00"/>
    <n v="1155200"/>
    <x v="2731"/>
    <s v="FR00"/>
  </r>
  <r>
    <x v="738"/>
    <d v="2022-03-31T00:00:00"/>
    <s v="FR0092"/>
    <d v="2042-06-15T00:00:00"/>
    <n v="7310400"/>
    <x v="2732"/>
    <s v="FR00"/>
  </r>
  <r>
    <x v="738"/>
    <d v="2022-03-31T00:00:00"/>
    <s v="FR0089"/>
    <d v="2051-08-15T00:00:00"/>
    <n v="379400"/>
    <x v="2733"/>
    <s v="FR00"/>
  </r>
  <r>
    <x v="739"/>
    <d v="2022-03-31T00:00:00"/>
    <s v="FR0090"/>
    <d v="2027-04-15T00:00:00"/>
    <n v="852000"/>
    <x v="2734"/>
    <s v="FR00"/>
  </r>
  <r>
    <x v="739"/>
    <d v="2022-03-31T00:00:00"/>
    <s v="FR0091"/>
    <d v="2032-04-15T00:00:00"/>
    <n v="2509900"/>
    <x v="2735"/>
    <s v="FR00"/>
  </r>
  <r>
    <x v="739"/>
    <d v="2022-03-31T00:00:00"/>
    <s v="FR0093"/>
    <d v="2037-07-15T00:00:00"/>
    <n v="115000"/>
    <x v="149"/>
    <s v="FR00"/>
  </r>
  <r>
    <x v="739"/>
    <d v="2022-03-31T00:00:00"/>
    <s v="FR0092"/>
    <d v="2042-06-15T00:00:00"/>
    <n v="480000"/>
    <x v="2736"/>
    <s v="FR00"/>
  </r>
  <r>
    <x v="739"/>
    <d v="2022-03-31T00:00:00"/>
    <s v="FR0089"/>
    <d v="2051-08-15T00:00:00"/>
    <n v="25000"/>
    <x v="1582"/>
    <s v="FR00"/>
  </r>
  <r>
    <x v="740"/>
    <d v="2022-04-07T00:00:00"/>
    <s v="SPNS04102022"/>
    <d v="2022-10-04T00:00:00"/>
    <n v="8245000"/>
    <x v="2737"/>
    <s v="SPNS"/>
  </r>
  <r>
    <x v="740"/>
    <d v="2022-04-07T00:00:00"/>
    <s v="PBS031"/>
    <d v="2024-07-15T00:00:00"/>
    <n v="3456000"/>
    <x v="2738"/>
    <s v="PBS0"/>
  </r>
  <r>
    <x v="740"/>
    <d v="2022-04-07T00:00:00"/>
    <s v="PBS032"/>
    <d v="2026-07-15T00:00:00"/>
    <n v="821000"/>
    <x v="2739"/>
    <s v="PBS0"/>
  </r>
  <r>
    <x v="740"/>
    <d v="2022-04-07T00:00:00"/>
    <s v="PBS030"/>
    <d v="2028-04-15T00:00:00"/>
    <n v="1890000"/>
    <x v="2740"/>
    <s v="PBS0"/>
  </r>
  <r>
    <x v="740"/>
    <d v="2022-04-07T00:00:00"/>
    <s v="PBS034"/>
    <d v="2039-06-15T00:00:00"/>
    <n v="2541000"/>
    <x v="2741"/>
    <s v="PBS0"/>
  </r>
  <r>
    <x v="740"/>
    <d v="2022-04-07T00:00:00"/>
    <s v="PBS033"/>
    <d v="2047-06-15T00:00:00"/>
    <n v="1151100"/>
    <x v="2742"/>
    <s v="PBS0"/>
  </r>
  <r>
    <x v="741"/>
    <d v="2022-04-14T00:00:00"/>
    <s v="SPN03220713"/>
    <d v="2022-07-13T00:00:00"/>
    <n v="3605000"/>
    <x v="2743"/>
    <s v="SPN0"/>
  </r>
  <r>
    <x v="741"/>
    <d v="2022-04-14T00:00:00"/>
    <s v="SPN12230413"/>
    <d v="2023-04-13T00:00:00"/>
    <n v="17325000"/>
    <x v="2744"/>
    <s v="SPN1"/>
  </r>
  <r>
    <x v="741"/>
    <d v="2022-04-14T00:00:00"/>
    <s v="FR0090"/>
    <d v="2027-04-15T00:00:00"/>
    <n v="2537000"/>
    <x v="2745"/>
    <s v="FR00"/>
  </r>
  <r>
    <x v="741"/>
    <d v="2022-04-14T00:00:00"/>
    <s v="FR0091"/>
    <d v="2032-04-15T00:00:00"/>
    <n v="9213800"/>
    <x v="2746"/>
    <s v="FR00"/>
  </r>
  <r>
    <x v="741"/>
    <d v="2022-04-14T00:00:00"/>
    <s v="FR0093"/>
    <d v="2037-07-15T00:00:00"/>
    <n v="870300"/>
    <x v="2747"/>
    <s v="FR00"/>
  </r>
  <r>
    <x v="741"/>
    <d v="2022-04-14T00:00:00"/>
    <s v="FR0092"/>
    <d v="2042-06-15T00:00:00"/>
    <n v="6525200"/>
    <x v="2748"/>
    <s v="FR00"/>
  </r>
  <r>
    <x v="741"/>
    <d v="2022-04-14T00:00:00"/>
    <s v="FR0089"/>
    <d v="2051-08-15T00:00:00"/>
    <n v="208600"/>
    <x v="2749"/>
    <s v="FR00"/>
  </r>
  <r>
    <x v="742"/>
    <d v="2022-04-14T00:00:00"/>
    <s v="FR0090"/>
    <d v="2027-04-15T00:00:00"/>
    <n v="212000"/>
    <x v="2750"/>
    <s v="FR00"/>
  </r>
  <r>
    <x v="742"/>
    <d v="2022-04-14T00:00:00"/>
    <s v="FR0091"/>
    <d v="2032-04-15T00:00:00"/>
    <n v="5771300"/>
    <x v="2751"/>
    <s v="FR00"/>
  </r>
  <r>
    <x v="742"/>
    <d v="2022-04-14T00:00:00"/>
    <s v="FR0093"/>
    <d v="2037-07-15T00:00:00"/>
    <n v="0"/>
    <x v="89"/>
    <s v="FR00"/>
  </r>
  <r>
    <x v="742"/>
    <d v="2022-04-14T00:00:00"/>
    <s v="FR0092"/>
    <d v="2042-06-15T00:00:00"/>
    <n v="2474400"/>
    <x v="2752"/>
    <s v="FR00"/>
  </r>
  <r>
    <x v="743"/>
    <d v="2022-04-21T00:00:00"/>
    <s v="FR0094"/>
    <d v="2028-01-15T00:00:00"/>
    <n v="351162"/>
    <x v="2753"/>
    <s v="FR00"/>
  </r>
  <r>
    <x v="743"/>
    <d v="2022-04-21T00:00:00"/>
    <s v="USDFR003"/>
    <d v="2032-01-15T00:00:00"/>
    <n v="76551.914999999994"/>
    <x v="2754"/>
    <s v="USDF"/>
  </r>
  <r>
    <x v="744"/>
    <d v="2022-04-21T00:00:00"/>
    <s v="SPNS04102022"/>
    <d v="2022-10-04T00:00:00"/>
    <n v="351000"/>
    <x v="2755"/>
    <s v="SPNS"/>
  </r>
  <r>
    <x v="744"/>
    <d v="2022-04-21T00:00:00"/>
    <s v="PBS031"/>
    <d v="2024-07-15T00:00:00"/>
    <n v="2679500"/>
    <x v="2756"/>
    <s v="PBS0"/>
  </r>
  <r>
    <x v="744"/>
    <d v="2022-04-21T00:00:00"/>
    <s v="PBS032"/>
    <d v="2026-07-15T00:00:00"/>
    <n v="332000"/>
    <x v="1603"/>
    <s v="PBS0"/>
  </r>
  <r>
    <x v="744"/>
    <d v="2022-04-21T00:00:00"/>
    <s v="PBS030"/>
    <d v="2028-04-15T00:00:00"/>
    <n v="379000"/>
    <x v="2757"/>
    <s v="PBS0"/>
  </r>
  <r>
    <x v="744"/>
    <d v="2022-04-21T00:00:00"/>
    <s v="PBS029"/>
    <d v="2034-03-15T00:00:00"/>
    <n v="2558000"/>
    <x v="2758"/>
    <s v="PBS0"/>
  </r>
  <r>
    <x v="744"/>
    <d v="2022-04-21T00:00:00"/>
    <s v="PBS033"/>
    <d v="2047-06-15T00:00:00"/>
    <n v="1238800"/>
    <x v="2759"/>
    <s v="PBS0"/>
  </r>
  <r>
    <x v="745"/>
    <d v="2022-04-21T00:00:00"/>
    <s v="PBS031"/>
    <d v="2024-07-15T00:00:00"/>
    <n v="0"/>
    <x v="89"/>
    <s v="PBS0"/>
  </r>
  <r>
    <x v="745"/>
    <d v="2022-04-21T00:00:00"/>
    <s v="PBS032"/>
    <d v="2026-07-15T00:00:00"/>
    <n v="0"/>
    <x v="89"/>
    <s v="PBS0"/>
  </r>
  <r>
    <x v="745"/>
    <d v="2022-04-21T00:00:00"/>
    <s v="PBS030"/>
    <d v="2028-04-15T00:00:00"/>
    <n v="42000"/>
    <x v="2760"/>
    <s v="PBS0"/>
  </r>
  <r>
    <x v="745"/>
    <d v="2022-04-21T00:00:00"/>
    <s v="PBS029"/>
    <d v="2034-03-15T00:00:00"/>
    <n v="600000"/>
    <x v="2702"/>
    <s v="PBS0"/>
  </r>
  <r>
    <x v="745"/>
    <d v="2022-04-21T00:00:00"/>
    <s v="PBS033"/>
    <d v="2047-06-15T00:00:00"/>
    <n v="600000"/>
    <x v="2702"/>
    <s v="PBS0"/>
  </r>
  <r>
    <x v="746"/>
    <d v="2022-04-25T00:00:00"/>
    <s v="PBS033"/>
    <d v="2047-06-15T00:00:00"/>
    <n v="4000000"/>
    <x v="153"/>
    <s v="PBS0"/>
  </r>
  <r>
    <x v="747"/>
    <d v="2022-05-12T00:00:00"/>
    <s v="SPN03220810"/>
    <d v="2022-08-10T00:00:00"/>
    <n v="3560000"/>
    <x v="2761"/>
    <s v="SPN0"/>
  </r>
  <r>
    <x v="747"/>
    <d v="2022-05-12T00:00:00"/>
    <s v="SPN12230203"/>
    <d v="2023-02-03T00:00:00"/>
    <n v="2595000"/>
    <x v="2762"/>
    <s v="SPN1"/>
  </r>
  <r>
    <x v="747"/>
    <d v="2022-05-12T00:00:00"/>
    <s v="FR0090"/>
    <d v="2027-04-15T00:00:00"/>
    <n v="2919500"/>
    <x v="2763"/>
    <s v="FR00"/>
  </r>
  <r>
    <x v="747"/>
    <d v="2022-05-12T00:00:00"/>
    <s v="FR0091"/>
    <d v="2032-04-15T00:00:00"/>
    <n v="7849500"/>
    <x v="2764"/>
    <s v="FR00"/>
  </r>
  <r>
    <x v="747"/>
    <d v="2022-05-12T00:00:00"/>
    <s v="FR0093"/>
    <d v="2037-07-15T00:00:00"/>
    <n v="381000"/>
    <x v="254"/>
    <s v="FR00"/>
  </r>
  <r>
    <x v="747"/>
    <d v="2022-05-12T00:00:00"/>
    <s v="FR0092"/>
    <d v="2042-06-15T00:00:00"/>
    <n v="2117800"/>
    <x v="2765"/>
    <s v="FR00"/>
  </r>
  <r>
    <x v="747"/>
    <d v="2022-05-12T00:00:00"/>
    <s v="FR0089"/>
    <d v="2051-08-15T00:00:00"/>
    <n v="318000"/>
    <x v="2766"/>
    <s v="FR00"/>
  </r>
  <r>
    <x v="748"/>
    <d v="2022-05-12T00:00:00"/>
    <s v="FR0090"/>
    <d v="2027-04-15T00:00:00"/>
    <n v="20000"/>
    <x v="709"/>
    <s v="FR00"/>
  </r>
  <r>
    <x v="748"/>
    <d v="2022-05-12T00:00:00"/>
    <s v="FR0091"/>
    <d v="2032-04-15T00:00:00"/>
    <n v="1265000"/>
    <x v="2406"/>
    <s v="FR00"/>
  </r>
  <r>
    <x v="748"/>
    <d v="2022-05-12T00:00:00"/>
    <s v="FR0093"/>
    <d v="2037-07-15T00:00:00"/>
    <n v="0"/>
    <x v="89"/>
    <s v="FR00"/>
  </r>
  <r>
    <x v="748"/>
    <d v="2022-05-12T00:00:00"/>
    <s v="FR0092"/>
    <d v="2042-06-15T00:00:00"/>
    <n v="940000"/>
    <x v="2767"/>
    <s v="FR00"/>
  </r>
  <r>
    <x v="749"/>
    <d v="2022-05-19T00:00:00"/>
    <s v="SPNS15112022"/>
    <d v="2022-11-15T00:00:00"/>
    <n v="6075000"/>
    <x v="387"/>
    <s v="SPNS"/>
  </r>
  <r>
    <x v="749"/>
    <d v="2022-05-19T00:00:00"/>
    <s v="PBS031"/>
    <d v="2024-07-15T00:00:00"/>
    <n v="2867000"/>
    <x v="2768"/>
    <s v="PBS0"/>
  </r>
  <r>
    <x v="749"/>
    <d v="2022-05-19T00:00:00"/>
    <s v="PBS032"/>
    <d v="2026-07-15T00:00:00"/>
    <n v="1261000"/>
    <x v="101"/>
    <s v="PBS0"/>
  </r>
  <r>
    <x v="749"/>
    <d v="2022-05-19T00:00:00"/>
    <s v="PBS029"/>
    <d v="2034-03-15T00:00:00"/>
    <n v="3352500"/>
    <x v="2769"/>
    <s v="PBS0"/>
  </r>
  <r>
    <x v="749"/>
    <d v="2022-05-19T00:00:00"/>
    <s v="PBS034"/>
    <d v="2039-07-15T00:00:00"/>
    <n v="2472000"/>
    <x v="2770"/>
    <s v="PBS0"/>
  </r>
  <r>
    <x v="749"/>
    <d v="2022-05-19T00:00:00"/>
    <s v="PBS033"/>
    <d v="2047-06-15T00:00:00"/>
    <n v="993000"/>
    <x v="2771"/>
    <s v="PBS0"/>
  </r>
  <r>
    <x v="750"/>
    <d v="2022-05-19T00:00:00"/>
    <s v="PBS032"/>
    <d v="2026-07-15T00:00:00"/>
    <n v="0"/>
    <x v="89"/>
    <s v="PBS0"/>
  </r>
  <r>
    <x v="750"/>
    <d v="2022-05-19T00:00:00"/>
    <s v="PBS029"/>
    <d v="2034-03-15T00:00:00"/>
    <n v="490000"/>
    <x v="2772"/>
    <s v="PBS0"/>
  </r>
  <r>
    <x v="750"/>
    <d v="2022-05-19T00:00:00"/>
    <s v="PBS034"/>
    <d v="2039-07-15T00:00:00"/>
    <n v="2380000"/>
    <x v="2773"/>
    <s v="PBS0"/>
  </r>
  <r>
    <x v="750"/>
    <d v="2022-05-19T00:00:00"/>
    <s v="PBS033"/>
    <d v="2047-06-15T00:00:00"/>
    <n v="415000"/>
    <x v="16"/>
    <s v="PBS0"/>
  </r>
  <r>
    <x v="751"/>
    <d v="2022-05-18T00:00:00"/>
    <s v="FR0092"/>
    <d v="2042-06-15T00:00:00"/>
    <n v="4000000"/>
    <x v="153"/>
    <s v="FR00"/>
  </r>
  <r>
    <x v="752"/>
    <d v="2022-05-23T00:00:00"/>
    <s v="FR0065"/>
    <d v="2033-05-15T00:00:00"/>
    <n v="1209304"/>
    <x v="2774"/>
    <s v="FR00"/>
  </r>
  <r>
    <x v="753"/>
    <d v="2022-05-27T00:00:00"/>
    <s v="SPN03220825"/>
    <d v="2022-08-25T00:00:00"/>
    <n v="10635000"/>
    <x v="2775"/>
    <s v="SPN0"/>
  </r>
  <r>
    <x v="753"/>
    <d v="2022-05-27T00:00:00"/>
    <s v="SPN12230526"/>
    <d v="2023-05-26T00:00:00"/>
    <n v="2250000"/>
    <x v="2776"/>
    <s v="SPN1"/>
  </r>
  <r>
    <x v="753"/>
    <d v="2022-05-27T00:00:00"/>
    <s v="FR0090"/>
    <d v="2027-04-15T00:00:00"/>
    <n v="7086300"/>
    <x v="2777"/>
    <s v="FR00"/>
  </r>
  <r>
    <x v="753"/>
    <d v="2022-05-27T00:00:00"/>
    <s v="FR0091"/>
    <d v="2032-04-15T00:00:00"/>
    <n v="12571700"/>
    <x v="2778"/>
    <s v="FR00"/>
  </r>
  <r>
    <x v="753"/>
    <d v="2022-05-27T00:00:00"/>
    <s v="FR0093"/>
    <d v="2037-07-15T00:00:00"/>
    <n v="3302400"/>
    <x v="2779"/>
    <s v="FR00"/>
  </r>
  <r>
    <x v="753"/>
    <d v="2022-05-27T00:00:00"/>
    <s v="FR0092"/>
    <d v="2042-06-15T00:00:00"/>
    <n v="3135800"/>
    <x v="2780"/>
    <s v="FR00"/>
  </r>
  <r>
    <x v="753"/>
    <d v="2022-05-27T00:00:00"/>
    <s v="FR0089"/>
    <d v="2051-08-15T00:00:00"/>
    <n v="434200"/>
    <x v="2781"/>
    <s v="FR00"/>
  </r>
  <r>
    <x v="753"/>
    <d v="2022-06-06T00:00:00"/>
    <s v="SNI0627"/>
    <d v="2027-06-06T00:00:00"/>
    <n v="25254250"/>
    <x v="2782"/>
    <s v="SNI0"/>
  </r>
  <r>
    <x v="753"/>
    <d v="2022-06-06T00:00:00"/>
    <s v="SNI0632"/>
    <d v="2032-06-06T00:00:00"/>
    <n v="21646500"/>
    <x v="2783"/>
    <s v="SNI0"/>
  </r>
  <r>
    <x v="754"/>
    <d v="2022-05-31T00:00:00"/>
    <s v="PBS035"/>
    <d v="2042-03-15T00:00:00"/>
    <n v="109681"/>
    <x v="2784"/>
    <s v="PBS0"/>
  </r>
  <r>
    <x v="755"/>
    <d v="2022-06-03T00:00:00"/>
    <s v="SPNS15112022"/>
    <d v="2022-11-15T00:00:00"/>
    <n v="7915000"/>
    <x v="2785"/>
    <s v="SPNS"/>
  </r>
  <r>
    <x v="755"/>
    <d v="2022-06-03T00:00:00"/>
    <s v="PBS031"/>
    <d v="2024-07-15T00:00:00"/>
    <n v="5915000"/>
    <x v="2786"/>
    <s v="PBS0"/>
  </r>
  <r>
    <x v="755"/>
    <d v="2022-06-03T00:00:00"/>
    <s v="PBS032"/>
    <d v="2026-07-15T00:00:00"/>
    <n v="2789000"/>
    <x v="2787"/>
    <s v="PBS0"/>
  </r>
  <r>
    <x v="755"/>
    <d v="2022-06-03T00:00:00"/>
    <s v="PBS029"/>
    <d v="2034-03-15T00:00:00"/>
    <n v="591000"/>
    <x v="1103"/>
    <s v="PBS0"/>
  </r>
  <r>
    <x v="755"/>
    <d v="2022-06-03T00:00:00"/>
    <s v="PBS034"/>
    <d v="2039-07-15T00:00:00"/>
    <n v="2147000"/>
    <x v="2788"/>
    <s v="PBS0"/>
  </r>
  <r>
    <x v="755"/>
    <d v="2022-06-03T00:00:00"/>
    <s v="PBS033"/>
    <d v="2047-06-15T00:00:00"/>
    <n v="858600"/>
    <x v="2789"/>
    <s v="PBS0"/>
  </r>
  <r>
    <x v="756"/>
    <d v="2022-06-09T00:00:00"/>
    <s v="RIJPY0625"/>
    <d v="2025-06-09T00:00:00"/>
    <n v="7378885.3600000003"/>
    <x v="2790"/>
    <s v="RIJP"/>
  </r>
  <r>
    <x v="756"/>
    <d v="2022-06-09T00:00:00"/>
    <s v="RIJPY0627"/>
    <d v="2027-06-09T00:00:00"/>
    <n v="551793.48"/>
    <x v="2791"/>
    <s v="RIJP"/>
  </r>
  <r>
    <x v="756"/>
    <d v="2022-06-09T00:00:00"/>
    <s v="RIJPY0629"/>
    <d v="2029-06-08T00:00:00"/>
    <n v="183931.16"/>
    <x v="2792"/>
    <s v="RIJP"/>
  </r>
  <r>
    <x v="756"/>
    <d v="2022-06-09T00:00:00"/>
    <s v="RIJPY0632"/>
    <d v="2032-06-09T00:00:00"/>
    <n v="649168.80000000005"/>
    <x v="2793"/>
    <s v="RIJP"/>
  </r>
  <r>
    <x v="757"/>
    <d v="2022-06-09T00:00:00"/>
    <s v="SPN03220907"/>
    <d v="2022-09-07T00:00:00"/>
    <n v="9590000"/>
    <x v="2794"/>
    <s v="SPN0"/>
  </r>
  <r>
    <x v="757"/>
    <d v="2022-06-09T00:00:00"/>
    <s v="SPN12230303"/>
    <d v="2023-03-03T00:00:00"/>
    <n v="4415000"/>
    <x v="1269"/>
    <s v="SPN1"/>
  </r>
  <r>
    <x v="757"/>
    <d v="2022-06-09T00:00:00"/>
    <s v="FR0090"/>
    <d v="2027-04-15T00:00:00"/>
    <n v="9185500"/>
    <x v="2795"/>
    <s v="FR00"/>
  </r>
  <r>
    <x v="757"/>
    <d v="2022-06-09T00:00:00"/>
    <s v="FR0091"/>
    <d v="2032-04-15T00:00:00"/>
    <n v="13520000"/>
    <x v="2796"/>
    <s v="FR00"/>
  </r>
  <r>
    <x v="757"/>
    <d v="2022-06-09T00:00:00"/>
    <s v="FR0093"/>
    <d v="2037-07-15T00:00:00"/>
    <n v="3470100"/>
    <x v="2797"/>
    <s v="FR00"/>
  </r>
  <r>
    <x v="757"/>
    <d v="2022-06-09T00:00:00"/>
    <s v="FR0092"/>
    <d v="2042-06-15T00:00:00"/>
    <n v="2932600"/>
    <x v="2798"/>
    <s v="FR00"/>
  </r>
  <r>
    <x v="757"/>
    <d v="2022-06-09T00:00:00"/>
    <s v="FR0089"/>
    <d v="2051-08-15T00:00:00"/>
    <n v="429000"/>
    <x v="2799"/>
    <s v="FR00"/>
  </r>
  <r>
    <x v="758"/>
    <d v="2022-06-16T00:00:00"/>
    <s v="SPNS13122022"/>
    <d v="2022-12-13T00:00:00"/>
    <n v="3060000"/>
    <x v="1156"/>
    <s v="SPNS"/>
  </r>
  <r>
    <x v="758"/>
    <d v="2022-06-16T00:00:00"/>
    <s v="PBS031"/>
    <d v="2024-07-15T00:00:00"/>
    <n v="3549000"/>
    <x v="2800"/>
    <s v="PBS0"/>
  </r>
  <r>
    <x v="758"/>
    <d v="2022-06-16T00:00:00"/>
    <s v="PBS032"/>
    <d v="2026-07-15T00:00:00"/>
    <n v="2521000"/>
    <x v="2801"/>
    <s v="PBS0"/>
  </r>
  <r>
    <x v="758"/>
    <d v="2022-06-16T00:00:00"/>
    <s v="PBS029"/>
    <d v="2034-03-15T00:00:00"/>
    <n v="4794000"/>
    <x v="2802"/>
    <s v="PBS0"/>
  </r>
  <r>
    <x v="758"/>
    <d v="2022-06-16T00:00:00"/>
    <s v="PBS034"/>
    <d v="2039-07-15T00:00:00"/>
    <n v="441000"/>
    <x v="36"/>
    <s v="PBS0"/>
  </r>
  <r>
    <x v="758"/>
    <d v="2022-06-16T00:00:00"/>
    <s v="PBS033"/>
    <d v="2047-06-15T00:00:00"/>
    <n v="769000"/>
    <x v="2803"/>
    <s v="PBS0"/>
  </r>
  <r>
    <x v="759"/>
    <d v="2022-06-22T00:00:00"/>
    <s v="SBR011"/>
    <d v="2024-06-10T00:00:00"/>
    <n v="13912484"/>
    <x v="2804"/>
    <s v="SBR0"/>
  </r>
  <r>
    <x v="760"/>
    <d v="2022-06-23T00:00:00"/>
    <s v="SPN03220921"/>
    <d v="2022-09-21T00:00:00"/>
    <n v="2615000"/>
    <x v="2483"/>
    <s v="SPN0"/>
  </r>
  <r>
    <x v="760"/>
    <d v="2022-06-23T00:00:00"/>
    <s v="SPN12230622"/>
    <d v="2023-06-22T00:00:00"/>
    <n v="2485000"/>
    <x v="2805"/>
    <s v="SPN1"/>
  </r>
  <r>
    <x v="760"/>
    <d v="2022-06-23T00:00:00"/>
    <s v="FR0090"/>
    <d v="2027-04-15T00:00:00"/>
    <n v="8002000"/>
    <x v="2806"/>
    <s v="FR00"/>
  </r>
  <r>
    <x v="760"/>
    <d v="2022-06-23T00:00:00"/>
    <s v="FR0091"/>
    <d v="2032-04-15T00:00:00"/>
    <n v="17878400"/>
    <x v="2807"/>
    <s v="FR00"/>
  </r>
  <r>
    <x v="760"/>
    <d v="2022-06-23T00:00:00"/>
    <s v="FR0093"/>
    <d v="2037-07-15T00:00:00"/>
    <n v="2277000"/>
    <x v="2808"/>
    <s v="FR00"/>
  </r>
  <r>
    <x v="760"/>
    <d v="2022-06-23T00:00:00"/>
    <s v="FR0092"/>
    <d v="2042-06-15T00:00:00"/>
    <n v="1624500"/>
    <x v="2809"/>
    <s v="FR00"/>
  </r>
  <r>
    <x v="760"/>
    <d v="2022-06-23T00:00:00"/>
    <s v="FR0089"/>
    <d v="2051-08-15T00:00:00"/>
    <n v="182000"/>
    <x v="499"/>
    <s v="FR00"/>
  </r>
  <r>
    <x v="761"/>
    <d v="2022-06-29T00:00:00"/>
    <s v="FR0094"/>
    <d v="2028-01-15T00:00:00"/>
    <n v="659917"/>
    <x v="2810"/>
    <s v="FR00"/>
  </r>
  <r>
    <x v="761"/>
    <d v="2022-06-29T00:00:00"/>
    <s v="USDFR003"/>
    <d v="2032-01-15T00:00:00"/>
    <n v="86929.982999999993"/>
    <x v="2811"/>
    <s v="USDF"/>
  </r>
  <r>
    <x v="762"/>
    <d v="2022-06-30T00:00:00"/>
    <s v="SPNS13122022"/>
    <d v="2022-12-13T00:00:00"/>
    <n v="300000"/>
    <x v="1211"/>
    <s v="SPNS"/>
  </r>
  <r>
    <x v="762"/>
    <d v="2022-06-30T00:00:00"/>
    <s v="PBS031"/>
    <d v="2024-07-15T00:00:00"/>
    <n v="5408000"/>
    <x v="2812"/>
    <s v="PBS0"/>
  </r>
  <r>
    <x v="762"/>
    <d v="2022-06-30T00:00:00"/>
    <s v="PBS032"/>
    <d v="2026-07-15T00:00:00"/>
    <n v="3070000"/>
    <x v="2813"/>
    <s v="PBS0"/>
  </r>
  <r>
    <x v="762"/>
    <d v="2022-06-30T00:00:00"/>
    <s v="PBS029"/>
    <d v="2034-03-15T00:00:00"/>
    <n v="1319500"/>
    <x v="2814"/>
    <s v="PBS0"/>
  </r>
  <r>
    <x v="762"/>
    <d v="2022-06-30T00:00:00"/>
    <s v="PBS034"/>
    <d v="2039-07-15T00:00:00"/>
    <n v="4785000"/>
    <x v="2815"/>
    <s v="PBS0"/>
  </r>
  <r>
    <x v="762"/>
    <d v="2022-06-30T00:00:00"/>
    <s v="PBS033"/>
    <d v="2047-06-15T00:00:00"/>
    <n v="895300"/>
    <x v="2816"/>
    <s v="PBS0"/>
  </r>
  <r>
    <x v="763"/>
    <d v="2022-06-30T00:00:00"/>
    <s v="SW002"/>
    <d v="2027-06-30T00:00:00"/>
    <n v="50000"/>
    <x v="320"/>
    <s v="SW00"/>
  </r>
  <r>
    <x v="764"/>
    <d v="2022-07-01T00:00:00"/>
    <s v="VR0074"/>
    <d v="2027-07-01T00:00:00"/>
    <n v="5467230"/>
    <x v="2817"/>
    <s v="VR00"/>
  </r>
  <r>
    <x v="764"/>
    <d v="2022-07-01T00:00:00"/>
    <s v="VR0075"/>
    <d v="2028-07-01T00:00:00"/>
    <n v="5467240"/>
    <x v="2818"/>
    <s v="VR00"/>
  </r>
  <r>
    <x v="764"/>
    <d v="2022-07-01T00:00:00"/>
    <s v="VR0076"/>
    <d v="2029-07-01T00:00:00"/>
    <n v="5467240"/>
    <x v="2818"/>
    <s v="VR00"/>
  </r>
  <r>
    <x v="764"/>
    <d v="2022-07-01T00:00:00"/>
    <s v="VR0077"/>
    <d v="2030-07-01T00:00:00"/>
    <n v="5467240"/>
    <x v="2818"/>
    <s v="VR00"/>
  </r>
  <r>
    <x v="765"/>
    <d v="2022-07-07T00:00:00"/>
    <s v="SPN03221005"/>
    <d v="2022-10-05T00:00:00"/>
    <n v="1025000"/>
    <x v="2819"/>
    <s v="SPN0"/>
  </r>
  <r>
    <x v="765"/>
    <d v="2022-07-07T00:00:00"/>
    <s v="SPN12230330"/>
    <d v="2023-03-30T00:00:00"/>
    <n v="2320000"/>
    <x v="2820"/>
    <s v="SPN1"/>
  </r>
  <r>
    <x v="765"/>
    <d v="2022-07-07T00:00:00"/>
    <s v="FR0090"/>
    <d v="2027-04-15T00:00:00"/>
    <n v="5495000"/>
    <x v="2821"/>
    <s v="FR00"/>
  </r>
  <r>
    <x v="765"/>
    <d v="2022-07-07T00:00:00"/>
    <s v="FR0091"/>
    <d v="2032-04-15T00:00:00"/>
    <n v="13659100"/>
    <x v="2822"/>
    <s v="FR00"/>
  </r>
  <r>
    <x v="765"/>
    <d v="2022-07-07T00:00:00"/>
    <s v="FR0093"/>
    <d v="2037-07-15T00:00:00"/>
    <n v="1494800"/>
    <x v="2823"/>
    <s v="FR00"/>
  </r>
  <r>
    <x v="765"/>
    <d v="2022-07-07T00:00:00"/>
    <s v="FR0092"/>
    <d v="2042-06-15T00:00:00"/>
    <n v="1692800"/>
    <x v="2824"/>
    <s v="FR00"/>
  </r>
  <r>
    <x v="765"/>
    <d v="2022-07-07T00:00:00"/>
    <s v="FR0089"/>
    <d v="2051-08-15T00:00:00"/>
    <n v="293600"/>
    <x v="2825"/>
    <s v="FR00"/>
  </r>
  <r>
    <x v="766"/>
    <d v="2022-07-13T00:00:00"/>
    <s v="SWR003"/>
    <d v="2025-03-10T00:00:00"/>
    <n v="38253"/>
    <x v="2826"/>
    <s v="SWR0"/>
  </r>
  <r>
    <x v="767"/>
    <d v="2022-07-14T00:00:00"/>
    <s v="SPNS10012023"/>
    <d v="2023-01-10T00:00:00"/>
    <n v="150000"/>
    <x v="470"/>
    <s v="SPNS"/>
  </r>
  <r>
    <x v="767"/>
    <d v="2022-07-14T00:00:00"/>
    <s v="PBS031"/>
    <d v="2024-07-15T00:00:00"/>
    <n v="8000000"/>
    <x v="2568"/>
    <s v="PBS0"/>
  </r>
  <r>
    <x v="767"/>
    <d v="2022-07-14T00:00:00"/>
    <s v="PBS032"/>
    <d v="2026-07-15T00:00:00"/>
    <n v="1239000"/>
    <x v="2827"/>
    <s v="PBS0"/>
  </r>
  <r>
    <x v="767"/>
    <d v="2022-07-14T00:00:00"/>
    <s v="PBS029"/>
    <d v="2034-03-15T00:00:00"/>
    <n v="2330500"/>
    <x v="2828"/>
    <s v="PBS0"/>
  </r>
  <r>
    <x v="767"/>
    <d v="2022-07-14T00:00:00"/>
    <s v="PBS034"/>
    <d v="2039-07-15T00:00:00"/>
    <n v="515000"/>
    <x v="157"/>
    <s v="PBS0"/>
  </r>
  <r>
    <x v="767"/>
    <d v="2022-07-14T00:00:00"/>
    <s v="PBS033"/>
    <d v="2047-06-15T00:00:00"/>
    <n v="516400"/>
    <x v="2829"/>
    <s v="PBS0"/>
  </r>
  <r>
    <x v="768"/>
    <d v="2022-07-21T00:00:00"/>
    <s v="SPN03221019"/>
    <d v="2022-10-19T00:00:00"/>
    <n v="500000"/>
    <x v="8"/>
    <s v="SPN0"/>
  </r>
  <r>
    <x v="768"/>
    <d v="2022-07-21T00:00:00"/>
    <s v="SPN12230720"/>
    <d v="2023-07-20T00:00:00"/>
    <n v="5060000"/>
    <x v="2830"/>
    <s v="SPN1"/>
  </r>
  <r>
    <x v="768"/>
    <d v="2022-07-21T00:00:00"/>
    <s v="FR0090"/>
    <d v="2027-04-15T00:00:00"/>
    <n v="4757500"/>
    <x v="2831"/>
    <s v="FR00"/>
  </r>
  <r>
    <x v="768"/>
    <d v="2022-07-21T00:00:00"/>
    <s v="FR0091"/>
    <d v="2032-04-15T00:00:00"/>
    <n v="15289100"/>
    <x v="2832"/>
    <s v="FR00"/>
  </r>
  <r>
    <x v="768"/>
    <d v="2022-07-21T00:00:00"/>
    <s v="FR0093"/>
    <d v="2037-07-15T00:00:00"/>
    <n v="1190200"/>
    <x v="2833"/>
    <s v="FR00"/>
  </r>
  <r>
    <x v="768"/>
    <d v="2022-07-21T00:00:00"/>
    <s v="FR0092"/>
    <d v="2042-06-15T00:00:00"/>
    <n v="2404400"/>
    <x v="2834"/>
    <s v="FR00"/>
  </r>
  <r>
    <x v="768"/>
    <d v="2022-07-21T00:00:00"/>
    <s v="FR0089"/>
    <d v="2051-08-15T00:00:00"/>
    <n v="253300"/>
    <x v="2835"/>
    <s v="FR00"/>
  </r>
  <r>
    <x v="769"/>
    <d v="2022-07-26T00:00:00"/>
    <s v="PBS035"/>
    <d v="2042-03-15T00:00:00"/>
    <n v="393858"/>
    <x v="2836"/>
    <s v="PBS0"/>
  </r>
  <r>
    <x v="770"/>
    <d v="2022-07-28T00:00:00"/>
    <s v="SPNS10012023"/>
    <d v="2023-01-10T00:00:00"/>
    <n v="433000"/>
    <x v="2837"/>
    <s v="SPNS"/>
  </r>
  <r>
    <x v="770"/>
    <d v="2022-07-28T00:00:00"/>
    <s v="PBS031"/>
    <d v="2024-07-15T00:00:00"/>
    <n v="5585000"/>
    <x v="2838"/>
    <s v="PBS0"/>
  </r>
  <r>
    <x v="770"/>
    <d v="2022-07-28T00:00:00"/>
    <s v="PBS032"/>
    <d v="2026-07-15T00:00:00"/>
    <n v="786000"/>
    <x v="2129"/>
    <s v="PBS0"/>
  </r>
  <r>
    <x v="770"/>
    <d v="2022-07-28T00:00:00"/>
    <s v="PBS030"/>
    <d v="2034-03-15T00:00:00"/>
    <n v="675500"/>
    <x v="2839"/>
    <s v="PBS0"/>
  </r>
  <r>
    <x v="770"/>
    <d v="2022-07-28T00:00:00"/>
    <s v="PBS029"/>
    <d v="2034-03-15T00:00:00"/>
    <n v="242"/>
    <x v="2840"/>
    <s v="PBS0"/>
  </r>
  <r>
    <x v="770"/>
    <d v="2022-07-28T00:00:00"/>
    <s v="PBS033"/>
    <d v="2047-06-15T00:00:00"/>
    <n v="867300"/>
    <x v="2841"/>
    <s v="PBS0"/>
  </r>
  <r>
    <x v="771"/>
    <d v="2022-07-28T00:00:00"/>
    <s v="PBS031"/>
    <d v="2024-07-15T00:00:00"/>
    <n v="201300"/>
    <x v="2842"/>
    <s v="PBS0"/>
  </r>
  <r>
    <x v="771"/>
    <d v="2022-07-28T00:00:00"/>
    <s v="PBS032"/>
    <d v="2026-07-15T00:00:00"/>
    <n v="300000"/>
    <x v="1211"/>
    <s v="PBS0"/>
  </r>
  <r>
    <x v="771"/>
    <d v="2022-07-28T00:00:00"/>
    <s v="PBS029"/>
    <d v="2034-03-15T00:00:00"/>
    <n v="642000"/>
    <x v="2843"/>
    <s v="PBS0"/>
  </r>
  <r>
    <x v="771"/>
    <d v="2022-07-28T00:00:00"/>
    <s v="PBS033"/>
    <d v="2047-06-15T00:00:00"/>
    <n v="600000"/>
    <x v="2702"/>
    <s v="PBS0"/>
  </r>
  <r>
    <x v="772"/>
    <d v="2022-08-04T00:00:00"/>
    <s v="SPN03221102"/>
    <d v="2022-11-02T00:00:00"/>
    <n v="340000"/>
    <x v="560"/>
    <s v="SPN0"/>
  </r>
  <r>
    <x v="772"/>
    <d v="2022-08-04T00:00:00"/>
    <s v="SPN12230413"/>
    <d v="2023-04-13T00:00:00"/>
    <n v="2575000"/>
    <x v="2844"/>
    <s v="SPN1"/>
  </r>
  <r>
    <x v="772"/>
    <d v="2022-08-04T00:00:00"/>
    <s v="FR0090"/>
    <d v="2027-04-15T00:00:00"/>
    <n v="10732000"/>
    <x v="2845"/>
    <s v="FR00"/>
  </r>
  <r>
    <x v="772"/>
    <d v="2022-08-04T00:00:00"/>
    <s v="FR0091"/>
    <d v="2032-04-15T00:00:00"/>
    <n v="17770900"/>
    <x v="2846"/>
    <s v="FR00"/>
  </r>
  <r>
    <x v="772"/>
    <d v="2022-08-04T00:00:00"/>
    <s v="FR0093"/>
    <d v="2037-07-15T00:00:00"/>
    <n v="1263000"/>
    <x v="2847"/>
    <s v="FR00"/>
  </r>
  <r>
    <x v="772"/>
    <d v="2022-08-04T00:00:00"/>
    <s v="FR0092"/>
    <d v="2042-06-15T00:00:00"/>
    <n v="3934900"/>
    <x v="1229"/>
    <s v="FR00"/>
  </r>
  <r>
    <x v="772"/>
    <d v="2022-08-04T00:00:00"/>
    <s v="FR0089"/>
    <d v="2051-08-15T00:00:00"/>
    <n v="297400"/>
    <x v="2848"/>
    <s v="FR00"/>
  </r>
  <r>
    <x v="773"/>
    <d v="2022-08-11T00:00:00"/>
    <s v="SPNS07022023"/>
    <d v="2023-02-07T00:00:00"/>
    <n v="1201600"/>
    <x v="2849"/>
    <s v="SPNS"/>
  </r>
  <r>
    <x v="773"/>
    <d v="2022-08-11T00:00:00"/>
    <s v="PBS031"/>
    <d v="2024-07-15T00:00:00"/>
    <n v="15313000"/>
    <x v="2850"/>
    <s v="PBS0"/>
  </r>
  <r>
    <x v="773"/>
    <d v="2022-08-11T00:00:00"/>
    <s v="PBS032"/>
    <d v="2026-07-15T00:00:00"/>
    <n v="7040000"/>
    <x v="2851"/>
    <s v="PBS0"/>
  </r>
  <r>
    <x v="773"/>
    <d v="2022-08-11T00:00:00"/>
    <s v="PBS029"/>
    <d v="2034-03-15T00:00:00"/>
    <n v="6053600"/>
    <x v="2852"/>
    <s v="PBS0"/>
  </r>
  <r>
    <x v="773"/>
    <d v="2022-08-11T00:00:00"/>
    <s v="PBS034"/>
    <d v="2039-06-15T00:00:00"/>
    <n v="538000"/>
    <x v="2853"/>
    <s v="PBS0"/>
  </r>
  <r>
    <x v="773"/>
    <d v="2022-08-11T00:00:00"/>
    <s v="PBS033"/>
    <d v="2047-06-15T00:00:00"/>
    <n v="708400"/>
    <x v="2854"/>
    <s v="PBS0"/>
  </r>
  <r>
    <x v="774"/>
    <d v="2022-08-19T00:00:00"/>
    <s v="SPN03221117"/>
    <d v="2022-11-17T00:00:00"/>
    <n v="2770000"/>
    <x v="2855"/>
    <s v="SPN0"/>
  </r>
  <r>
    <x v="774"/>
    <d v="2022-08-19T00:00:00"/>
    <s v="SPN12230818"/>
    <d v="2023-08-18T00:00:00"/>
    <n v="3850000"/>
    <x v="2856"/>
    <s v="SPN1"/>
  </r>
  <r>
    <x v="774"/>
    <d v="2022-08-19T00:00:00"/>
    <s v="FR0095"/>
    <d v="2028-08-15T00:00:00"/>
    <n v="16669000"/>
    <x v="2857"/>
    <s v="FR00"/>
  </r>
  <r>
    <x v="774"/>
    <d v="2022-08-19T00:00:00"/>
    <s v="FR0096"/>
    <d v="2033-02-15T00:00:00"/>
    <n v="31783200"/>
    <x v="2858"/>
    <s v="FR00"/>
  </r>
  <r>
    <x v="774"/>
    <d v="2022-08-19T00:00:00"/>
    <s v="FR0093"/>
    <d v="2037-07-15T00:00:00"/>
    <n v="734100"/>
    <x v="2859"/>
    <s v="FR00"/>
  </r>
  <r>
    <x v="774"/>
    <d v="2022-08-19T00:00:00"/>
    <s v="FR0097"/>
    <d v="2043-06-15T00:00:00"/>
    <n v="15924700"/>
    <x v="2860"/>
    <s v="FR00"/>
  </r>
  <r>
    <x v="774"/>
    <d v="2022-08-19T00:00:00"/>
    <s v="FR0089"/>
    <d v="2051-08-15T00:00:00"/>
    <n v="424400"/>
    <x v="2861"/>
    <s v="FR00"/>
  </r>
  <r>
    <x v="775"/>
    <d v="2022-09-21T00:00:00"/>
    <s v="SR017"/>
    <d v="2025-09-10T00:00:00"/>
    <n v="26974976"/>
    <x v="2862"/>
    <s v="SR01"/>
  </r>
  <r>
    <x v="776"/>
    <d v="2022-08-25T00:00:00"/>
    <s v="FR0094"/>
    <d v="2028-01-15T00:00:00"/>
    <n v="1551262"/>
    <x v="2863"/>
    <s v="FR00"/>
  </r>
  <r>
    <x v="776"/>
    <d v="2022-08-25T00:00:00"/>
    <s v="USDFR003"/>
    <d v="2032-01-15T00:00:00"/>
    <n v="359973.38900000002"/>
    <x v="2864"/>
    <s v="USDF"/>
  </r>
  <r>
    <x v="777"/>
    <d v="2022-08-25T00:00:00"/>
    <s v="SPNS07022023"/>
    <d v="2023-02-07T00:00:00"/>
    <n v="1200000"/>
    <x v="2360"/>
    <s v="SPNS"/>
  </r>
  <r>
    <x v="777"/>
    <d v="2022-08-25T00:00:00"/>
    <s v="PBS036"/>
    <d v="2025-08-15T00:00:00"/>
    <n v="8429000"/>
    <x v="2865"/>
    <s v="PBS0"/>
  </r>
  <r>
    <x v="777"/>
    <d v="2022-08-25T00:00:00"/>
    <s v="PBS003"/>
    <d v="2027-01-15T00:00:00"/>
    <n v="2798500"/>
    <x v="2866"/>
    <s v="PBS0"/>
  </r>
  <r>
    <x v="777"/>
    <d v="2022-08-25T00:00:00"/>
    <s v="PBS030"/>
    <d v="2028-07-15T00:00:00"/>
    <n v="4333500"/>
    <x v="2867"/>
    <s v="PBS0"/>
  </r>
  <r>
    <x v="777"/>
    <d v="2022-08-25T00:00:00"/>
    <s v="PBS029"/>
    <d v="2034-03-15T00:00:00"/>
    <n v="4783400"/>
    <x v="2868"/>
    <s v="PBS0"/>
  </r>
  <r>
    <x v="777"/>
    <d v="2022-08-25T00:00:00"/>
    <s v="PBS033"/>
    <d v="2047-06-15T00:00:00"/>
    <n v="6996400"/>
    <x v="2869"/>
    <s v="PBS0"/>
  </r>
  <r>
    <x v="778"/>
    <d v="2022-08-26T00:00:00"/>
    <s v="VR0078"/>
    <d v="2027-08-26T00:00:00"/>
    <n v="2198565"/>
    <x v="2870"/>
    <s v="VR00"/>
  </r>
  <r>
    <x v="778"/>
    <d v="2022-08-26T00:00:00"/>
    <s v="VR0079"/>
    <d v="2028-08-26T00:00:00"/>
    <n v="2198565"/>
    <x v="2870"/>
    <s v="VR00"/>
  </r>
  <r>
    <x v="778"/>
    <d v="2022-08-26T00:00:00"/>
    <s v="VR0080"/>
    <d v="2029-08-26T00:00:00"/>
    <n v="2198565"/>
    <x v="2870"/>
    <s v="VR00"/>
  </r>
  <r>
    <x v="778"/>
    <d v="2022-08-26T00:00:00"/>
    <s v="VR0081"/>
    <d v="2030-08-26T00:00:00"/>
    <n v="2198565"/>
    <x v="2870"/>
    <s v="VR00"/>
  </r>
  <r>
    <x v="778"/>
    <d v="2022-08-26T00:00:00"/>
    <s v="VR0082"/>
    <d v="2027-08-26T00:00:00"/>
    <n v="7901435"/>
    <x v="2871"/>
    <s v="VR00"/>
  </r>
  <r>
    <x v="778"/>
    <d v="2022-08-26T00:00:00"/>
    <s v="VR0083"/>
    <d v="2028-08-26T00:00:00"/>
    <n v="7901435"/>
    <x v="2871"/>
    <s v="VR00"/>
  </r>
  <r>
    <x v="778"/>
    <d v="2022-08-26T00:00:00"/>
    <s v="VR0084"/>
    <d v="2029-08-26T00:00:00"/>
    <n v="7901435"/>
    <x v="2871"/>
    <s v="VR00"/>
  </r>
  <r>
    <x v="778"/>
    <d v="2022-08-26T00:00:00"/>
    <s v="VR0085"/>
    <d v="2030-08-26T00:00:00"/>
    <n v="7901435"/>
    <x v="2871"/>
    <s v="VR00"/>
  </r>
  <r>
    <x v="779"/>
    <d v="2022-09-01T00:00:00"/>
    <s v="SPN03221130"/>
    <d v="2022-11-30T00:00:00"/>
    <n v="4950000"/>
    <x v="2380"/>
    <s v="SPN0"/>
  </r>
  <r>
    <x v="779"/>
    <d v="2022-09-01T00:00:00"/>
    <s v="SPN12230526"/>
    <d v="2023-05-26T00:00:00"/>
    <n v="6540000"/>
    <x v="2872"/>
    <s v="SPN1"/>
  </r>
  <r>
    <x v="779"/>
    <d v="2022-09-01T00:00:00"/>
    <s v="FR0095"/>
    <d v="2028-08-15T00:00:00"/>
    <n v="5449300"/>
    <x v="2873"/>
    <s v="FR00"/>
  </r>
  <r>
    <x v="779"/>
    <d v="2022-09-01T00:00:00"/>
    <s v="FR0096"/>
    <d v="2033-02-15T00:00:00"/>
    <n v="17854000"/>
    <x v="2874"/>
    <s v="FR00"/>
  </r>
  <r>
    <x v="779"/>
    <d v="2022-09-01T00:00:00"/>
    <s v="FR0093"/>
    <d v="2037-07-15T00:00:00"/>
    <n v="1199500"/>
    <x v="2875"/>
    <s v="FR00"/>
  </r>
  <r>
    <x v="779"/>
    <d v="2022-09-01T00:00:00"/>
    <s v="FR0097"/>
    <d v="2043-06-15T00:00:00"/>
    <n v="9327500"/>
    <x v="2876"/>
    <s v="FR00"/>
  </r>
  <r>
    <x v="779"/>
    <d v="2022-09-01T00:00:00"/>
    <s v="FR0089"/>
    <d v="2051-08-15T00:00:00"/>
    <n v="1928400"/>
    <x v="2877"/>
    <s v="FR00"/>
  </r>
  <r>
    <x v="779"/>
    <d v="2022-09-02T00:00:00"/>
    <s v="USDPBS-003"/>
    <d v="2025-09-02T00:00:00"/>
    <n v="2232600"/>
    <x v="2878"/>
    <s v="USDP"/>
  </r>
  <r>
    <x v="779"/>
    <d v="2022-09-02T00:00:00"/>
    <s v="USDPBS-004"/>
    <d v="2027-09-02T00:00:00"/>
    <n v="372100"/>
    <x v="2879"/>
    <s v="USDP"/>
  </r>
  <r>
    <x v="780"/>
    <d v="2022-09-08T00:00:00"/>
    <s v="SPNS07032023"/>
    <d v="2023-03-07T00:00:00"/>
    <n v="3650000"/>
    <x v="2375"/>
    <s v="SPNS"/>
  </r>
  <r>
    <x v="780"/>
    <d v="2022-09-08T00:00:00"/>
    <s v="PBS036"/>
    <d v="2025-08-15T00:00:00"/>
    <n v="5440000"/>
    <x v="2880"/>
    <s v="PBS0"/>
  </r>
  <r>
    <x v="780"/>
    <d v="2022-09-08T00:00:00"/>
    <s v="PBS003"/>
    <d v="2027-01-15T00:00:00"/>
    <n v="3249000"/>
    <x v="2881"/>
    <s v="PBS0"/>
  </r>
  <r>
    <x v="780"/>
    <d v="2022-09-08T00:00:00"/>
    <s v="PBS029"/>
    <d v="2034-03-15T00:00:00"/>
    <n v="3260000"/>
    <x v="2229"/>
    <s v="PBS0"/>
  </r>
  <r>
    <x v="780"/>
    <d v="2022-09-08T00:00:00"/>
    <s v="PBS034"/>
    <d v="2039-06-15T00:00:00"/>
    <n v="540000"/>
    <x v="2882"/>
    <s v="PBS0"/>
  </r>
  <r>
    <x v="780"/>
    <d v="2022-09-08T00:00:00"/>
    <s v="PBS033"/>
    <d v="2047-06-15T00:00:00"/>
    <n v="7999000"/>
    <x v="2883"/>
    <s v="PBS0"/>
  </r>
  <r>
    <x v="780"/>
    <d v="2022-09-20T00:00:00"/>
    <s v="RI0927"/>
    <d v="2027-09-20T00:00:00"/>
    <n v="11190000"/>
    <x v="2884"/>
    <s v="RI09"/>
  </r>
  <r>
    <x v="780"/>
    <d v="2022-09-20T00:00:00"/>
    <s v="RI0932"/>
    <d v="2032-09-20T00:00:00"/>
    <n v="20888000"/>
    <x v="2885"/>
    <s v="RI09"/>
  </r>
  <r>
    <x v="780"/>
    <d v="2022-09-20T00:00:00"/>
    <s v="RI0952"/>
    <d v="2052-09-20T00:00:00"/>
    <n v="7460000"/>
    <x v="2886"/>
    <s v="RI09"/>
  </r>
  <r>
    <x v="781"/>
    <d v="2022-09-15T00:00:00"/>
    <s v="SPN03221214"/>
    <d v="2022-12-14T00:00:00"/>
    <n v="6935000"/>
    <x v="2887"/>
    <s v="SPN0"/>
  </r>
  <r>
    <x v="781"/>
    <d v="2022-09-15T00:00:00"/>
    <s v="SPN12230914"/>
    <d v="2023-09-14T00:00:00"/>
    <n v="6300000"/>
    <x v="2888"/>
    <s v="SPN1"/>
  </r>
  <r>
    <x v="781"/>
    <d v="2022-09-15T00:00:00"/>
    <s v="FR0095"/>
    <d v="2028-08-15T00:00:00"/>
    <n v="8900100"/>
    <x v="2889"/>
    <s v="FR00"/>
  </r>
  <r>
    <x v="781"/>
    <d v="2022-09-15T00:00:00"/>
    <s v="FR0096"/>
    <d v="2033-02-15T00:00:00"/>
    <n v="14891900"/>
    <x v="2890"/>
    <s v="FR00"/>
  </r>
  <r>
    <x v="781"/>
    <d v="2022-09-15T00:00:00"/>
    <s v="FR0098"/>
    <d v="2038-06-15T00:00:00"/>
    <n v="11198900"/>
    <x v="2891"/>
    <s v="FR00"/>
  </r>
  <r>
    <x v="781"/>
    <d v="2022-09-15T00:00:00"/>
    <s v="FR0097"/>
    <d v="2043-06-15T00:00:00"/>
    <n v="2452200"/>
    <x v="2892"/>
    <s v="FR00"/>
  </r>
  <r>
    <x v="781"/>
    <d v="2022-09-15T00:00:00"/>
    <s v="FR0089"/>
    <d v="2051-08-15T00:00:00"/>
    <n v="1377900"/>
    <x v="2893"/>
    <s v="FR00"/>
  </r>
  <r>
    <x v="782"/>
    <d v="2022-09-22T00:00:00"/>
    <s v="SPNS07032023"/>
    <d v="2023-03-07T00:00:00"/>
    <n v="800000"/>
    <x v="2217"/>
    <s v="SPNS"/>
  </r>
  <r>
    <x v="782"/>
    <d v="2022-09-22T00:00:00"/>
    <s v="PBS036"/>
    <d v="2025-08-15T00:00:00"/>
    <n v="2071000"/>
    <x v="2894"/>
    <s v="PBS0"/>
  </r>
  <r>
    <x v="782"/>
    <d v="2022-09-22T00:00:00"/>
    <s v="PBS003"/>
    <d v="2027-01-15T00:00:00"/>
    <n v="660500"/>
    <x v="2895"/>
    <s v="PBS0"/>
  </r>
  <r>
    <x v="782"/>
    <d v="2022-09-22T00:00:00"/>
    <s v="PBSG001"/>
    <d v="2029-09-15T00:00:00"/>
    <n v="11158500"/>
    <x v="2896"/>
    <s v="PBSG"/>
  </r>
  <r>
    <x v="782"/>
    <d v="2022-09-22T00:00:00"/>
    <s v="PBS029"/>
    <d v="2034-03-15T00:00:00"/>
    <n v="1402500"/>
    <x v="2897"/>
    <s v="PBS0"/>
  </r>
  <r>
    <x v="782"/>
    <d v="2022-09-22T00:00:00"/>
    <s v="PBS033"/>
    <d v="2047-06-15T00:00:00"/>
    <n v="1020100"/>
    <x v="2898"/>
    <s v="PBS0"/>
  </r>
  <r>
    <x v="783"/>
    <d v="2022-09-27T00:00:00"/>
    <s v="PBS035"/>
    <d v="2042-03-15T00:00:00"/>
    <n v="404429"/>
    <x v="2899"/>
    <s v="PBS0"/>
  </r>
  <r>
    <x v="784"/>
    <d v="2022-09-27T00:00:00"/>
    <s v="VR0086"/>
    <d v="2028-09-27T00:00:00"/>
    <n v="8288330"/>
    <x v="2900"/>
    <s v="VR00"/>
  </r>
  <r>
    <x v="784"/>
    <d v="2022-09-27T00:00:00"/>
    <s v="VR0087"/>
    <d v="2030-09-27T00:00:00"/>
    <n v="8288330"/>
    <x v="2900"/>
    <s v="VR00"/>
  </r>
  <r>
    <x v="784"/>
    <d v="2022-09-27T00:00:00"/>
    <s v="FRS001"/>
    <d v="2027-09-27T00:00:00"/>
    <n v="8288320"/>
    <x v="2901"/>
    <s v="FRS0"/>
  </r>
  <r>
    <x v="784"/>
    <d v="2022-09-27T00:00:00"/>
    <s v="FRS002"/>
    <d v="2029-09-27T00:00:00"/>
    <n v="8288330"/>
    <x v="2900"/>
    <s v="FRS0"/>
  </r>
  <r>
    <x v="785"/>
    <d v="2022-09-29T00:00:00"/>
    <s v="SPN03221228"/>
    <d v="2022-12-28T00:00:00"/>
    <n v="775000"/>
    <x v="2902"/>
    <s v="SPN0"/>
  </r>
  <r>
    <x v="785"/>
    <d v="2022-09-29T00:00:00"/>
    <s v="SPN12230622"/>
    <d v="2023-06-22T00:00:00"/>
    <n v="3475000"/>
    <x v="2903"/>
    <s v="SPN1"/>
  </r>
  <r>
    <x v="785"/>
    <d v="2022-09-29T00:00:00"/>
    <s v="FR0095"/>
    <d v="2028-08-15T00:00:00"/>
    <n v="4426600"/>
    <x v="2904"/>
    <s v="FR00"/>
  </r>
  <r>
    <x v="785"/>
    <d v="2022-09-29T00:00:00"/>
    <s v="FR0096"/>
    <d v="2033-02-15T00:00:00"/>
    <n v="10862000"/>
    <x v="2905"/>
    <s v="FR00"/>
  </r>
  <r>
    <x v="785"/>
    <d v="2022-09-29T00:00:00"/>
    <s v="FR0098"/>
    <d v="2038-06-15T00:00:00"/>
    <n v="2187100"/>
    <x v="2906"/>
    <s v="FR00"/>
  </r>
  <r>
    <x v="785"/>
    <d v="2022-09-29T00:00:00"/>
    <s v="FR0097"/>
    <d v="2043-06-15T00:00:00"/>
    <n v="1564400"/>
    <x v="2907"/>
    <s v="FR00"/>
  </r>
  <r>
    <x v="785"/>
    <d v="2022-09-29T00:00:00"/>
    <s v="FR0089"/>
    <d v="2051-08-15T00:00:00"/>
    <n v="383900"/>
    <x v="2908"/>
    <s v="FR00"/>
  </r>
  <r>
    <x v="786"/>
    <d v="2022-10-06T00:00:00"/>
    <s v="SW003"/>
    <d v="2042-03-15T00:00:00"/>
    <n v="100000"/>
    <x v="2274"/>
    <s v="SW00"/>
  </r>
  <r>
    <x v="786"/>
    <d v="2022-10-06T00:00:00"/>
    <s v="SW004"/>
    <d v="2042-03-15T00:00:00"/>
    <n v="100000"/>
    <x v="2274"/>
    <s v="SW00"/>
  </r>
  <r>
    <x v="787"/>
    <d v="2022-10-06T00:00:00"/>
    <s v="SPNS04042023"/>
    <d v="2023-04-04T00:00:00"/>
    <n v="400000"/>
    <x v="132"/>
    <s v="SPNS"/>
  </r>
  <r>
    <x v="787"/>
    <d v="2022-10-06T00:00:00"/>
    <s v="PBS036"/>
    <d v="2025-08-15T00:00:00"/>
    <n v="2187200"/>
    <x v="2909"/>
    <s v="PBS0"/>
  </r>
  <r>
    <x v="787"/>
    <d v="2022-10-06T00:00:00"/>
    <s v="PBS003"/>
    <d v="2027-01-15T00:00:00"/>
    <n v="1302000"/>
    <x v="2910"/>
    <s v="PBS0"/>
  </r>
  <r>
    <x v="787"/>
    <d v="2022-10-06T00:00:00"/>
    <s v="PBS029"/>
    <d v="2034-03-15T00:00:00"/>
    <n v="2622000"/>
    <x v="2911"/>
    <s v="PBS0"/>
  </r>
  <r>
    <x v="787"/>
    <d v="2022-10-06T00:00:00"/>
    <s v="PBS034"/>
    <d v="2039-06-15T00:00:00"/>
    <n v="148800"/>
    <x v="2912"/>
    <s v="PBS0"/>
  </r>
  <r>
    <x v="787"/>
    <d v="2022-10-06T00:00:00"/>
    <s v="PBS033"/>
    <d v="2047-06-15T00:00:00"/>
    <n v="390600"/>
    <x v="2913"/>
    <s v="PBS0"/>
  </r>
  <r>
    <x v="788"/>
    <d v="2022-10-06T00:00:00"/>
    <s v="PBS036"/>
    <d v="2025-08-15T00:00:00"/>
    <n v="1070300"/>
    <x v="2914"/>
    <s v="PBS0"/>
  </r>
  <r>
    <x v="788"/>
    <d v="2022-10-06T00:00:00"/>
    <s v="PBS003"/>
    <d v="2027-01-15T00:00:00"/>
    <n v="614200"/>
    <x v="2915"/>
    <s v="PBS0"/>
  </r>
  <r>
    <x v="788"/>
    <d v="2022-10-06T00:00:00"/>
    <s v="PBS029"/>
    <d v="2034-03-15T00:00:00"/>
    <n v="657600"/>
    <x v="2916"/>
    <s v="PBS0"/>
  </r>
  <r>
    <x v="788"/>
    <d v="2022-10-06T00:00:00"/>
    <s v="PBS034"/>
    <d v="2039-06-15T00:00:00"/>
    <n v="120000"/>
    <x v="2917"/>
    <s v="PBS0"/>
  </r>
  <r>
    <x v="788"/>
    <d v="2022-10-06T00:00:00"/>
    <s v="PBS033"/>
    <d v="2047-06-15T00:00:00"/>
    <n v="205000"/>
    <x v="531"/>
    <s v="PBS0"/>
  </r>
  <r>
    <x v="789"/>
    <d v="2022-10-13T00:00:00"/>
    <s v="SPN03230111"/>
    <d v="2023-01-11T00:00:00"/>
    <n v="625000"/>
    <x v="2918"/>
    <s v="SPN0"/>
  </r>
  <r>
    <x v="789"/>
    <d v="2022-10-13T00:00:00"/>
    <s v="SPN12231012"/>
    <d v="2023-10-12T00:00:00"/>
    <n v="1375000"/>
    <x v="913"/>
    <s v="SPN1"/>
  </r>
  <r>
    <x v="789"/>
    <d v="2022-10-13T00:00:00"/>
    <s v="FR0095"/>
    <d v="2028-08-15T00:00:00"/>
    <n v="4580200"/>
    <x v="2919"/>
    <s v="FR00"/>
  </r>
  <r>
    <x v="789"/>
    <d v="2022-10-13T00:00:00"/>
    <s v="FR0096"/>
    <d v="2033-02-15T00:00:00"/>
    <n v="6775600"/>
    <x v="2920"/>
    <s v="FR00"/>
  </r>
  <r>
    <x v="789"/>
    <d v="2022-10-13T00:00:00"/>
    <s v="FR0098"/>
    <d v="2038-06-15T00:00:00"/>
    <n v="1157500"/>
    <x v="2921"/>
    <s v="FR00"/>
  </r>
  <r>
    <x v="789"/>
    <d v="2022-10-13T00:00:00"/>
    <s v="FR0097"/>
    <d v="2043-06-15T00:00:00"/>
    <n v="307000"/>
    <x v="2922"/>
    <s v="FR00"/>
  </r>
  <r>
    <x v="789"/>
    <d v="2022-10-13T00:00:00"/>
    <s v="FR0089"/>
    <d v="2051-08-15T00:00:00"/>
    <n v="183500"/>
    <x v="2923"/>
    <s v="FR00"/>
  </r>
  <r>
    <x v="790"/>
    <d v="2022-10-20T00:00:00"/>
    <s v="FR0094"/>
    <d v="2028-01-15T00:00:00"/>
    <n v="1382236"/>
    <x v="2924"/>
    <s v="FR00"/>
  </r>
  <r>
    <x v="790"/>
    <d v="2022-10-20T00:00:00"/>
    <s v="USDFR003"/>
    <d v="2032-01-15T00:00:00"/>
    <n v="421788.94799999997"/>
    <x v="2925"/>
    <s v="USDF"/>
  </r>
  <r>
    <x v="791"/>
    <d v="2022-10-20T00:00:00"/>
    <s v="SPNS04042023"/>
    <d v="2023-04-04T00:00:00"/>
    <n v="300000"/>
    <x v="1211"/>
    <s v="SPNS"/>
  </r>
  <r>
    <x v="791"/>
    <d v="2022-10-20T00:00:00"/>
    <s v="PBS036"/>
    <d v="2025-08-15T00:00:00"/>
    <n v="1343000"/>
    <x v="2926"/>
    <s v="PBS0"/>
  </r>
  <r>
    <x v="791"/>
    <d v="2022-10-20T00:00:00"/>
    <s v="PBS003"/>
    <d v="2027-01-15T00:00:00"/>
    <n v="476000"/>
    <x v="393"/>
    <s v="PBS0"/>
  </r>
  <r>
    <x v="791"/>
    <d v="2022-10-20T00:00:00"/>
    <s v="PBSG001"/>
    <d v="2029-09-15T00:00:00"/>
    <n v="1655000"/>
    <x v="2927"/>
    <s v="PBSG"/>
  </r>
  <r>
    <x v="791"/>
    <d v="2022-10-20T00:00:00"/>
    <s v="PBS029"/>
    <d v="2034-03-15T00:00:00"/>
    <n v="2362000"/>
    <x v="432"/>
    <s v="PBS0"/>
  </r>
  <r>
    <x v="791"/>
    <d v="2022-10-20T00:00:00"/>
    <s v="PBS033"/>
    <d v="2047-06-15T00:00:00"/>
    <n v="267200"/>
    <x v="2928"/>
    <s v="PBS0"/>
  </r>
  <r>
    <x v="792"/>
    <d v="2022-10-20T00:00:00"/>
    <s v="PBS036"/>
    <d v="2025-08-15T00:00:00"/>
    <n v="276200"/>
    <x v="2929"/>
    <s v="PBS0"/>
  </r>
  <r>
    <x v="792"/>
    <d v="2022-10-20T00:00:00"/>
    <s v="PBS003"/>
    <d v="2027-01-15T00:00:00"/>
    <n v="186100"/>
    <x v="2930"/>
    <s v="PBS0"/>
  </r>
  <r>
    <x v="792"/>
    <d v="2022-10-20T00:00:00"/>
    <s v="PBSG001"/>
    <d v="2029-09-15T00:00:00"/>
    <n v="735000"/>
    <x v="197"/>
    <s v="PBSG"/>
  </r>
  <r>
    <x v="792"/>
    <d v="2022-10-20T00:00:00"/>
    <s v="PBS029"/>
    <d v="2034-03-15T00:00:00"/>
    <n v="802500"/>
    <x v="2931"/>
    <s v="PBS0"/>
  </r>
  <r>
    <x v="792"/>
    <d v="2022-10-20T00:00:00"/>
    <s v="PBS033"/>
    <d v="2047-06-15T00:00:00"/>
    <n v="0"/>
    <x v="89"/>
    <s v="PBS0"/>
  </r>
  <r>
    <x v="793"/>
    <d v="2022-10-26T00:00:00"/>
    <s v="ORI022"/>
    <d v="2025-10-15T00:00:00"/>
    <n v="13017714"/>
    <x v="2932"/>
    <s v="ORI0"/>
  </r>
  <r>
    <x v="794"/>
    <d v="2022-10-27T00:00:00"/>
    <s v="SPN03230125"/>
    <d v="2023-01-25T00:00:00"/>
    <n v="185000"/>
    <x v="2933"/>
    <s v="SPN0"/>
  </r>
  <r>
    <x v="794"/>
    <d v="2022-10-27T00:00:00"/>
    <s v="SPN12230720"/>
    <d v="2023-07-20T00:00:00"/>
    <n v="425000"/>
    <x v="2934"/>
    <s v="SPN1"/>
  </r>
  <r>
    <x v="794"/>
    <d v="2022-10-27T00:00:00"/>
    <s v="FR0095"/>
    <d v="2028-08-15T00:00:00"/>
    <n v="4999000"/>
    <x v="2935"/>
    <s v="FR00"/>
  </r>
  <r>
    <x v="794"/>
    <d v="2022-10-27T00:00:00"/>
    <s v="FRSDG001"/>
    <d v="2030-10-15T00:00:00"/>
    <n v="2260000"/>
    <x v="1924"/>
    <s v="FRSD"/>
  </r>
  <r>
    <x v="794"/>
    <d v="2022-10-27T00:00:00"/>
    <s v="FR0096"/>
    <d v="2033-02-15T00:00:00"/>
    <n v="6734700"/>
    <x v="2936"/>
    <s v="FR00"/>
  </r>
  <r>
    <x v="794"/>
    <d v="2022-10-27T00:00:00"/>
    <s v="FR0098"/>
    <d v="2038-06-15T00:00:00"/>
    <n v="1858600"/>
    <x v="2937"/>
    <s v="FR00"/>
  </r>
  <r>
    <x v="794"/>
    <d v="2022-10-27T00:00:00"/>
    <s v="FR0097"/>
    <d v="2043-06-15T00:00:00"/>
    <n v="494800"/>
    <x v="2938"/>
    <s v="FR00"/>
  </r>
  <r>
    <x v="794"/>
    <d v="2022-10-27T00:00:00"/>
    <s v="FR0089"/>
    <d v="2051-08-15T00:00:00"/>
    <n v="131000"/>
    <x v="477"/>
    <s v="FR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d v="2009-01-01T00:00:00"/>
    <x v="0"/>
    <x v="0"/>
    <x v="0"/>
  </r>
  <r>
    <d v="2009-02-01T00:00:00"/>
    <x v="1"/>
    <x v="0"/>
    <x v="1"/>
  </r>
  <r>
    <d v="2009-03-01T00:00:00"/>
    <x v="2"/>
    <x v="0"/>
    <x v="2"/>
  </r>
  <r>
    <d v="2009-04-01T00:00:00"/>
    <x v="3"/>
    <x v="0"/>
    <x v="3"/>
  </r>
  <r>
    <d v="2009-05-01T00:00:00"/>
    <x v="4"/>
    <x v="0"/>
    <x v="4"/>
  </r>
  <r>
    <d v="2009-06-01T00:00:00"/>
    <x v="5"/>
    <x v="0"/>
    <x v="5"/>
  </r>
  <r>
    <d v="2009-07-01T00:00:00"/>
    <x v="6"/>
    <x v="0"/>
    <x v="6"/>
  </r>
  <r>
    <d v="2009-08-01T00:00:00"/>
    <x v="7"/>
    <x v="0"/>
    <x v="7"/>
  </r>
  <r>
    <d v="2009-09-01T00:00:00"/>
    <x v="8"/>
    <x v="0"/>
    <x v="8"/>
  </r>
  <r>
    <d v="2009-10-01T00:00:00"/>
    <x v="9"/>
    <x v="0"/>
    <x v="9"/>
  </r>
  <r>
    <d v="2009-11-01T00:00:00"/>
    <x v="10"/>
    <x v="0"/>
    <x v="10"/>
  </r>
  <r>
    <d v="2009-12-01T00:00:00"/>
    <x v="11"/>
    <x v="0"/>
    <x v="11"/>
  </r>
  <r>
    <d v="2010-01-01T00:00:00"/>
    <x v="12"/>
    <x v="1"/>
    <x v="0"/>
  </r>
  <r>
    <d v="2010-02-01T00:00:00"/>
    <x v="13"/>
    <x v="1"/>
    <x v="1"/>
  </r>
  <r>
    <d v="2010-03-01T00:00:00"/>
    <x v="14"/>
    <x v="1"/>
    <x v="2"/>
  </r>
  <r>
    <d v="2010-04-01T00:00:00"/>
    <x v="15"/>
    <x v="1"/>
    <x v="3"/>
  </r>
  <r>
    <d v="2010-05-01T00:00:00"/>
    <x v="16"/>
    <x v="1"/>
    <x v="4"/>
  </r>
  <r>
    <d v="2010-06-01T00:00:00"/>
    <x v="17"/>
    <x v="1"/>
    <x v="5"/>
  </r>
  <r>
    <d v="2010-07-01T00:00:00"/>
    <x v="18"/>
    <x v="1"/>
    <x v="6"/>
  </r>
  <r>
    <d v="2010-08-01T00:00:00"/>
    <x v="19"/>
    <x v="1"/>
    <x v="7"/>
  </r>
  <r>
    <d v="2010-09-01T00:00:00"/>
    <x v="20"/>
    <x v="1"/>
    <x v="8"/>
  </r>
  <r>
    <d v="2010-10-01T00:00:00"/>
    <x v="21"/>
    <x v="1"/>
    <x v="9"/>
  </r>
  <r>
    <d v="2010-11-01T00:00:00"/>
    <x v="22"/>
    <x v="1"/>
    <x v="10"/>
  </r>
  <r>
    <d v="2010-12-01T00:00:00"/>
    <x v="23"/>
    <x v="1"/>
    <x v="11"/>
  </r>
  <r>
    <d v="2011-01-01T00:00:00"/>
    <x v="24"/>
    <x v="2"/>
    <x v="0"/>
  </r>
  <r>
    <d v="2011-02-01T00:00:00"/>
    <x v="25"/>
    <x v="2"/>
    <x v="1"/>
  </r>
  <r>
    <d v="2011-03-01T00:00:00"/>
    <x v="26"/>
    <x v="2"/>
    <x v="2"/>
  </r>
  <r>
    <d v="2011-04-01T00:00:00"/>
    <x v="27"/>
    <x v="2"/>
    <x v="3"/>
  </r>
  <r>
    <d v="2011-05-01T00:00:00"/>
    <x v="28"/>
    <x v="2"/>
    <x v="4"/>
  </r>
  <r>
    <d v="2011-06-01T00:00:00"/>
    <x v="29"/>
    <x v="2"/>
    <x v="5"/>
  </r>
  <r>
    <d v="2011-07-01T00:00:00"/>
    <x v="30"/>
    <x v="2"/>
    <x v="6"/>
  </r>
  <r>
    <d v="2011-08-01T00:00:00"/>
    <x v="31"/>
    <x v="2"/>
    <x v="7"/>
  </r>
  <r>
    <d v="2011-09-01T00:00:00"/>
    <x v="32"/>
    <x v="2"/>
    <x v="8"/>
  </r>
  <r>
    <d v="2011-10-01T00:00:00"/>
    <x v="33"/>
    <x v="2"/>
    <x v="9"/>
  </r>
  <r>
    <d v="2011-11-01T00:00:00"/>
    <x v="34"/>
    <x v="2"/>
    <x v="10"/>
  </r>
  <r>
    <d v="2011-12-01T00:00:00"/>
    <x v="11"/>
    <x v="2"/>
    <x v="11"/>
  </r>
  <r>
    <d v="2012-01-01T00:00:00"/>
    <x v="35"/>
    <x v="3"/>
    <x v="0"/>
  </r>
  <r>
    <d v="2012-02-01T00:00:00"/>
    <x v="36"/>
    <x v="3"/>
    <x v="1"/>
  </r>
  <r>
    <d v="2012-03-01T00:00:00"/>
    <x v="37"/>
    <x v="3"/>
    <x v="2"/>
  </r>
  <r>
    <d v="2012-04-01T00:00:00"/>
    <x v="38"/>
    <x v="3"/>
    <x v="3"/>
  </r>
  <r>
    <d v="2012-05-01T00:00:00"/>
    <x v="39"/>
    <x v="3"/>
    <x v="4"/>
  </r>
  <r>
    <d v="2012-06-01T00:00:00"/>
    <x v="40"/>
    <x v="3"/>
    <x v="5"/>
  </r>
  <r>
    <d v="2012-07-01T00:00:00"/>
    <x v="41"/>
    <x v="3"/>
    <x v="6"/>
  </r>
  <r>
    <d v="2012-08-01T00:00:00"/>
    <x v="42"/>
    <x v="3"/>
    <x v="7"/>
  </r>
  <r>
    <d v="2012-09-01T00:00:00"/>
    <x v="43"/>
    <x v="3"/>
    <x v="8"/>
  </r>
  <r>
    <d v="2012-10-01T00:00:00"/>
    <x v="44"/>
    <x v="3"/>
    <x v="9"/>
  </r>
  <r>
    <d v="2012-11-01T00:00:00"/>
    <x v="45"/>
    <x v="3"/>
    <x v="10"/>
  </r>
  <r>
    <d v="2012-12-01T00:00:00"/>
    <x v="46"/>
    <x v="3"/>
    <x v="11"/>
  </r>
  <r>
    <d v="2013-01-01T00:00:00"/>
    <x v="47"/>
    <x v="4"/>
    <x v="0"/>
  </r>
  <r>
    <d v="2013-02-01T00:00:00"/>
    <x v="48"/>
    <x v="4"/>
    <x v="1"/>
  </r>
  <r>
    <d v="2013-03-01T00:00:00"/>
    <x v="49"/>
    <x v="4"/>
    <x v="2"/>
  </r>
  <r>
    <d v="2013-04-01T00:00:00"/>
    <x v="50"/>
    <x v="4"/>
    <x v="3"/>
  </r>
  <r>
    <d v="2013-05-01T00:00:00"/>
    <x v="51"/>
    <x v="4"/>
    <x v="4"/>
  </r>
  <r>
    <d v="2013-06-01T00:00:00"/>
    <x v="52"/>
    <x v="4"/>
    <x v="5"/>
  </r>
  <r>
    <d v="2013-07-01T00:00:00"/>
    <x v="53"/>
    <x v="4"/>
    <x v="6"/>
  </r>
  <r>
    <d v="2013-08-01T00:00:00"/>
    <x v="54"/>
    <x v="4"/>
    <x v="7"/>
  </r>
  <r>
    <d v="2013-09-01T00:00:00"/>
    <x v="55"/>
    <x v="4"/>
    <x v="8"/>
  </r>
  <r>
    <d v="2013-10-01T00:00:00"/>
    <x v="56"/>
    <x v="4"/>
    <x v="9"/>
  </r>
  <r>
    <d v="2013-11-01T00:00:00"/>
    <x v="57"/>
    <x v="4"/>
    <x v="10"/>
  </r>
  <r>
    <d v="2013-12-01T00:00:00"/>
    <x v="58"/>
    <x v="4"/>
    <x v="11"/>
  </r>
  <r>
    <d v="2014-01-01T00:00:00"/>
    <x v="59"/>
    <x v="5"/>
    <x v="0"/>
  </r>
  <r>
    <d v="2014-02-01T00:00:00"/>
    <x v="60"/>
    <x v="5"/>
    <x v="1"/>
  </r>
  <r>
    <d v="2014-03-01T00:00:00"/>
    <x v="61"/>
    <x v="5"/>
    <x v="2"/>
  </r>
  <r>
    <d v="2014-04-01T00:00:00"/>
    <x v="62"/>
    <x v="5"/>
    <x v="3"/>
  </r>
  <r>
    <d v="2014-05-01T00:00:00"/>
    <x v="63"/>
    <x v="5"/>
    <x v="4"/>
  </r>
  <r>
    <d v="2014-06-01T00:00:00"/>
    <x v="64"/>
    <x v="5"/>
    <x v="5"/>
  </r>
  <r>
    <d v="2014-07-01T00:00:00"/>
    <x v="65"/>
    <x v="5"/>
    <x v="6"/>
  </r>
  <r>
    <d v="2014-08-01T00:00:00"/>
    <x v="66"/>
    <x v="5"/>
    <x v="7"/>
  </r>
  <r>
    <d v="2014-09-01T00:00:00"/>
    <x v="67"/>
    <x v="5"/>
    <x v="8"/>
  </r>
  <r>
    <d v="2014-10-01T00:00:00"/>
    <x v="68"/>
    <x v="5"/>
    <x v="9"/>
  </r>
  <r>
    <d v="2014-11-01T00:00:00"/>
    <x v="69"/>
    <x v="5"/>
    <x v="10"/>
  </r>
  <r>
    <d v="2014-12-01T00:00:00"/>
    <x v="70"/>
    <x v="5"/>
    <x v="11"/>
  </r>
  <r>
    <d v="2015-01-01T00:00:00"/>
    <x v="71"/>
    <x v="6"/>
    <x v="0"/>
  </r>
  <r>
    <d v="2015-02-01T00:00:00"/>
    <x v="72"/>
    <x v="6"/>
    <x v="1"/>
  </r>
  <r>
    <d v="2015-03-01T00:00:00"/>
    <x v="73"/>
    <x v="6"/>
    <x v="2"/>
  </r>
  <r>
    <d v="2015-04-01T00:00:00"/>
    <x v="74"/>
    <x v="6"/>
    <x v="3"/>
  </r>
  <r>
    <d v="2015-05-01T00:00:00"/>
    <x v="75"/>
    <x v="6"/>
    <x v="4"/>
  </r>
  <r>
    <d v="2015-06-01T00:00:00"/>
    <x v="76"/>
    <x v="6"/>
    <x v="5"/>
  </r>
  <r>
    <d v="2015-07-01T00:00:00"/>
    <x v="77"/>
    <x v="6"/>
    <x v="6"/>
  </r>
  <r>
    <d v="2015-08-01T00:00:00"/>
    <x v="78"/>
    <x v="6"/>
    <x v="7"/>
  </r>
  <r>
    <d v="2015-09-01T00:00:00"/>
    <x v="79"/>
    <x v="6"/>
    <x v="8"/>
  </r>
  <r>
    <d v="2015-10-01T00:00:00"/>
    <x v="80"/>
    <x v="6"/>
    <x v="9"/>
  </r>
  <r>
    <d v="2015-11-01T00:00:00"/>
    <x v="81"/>
    <x v="6"/>
    <x v="10"/>
  </r>
  <r>
    <d v="2015-12-01T00:00:00"/>
    <x v="82"/>
    <x v="6"/>
    <x v="11"/>
  </r>
  <r>
    <d v="2016-01-01T00:00:00"/>
    <x v="83"/>
    <x v="7"/>
    <x v="0"/>
  </r>
  <r>
    <d v="2016-02-01T00:00:00"/>
    <x v="84"/>
    <x v="7"/>
    <x v="1"/>
  </r>
  <r>
    <d v="2016-03-01T00:00:00"/>
    <x v="85"/>
    <x v="7"/>
    <x v="2"/>
  </r>
  <r>
    <d v="2016-04-01T00:00:00"/>
    <x v="86"/>
    <x v="7"/>
    <x v="3"/>
  </r>
  <r>
    <d v="2016-05-01T00:00:00"/>
    <x v="87"/>
    <x v="7"/>
    <x v="4"/>
  </r>
  <r>
    <d v="2016-06-01T00:00:00"/>
    <x v="88"/>
    <x v="7"/>
    <x v="5"/>
  </r>
  <r>
    <d v="2016-07-01T00:00:00"/>
    <x v="89"/>
    <x v="7"/>
    <x v="6"/>
  </r>
  <r>
    <d v="2016-08-01T00:00:00"/>
    <x v="90"/>
    <x v="7"/>
    <x v="7"/>
  </r>
  <r>
    <d v="2016-09-01T00:00:00"/>
    <x v="91"/>
    <x v="7"/>
    <x v="8"/>
  </r>
  <r>
    <d v="2016-10-01T00:00:00"/>
    <x v="92"/>
    <x v="7"/>
    <x v="9"/>
  </r>
  <r>
    <d v="2016-11-01T00:00:00"/>
    <x v="93"/>
    <x v="7"/>
    <x v="10"/>
  </r>
  <r>
    <d v="2016-12-01T00:00:00"/>
    <x v="94"/>
    <x v="7"/>
    <x v="11"/>
  </r>
  <r>
    <d v="2017-01-01T00:00:00"/>
    <x v="95"/>
    <x v="8"/>
    <x v="0"/>
  </r>
  <r>
    <d v="2017-02-01T00:00:00"/>
    <x v="96"/>
    <x v="8"/>
    <x v="1"/>
  </r>
  <r>
    <d v="2017-03-01T00:00:00"/>
    <x v="97"/>
    <x v="8"/>
    <x v="2"/>
  </r>
  <r>
    <d v="2017-04-01T00:00:00"/>
    <x v="98"/>
    <x v="8"/>
    <x v="3"/>
  </r>
  <r>
    <d v="2017-05-01T00:00:00"/>
    <x v="99"/>
    <x v="8"/>
    <x v="4"/>
  </r>
  <r>
    <d v="2017-06-01T00:00:00"/>
    <x v="100"/>
    <x v="8"/>
    <x v="5"/>
  </r>
  <r>
    <d v="2017-07-01T00:00:00"/>
    <x v="101"/>
    <x v="8"/>
    <x v="6"/>
  </r>
  <r>
    <d v="2017-08-01T00:00:00"/>
    <x v="102"/>
    <x v="8"/>
    <x v="7"/>
  </r>
  <r>
    <d v="2017-09-01T00:00:00"/>
    <x v="103"/>
    <x v="8"/>
    <x v="8"/>
  </r>
  <r>
    <d v="2017-10-01T00:00:00"/>
    <x v="104"/>
    <x v="8"/>
    <x v="9"/>
  </r>
  <r>
    <d v="2017-11-01T00:00:00"/>
    <x v="105"/>
    <x v="8"/>
    <x v="10"/>
  </r>
  <r>
    <d v="2017-12-01T00:00:00"/>
    <x v="106"/>
    <x v="8"/>
    <x v="11"/>
  </r>
  <r>
    <d v="2018-01-01T00:00:00"/>
    <x v="107"/>
    <x v="9"/>
    <x v="0"/>
  </r>
  <r>
    <d v="2018-02-01T00:00:00"/>
    <x v="108"/>
    <x v="9"/>
    <x v="1"/>
  </r>
  <r>
    <d v="2018-03-01T00:00:00"/>
    <x v="109"/>
    <x v="9"/>
    <x v="2"/>
  </r>
  <r>
    <d v="2018-04-01T00:00:00"/>
    <x v="110"/>
    <x v="9"/>
    <x v="3"/>
  </r>
  <r>
    <d v="2018-05-01T00:00:00"/>
    <x v="111"/>
    <x v="9"/>
    <x v="4"/>
  </r>
  <r>
    <d v="2018-06-01T00:00:00"/>
    <x v="112"/>
    <x v="9"/>
    <x v="5"/>
  </r>
  <r>
    <d v="2018-07-01T00:00:00"/>
    <x v="113"/>
    <x v="9"/>
    <x v="6"/>
  </r>
  <r>
    <d v="2018-08-01T00:00:00"/>
    <x v="114"/>
    <x v="9"/>
    <x v="7"/>
  </r>
  <r>
    <d v="2018-09-01T00:00:00"/>
    <x v="115"/>
    <x v="9"/>
    <x v="8"/>
  </r>
  <r>
    <d v="2018-10-01T00:00:00"/>
    <x v="116"/>
    <x v="9"/>
    <x v="9"/>
  </r>
  <r>
    <d v="2018-11-01T00:00:00"/>
    <x v="117"/>
    <x v="9"/>
    <x v="10"/>
  </r>
  <r>
    <d v="2018-12-01T00:00:00"/>
    <x v="118"/>
    <x v="9"/>
    <x v="11"/>
  </r>
  <r>
    <d v="2019-01-01T00:00:00"/>
    <x v="119"/>
    <x v="10"/>
    <x v="0"/>
  </r>
  <r>
    <d v="2019-02-01T00:00:00"/>
    <x v="120"/>
    <x v="10"/>
    <x v="1"/>
  </r>
  <r>
    <d v="2019-03-01T00:00:00"/>
    <x v="121"/>
    <x v="10"/>
    <x v="2"/>
  </r>
  <r>
    <d v="2019-04-01T00:00:00"/>
    <x v="122"/>
    <x v="10"/>
    <x v="3"/>
  </r>
  <r>
    <d v="2019-05-01T00:00:00"/>
    <x v="123"/>
    <x v="10"/>
    <x v="4"/>
  </r>
  <r>
    <d v="2019-06-01T00:00:00"/>
    <x v="124"/>
    <x v="10"/>
    <x v="5"/>
  </r>
  <r>
    <d v="2019-07-01T00:00:00"/>
    <x v="125"/>
    <x v="10"/>
    <x v="6"/>
  </r>
  <r>
    <d v="2019-08-01T00:00:00"/>
    <x v="126"/>
    <x v="10"/>
    <x v="7"/>
  </r>
  <r>
    <d v="2019-09-01T00:00:00"/>
    <x v="127"/>
    <x v="10"/>
    <x v="8"/>
  </r>
  <r>
    <d v="2019-10-01T00:00:00"/>
    <x v="128"/>
    <x v="10"/>
    <x v="9"/>
  </r>
  <r>
    <d v="2019-11-01T00:00:00"/>
    <x v="129"/>
    <x v="10"/>
    <x v="10"/>
  </r>
  <r>
    <d v="2019-12-01T00:00:00"/>
    <x v="11"/>
    <x v="10"/>
    <x v="11"/>
  </r>
  <r>
    <d v="2020-01-01T00:00:00"/>
    <x v="130"/>
    <x v="11"/>
    <x v="0"/>
  </r>
  <r>
    <d v="2020-02-01T00:00:00"/>
    <x v="131"/>
    <x v="11"/>
    <x v="1"/>
  </r>
  <r>
    <d v="2020-03-01T00:00:00"/>
    <x v="132"/>
    <x v="11"/>
    <x v="2"/>
  </r>
  <r>
    <d v="2020-04-01T00:00:00"/>
    <x v="133"/>
    <x v="11"/>
    <x v="3"/>
  </r>
  <r>
    <d v="2020-05-01T00:00:00"/>
    <x v="134"/>
    <x v="11"/>
    <x v="4"/>
  </r>
  <r>
    <d v="2020-06-01T00:00:00"/>
    <x v="135"/>
    <x v="11"/>
    <x v="5"/>
  </r>
  <r>
    <d v="2020-07-01T00:00:00"/>
    <x v="136"/>
    <x v="11"/>
    <x v="6"/>
  </r>
  <r>
    <d v="2020-08-01T00:00:00"/>
    <x v="137"/>
    <x v="11"/>
    <x v="7"/>
  </r>
  <r>
    <d v="2020-09-01T00:00:00"/>
    <x v="138"/>
    <x v="11"/>
    <x v="8"/>
  </r>
  <r>
    <d v="2020-10-01T00:00:00"/>
    <x v="139"/>
    <x v="11"/>
    <x v="9"/>
  </r>
  <r>
    <d v="2020-11-01T00:00:00"/>
    <x v="140"/>
    <x v="11"/>
    <x v="10"/>
  </r>
  <r>
    <d v="2020-12-01T00:00:00"/>
    <x v="141"/>
    <x v="11"/>
    <x v="11"/>
  </r>
  <r>
    <d v="2021-01-01T00:00:00"/>
    <x v="142"/>
    <x v="12"/>
    <x v="0"/>
  </r>
  <r>
    <d v="2021-02-01T00:00:00"/>
    <x v="143"/>
    <x v="12"/>
    <x v="1"/>
  </r>
  <r>
    <d v="2021-03-01T00:00:00"/>
    <x v="144"/>
    <x v="12"/>
    <x v="2"/>
  </r>
  <r>
    <d v="2021-04-01T00:00:00"/>
    <x v="145"/>
    <x v="12"/>
    <x v="3"/>
  </r>
  <r>
    <d v="2021-05-01T00:00:00"/>
    <x v="146"/>
    <x v="12"/>
    <x v="4"/>
  </r>
  <r>
    <d v="2021-06-01T00:00:00"/>
    <x v="147"/>
    <x v="12"/>
    <x v="5"/>
  </r>
  <r>
    <d v="2021-07-01T00:00:00"/>
    <x v="148"/>
    <x v="12"/>
    <x v="6"/>
  </r>
  <r>
    <d v="2021-08-01T00:00:00"/>
    <x v="149"/>
    <x v="12"/>
    <x v="7"/>
  </r>
  <r>
    <d v="2021-09-01T00:00:00"/>
    <x v="150"/>
    <x v="12"/>
    <x v="8"/>
  </r>
  <r>
    <d v="2021-10-01T00:00:00"/>
    <x v="151"/>
    <x v="12"/>
    <x v="9"/>
  </r>
  <r>
    <d v="2021-11-01T00:00:00"/>
    <x v="152"/>
    <x v="12"/>
    <x v="10"/>
  </r>
  <r>
    <d v="2021-12-01T00:00:00"/>
    <x v="153"/>
    <x v="12"/>
    <x v="11"/>
  </r>
  <r>
    <d v="2022-01-01T00:00:00"/>
    <x v="154"/>
    <x v="13"/>
    <x v="0"/>
  </r>
  <r>
    <d v="2022-02-01T00:00:00"/>
    <x v="155"/>
    <x v="13"/>
    <x v="1"/>
  </r>
  <r>
    <d v="2022-03-01T00:00:00"/>
    <x v="156"/>
    <x v="13"/>
    <x v="2"/>
  </r>
  <r>
    <d v="2022-04-01T00:00:00"/>
    <x v="157"/>
    <x v="13"/>
    <x v="3"/>
  </r>
  <r>
    <d v="2022-05-01T00:00:00"/>
    <x v="158"/>
    <x v="13"/>
    <x v="4"/>
  </r>
  <r>
    <d v="2022-06-01T00:00:00"/>
    <x v="159"/>
    <x v="13"/>
    <x v="5"/>
  </r>
  <r>
    <d v="2022-07-01T00:00:00"/>
    <x v="160"/>
    <x v="13"/>
    <x v="6"/>
  </r>
  <r>
    <d v="2022-08-01T00:00:00"/>
    <x v="161"/>
    <x v="13"/>
    <x v="7"/>
  </r>
  <r>
    <d v="2022-09-01T00:00:00"/>
    <x v="162"/>
    <x v="13"/>
    <x v="8"/>
  </r>
  <r>
    <d v="2022-10-01T00:00:00"/>
    <x v="163"/>
    <x v="13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4AC041-0B08-044C-8F0B-C56D2DF66FA5}" name="PivotTable1" cacheId="4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224" firstHeaderRow="1" firstDataRow="1" firstDataCol="1"/>
  <pivotFields count="24">
    <pivotField numFmtId="14" showAll="0"/>
    <pivotField numFmtId="14" showAll="0"/>
    <pivotField showAll="0"/>
    <pivotField showAll="0"/>
    <pivotField numFmtId="14"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6">
        <item x="1"/>
        <item x="11"/>
        <item x="10"/>
        <item x="5"/>
        <item x="6"/>
        <item x="9"/>
        <item x="8"/>
        <item x="7"/>
        <item x="0"/>
        <item x="2"/>
        <item x="4"/>
        <item x="3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</pivotFields>
  <rowFields count="2">
    <field x="22"/>
    <field x="23"/>
  </rowFields>
  <rowItems count="22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5"/>
    </i>
    <i r="1">
      <x v="6"/>
    </i>
    <i r="1">
      <x v="8"/>
    </i>
    <i r="1">
      <x v="12"/>
    </i>
    <i r="1">
      <x v="13"/>
    </i>
    <i>
      <x v="2"/>
    </i>
    <i r="1">
      <x/>
    </i>
    <i r="1">
      <x v="1"/>
    </i>
    <i r="1">
      <x v="2"/>
    </i>
    <i r="1">
      <x v="6"/>
    </i>
    <i r="1">
      <x v="7"/>
    </i>
    <i r="1">
      <x v="8"/>
    </i>
    <i r="1">
      <x v="13"/>
    </i>
    <i r="1">
      <x v="14"/>
    </i>
    <i r="1">
      <x v="15"/>
    </i>
    <i r="1">
      <x v="16"/>
    </i>
    <i r="1">
      <x v="17"/>
    </i>
    <i r="1">
      <x v="18"/>
    </i>
    <i>
      <x v="3"/>
    </i>
    <i r="1">
      <x/>
    </i>
    <i r="1">
      <x v="1"/>
    </i>
    <i r="1">
      <x v="2"/>
    </i>
    <i r="1">
      <x v="5"/>
    </i>
    <i r="1">
      <x v="6"/>
    </i>
    <i r="1">
      <x v="13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>
      <x v="4"/>
    </i>
    <i r="1">
      <x/>
    </i>
    <i r="1">
      <x v="2"/>
    </i>
    <i r="1">
      <x v="7"/>
    </i>
    <i r="1">
      <x v="13"/>
    </i>
    <i r="1">
      <x v="15"/>
    </i>
    <i r="1">
      <x v="16"/>
    </i>
    <i r="1">
      <x v="17"/>
    </i>
    <i r="1">
      <x v="18"/>
    </i>
    <i r="1">
      <x v="20"/>
    </i>
    <i r="1">
      <x v="22"/>
    </i>
    <i r="1">
      <x v="24"/>
    </i>
    <i r="1">
      <x v="25"/>
    </i>
    <i>
      <x v="5"/>
    </i>
    <i r="1">
      <x/>
    </i>
    <i r="1">
      <x v="2"/>
    </i>
    <i r="1">
      <x v="6"/>
    </i>
    <i r="1">
      <x v="9"/>
    </i>
    <i r="1">
      <x v="10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5"/>
    </i>
    <i r="1">
      <x v="26"/>
    </i>
    <i r="1">
      <x v="27"/>
    </i>
    <i>
      <x v="6"/>
    </i>
    <i r="1">
      <x/>
    </i>
    <i r="1">
      <x v="2"/>
    </i>
    <i r="1">
      <x v="5"/>
    </i>
    <i r="1">
      <x v="6"/>
    </i>
    <i r="1">
      <x v="9"/>
    </i>
    <i r="1">
      <x v="13"/>
    </i>
    <i r="1">
      <x v="16"/>
    </i>
    <i r="1">
      <x v="17"/>
    </i>
    <i r="1">
      <x v="19"/>
    </i>
    <i r="1">
      <x v="20"/>
    </i>
    <i r="1">
      <x v="21"/>
    </i>
    <i r="1">
      <x v="23"/>
    </i>
    <i r="1">
      <x v="25"/>
    </i>
    <i r="1">
      <x v="27"/>
    </i>
    <i>
      <x v="7"/>
    </i>
    <i r="1">
      <x/>
    </i>
    <i r="1">
      <x v="2"/>
    </i>
    <i r="1">
      <x v="5"/>
    </i>
    <i r="1">
      <x v="6"/>
    </i>
    <i r="1">
      <x v="9"/>
    </i>
    <i r="1">
      <x v="13"/>
    </i>
    <i r="1">
      <x v="16"/>
    </i>
    <i r="1">
      <x v="17"/>
    </i>
    <i r="1">
      <x v="19"/>
    </i>
    <i r="1">
      <x v="20"/>
    </i>
    <i r="1">
      <x v="21"/>
    </i>
    <i r="1">
      <x v="23"/>
    </i>
    <i r="1">
      <x v="25"/>
    </i>
    <i r="1">
      <x v="26"/>
    </i>
    <i r="1">
      <x v="27"/>
    </i>
    <i r="1">
      <x v="28"/>
    </i>
    <i>
      <x v="8"/>
    </i>
    <i r="1">
      <x/>
    </i>
    <i r="1">
      <x v="2"/>
    </i>
    <i r="1">
      <x v="5"/>
    </i>
    <i r="1">
      <x v="6"/>
    </i>
    <i r="1">
      <x v="9"/>
    </i>
    <i r="1">
      <x v="13"/>
    </i>
    <i r="1">
      <x v="16"/>
    </i>
    <i r="1">
      <x v="17"/>
    </i>
    <i r="1">
      <x v="19"/>
    </i>
    <i r="1">
      <x v="20"/>
    </i>
    <i r="1">
      <x v="21"/>
    </i>
    <i r="1">
      <x v="27"/>
    </i>
    <i r="1">
      <x v="29"/>
    </i>
    <i r="1">
      <x v="30"/>
    </i>
    <i r="1">
      <x v="31"/>
    </i>
    <i>
      <x v="9"/>
    </i>
    <i r="1">
      <x/>
    </i>
    <i r="1">
      <x v="2"/>
    </i>
    <i r="1">
      <x v="5"/>
    </i>
    <i r="1">
      <x v="13"/>
    </i>
    <i r="1">
      <x v="16"/>
    </i>
    <i r="1">
      <x v="17"/>
    </i>
    <i r="1">
      <x v="20"/>
    </i>
    <i r="1">
      <x v="21"/>
    </i>
    <i r="1">
      <x v="22"/>
    </i>
    <i r="1">
      <x v="26"/>
    </i>
    <i r="1">
      <x v="27"/>
    </i>
    <i r="1">
      <x v="28"/>
    </i>
    <i r="1">
      <x v="29"/>
    </i>
    <i r="1">
      <x v="32"/>
    </i>
    <i r="1">
      <x v="33"/>
    </i>
    <i r="1">
      <x v="34"/>
    </i>
    <i r="1">
      <x v="35"/>
    </i>
    <i>
      <x v="10"/>
    </i>
    <i r="1">
      <x/>
    </i>
    <i r="1">
      <x v="2"/>
    </i>
    <i r="1">
      <x v="5"/>
    </i>
    <i r="1">
      <x v="13"/>
    </i>
    <i r="1">
      <x v="16"/>
    </i>
    <i r="1">
      <x v="17"/>
    </i>
    <i r="1">
      <x v="18"/>
    </i>
    <i r="1">
      <x v="20"/>
    </i>
    <i r="1">
      <x v="21"/>
    </i>
    <i r="1">
      <x v="24"/>
    </i>
    <i r="1">
      <x v="26"/>
    </i>
    <i r="1">
      <x v="27"/>
    </i>
    <i r="1">
      <x v="28"/>
    </i>
    <i r="1">
      <x v="29"/>
    </i>
    <i r="1">
      <x v="34"/>
    </i>
    <i r="1">
      <x v="36"/>
    </i>
    <i>
      <x v="11"/>
    </i>
    <i r="1">
      <x/>
    </i>
    <i r="1">
      <x v="2"/>
    </i>
    <i r="1">
      <x v="5"/>
    </i>
    <i r="1">
      <x v="11"/>
    </i>
    <i r="1">
      <x v="16"/>
    </i>
    <i r="1">
      <x v="17"/>
    </i>
    <i r="1">
      <x v="20"/>
    </i>
    <i r="1">
      <x v="21"/>
    </i>
    <i r="1">
      <x v="22"/>
    </i>
    <i r="1">
      <x v="24"/>
    </i>
    <i r="1">
      <x v="26"/>
    </i>
    <i r="1">
      <x v="27"/>
    </i>
    <i r="1">
      <x v="29"/>
    </i>
    <i r="1">
      <x v="33"/>
    </i>
    <i r="1">
      <x v="35"/>
    </i>
    <i r="1">
      <x v="37"/>
    </i>
    <i r="1">
      <x v="38"/>
    </i>
    <i r="1">
      <x v="39"/>
    </i>
    <i r="1">
      <x v="40"/>
    </i>
    <i>
      <x v="12"/>
    </i>
    <i r="1">
      <x/>
    </i>
    <i r="1">
      <x v="2"/>
    </i>
    <i r="1">
      <x v="5"/>
    </i>
    <i r="1">
      <x v="11"/>
    </i>
    <i r="1">
      <x v="16"/>
    </i>
    <i r="1">
      <x v="17"/>
    </i>
    <i r="1">
      <x v="20"/>
    </i>
    <i r="1">
      <x v="21"/>
    </i>
    <i r="1">
      <x v="26"/>
    </i>
    <i r="1">
      <x v="27"/>
    </i>
    <i r="1">
      <x v="31"/>
    </i>
    <i r="1">
      <x v="36"/>
    </i>
    <i r="1">
      <x v="38"/>
    </i>
    <i r="1">
      <x v="39"/>
    </i>
    <i r="1">
      <x v="40"/>
    </i>
    <i r="1">
      <x v="41"/>
    </i>
    <i>
      <x v="13"/>
    </i>
    <i r="1">
      <x/>
    </i>
    <i r="1">
      <x v="2"/>
    </i>
    <i r="1">
      <x v="5"/>
    </i>
    <i r="1">
      <x v="11"/>
    </i>
    <i r="1">
      <x v="16"/>
    </i>
    <i r="1">
      <x v="17"/>
    </i>
    <i r="1">
      <x v="20"/>
    </i>
    <i r="1">
      <x v="21"/>
    </i>
    <i r="1">
      <x v="25"/>
    </i>
    <i r="1">
      <x v="26"/>
    </i>
    <i r="1">
      <x v="29"/>
    </i>
    <i r="1">
      <x v="34"/>
    </i>
    <i r="1">
      <x v="36"/>
    </i>
    <i r="1">
      <x v="37"/>
    </i>
    <i r="1">
      <x v="38"/>
    </i>
    <i r="1">
      <x v="39"/>
    </i>
    <i r="1">
      <x v="41"/>
    </i>
    <i r="1">
      <x v="42"/>
    </i>
    <i r="1">
      <x v="43"/>
    </i>
    <i r="1">
      <x v="44"/>
    </i>
  </rowItems>
  <colItems count="1">
    <i/>
  </colItems>
  <dataFields count="1">
    <dataField name="Sum of Total Penawaran" fld="13" baseField="0" baseItem="0" numFmtId="43"/>
  </dataFields>
  <formats count="6">
    <format dxfId="6">
      <pivotArea outline="0" collapsedLevelsAreSubtotals="1" fieldPosition="0"/>
    </format>
    <format dxfId="5">
      <pivotArea collapsedLevelsAreSubtotals="1" fieldPosition="0">
        <references count="2">
          <reference field="22" count="1" selected="0">
            <x v="11"/>
          </reference>
          <reference field="23" count="1">
            <x v="0"/>
          </reference>
        </references>
      </pivotArea>
    </format>
    <format dxfId="4">
      <pivotArea collapsedLevelsAreSubtotals="1" fieldPosition="0">
        <references count="2">
          <reference field="22" count="1" selected="0">
            <x v="11"/>
          </reference>
          <reference field="23" count="1">
            <x v="2"/>
          </reference>
        </references>
      </pivotArea>
    </format>
    <format dxfId="3">
      <pivotArea collapsedLevelsAreSubtotals="1" fieldPosition="0">
        <references count="2">
          <reference field="22" count="1" selected="0">
            <x v="11"/>
          </reference>
          <reference field="23" count="1">
            <x v="26"/>
          </reference>
        </references>
      </pivotArea>
    </format>
    <format dxfId="2">
      <pivotArea collapsedLevelsAreSubtotals="1" fieldPosition="0">
        <references count="2">
          <reference field="22" count="1" selected="0">
            <x v="11"/>
          </reference>
          <reference field="23" count="1">
            <x v="11"/>
          </reference>
        </references>
      </pivotArea>
    </format>
    <format dxfId="1">
      <pivotArea dataOnly="0" labelOnly="1" fieldPosition="0">
        <references count="1">
          <reference field="2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0B495E-F4A8-2C4A-92D6-D0217D76DF55}" name="PivotTable1" cacheId="4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A3:C166" firstHeaderRow="1" firstDataRow="1" firstDataCol="2"/>
  <pivotFields count="9">
    <pivotField axis="axisRow" compact="0" numFmtId="16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64" outline="0" showAll="0"/>
    <pivotField compact="0" outline="0" showAll="0"/>
    <pivotField compact="0" numFmtId="164" outline="0" showAll="0"/>
    <pivotField compact="0" numFmtId="2" outline="0" showAll="0"/>
    <pivotField dataField="1" compact="0" numFmtId="2" outline="0" showAll="0">
      <items count="2940">
        <item x="89"/>
        <item x="2840"/>
        <item x="650"/>
        <item x="2200"/>
        <item x="334"/>
        <item x="684"/>
        <item x="724"/>
        <item x="2724"/>
        <item x="220"/>
        <item x="2694"/>
        <item x="2196"/>
        <item x="183"/>
        <item x="2198"/>
        <item x="651"/>
        <item x="2320"/>
        <item x="168"/>
        <item x="776"/>
        <item x="652"/>
        <item x="709"/>
        <item x="283"/>
        <item x="1630"/>
        <item x="2504"/>
        <item x="2194"/>
        <item x="1582"/>
        <item x="2726"/>
        <item x="512"/>
        <item x="661"/>
        <item x="2431"/>
        <item x="461"/>
        <item x="757"/>
        <item x="1632"/>
        <item x="609"/>
        <item x="2826"/>
        <item x="198"/>
        <item x="694"/>
        <item x="2760"/>
        <item x="2693"/>
        <item x="320"/>
        <item x="2192"/>
        <item x="1640"/>
        <item x="601"/>
        <item x="125"/>
        <item x="182"/>
        <item x="538"/>
        <item x="112"/>
        <item x="520"/>
        <item x="2452"/>
        <item x="707"/>
        <item x="634"/>
        <item x="2754"/>
        <item x="742"/>
        <item x="716"/>
        <item x="592"/>
        <item x="1572"/>
        <item x="1695"/>
        <item x="124"/>
        <item x="2811"/>
        <item x="584"/>
        <item x="619"/>
        <item x="478"/>
        <item x="1621"/>
        <item x="2274"/>
        <item x="131"/>
        <item x="521"/>
        <item x="659"/>
        <item x="159"/>
        <item x="141"/>
        <item x="677"/>
        <item x="416"/>
        <item x="2784"/>
        <item x="662"/>
        <item x="351"/>
        <item x="1593"/>
        <item x="149"/>
        <item x="100"/>
        <item x="300"/>
        <item x="626"/>
        <item x="2917"/>
        <item x="660"/>
        <item x="453"/>
        <item x="221"/>
        <item x="802"/>
        <item x="887"/>
        <item x="964"/>
        <item x="477"/>
        <item x="406"/>
        <item x="957"/>
        <item x="1189"/>
        <item x="502"/>
        <item x="1641"/>
        <item x="150"/>
        <item x="642"/>
        <item x="352"/>
        <item x="2912"/>
        <item x="986"/>
        <item x="470"/>
        <item x="509"/>
        <item x="1543"/>
        <item x="756"/>
        <item x="181"/>
        <item x="319"/>
        <item x="2465"/>
        <item x="950"/>
        <item x="2489"/>
        <item x="878"/>
        <item x="167"/>
        <item x="284"/>
        <item x="219"/>
        <item x="147"/>
        <item x="602"/>
        <item x="1672"/>
        <item x="487"/>
        <item x="2472"/>
        <item x="99"/>
        <item x="670"/>
        <item x="726"/>
        <item x="888"/>
        <item x="475"/>
        <item x="499"/>
        <item x="139"/>
        <item x="2923"/>
        <item x="2792"/>
        <item x="2933"/>
        <item x="2930"/>
        <item x="1551"/>
        <item x="530"/>
        <item x="628"/>
        <item x="399"/>
        <item x="591"/>
        <item x="793"/>
        <item x="2842"/>
        <item x="2201"/>
        <item x="800"/>
        <item x="531"/>
        <item x="513"/>
        <item x="443"/>
        <item x="1598"/>
        <item x="1744"/>
        <item x="2749"/>
        <item x="519"/>
        <item x="1542"/>
        <item x="569"/>
        <item x="1619"/>
        <item x="1191"/>
        <item x="2750"/>
        <item x="255"/>
        <item x="792"/>
        <item x="92"/>
        <item x="392"/>
        <item x="188"/>
        <item x="528"/>
        <item x="175"/>
        <item x="437"/>
        <item x="196"/>
        <item x="511"/>
        <item x="190"/>
        <item x="180"/>
        <item x="1244"/>
        <item x="2835"/>
        <item x="6"/>
        <item x="462"/>
        <item x="685"/>
        <item x="469"/>
        <item x="446"/>
        <item x="111"/>
        <item x="2115"/>
        <item x="517"/>
        <item x="468"/>
        <item x="2928"/>
        <item x="199"/>
        <item x="784"/>
        <item x="1726"/>
        <item x="1053"/>
        <item x="2929"/>
        <item x="349"/>
        <item x="686"/>
        <item x="879"/>
        <item x="715"/>
        <item x="1594"/>
        <item x="994"/>
        <item x="944"/>
        <item x="486"/>
        <item x="2825"/>
        <item x="1631"/>
        <item x="561"/>
        <item x="2848"/>
        <item x="1211"/>
        <item x="2492"/>
        <item x="240"/>
        <item x="452"/>
        <item x="2922"/>
        <item x="187"/>
        <item x="1399"/>
        <item x="166"/>
        <item x="98"/>
        <item x="749"/>
        <item x="693"/>
        <item x="156"/>
        <item x="539"/>
        <item x="2766"/>
        <item x="1764"/>
        <item x="669"/>
        <item x="576"/>
        <item x="2491"/>
        <item x="1925"/>
        <item x="1603"/>
        <item x="31"/>
        <item x="44"/>
        <item x="560"/>
        <item x="484"/>
        <item x="1087"/>
        <item x="232"/>
        <item x="2755"/>
        <item x="2753"/>
        <item x="847"/>
        <item x="1706"/>
        <item x="2026"/>
        <item x="2864"/>
        <item x="1077"/>
        <item x="1129"/>
        <item x="444"/>
        <item x="275"/>
        <item x="2105"/>
        <item x="829"/>
        <item x="2879"/>
        <item x="1168"/>
        <item x="2757"/>
        <item x="2733"/>
        <item x="254"/>
        <item x="985"/>
        <item x="1691"/>
        <item x="2908"/>
        <item x="977"/>
        <item x="871"/>
        <item x="501"/>
        <item x="2913"/>
        <item x="583"/>
        <item x="1397"/>
        <item x="2836"/>
        <item x="189"/>
        <item x="620"/>
        <item x="2451"/>
        <item x="132"/>
        <item x="503"/>
        <item x="823"/>
        <item x="2899"/>
        <item x="568"/>
        <item x="262"/>
        <item x="148"/>
        <item x="16"/>
        <item x="1599"/>
        <item x="970"/>
        <item x="587"/>
        <item x="321"/>
        <item x="2925"/>
        <item x="174"/>
        <item x="708"/>
        <item x="2861"/>
        <item x="2934"/>
        <item x="725"/>
        <item x="2799"/>
        <item x="2837"/>
        <item x="2781"/>
        <item x="971"/>
        <item x="785"/>
        <item x="36"/>
        <item x="1617"/>
        <item x="1684"/>
        <item x="11"/>
        <item x="1613"/>
        <item x="2434"/>
        <item x="195"/>
        <item x="937"/>
        <item x="1267"/>
        <item x="1307"/>
        <item x="1763"/>
        <item x="855"/>
        <item x="938"/>
        <item x="426"/>
        <item x="1860"/>
        <item x="393"/>
        <item x="173"/>
        <item x="2736"/>
        <item x="2107"/>
        <item x="417"/>
        <item x="2772"/>
        <item x="2202"/>
        <item x="1661"/>
        <item x="1264"/>
        <item x="2938"/>
        <item x="8"/>
        <item x="1583"/>
        <item x="333"/>
        <item x="1298"/>
        <item x="801"/>
        <item x="822"/>
        <item x="816"/>
        <item x="157"/>
        <item x="2829"/>
        <item x="809"/>
        <item x="590"/>
        <item x="1427"/>
        <item x="618"/>
        <item x="1934"/>
        <item x="1879"/>
        <item x="87"/>
        <item x="7"/>
        <item x="490"/>
        <item x="958"/>
        <item x="130"/>
        <item x="993"/>
        <item x="383"/>
        <item x="2853"/>
        <item x="1718"/>
        <item x="2882"/>
        <item x="1962"/>
        <item x="769"/>
        <item x="236"/>
        <item x="1927"/>
        <item x="2791"/>
        <item x="863"/>
        <item x="654"/>
        <item x="559"/>
        <item x="1970"/>
        <item x="1250"/>
        <item x="1387"/>
        <item x="610"/>
        <item x="2412"/>
        <item x="1938"/>
        <item x="1859"/>
        <item x="382"/>
        <item x="750"/>
        <item x="1901"/>
        <item x="21"/>
        <item x="488"/>
        <item x="1877"/>
        <item x="1103"/>
        <item x="2702"/>
        <item x="600"/>
        <item x="1571"/>
        <item x="68"/>
        <item x="1046"/>
        <item x="2915"/>
        <item x="165"/>
        <item x="1926"/>
        <item x="643"/>
        <item x="1745"/>
        <item x="2918"/>
        <item x="1574"/>
        <item x="1010"/>
        <item x="1078"/>
        <item x="428"/>
        <item x="83"/>
        <item x="1935"/>
        <item x="608"/>
        <item x="1848"/>
        <item x="2843"/>
        <item x="1297"/>
        <item x="234"/>
        <item x="476"/>
        <item x="929"/>
        <item x="2593"/>
        <item x="2793"/>
        <item x="2453"/>
        <item x="2152"/>
        <item x="445"/>
        <item x="133"/>
        <item x="768"/>
        <item x="1038"/>
        <item x="1880"/>
        <item x="2916"/>
        <item x="1056"/>
        <item x="2810"/>
        <item x="711"/>
        <item x="2895"/>
        <item x="783"/>
        <item x="114"/>
        <item x="1945"/>
        <item x="407"/>
        <item x="494"/>
        <item x="621"/>
        <item x="1650"/>
        <item x="88"/>
        <item x="30"/>
        <item x="1618"/>
        <item x="2000"/>
        <item x="2839"/>
        <item x="282"/>
        <item x="1605"/>
        <item x="1560"/>
        <item x="1377"/>
        <item x="1592"/>
        <item x="155"/>
        <item x="2455"/>
        <item x="671"/>
        <item x="1950"/>
        <item x="1234"/>
        <item x="649"/>
        <item x="2435"/>
        <item x="218"/>
        <item x="318"/>
        <item x="870"/>
        <item x="1417"/>
        <item x="2854"/>
        <item x="113"/>
        <item x="848"/>
        <item x="1257"/>
        <item x="635"/>
        <item x="154"/>
        <item x="459"/>
        <item x="1361"/>
        <item x="1732"/>
        <item x="485"/>
        <item x="1482"/>
        <item x="2859"/>
        <item x="197"/>
        <item x="510"/>
        <item x="1052"/>
        <item x="721"/>
        <item x="1668"/>
        <item x="633"/>
        <item x="577"/>
        <item x="447"/>
        <item x="2102"/>
        <item x="518"/>
        <item x="638"/>
        <item x="91"/>
        <item x="2803"/>
        <item x="253"/>
        <item x="1627"/>
        <item x="2902"/>
        <item x="2129"/>
        <item x="758"/>
        <item x="2664"/>
        <item x="229"/>
        <item x="1483"/>
        <item x="627"/>
        <item x="419"/>
        <item x="471"/>
        <item x="1561"/>
        <item x="2217"/>
        <item x="418"/>
        <item x="2931"/>
        <item x="1834"/>
        <item x="1563"/>
        <item x="1024"/>
        <item x="409"/>
        <item x="1963"/>
        <item x="2739"/>
        <item x="1552"/>
        <item x="1743"/>
        <item x="1216"/>
        <item x="1258"/>
        <item x="1317"/>
        <item x="1491"/>
        <item x="285"/>
        <item x="1629"/>
        <item x="436"/>
        <item x="454"/>
        <item x="3"/>
        <item x="1531"/>
        <item x="1581"/>
        <item x="2454"/>
        <item x="43"/>
        <item x="1988"/>
        <item x="2734"/>
        <item x="2035"/>
        <item x="325"/>
        <item x="1573"/>
        <item x="2789"/>
        <item x="1067"/>
        <item x="1889"/>
        <item x="562"/>
        <item x="140"/>
        <item x="1039"/>
        <item x="2841"/>
        <item x="261"/>
        <item x="500"/>
        <item x="2747"/>
        <item x="59"/>
        <item x="1490"/>
        <item x="1833"/>
        <item x="1105"/>
        <item x="1541"/>
        <item x="495"/>
        <item x="273"/>
        <item x="1162"/>
        <item x="2675"/>
        <item x="1550"/>
        <item x="2816"/>
        <item x="1289"/>
        <item x="1045"/>
        <item x="949"/>
        <item x="1861"/>
        <item x="1195"/>
        <item x="1097"/>
        <item x="467"/>
        <item x="1030"/>
        <item x="536"/>
        <item x="1019"/>
        <item x="1022"/>
        <item x="1388"/>
        <item x="1660"/>
        <item x="1520"/>
        <item x="1983"/>
        <item x="2767"/>
        <item x="1243"/>
        <item x="936"/>
        <item x="1717"/>
        <item x="1159"/>
        <item x="1683"/>
        <item x="1841"/>
        <item x="1974"/>
        <item x="1719"/>
        <item x="637"/>
        <item x="1288"/>
        <item x="1557"/>
        <item x="55"/>
        <item x="1562"/>
        <item x="717"/>
        <item x="567"/>
        <item x="2771"/>
        <item x="1226"/>
        <item x="603"/>
        <item x="1878"/>
        <item x="225"/>
        <item x="1031"/>
        <item x="2474"/>
        <item x="86"/>
        <item x="2707"/>
        <item x="51"/>
        <item x="1604"/>
        <item x="1268"/>
        <item x="260"/>
        <item x="1532"/>
        <item x="2350"/>
        <item x="2898"/>
        <item x="1251"/>
        <item x="123"/>
        <item x="2819"/>
        <item x="1673"/>
        <item x="1845"/>
        <item x="233"/>
        <item x="1731"/>
        <item x="50"/>
        <item x="350"/>
        <item x="2135"/>
        <item x="975"/>
        <item x="1115"/>
        <item x="1242"/>
        <item x="1707"/>
        <item x="632"/>
        <item x="1958"/>
        <item x="630"/>
        <item x="727"/>
        <item x="2914"/>
        <item x="1872"/>
        <item x="1418"/>
        <item x="146"/>
        <item x="1949"/>
        <item x="2151"/>
        <item x="1025"/>
        <item x="138"/>
        <item x="158"/>
        <item x="945"/>
        <item x="1620"/>
        <item x="824"/>
        <item x="599"/>
        <item x="1530"/>
        <item x="2685"/>
        <item x="347"/>
        <item x="185"/>
        <item x="2025"/>
        <item x="1614"/>
        <item x="1810"/>
        <item x="335"/>
        <item x="2118"/>
        <item x="743"/>
        <item x="15"/>
        <item x="237"/>
        <item x="81"/>
        <item x="1472"/>
        <item x="1428"/>
        <item x="1359"/>
        <item x="2614"/>
        <item x="460"/>
        <item x="498"/>
        <item x="705"/>
        <item x="770"/>
        <item x="1021"/>
        <item x="2742"/>
        <item x="1203"/>
        <item x="1697"/>
        <item x="2731"/>
        <item x="2921"/>
        <item x="965"/>
        <item x="489"/>
        <item x="2"/>
        <item x="2014"/>
        <item x="2721"/>
        <item x="10"/>
        <item x="611"/>
        <item x="1233"/>
        <item x="1703"/>
        <item x="293"/>
        <item x="1316"/>
        <item x="2833"/>
        <item x="1944"/>
        <item x="1186"/>
        <item x="1651"/>
        <item x="274"/>
        <item x="1326"/>
        <item x="2875"/>
        <item x="2360"/>
        <item x="2849"/>
        <item x="2704"/>
        <item x="2456"/>
        <item x="1386"/>
        <item x="2774"/>
        <item x="1391"/>
        <item x="901"/>
        <item x="2498"/>
        <item x="1169"/>
        <item x="1368"/>
        <item x="1047"/>
        <item x="1995"/>
        <item x="1873"/>
        <item x="585"/>
        <item x="639"/>
        <item x="2475"/>
        <item x="580"/>
        <item x="1742"/>
        <item x="2413"/>
        <item x="1369"/>
        <item x="1696"/>
        <item x="1177"/>
        <item x="2759"/>
        <item x="2827"/>
        <item x="1584"/>
        <item x="1166"/>
        <item x="1348"/>
        <item x="1327"/>
        <item x="529"/>
        <item x="101"/>
        <item x="2121"/>
        <item x="2847"/>
        <item x="2101"/>
        <item x="2406"/>
        <item x="58"/>
        <item x="836"/>
        <item x="464"/>
        <item x="336"/>
        <item x="951"/>
        <item x="1044"/>
        <item x="1575"/>
        <item x="956"/>
        <item x="2156"/>
        <item x="537"/>
        <item x="1638"/>
        <item x="1194"/>
        <item x="1306"/>
        <item x="786"/>
        <item x="332"/>
        <item x="2910"/>
        <item x="723"/>
        <item x="1844"/>
        <item x="2714"/>
        <item x="1075"/>
        <item x="1649"/>
        <item x="324"/>
        <item x="2701"/>
        <item x="1197"/>
        <item x="2814"/>
        <item x="2106"/>
        <item x="2347"/>
        <item x="2120"/>
        <item x="2422"/>
        <item x="408"/>
        <item x="2032"/>
        <item x="2463"/>
        <item x="2317"/>
        <item x="2322"/>
        <item x="427"/>
        <item x="2926"/>
        <item x="1262"/>
        <item x="2719"/>
        <item x="1112"/>
        <item x="959"/>
        <item x="814"/>
        <item x="2197"/>
        <item x="1266"/>
        <item x="1028"/>
        <item x="288"/>
        <item x="955"/>
        <item x="2688"/>
        <item x="913"/>
        <item x="2893"/>
        <item x="935"/>
        <item x="2924"/>
        <item x="384"/>
        <item x="1481"/>
        <item x="1939"/>
        <item x="1182"/>
        <item x="2897"/>
        <item x="1765"/>
        <item x="80"/>
        <item x="279"/>
        <item x="2447"/>
        <item x="67"/>
        <item x="718"/>
        <item x="1602"/>
        <item x="1694"/>
        <item x="1096"/>
        <item x="2348"/>
        <item x="110"/>
        <item x="2723"/>
        <item x="656"/>
        <item x="1113"/>
        <item x="2037"/>
        <item x="2310"/>
        <item x="1240"/>
        <item x="230"/>
        <item x="348"/>
        <item x="1037"/>
        <item x="1601"/>
        <item x="74"/>
        <item x="706"/>
        <item x="1856"/>
        <item x="1733"/>
        <item x="1874"/>
        <item x="2114"/>
        <item x="807"/>
        <item x="2185"/>
        <item x="2823"/>
        <item x="1951"/>
        <item x="32"/>
        <item x="2625"/>
        <item x="1821"/>
        <item x="532"/>
        <item x="2119"/>
        <item x="1027"/>
        <item x="326"/>
        <item x="2678"/>
        <item x="1057"/>
        <item x="827"/>
        <item x="5"/>
        <item x="496"/>
        <item x="767"/>
        <item x="29"/>
        <item x="1237"/>
        <item x="1868"/>
        <item x="617"/>
        <item x="2369"/>
        <item x="991"/>
        <item x="2863"/>
        <item x="105"/>
        <item x="2147"/>
        <item x="828"/>
        <item x="439"/>
        <item x="344"/>
        <item x="2907"/>
        <item x="1498"/>
        <item x="346"/>
        <item x="364"/>
        <item x="400"/>
        <item x="2416"/>
        <item x="920"/>
        <item x="1032"/>
        <item x="368"/>
        <item x="1416"/>
        <item x="2441"/>
        <item x="1984"/>
        <item x="843"/>
        <item x="803"/>
        <item x="1378"/>
        <item x="442"/>
        <item x="593"/>
        <item x="1008"/>
        <item x="713"/>
        <item x="82"/>
        <item x="963"/>
        <item x="1975"/>
        <item x="2044"/>
        <item x="1255"/>
        <item x="2809"/>
        <item x="969"/>
        <item x="841"/>
        <item x="244"/>
        <item x="73"/>
        <item x="85"/>
        <item x="307"/>
        <item x="1914"/>
        <item x="578"/>
        <item x="2927"/>
        <item x="1015"/>
        <item x="952"/>
        <item x="63"/>
        <item x="622"/>
        <item x="385"/>
        <item x="1358"/>
        <item x="641"/>
        <item x="1303"/>
        <item x="2473"/>
        <item x="463"/>
        <item x="60"/>
        <item x="207"/>
        <item x="1533"/>
        <item x="2824"/>
        <item x="1987"/>
        <item x="1093"/>
        <item x="1454"/>
        <item x="1426"/>
        <item x="203"/>
        <item x="1157"/>
        <item x="1897"/>
        <item x="1130"/>
        <item x="972"/>
        <item x="2432"/>
        <item x="1994"/>
        <item x="2687"/>
        <item x="914"/>
        <item x="1149"/>
        <item x="1999"/>
        <item x="1846"/>
        <item x="2510"/>
        <item x="733"/>
        <item x="900"/>
        <item x="1278"/>
        <item x="1048"/>
        <item x="507"/>
        <item x="1148"/>
        <item x="90"/>
        <item x="1006"/>
        <item x="1141"/>
        <item x="884"/>
        <item x="514"/>
        <item x="2392"/>
        <item x="1336"/>
        <item x="1074"/>
        <item x="596"/>
        <item x="837"/>
        <item x="1152"/>
        <item x="2689"/>
        <item x="953"/>
        <item x="2651"/>
        <item x="1957"/>
        <item x="1521"/>
        <item x="1023"/>
        <item x="505"/>
        <item x="1040"/>
        <item x="1867"/>
        <item x="787"/>
        <item x="118"/>
        <item x="45"/>
        <item x="298"/>
        <item x="2199"/>
        <item x="821"/>
        <item x="1885"/>
        <item x="308"/>
        <item x="1033"/>
        <item x="921"/>
        <item x="1125"/>
        <item x="1179"/>
        <item x="775"/>
        <item x="1016"/>
        <item x="1270"/>
        <item x="549"/>
        <item x="1689"/>
        <item x="1350"/>
        <item x="1349"/>
        <item x="1667"/>
        <item x="1249"/>
        <item x="2683"/>
        <item x="1840"/>
        <item x="1252"/>
        <item x="84"/>
        <item x="930"/>
        <item x="193"/>
        <item x="2937"/>
        <item x="1110"/>
        <item x="2367"/>
        <item x="1671"/>
        <item x="612"/>
        <item x="934"/>
        <item x="277"/>
        <item x="2205"/>
        <item x="2366"/>
        <item x="313"/>
        <item x="2740"/>
        <item x="647"/>
        <item x="366"/>
        <item x="2301"/>
        <item x="1977"/>
        <item x="1223"/>
        <item x="804"/>
        <item x="1338"/>
        <item x="342"/>
        <item x="1187"/>
        <item x="404"/>
        <item x="2691"/>
        <item x="1160"/>
        <item x="2414"/>
        <item x="2531"/>
        <item x="354"/>
        <item x="1615"/>
        <item x="2877"/>
        <item x="789"/>
        <item x="2481"/>
        <item x="1009"/>
        <item x="946"/>
        <item x="2128"/>
        <item x="1070"/>
        <item x="403"/>
        <item x="1952"/>
        <item x="595"/>
        <item x="586"/>
        <item x="42"/>
        <item x="1682"/>
        <item x="1041"/>
        <item x="2061"/>
        <item x="2259"/>
        <item x="2427"/>
        <item x="846"/>
        <item x="192"/>
        <item x="799"/>
        <item x="928"/>
        <item x="222"/>
        <item x="373"/>
        <item x="2100"/>
        <item x="2316"/>
        <item x="1239"/>
        <item x="2712"/>
        <item x="66"/>
        <item x="1786"/>
        <item x="698"/>
        <item x="401"/>
        <item x="2165"/>
        <item x="1126"/>
        <item x="849"/>
        <item x="1014"/>
        <item x="2307"/>
        <item x="1477"/>
        <item x="245"/>
        <item x="645"/>
        <item x="1829"/>
        <item x="1820"/>
        <item x="2466"/>
        <item x="710"/>
        <item x="1308"/>
        <item x="2362"/>
        <item x="370"/>
        <item x="1776"/>
        <item x="1471"/>
        <item x="1597"/>
        <item x="594"/>
        <item x="2894"/>
        <item x="797"/>
        <item x="117"/>
        <item x="1082"/>
        <item x="558"/>
        <item x="429"/>
        <item x="2469"/>
        <item x="771"/>
        <item x="1822"/>
        <item x="1847"/>
        <item x="1360"/>
        <item x="451"/>
        <item x="636"/>
        <item x="575"/>
        <item x="2516"/>
        <item x="2765"/>
        <item x="2450"/>
        <item x="289"/>
        <item x="992"/>
        <item x="506"/>
        <item x="1007"/>
        <item x="2349"/>
        <item x="1464"/>
        <item x="1190"/>
        <item x="2668"/>
        <item x="2260"/>
        <item x="2150"/>
        <item x="341"/>
        <item x="811"/>
        <item x="1405"/>
        <item x="1265"/>
        <item x="2788"/>
        <item x="1147"/>
        <item x="47"/>
        <item x="1256"/>
        <item x="1659"/>
        <item x="791"/>
        <item x="2706"/>
        <item x="425"/>
        <item x="2521"/>
        <item x="1035"/>
        <item x="962"/>
        <item x="1133"/>
        <item x="2430"/>
        <item x="2271"/>
        <item x="2134"/>
        <item x="2720"/>
        <item x="1131"/>
        <item x="54"/>
        <item x="2393"/>
        <item x="1029"/>
        <item x="2906"/>
        <item x="2909"/>
        <item x="2124"/>
        <item x="1376"/>
        <item x="1214"/>
        <item x="2870"/>
        <item x="1993"/>
        <item x="1595"/>
        <item x="856"/>
        <item x="782"/>
        <item x="2166"/>
        <item x="1017"/>
        <item x="276"/>
        <item x="2376"/>
        <item x="1811"/>
        <item x="1260"/>
        <item x="1245"/>
        <item x="1086"/>
        <item x="808"/>
        <item x="2878"/>
        <item x="79"/>
        <item x="995"/>
        <item x="297"/>
        <item x="984"/>
        <item x="53"/>
        <item x="2415"/>
        <item x="2776"/>
        <item x="343"/>
        <item x="2080"/>
        <item x="1119"/>
        <item x="2104"/>
        <item x="1849"/>
        <item x="798"/>
        <item x="1924"/>
        <item x="572"/>
        <item x="39"/>
        <item x="655"/>
        <item x="967"/>
        <item x="1398"/>
        <item x="76"/>
        <item x="69"/>
        <item x="2808"/>
        <item x="226"/>
        <item x="23"/>
        <item x="2091"/>
        <item x="369"/>
        <item x="1171"/>
        <item x="2657"/>
        <item x="102"/>
        <item x="588"/>
        <item x="1453"/>
        <item x="1596"/>
        <item x="2636"/>
        <item x="1"/>
        <item x="2519"/>
        <item x="2433"/>
        <item x="1323"/>
        <item x="2820"/>
        <item x="555"/>
        <item x="1106"/>
        <item x="2828"/>
        <item x="391"/>
        <item x="551"/>
        <item x="2034"/>
        <item x="2484"/>
        <item x="405"/>
        <item x="631"/>
        <item x="224"/>
        <item x="1061"/>
        <item x="432"/>
        <item x="46"/>
        <item x="2410"/>
        <item x="1787"/>
        <item x="1225"/>
        <item x="2773"/>
        <item x="833"/>
        <item x="2022"/>
        <item x="948"/>
        <item x="815"/>
        <item x="238"/>
        <item x="2490"/>
        <item x="1881"/>
        <item x="2834"/>
        <item x="691"/>
        <item x="1051"/>
        <item x="2043"/>
        <item x="228"/>
        <item x="874"/>
        <item x="77"/>
        <item x="1933"/>
        <item x="1902"/>
        <item x="1188"/>
        <item x="1943"/>
        <item x="761"/>
        <item x="413"/>
        <item x="523"/>
        <item x="424"/>
        <item x="2892"/>
        <item x="2544"/>
        <item x="1730"/>
        <item x="738"/>
        <item x="1497"/>
        <item x="411"/>
        <item x="2573"/>
        <item x="2770"/>
        <item x="2752"/>
        <item x="996"/>
        <item x="2470"/>
        <item x="1823"/>
        <item x="12"/>
        <item x="2390"/>
        <item x="1850"/>
        <item x="1690"/>
        <item x="1705"/>
        <item x="2805"/>
        <item x="812"/>
        <item x="999"/>
        <item x="665"/>
        <item x="1337"/>
        <item x="1263"/>
        <item x="455"/>
        <item x="2735"/>
        <item x="1835"/>
        <item x="2801"/>
        <item x="1273"/>
        <item x="1192"/>
        <item x="2745"/>
        <item x="2148"/>
        <item x="466"/>
        <item x="2741"/>
        <item x="1085"/>
        <item x="525"/>
        <item x="987"/>
        <item x="1153"/>
        <item x="323"/>
        <item x="1798"/>
        <item x="2758"/>
        <item x="329"/>
        <item x="541"/>
        <item x="314"/>
        <item x="869"/>
        <item x="1122"/>
        <item x="2844"/>
        <item x="778"/>
        <item x="1230"/>
        <item x="2109"/>
        <item x="623"/>
        <item x="2762"/>
        <item x="2485"/>
        <item x="1050"/>
        <item x="2252"/>
        <item x="109"/>
        <item x="1436"/>
        <item x="2449"/>
        <item x="304"/>
        <item x="2623"/>
        <item x="2483"/>
        <item x="1151"/>
        <item x="14"/>
        <item x="747"/>
        <item x="2442"/>
        <item x="108"/>
        <item x="2911"/>
        <item x="2699"/>
        <item x="1976"/>
        <item x="1886"/>
        <item x="70"/>
        <item x="1913"/>
        <item x="1018"/>
        <item x="978"/>
        <item x="302"/>
        <item x="480"/>
        <item x="448"/>
        <item x="1185"/>
        <item x="2145"/>
        <item x="976"/>
        <item x="1020"/>
        <item x="1937"/>
        <item x="2277"/>
        <item x="852"/>
        <item x="435"/>
        <item x="1648"/>
        <item x="2756"/>
        <item x="456"/>
        <item x="640"/>
        <item x="1724"/>
        <item x="1123"/>
        <item x="1862"/>
        <item x="2612"/>
        <item x="1713"/>
        <item x="2471"/>
        <item x="939"/>
        <item x="831"/>
        <item x="1817"/>
        <item x="179"/>
        <item x="1312"/>
        <item x="412"/>
        <item x="2705"/>
        <item x="1076"/>
        <item x="2285"/>
        <item x="360"/>
        <item x="2561"/>
        <item x="2486"/>
        <item x="1587"/>
        <item x="697"/>
        <item x="1658"/>
        <item x="2468"/>
        <item x="2855"/>
        <item x="64"/>
        <item x="449"/>
        <item x="832"/>
        <item x="613"/>
        <item x="330"/>
        <item x="2787"/>
        <item x="358"/>
        <item x="629"/>
        <item x="1522"/>
        <item x="2866"/>
        <item x="481"/>
        <item x="838"/>
        <item x="1799"/>
        <item x="1170"/>
        <item x="340"/>
        <item x="210"/>
        <item x="303"/>
        <item x="1435"/>
        <item x="1071"/>
        <item x="402"/>
        <item x="322"/>
        <item x="363"/>
        <item x="61"/>
        <item x="135"/>
        <item x="250"/>
        <item x="2328"/>
        <item x="235"/>
        <item x="201"/>
        <item x="152"/>
        <item x="104"/>
        <item x="2768"/>
        <item x="26"/>
        <item x="2345"/>
        <item x="2542"/>
        <item x="648"/>
        <item x="2319"/>
        <item x="2529"/>
        <item x="1670"/>
        <item x="1060"/>
        <item x="2356"/>
        <item x="2149"/>
        <item x="714"/>
        <item x="2673"/>
        <item x="941"/>
        <item x="163"/>
        <item x="356"/>
        <item x="2286"/>
        <item x="862"/>
        <item x="1224"/>
        <item x="2514"/>
        <item x="2763"/>
        <item x="854"/>
        <item x="1444"/>
        <item x="1154"/>
        <item x="2798"/>
        <item x="1982"/>
        <item x="1702"/>
        <item x="605"/>
        <item x="1011"/>
        <item x="49"/>
        <item x="2587"/>
        <item x="919"/>
        <item x="961"/>
        <item x="162"/>
        <item x="1221"/>
        <item x="2727"/>
        <item x="1527"/>
        <item x="1026"/>
        <item x="861"/>
        <item x="1400"/>
        <item x="353"/>
        <item x="1081"/>
        <item x="493"/>
        <item x="877"/>
        <item x="2429"/>
        <item x="415"/>
        <item x="338"/>
        <item x="75"/>
        <item x="256"/>
        <item x="164"/>
        <item x="2131"/>
        <item x="826"/>
        <item x="1135"/>
        <item x="186"/>
        <item x="2448"/>
        <item x="2395"/>
        <item x="2697"/>
        <item x="1136"/>
        <item x="1156"/>
        <item x="1510"/>
        <item x="646"/>
        <item x="172"/>
        <item x="96"/>
        <item x="673"/>
        <item x="2813"/>
        <item x="2408"/>
        <item x="1545"/>
        <item x="2090"/>
        <item x="62"/>
        <item x="1570"/>
        <item x="2535"/>
        <item x="954"/>
        <item x="204"/>
        <item x="1139"/>
        <item x="1809"/>
        <item x="1043"/>
        <item x="1155"/>
        <item x="1729"/>
        <item x="1331"/>
        <item x="818"/>
        <item x="1716"/>
        <item x="1800"/>
        <item x="927"/>
        <item x="2780"/>
        <item x="1357"/>
        <item x="120"/>
        <item x="1124"/>
        <item x="2710"/>
        <item x="1588"/>
        <item x="2297"/>
        <item x="865"/>
        <item x="728"/>
        <item x="1816"/>
        <item x="1639"/>
        <item x="982"/>
        <item x="2407"/>
        <item x="215"/>
        <item x="270"/>
        <item x="211"/>
        <item x="2013"/>
        <item x="2722"/>
        <item x="1928"/>
        <item x="265"/>
        <item x="431"/>
        <item x="1193"/>
        <item x="301"/>
        <item x="796"/>
        <item x="2881"/>
        <item x="1066"/>
        <item x="886"/>
        <item x="2446"/>
        <item x="2229"/>
        <item x="2195"/>
        <item x="278"/>
        <item x="1968"/>
        <item x="1896"/>
        <item x="246"/>
        <item x="581"/>
        <item x="292"/>
        <item x="2677"/>
        <item x="794"/>
        <item x="2184"/>
        <item x="873"/>
        <item x="2779"/>
        <item x="701"/>
        <item x="918"/>
        <item x="907"/>
        <item x="2571"/>
        <item x="1606"/>
        <item x="357"/>
        <item x="1315"/>
        <item x="2729"/>
        <item x="2424"/>
        <item x="122"/>
        <item x="2423"/>
        <item x="1142"/>
        <item x="41"/>
        <item x="2186"/>
        <item x="1785"/>
        <item x="2769"/>
        <item x="1964"/>
        <item x="524"/>
        <item x="316"/>
        <item x="2480"/>
        <item x="395"/>
        <item x="820"/>
        <item x="2007"/>
        <item x="615"/>
        <item x="1199"/>
        <item x="2443"/>
        <item x="1385"/>
        <item x="1178"/>
        <item x="171"/>
        <item x="2161"/>
        <item x="2289"/>
        <item x="2507"/>
        <item x="2261"/>
        <item x="552"/>
        <item x="947"/>
        <item x="1062"/>
        <item x="414"/>
        <item x="688"/>
        <item x="1591"/>
        <item x="2445"/>
        <item x="2405"/>
        <item x="722"/>
        <item x="2218"/>
        <item x="214"/>
        <item x="1207"/>
        <item x="2655"/>
        <item x="2738"/>
        <item x="1002"/>
        <item x="2797"/>
        <item x="2903"/>
        <item x="145"/>
        <item x="2578"/>
        <item x="1165"/>
        <item x="1287"/>
        <item x="2404"/>
        <item x="1674"/>
        <item x="1452"/>
        <item x="2462"/>
        <item x="1635"/>
        <item x="450"/>
        <item x="1715"/>
        <item x="940"/>
        <item x="2394"/>
        <item x="675"/>
        <item x="2565"/>
        <item x="1404"/>
        <item x="1511"/>
        <item x="2800"/>
        <item x="438"/>
        <item x="1215"/>
        <item x="48"/>
        <item x="2761"/>
        <item x="71"/>
        <item x="107"/>
        <item x="2136"/>
        <item x="251"/>
        <item x="1235"/>
        <item x="2030"/>
        <item x="208"/>
        <item x="1254"/>
        <item x="2113"/>
        <item x="1590"/>
        <item x="1720"/>
        <item x="2743"/>
        <item x="1626"/>
        <item x="565"/>
        <item x="2275"/>
        <item x="1322"/>
        <item x="1657"/>
        <item x="1537"/>
        <item x="1888"/>
        <item x="857"/>
        <item x="280"/>
        <item x="1127"/>
        <item x="78"/>
        <item x="263"/>
        <item x="550"/>
        <item x="2409"/>
        <item x="2375"/>
        <item x="579"/>
        <item x="194"/>
        <item x="1102"/>
        <item x="241"/>
        <item x="1293"/>
        <item x="1238"/>
        <item x="2391"/>
        <item x="2157"/>
        <item x="2164"/>
        <item x="72"/>
        <item x="1647"/>
        <item x="1196"/>
        <item x="127"/>
        <item x="1771"/>
        <item x="842"/>
        <item x="522"/>
        <item x="1741"/>
        <item x="473"/>
        <item x="1488"/>
        <item x="2036"/>
        <item x="1761"/>
        <item x="1609"/>
        <item x="2073"/>
        <item x="440"/>
        <item x="1325"/>
        <item x="1549"/>
        <item x="1231"/>
        <item x="943"/>
        <item x="810"/>
        <item x="850"/>
        <item x="94"/>
        <item x="394"/>
        <item x="1636"/>
        <item x="2464"/>
        <item x="557"/>
        <item x="1013"/>
        <item x="1734"/>
        <item x="1681"/>
        <item x="93"/>
        <item x="1728"/>
        <item x="1088"/>
        <item x="2487"/>
        <item x="258"/>
        <item x="732"/>
        <item x="1688"/>
        <item x="805"/>
        <item x="1313"/>
        <item x="2856"/>
        <item x="606"/>
        <item x="1275"/>
        <item x="1704"/>
        <item x="1294"/>
        <item x="681"/>
        <item x="115"/>
        <item x="1492"/>
        <item x="624"/>
        <item x="1770"/>
        <item x="2068"/>
        <item x="2515"/>
        <item x="1793"/>
        <item x="2298"/>
        <item x="548"/>
        <item x="2438"/>
        <item x="227"/>
        <item x="2269"/>
        <item x="129"/>
        <item x="795"/>
        <item x="1161"/>
        <item x="1229"/>
        <item x="2069"/>
        <item x="2509"/>
        <item x="2368"/>
        <item x="508"/>
        <item x="1374"/>
        <item x="1164"/>
        <item x="2364"/>
        <item x="25"/>
        <item x="752"/>
        <item x="1961"/>
        <item x="153"/>
        <item x="2444"/>
        <item x="1778"/>
        <item x="911"/>
        <item x="422"/>
        <item x="2725"/>
        <item x="2212"/>
        <item x="925"/>
        <item x="2718"/>
        <item x="2361"/>
        <item x="1100"/>
        <item x="17"/>
        <item x="1253"/>
        <item x="895"/>
        <item x="2426"/>
        <item x="1144"/>
        <item x="540"/>
        <item x="209"/>
        <item x="1228"/>
        <item x="345"/>
        <item x="2419"/>
        <item x="2127"/>
        <item x="2497"/>
        <item x="2604"/>
        <item x="1109"/>
        <item x="1206"/>
        <item x="872"/>
        <item x="2358"/>
        <item x="880"/>
        <item x="1373"/>
        <item x="844"/>
        <item x="216"/>
        <item x="516"/>
        <item x="287"/>
        <item x="1198"/>
        <item x="2421"/>
        <item x="2278"/>
        <item x="430"/>
        <item x="290"/>
        <item x="1792"/>
        <item x="103"/>
        <item x="2130"/>
        <item x="933"/>
        <item x="1930"/>
        <item x="1600"/>
        <item x="1001"/>
        <item x="421"/>
        <item x="1693"/>
        <item x="748"/>
        <item x="2173"/>
        <item x="1953"/>
        <item x="515"/>
        <item x="143"/>
        <item x="2600"/>
        <item x="311"/>
        <item x="1774"/>
        <item x="2359"/>
        <item x="95"/>
        <item x="2388"/>
        <item x="2343"/>
        <item x="2608"/>
        <item x="1084"/>
        <item x="1064"/>
        <item x="2585"/>
        <item x="35"/>
        <item x="160"/>
        <item x="644"/>
        <item x="178"/>
        <item x="777"/>
        <item x="1758"/>
        <item x="2630"/>
        <item x="2666"/>
        <item x="1496"/>
        <item x="136"/>
        <item x="169"/>
        <item x="582"/>
        <item x="1329"/>
        <item x="497"/>
        <item x="396"/>
        <item x="1083"/>
        <item x="614"/>
        <item x="2401"/>
        <item x="2357"/>
        <item x="533"/>
        <item x="1666"/>
        <item x="1921"/>
        <item x="2559"/>
        <item x="1610"/>
        <item x="128"/>
        <item x="1568"/>
        <item x="1484"/>
        <item x="1580"/>
        <item x="1656"/>
        <item x="479"/>
        <item x="2867"/>
        <item x="52"/>
        <item x="1111"/>
        <item x="2428"/>
        <item x="729"/>
        <item x="1213"/>
        <item x="2257"/>
        <item x="1712"/>
        <item x="1012"/>
        <item x="744"/>
        <item x="2478"/>
        <item x="1459"/>
        <item x="1406"/>
        <item x="2062"/>
        <item x="2174"/>
        <item x="2402"/>
        <item x="367"/>
        <item x="1916"/>
        <item x="458"/>
        <item x="1269"/>
        <item x="2411"/>
        <item x="1740"/>
        <item x="1104"/>
        <item x="1241"/>
        <item x="2904"/>
        <item x="1871"/>
        <item x="1948"/>
        <item x="2006"/>
        <item x="1347"/>
        <item x="2133"/>
        <item x="2461"/>
        <item x="205"/>
        <item x="1274"/>
        <item x="213"/>
        <item x="1579"/>
        <item x="266"/>
        <item x="1915"/>
        <item x="504"/>
        <item x="4"/>
        <item x="1042"/>
        <item x="573"/>
        <item x="1909"/>
        <item x="712"/>
        <item x="2574"/>
        <item x="741"/>
        <item x="912"/>
        <item x="1248"/>
        <item x="1058"/>
        <item x="1146"/>
        <item x="2299"/>
        <item x="386"/>
        <item x="1314"/>
        <item x="1882"/>
        <item x="2020"/>
        <item x="1623"/>
        <item x="212"/>
        <item x="2403"/>
        <item x="2141"/>
        <item x="1791"/>
        <item x="2616"/>
        <item x="116"/>
        <item x="2919"/>
        <item x="2440"/>
        <item x="2400"/>
        <item x="2031"/>
        <item x="2265"/>
        <item x="1569"/>
        <item x="1034"/>
        <item x="692"/>
        <item x="931"/>
        <item x="1616"/>
        <item x="1184"/>
        <item x="281"/>
        <item x="374"/>
        <item x="457"/>
        <item x="269"/>
        <item x="272"/>
        <item x="259"/>
        <item x="1328"/>
        <item x="1332"/>
        <item x="2333"/>
        <item x="1858"/>
        <item x="1940"/>
        <item x="868"/>
        <item x="554"/>
        <item x="121"/>
        <item x="295"/>
        <item x="2502"/>
        <item x="755"/>
        <item x="1479"/>
        <item x="696"/>
        <item x="1143"/>
        <item x="589"/>
        <item x="1134"/>
        <item x="2831"/>
        <item x="2581"/>
        <item x="327"/>
        <item x="1335"/>
        <item x="1954"/>
        <item x="2868"/>
        <item x="2815"/>
        <item x="876"/>
        <item x="2206"/>
        <item x="1117"/>
        <item x="33"/>
        <item x="2802"/>
        <item x="1714"/>
        <item x="1003"/>
        <item x="65"/>
        <item x="0"/>
        <item x="1558"/>
        <item x="790"/>
        <item x="1140"/>
        <item x="249"/>
        <item x="1442"/>
        <item x="1908"/>
        <item x="1132"/>
        <item x="2650"/>
        <item x="1748"/>
        <item x="2005"/>
        <item x="1389"/>
        <item x="1463"/>
        <item x="1181"/>
        <item x="1749"/>
        <item x="1903"/>
        <item x="2146"/>
        <item x="2244"/>
        <item x="2387"/>
        <item x="2153"/>
        <item x="2282"/>
        <item x="2250"/>
        <item x="534"/>
        <item x="2284"/>
        <item x="1342"/>
        <item x="1540"/>
        <item x="2389"/>
        <item x="1750"/>
        <item x="2380"/>
        <item x="2181"/>
        <item x="2258"/>
        <item x="1622"/>
        <item x="465"/>
        <item x="1384"/>
        <item x="339"/>
        <item x="1559"/>
        <item x="682"/>
        <item x="1367"/>
        <item x="1646"/>
        <item x="2154"/>
        <item x="2935"/>
        <item x="942"/>
        <item x="1777"/>
        <item x="1462"/>
        <item x="9"/>
        <item x="2495"/>
        <item x="1851"/>
        <item x="2160"/>
        <item x="2190"/>
        <item x="866"/>
        <item x="1612"/>
        <item x="2830"/>
        <item x="2309"/>
        <item x="667"/>
        <item x="564"/>
        <item x="1401"/>
        <item x="2634"/>
        <item x="1637"/>
        <item x="1762"/>
        <item x="1055"/>
        <item x="177"/>
        <item x="2162"/>
        <item x="2379"/>
        <item x="2602"/>
        <item x="2567"/>
        <item x="1424"/>
        <item x="1372"/>
        <item x="1680"/>
        <item x="1346"/>
        <item x="1324"/>
        <item x="905"/>
        <item x="119"/>
        <item x="1089"/>
        <item x="542"/>
        <item x="1836"/>
        <item x="760"/>
        <item x="423"/>
        <item x="899"/>
        <item x="1285"/>
        <item x="780"/>
        <item x="28"/>
        <item x="1095"/>
        <item x="1824"/>
        <item x="34"/>
        <item x="547"/>
        <item x="1759"/>
        <item x="2459"/>
        <item x="1767"/>
        <item x="1628"/>
        <item x="1167"/>
        <item x="2690"/>
        <item x="1812"/>
        <item x="239"/>
        <item x="875"/>
        <item x="1094"/>
        <item x="754"/>
        <item x="2057"/>
        <item x="788"/>
        <item x="2552"/>
        <item x="1546"/>
        <item x="2536"/>
        <item x="1739"/>
        <item x="1986"/>
        <item x="371"/>
        <item x="137"/>
        <item x="813"/>
        <item x="1679"/>
        <item x="731"/>
        <item x="1414"/>
        <item x="817"/>
        <item x="1467"/>
        <item x="1371"/>
        <item x="1128"/>
        <item x="1725"/>
        <item x="1775"/>
        <item x="2374"/>
        <item x="1403"/>
        <item x="806"/>
        <item x="1884"/>
        <item x="1973"/>
        <item x="1150"/>
        <item x="483"/>
        <item x="1837"/>
        <item x="2055"/>
        <item x="2812"/>
        <item x="2308"/>
        <item x="625"/>
        <item x="1236"/>
        <item x="2321"/>
        <item x="268"/>
        <item x="1107"/>
        <item x="2385"/>
        <item x="184"/>
        <item x="2592"/>
        <item x="2880"/>
        <item x="2873"/>
        <item x="1380"/>
        <item x="2513"/>
        <item x="1929"/>
        <item x="2817"/>
        <item x="2818"/>
        <item x="2211"/>
        <item x="2178"/>
        <item x="1396"/>
        <item x="2667"/>
        <item x="474"/>
        <item x="604"/>
        <item x="2143"/>
        <item x="1864"/>
        <item x="2821"/>
        <item x="294"/>
        <item x="1489"/>
        <item x="893"/>
        <item x="1473"/>
        <item x="556"/>
        <item x="286"/>
        <item x="1538"/>
        <item x="310"/>
        <item x="1212"/>
        <item x="13"/>
        <item x="1232"/>
        <item x="328"/>
        <item x="2838"/>
        <item x="898"/>
        <item x="2318"/>
        <item x="1802"/>
        <item x="2398"/>
        <item x="571"/>
        <item x="851"/>
        <item x="1370"/>
        <item x="397"/>
        <item x="362"/>
        <item x="1529"/>
        <item x="1904"/>
        <item x="2598"/>
        <item x="1402"/>
        <item x="1788"/>
        <item x="243"/>
        <item x="1476"/>
        <item x="1379"/>
        <item x="922"/>
        <item x="1271"/>
        <item x="2163"/>
        <item x="2582"/>
        <item x="1344"/>
        <item x="2524"/>
        <item x="20"/>
        <item x="361"/>
        <item x="2295"/>
        <item x="1470"/>
        <item x="759"/>
        <item x="2503"/>
        <item x="1475"/>
        <item x="1960"/>
        <item x="2591"/>
        <item x="1345"/>
        <item x="1980"/>
        <item x="1118"/>
        <item x="2751"/>
        <item x="2377"/>
        <item x="2027"/>
        <item x="1468"/>
        <item x="1857"/>
        <item x="1665"/>
        <item x="2191"/>
        <item x="1676"/>
        <item x="1870"/>
        <item x="1423"/>
        <item x="1607"/>
        <item x="1392"/>
        <item x="553"/>
        <item x="2467"/>
        <item x="2024"/>
        <item x="1222"/>
        <item x="1419"/>
        <item x="441"/>
        <item x="191"/>
        <item x="1375"/>
        <item x="819"/>
        <item x="1998"/>
        <item x="2264"/>
        <item x="889"/>
        <item x="1098"/>
        <item x="2580"/>
        <item x="2786"/>
        <item x="2263"/>
        <item x="1842"/>
        <item x="2125"/>
        <item x="683"/>
        <item x="746"/>
        <item x="658"/>
        <item x="2363"/>
        <item x="689"/>
        <item x="1301"/>
        <item x="1437"/>
        <item x="126"/>
        <item x="1434"/>
        <item x="161"/>
        <item x="2172"/>
        <item x="2656"/>
        <item x="2603"/>
        <item x="144"/>
        <item x="1923"/>
        <item x="2042"/>
        <item x="2852"/>
        <item x="217"/>
        <item x="1390"/>
        <item x="1183"/>
        <item x="1519"/>
        <item x="1711"/>
        <item x="387"/>
        <item x="1460"/>
        <item x="1469"/>
        <item x="1000"/>
        <item x="666"/>
        <item x="420"/>
        <item x="379"/>
        <item x="1801"/>
        <item x="2365"/>
        <item x="247"/>
        <item x="2549"/>
        <item x="1941"/>
        <item x="1634"/>
        <item x="1220"/>
        <item x="1780"/>
        <item x="923"/>
        <item x="1512"/>
        <item x="2605"/>
        <item x="2488"/>
        <item x="1589"/>
        <item x="1887"/>
        <item x="2116"/>
        <item x="1866"/>
        <item x="1784"/>
        <item x="1366"/>
        <item x="2639"/>
        <item x="690"/>
        <item x="700"/>
        <item x="2144"/>
        <item x="1480"/>
        <item x="1766"/>
        <item x="2619"/>
        <item x="1319"/>
        <item x="890"/>
        <item x="1554"/>
        <item x="2236"/>
        <item x="1855"/>
        <item x="2281"/>
        <item x="2344"/>
        <item x="2268"/>
        <item x="1772"/>
        <item x="1356"/>
        <item x="2155"/>
        <item x="2888"/>
        <item x="1892"/>
        <item x="1163"/>
        <item x="312"/>
        <item x="751"/>
        <item x="170"/>
        <item x="1611"/>
        <item x="1425"/>
        <item x="2234"/>
        <item x="2662"/>
        <item x="2526"/>
        <item x="1321"/>
        <item x="1355"/>
        <item x="1843"/>
        <item x="2226"/>
        <item x="881"/>
        <item x="1869"/>
        <item x="774"/>
        <item x="2273"/>
        <item x="1917"/>
        <item x="1947"/>
        <item x="2351"/>
        <item x="998"/>
        <item x="825"/>
        <item x="472"/>
        <item x="574"/>
        <item x="664"/>
        <item x="1839"/>
        <item x="1005"/>
        <item x="1247"/>
        <item x="1246"/>
        <item x="1363"/>
        <item x="2748"/>
        <item x="2872"/>
        <item x="2215"/>
        <item x="1797"/>
        <item x="1773"/>
        <item x="1936"/>
        <item x="1553"/>
        <item x="762"/>
        <item x="2117"/>
        <item x="398"/>
        <item x="932"/>
        <item x="859"/>
        <item x="1832"/>
        <item x="892"/>
        <item x="1831"/>
        <item x="1420"/>
        <item x="299"/>
        <item x="2703"/>
        <item x="2525"/>
        <item x="1922"/>
        <item x="1415"/>
        <item x="835"/>
        <item x="839"/>
        <item x="1079"/>
        <item x="2681"/>
        <item x="894"/>
        <item x="2329"/>
        <item x="1664"/>
        <item x="2251"/>
        <item x="331"/>
        <item x="2272"/>
        <item x="1408"/>
        <item x="1978"/>
        <item x="37"/>
        <item x="2713"/>
        <item x="2936"/>
        <item x="1969"/>
        <item x="355"/>
        <item x="2306"/>
        <item x="206"/>
        <item x="526"/>
        <item x="1966"/>
        <item x="22"/>
        <item x="2920"/>
        <item x="305"/>
        <item x="1364"/>
        <item x="1644"/>
        <item x="1205"/>
        <item x="2193"/>
        <item x="38"/>
        <item x="766"/>
        <item x="1302"/>
        <item x="2207"/>
        <item x="2436"/>
        <item x="1296"/>
        <item x="1624"/>
        <item x="1807"/>
        <item x="1395"/>
        <item x="699"/>
        <item x="1202"/>
        <item x="2378"/>
        <item x="257"/>
        <item x="1566"/>
        <item x="2372"/>
        <item x="2056"/>
        <item x="845"/>
        <item x="1955"/>
        <item x="840"/>
        <item x="883"/>
        <item x="1863"/>
        <item x="2887"/>
        <item x="1394"/>
        <item x="2033"/>
        <item x="2700"/>
        <item x="1539"/>
        <item x="2501"/>
        <item x="966"/>
        <item x="779"/>
        <item x="1781"/>
        <item x="772"/>
        <item x="2869"/>
        <item x="1065"/>
        <item x="545"/>
        <item x="924"/>
        <item x="2245"/>
        <item x="2132"/>
        <item x="1485"/>
        <item x="2851"/>
        <item x="1806"/>
        <item x="2233"/>
        <item x="40"/>
        <item x="566"/>
        <item x="337"/>
        <item x="663"/>
        <item x="2346"/>
        <item x="1754"/>
        <item x="2777"/>
        <item x="2239"/>
        <item x="735"/>
        <item x="27"/>
        <item x="1101"/>
        <item x="2012"/>
        <item x="1116"/>
        <item x="781"/>
        <item x="2288"/>
        <item x="672"/>
        <item x="1407"/>
        <item x="1782"/>
        <item x="1334"/>
        <item x="1556"/>
        <item x="1509"/>
        <item x="2654"/>
        <item x="1652"/>
        <item x="535"/>
        <item x="1946"/>
        <item x="908"/>
        <item x="1633"/>
        <item x="1283"/>
        <item x="2420"/>
        <item x="1854"/>
        <item x="1311"/>
        <item x="375"/>
        <item x="679"/>
        <item x="2732"/>
        <item x="2262"/>
        <item x="1692"/>
        <item x="867"/>
        <item x="248"/>
        <item x="1305"/>
        <item x="2089"/>
        <item x="2575"/>
        <item x="2622"/>
        <item x="1895"/>
        <item x="1320"/>
        <item x="2647"/>
        <item x="2790"/>
        <item x="2171"/>
        <item x="1883"/>
        <item x="2627"/>
        <item x="380"/>
        <item x="2099"/>
        <item x="2305"/>
        <item x="1565"/>
        <item x="1708"/>
        <item x="2886"/>
        <item x="1796"/>
        <item x="491"/>
        <item x="960"/>
        <item x="1828"/>
        <item x="1409"/>
        <item x="2537"/>
        <item x="2609"/>
        <item x="2437"/>
        <item x="1920"/>
        <item x="1663"/>
        <item x="2577"/>
        <item x="1989"/>
        <item x="853"/>
        <item x="2253"/>
        <item x="1099"/>
        <item x="2539"/>
        <item x="1284"/>
        <item x="2110"/>
        <item x="1655"/>
        <item x="1576"/>
        <item x="2538"/>
        <item x="2177"/>
        <item x="1981"/>
        <item x="1818"/>
        <item x="1783"/>
        <item x="2482"/>
        <item x="2457"/>
        <item x="858"/>
        <item x="1354"/>
        <item x="753"/>
        <item x="1465"/>
        <item x="2588"/>
        <item x="24"/>
        <item x="764"/>
        <item x="2095"/>
        <item x="687"/>
        <item x="1457"/>
        <item x="834"/>
        <item x="1461"/>
        <item x="1815"/>
        <item x="1972"/>
        <item x="223"/>
        <item x="973"/>
        <item x="2235"/>
        <item x="544"/>
        <item x="616"/>
        <item x="1092"/>
        <item x="1004"/>
        <item x="309"/>
        <item x="678"/>
        <item x="492"/>
        <item x="2764"/>
        <item x="1686"/>
        <item x="2204"/>
        <item x="1063"/>
        <item x="2256"/>
        <item x="2871"/>
        <item x="202"/>
        <item x="1180"/>
        <item x="2785"/>
        <item x="1410"/>
        <item x="2294"/>
        <item x="1912"/>
        <item x="1432"/>
        <item x="1965"/>
        <item x="1210"/>
        <item x="860"/>
        <item x="2595"/>
        <item x="2883"/>
        <item x="2568"/>
        <item x="2806"/>
        <item x="1310"/>
        <item x="242"/>
        <item x="106"/>
        <item x="2618"/>
        <item x="1450"/>
        <item x="1272"/>
        <item x="271"/>
        <item x="2222"/>
        <item x="2383"/>
        <item x="1049"/>
        <item x="2532"/>
        <item x="597"/>
        <item x="2300"/>
        <item x="2287"/>
        <item x="56"/>
        <item x="1429"/>
        <item x="1526"/>
        <item x="388"/>
        <item x="1662"/>
        <item x="2695"/>
        <item x="2399"/>
        <item x="2249"/>
        <item x="2708"/>
        <item x="1760"/>
        <item x="2015"/>
        <item x="1304"/>
        <item x="2028"/>
        <item x="979"/>
        <item x="1577"/>
        <item x="1204"/>
        <item x="2737"/>
        <item x="2556"/>
        <item x="1997"/>
        <item x="317"/>
        <item x="2241"/>
        <item x="1669"/>
        <item x="2901"/>
        <item x="2900"/>
        <item x="1905"/>
        <item x="1687"/>
        <item x="1353"/>
        <item x="1158"/>
        <item x="1865"/>
        <item x="739"/>
        <item x="2594"/>
        <item x="306"/>
        <item x="372"/>
        <item x="882"/>
        <item x="200"/>
        <item x="1072"/>
        <item x="2353"/>
        <item x="2865"/>
        <item x="1352"/>
        <item x="1564"/>
        <item x="2183"/>
        <item x="1979"/>
        <item x="2566"/>
        <item x="2023"/>
        <item x="1393"/>
        <item x="2554"/>
        <item x="2563"/>
        <item x="2631"/>
        <item x="2018"/>
        <item x="2112"/>
        <item x="702"/>
        <item x="57"/>
        <item x="719"/>
        <item x="1276"/>
        <item x="1625"/>
        <item x="1382"/>
        <item x="1292"/>
        <item x="1343"/>
        <item x="2620"/>
        <item x="2315"/>
        <item x="680"/>
        <item x="2534"/>
        <item x="2355"/>
        <item x="1643"/>
        <item x="1445"/>
        <item x="2094"/>
        <item x="2637"/>
        <item x="1645"/>
        <item x="1738"/>
        <item x="1421"/>
        <item x="2189"/>
        <item x="2240"/>
        <item x="1942"/>
        <item x="2417"/>
        <item x="2248"/>
        <item x="1261"/>
        <item x="676"/>
        <item x="2564"/>
        <item x="1898"/>
        <item x="1919"/>
        <item x="1091"/>
        <item x="2889"/>
        <item x="1059"/>
        <item x="2638"/>
        <item x="1090"/>
        <item x="2246"/>
        <item x="1838"/>
        <item x="1145"/>
        <item x="1900"/>
        <item x="909"/>
        <item x="1478"/>
        <item x="2230"/>
        <item x="1341"/>
        <item x="1422"/>
        <item x="1699"/>
        <item x="915"/>
        <item x="740"/>
        <item x="989"/>
        <item x="2210"/>
        <item x="1642"/>
        <item x="2293"/>
        <item x="1219"/>
        <item x="1544"/>
        <item x="1853"/>
        <item x="563"/>
        <item x="2460"/>
        <item x="2079"/>
        <item x="1440"/>
        <item x="2795"/>
        <item x="296"/>
        <item x="2746"/>
        <item x="2060"/>
        <item x="1466"/>
        <item x="389"/>
        <item x="674"/>
        <item x="2520"/>
        <item x="134"/>
        <item x="2553"/>
        <item x="1448"/>
        <item x="1318"/>
        <item x="231"/>
        <item x="2876"/>
        <item x="543"/>
        <item x="252"/>
        <item x="1381"/>
        <item x="981"/>
        <item x="2111"/>
        <item x="1910"/>
        <item x="1217"/>
        <item x="1494"/>
        <item x="906"/>
        <item x="2126"/>
        <item x="2225"/>
        <item x="1956"/>
        <item x="2479"/>
        <item x="1525"/>
        <item x="2093"/>
        <item x="2794"/>
        <item x="546"/>
        <item x="1536"/>
        <item x="2227"/>
        <item x="2523"/>
        <item x="264"/>
        <item x="1330"/>
        <item x="1449"/>
        <item x="2247"/>
        <item x="1495"/>
        <item x="1172"/>
        <item x="1493"/>
        <item x="1747"/>
        <item x="1528"/>
        <item x="1808"/>
        <item x="1959"/>
        <item x="315"/>
        <item x="1441"/>
        <item x="2555"/>
        <item x="1875"/>
        <item x="2439"/>
        <item x="703"/>
        <item x="2067"/>
        <item x="142"/>
        <item x="668"/>
        <item x="917"/>
        <item x="1309"/>
        <item x="1735"/>
        <item x="607"/>
        <item x="1120"/>
        <item x="1534"/>
        <item x="1709"/>
        <item x="2711"/>
        <item x="1721"/>
        <item x="1138"/>
        <item x="2384"/>
        <item x="1852"/>
        <item x="2624"/>
        <item x="1499"/>
        <item x="1438"/>
        <item x="1054"/>
        <item x="2103"/>
        <item x="2589"/>
        <item x="737"/>
        <item x="2221"/>
        <item x="2615"/>
        <item x="2216"/>
        <item x="2280"/>
        <item x="1992"/>
        <item x="2267"/>
        <item x="1931"/>
        <item x="2098"/>
        <item x="1458"/>
        <item x="1474"/>
        <item x="2671"/>
        <item x="176"/>
        <item x="267"/>
        <item x="2021"/>
        <item x="891"/>
        <item x="2641"/>
        <item x="1523"/>
        <item x="1876"/>
        <item x="1827"/>
        <item x="2626"/>
        <item x="2084"/>
        <item x="1971"/>
        <item x="2775"/>
        <item x="1508"/>
        <item x="1277"/>
        <item x="2170"/>
        <item x="2011"/>
        <item x="745"/>
        <item x="2179"/>
        <item x="2845"/>
        <item x="2496"/>
        <item x="1710"/>
        <item x="1227"/>
        <item x="2717"/>
        <item x="2092"/>
        <item x="1443"/>
        <item x="704"/>
        <item x="2085"/>
        <item x="1755"/>
        <item x="2081"/>
        <item x="2905"/>
        <item x="2607"/>
        <item x="1675"/>
        <item x="653"/>
        <item x="1351"/>
        <item x="720"/>
        <item x="1137"/>
        <item x="1439"/>
        <item x="1757"/>
        <item x="1578"/>
        <item x="2896"/>
        <item x="1174"/>
        <item x="2884"/>
        <item x="1700"/>
        <item x="2891"/>
        <item x="2354"/>
        <item x="2096"/>
        <item x="1073"/>
        <item x="1362"/>
        <item x="1455"/>
        <item x="2223"/>
        <item x="1430"/>
        <item x="1723"/>
        <item x="763"/>
        <item x="2617"/>
        <item x="2238"/>
        <item x="2283"/>
        <item x="2648"/>
        <item x="734"/>
        <item x="2139"/>
        <item x="983"/>
        <item x="773"/>
        <item x="2323"/>
        <item x="381"/>
        <item x="2001"/>
        <item x="2728"/>
        <item x="1990"/>
        <item x="1108"/>
        <item x="2017"/>
        <item x="2629"/>
        <item x="1201"/>
        <item x="2684"/>
        <item x="1451"/>
        <item x="1654"/>
        <item x="2562"/>
        <item x="2016"/>
        <item x="2108"/>
        <item x="1685"/>
        <item x="2255"/>
        <item x="1701"/>
        <item x="1218"/>
        <item x="1769"/>
        <item x="1746"/>
        <item x="2059"/>
        <item x="1486"/>
        <item x="378"/>
        <item x="359"/>
        <item x="2002"/>
        <item x="2476"/>
        <item x="730"/>
        <item x="2500"/>
        <item x="2050"/>
        <item x="2039"/>
        <item x="988"/>
        <item x="377"/>
        <item x="1456"/>
        <item x="2396"/>
        <item x="482"/>
        <item x="2646"/>
        <item x="2302"/>
        <item x="2778"/>
        <item x="151"/>
        <item x="2613"/>
        <item x="2224"/>
        <item x="2645"/>
        <item x="2254"/>
        <item x="1487"/>
        <item x="2512"/>
        <item x="527"/>
        <item x="2266"/>
        <item x="2665"/>
        <item x="1447"/>
        <item x="1805"/>
        <item x="2418"/>
        <item x="2296"/>
        <item x="2611"/>
        <item x="2932"/>
        <item x="1991"/>
        <item x="1515"/>
        <item x="2606"/>
        <item x="2038"/>
        <item x="1080"/>
        <item x="2551"/>
        <item x="2290"/>
        <item x="2669"/>
        <item x="1996"/>
        <item x="1894"/>
        <item x="2373"/>
        <item x="2335"/>
        <item x="1504"/>
        <item x="2334"/>
        <item x="1365"/>
        <item x="1825"/>
        <item x="2796"/>
        <item x="2499"/>
        <item x="410"/>
        <item x="2822"/>
        <item x="1503"/>
        <item x="2635"/>
        <item x="2508"/>
        <item x="2010"/>
        <item x="2621"/>
        <item x="1911"/>
        <item x="974"/>
        <item x="2672"/>
        <item x="2458"/>
        <item x="1819"/>
        <item x="2804"/>
        <item x="2682"/>
        <item x="1507"/>
        <item x="2576"/>
        <item x="1514"/>
        <item x="1333"/>
        <item x="2314"/>
        <item x="2579"/>
        <item x="1722"/>
        <item x="2550"/>
        <item x="1653"/>
        <item x="2180"/>
        <item x="1608"/>
        <item x="2716"/>
        <item x="390"/>
        <item x="2029"/>
        <item x="2640"/>
        <item x="2628"/>
        <item x="2676"/>
        <item x="2642"/>
        <item x="1295"/>
        <item x="2730"/>
        <item x="2661"/>
        <item x="1518"/>
        <item x="1433"/>
        <item x="2572"/>
        <item x="1383"/>
        <item x="1677"/>
        <item x="1985"/>
        <item x="1208"/>
        <item x="2214"/>
        <item x="2890"/>
        <item x="1517"/>
        <item x="2670"/>
        <item x="2660"/>
        <item x="1282"/>
        <item x="1698"/>
        <item x="2653"/>
        <item x="2382"/>
        <item x="1736"/>
        <item x="2072"/>
        <item x="2243"/>
        <item x="2530"/>
        <item x="2663"/>
        <item x="1513"/>
        <item x="2327"/>
        <item x="1516"/>
        <item x="2397"/>
        <item x="2547"/>
        <item x="1567"/>
        <item x="2832"/>
        <item x="2698"/>
        <item x="2850"/>
        <item x="2599"/>
        <item x="2279"/>
        <item x="2533"/>
        <item x="1300"/>
        <item x="2209"/>
        <item x="2304"/>
        <item x="2169"/>
        <item x="2590"/>
        <item x="1779"/>
        <item x="2123"/>
        <item x="2074"/>
        <item x="2674"/>
        <item x="2237"/>
        <item x="2860"/>
        <item x="2381"/>
        <item x="2679"/>
        <item x="1446"/>
        <item x="2330"/>
        <item x="1524"/>
        <item x="1813"/>
        <item x="1967"/>
        <item x="2338"/>
        <item x="2063"/>
        <item x="1173"/>
        <item x="1826"/>
        <item x="2659"/>
        <item x="1431"/>
        <item x="2658"/>
        <item x="997"/>
        <item x="980"/>
        <item x="1737"/>
        <item x="2053"/>
        <item x="2857"/>
        <item x="2560"/>
        <item x="2425"/>
        <item x="1209"/>
        <item x="1756"/>
        <item x="2078"/>
        <item x="903"/>
        <item x="2352"/>
        <item x="2337"/>
        <item x="1907"/>
        <item x="1535"/>
        <item x="1906"/>
        <item x="2040"/>
        <item x="1918"/>
        <item x="1555"/>
        <item x="2142"/>
        <item x="916"/>
        <item x="1291"/>
        <item x="910"/>
        <item x="2054"/>
        <item x="1678"/>
        <item x="2182"/>
        <item x="2744"/>
        <item x="1899"/>
        <item x="2632"/>
        <item x="2219"/>
        <item x="902"/>
        <item x="2370"/>
        <item x="2086"/>
        <item x="2610"/>
        <item x="2075"/>
        <item x="2709"/>
        <item x="2003"/>
        <item x="2846"/>
        <item x="2874"/>
        <item x="2807"/>
        <item x="1286"/>
        <item x="2088"/>
        <item x="2082"/>
        <item x="2019"/>
        <item x="2569"/>
        <item x="2097"/>
        <item x="2213"/>
        <item x="2633"/>
        <item x="434"/>
        <item x="2715"/>
        <item x="2522"/>
        <item x="2597"/>
        <item x="2064"/>
        <item x="2058"/>
        <item x="657"/>
        <item x="2004"/>
        <item x="2325"/>
        <item x="2583"/>
        <item x="2087"/>
        <item x="765"/>
        <item x="1814"/>
        <item x="2303"/>
        <item x="1299"/>
        <item x="1932"/>
        <item x="2477"/>
        <item x="2203"/>
        <item x="1893"/>
        <item x="1790"/>
        <item x="1259"/>
        <item x="2543"/>
        <item x="2511"/>
        <item x="2065"/>
        <item x="695"/>
        <item x="1290"/>
        <item x="2505"/>
        <item x="1200"/>
        <item x="904"/>
        <item x="2228"/>
        <item x="570"/>
        <item x="2885"/>
        <item x="2270"/>
        <item x="1830"/>
        <item x="2083"/>
        <item x="2048"/>
        <item x="2138"/>
        <item x="2292"/>
        <item x="885"/>
        <item x="2220"/>
        <item x="2652"/>
        <item x="2686"/>
        <item x="1505"/>
        <item x="2052"/>
        <item x="2783"/>
        <item x="2596"/>
        <item x="2051"/>
        <item x="2326"/>
        <item x="2070"/>
        <item x="2049"/>
        <item x="926"/>
        <item x="1804"/>
        <item x="2527"/>
        <item x="1789"/>
        <item x="2324"/>
        <item x="2332"/>
        <item x="1727"/>
        <item x="1121"/>
        <item x="2548"/>
        <item x="2311"/>
        <item x="2188"/>
        <item x="1506"/>
        <item x="2696"/>
        <item x="2066"/>
        <item x="736"/>
        <item x="2540"/>
        <item x="2517"/>
        <item x="2313"/>
        <item x="1768"/>
        <item x="2692"/>
        <item x="1751"/>
        <item x="2208"/>
        <item x="2167"/>
        <item x="2570"/>
        <item x="2680"/>
        <item x="2782"/>
        <item x="2077"/>
        <item x="2291"/>
        <item x="2276"/>
        <item x="2331"/>
        <item x="2122"/>
        <item x="2386"/>
        <item x="2494"/>
        <item x="2557"/>
        <item x="2649"/>
        <item x="2862"/>
        <item x="2601"/>
        <item x="1891"/>
        <item x="1036"/>
        <item x="2518"/>
        <item x="2187"/>
        <item x="2493"/>
        <item x="2071"/>
        <item x="2041"/>
        <item x="2312"/>
        <item x="1794"/>
        <item x="2232"/>
        <item x="2158"/>
        <item x="2242"/>
        <item x="2140"/>
        <item x="2159"/>
        <item x="2541"/>
        <item x="2175"/>
        <item x="2336"/>
        <item x="1114"/>
        <item x="1500"/>
        <item x="2858"/>
        <item x="18"/>
        <item x="376"/>
        <item x="2506"/>
        <item x="2528"/>
        <item x="2586"/>
        <item x="2371"/>
        <item x="990"/>
        <item x="2546"/>
        <item x="2545"/>
        <item x="1069"/>
        <item x="2176"/>
        <item x="2644"/>
        <item x="2076"/>
        <item x="1586"/>
        <item x="2137"/>
        <item x="1501"/>
        <item x="2558"/>
        <item x="1803"/>
        <item x="2643"/>
        <item x="1547"/>
        <item x="97"/>
        <item x="2341"/>
        <item x="1413"/>
        <item x="2231"/>
        <item x="1753"/>
        <item x="2168"/>
        <item x="2584"/>
        <item x="2046"/>
        <item x="1752"/>
        <item x="1585"/>
        <item x="2008"/>
        <item x="19"/>
        <item x="433"/>
        <item x="1412"/>
        <item x="1280"/>
        <item x="1281"/>
        <item x="1548"/>
        <item x="365"/>
        <item x="2045"/>
        <item x="291"/>
        <item x="2339"/>
        <item x="598"/>
        <item x="1176"/>
        <item x="1795"/>
        <item x="1175"/>
        <item x="1502"/>
        <item x="1339"/>
        <item x="1411"/>
        <item x="2342"/>
        <item x="2047"/>
        <item x="2009"/>
        <item x="1279"/>
        <item x="2340"/>
        <item x="1890"/>
        <item x="1068"/>
        <item x="1340"/>
        <item x="968"/>
        <item x="830"/>
        <item x="897"/>
        <item x="864"/>
        <item x="896"/>
        <item t="default"/>
      </items>
    </pivotField>
    <pivotField compact="0" outline="0" showAll="0"/>
    <pivotField compact="0" outline="0"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compact="0" outline="0" showAll="0" defaultSubtotal="0">
      <items count="16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sd="0" x="15"/>
      </items>
    </pivotField>
  </pivotFields>
  <rowFields count="2">
    <field x="8"/>
    <field x="0"/>
  </rowFields>
  <rowItems count="163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7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8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9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0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rowItems>
  <colItems count="1">
    <i/>
  </colItems>
  <dataFields count="1">
    <dataField name="Sum of Bid10e11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6563CC-CF9E-1A42-AED3-C0A5E6D9EEE1}" name="PivotTable2" cacheId="5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M18" firstHeaderRow="1" firstDataRow="2" firstDataCol="1"/>
  <pivotFields count="4">
    <pivotField numFmtId="17" showAll="0"/>
    <pivotField dataField="1" numFmtId="43" showAll="0">
      <items count="165">
        <item x="11"/>
        <item x="70"/>
        <item x="23"/>
        <item x="10"/>
        <item x="46"/>
        <item x="2"/>
        <item x="0"/>
        <item x="21"/>
        <item x="8"/>
        <item x="22"/>
        <item x="9"/>
        <item x="5"/>
        <item x="52"/>
        <item x="69"/>
        <item x="58"/>
        <item x="6"/>
        <item x="24"/>
        <item x="18"/>
        <item x="93"/>
        <item x="7"/>
        <item x="74"/>
        <item x="49"/>
        <item x="43"/>
        <item x="32"/>
        <item x="3"/>
        <item x="42"/>
        <item x="29"/>
        <item x="20"/>
        <item x="28"/>
        <item x="4"/>
        <item x="13"/>
        <item x="40"/>
        <item x="47"/>
        <item x="54"/>
        <item x="39"/>
        <item x="112"/>
        <item x="63"/>
        <item x="14"/>
        <item x="51"/>
        <item x="57"/>
        <item x="17"/>
        <item x="64"/>
        <item x="79"/>
        <item x="16"/>
        <item x="19"/>
        <item x="33"/>
        <item x="45"/>
        <item x="31"/>
        <item x="25"/>
        <item x="41"/>
        <item x="66"/>
        <item x="15"/>
        <item x="37"/>
        <item x="48"/>
        <item x="81"/>
        <item x="44"/>
        <item x="92"/>
        <item x="26"/>
        <item x="30"/>
        <item x="68"/>
        <item x="91"/>
        <item x="80"/>
        <item x="62"/>
        <item x="100"/>
        <item x="163"/>
        <item x="105"/>
        <item x="12"/>
        <item x="87"/>
        <item x="77"/>
        <item x="83"/>
        <item x="36"/>
        <item x="55"/>
        <item x="78"/>
        <item x="160"/>
        <item x="157"/>
        <item x="89"/>
        <item x="111"/>
        <item x="56"/>
        <item x="53"/>
        <item x="86"/>
        <item x="84"/>
        <item x="34"/>
        <item x="60"/>
        <item x="76"/>
        <item x="73"/>
        <item x="96"/>
        <item x="126"/>
        <item x="72"/>
        <item x="61"/>
        <item x="1"/>
        <item x="27"/>
        <item x="152"/>
        <item x="146"/>
        <item x="109"/>
        <item x="99"/>
        <item x="59"/>
        <item x="35"/>
        <item x="115"/>
        <item x="98"/>
        <item x="118"/>
        <item x="134"/>
        <item x="38"/>
        <item x="117"/>
        <item x="75"/>
        <item x="122"/>
        <item x="113"/>
        <item x="127"/>
        <item x="114"/>
        <item x="123"/>
        <item x="90"/>
        <item x="145"/>
        <item x="106"/>
        <item x="104"/>
        <item x="65"/>
        <item x="85"/>
        <item x="158"/>
        <item x="116"/>
        <item x="159"/>
        <item x="129"/>
        <item x="153"/>
        <item x="103"/>
        <item x="102"/>
        <item x="110"/>
        <item x="50"/>
        <item x="82"/>
        <item x="95"/>
        <item x="162"/>
        <item x="121"/>
        <item x="124"/>
        <item x="67"/>
        <item x="94"/>
        <item x="119"/>
        <item x="125"/>
        <item x="88"/>
        <item x="108"/>
        <item x="143"/>
        <item x="132"/>
        <item x="151"/>
        <item x="155"/>
        <item x="144"/>
        <item x="156"/>
        <item x="141"/>
        <item x="136"/>
        <item x="97"/>
        <item x="154"/>
        <item x="101"/>
        <item x="139"/>
        <item x="107"/>
        <item x="140"/>
        <item x="150"/>
        <item x="161"/>
        <item x="138"/>
        <item x="147"/>
        <item x="120"/>
        <item x="133"/>
        <item x="128"/>
        <item x="71"/>
        <item x="131"/>
        <item x="135"/>
        <item x="137"/>
        <item x="149"/>
        <item x="148"/>
        <item x="130"/>
        <item x="142"/>
        <item t="default"/>
      </items>
    </pivotField>
    <pivotField axis="axisRow" showAll="0" sortType="descending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Sum of Bid10e11" fld="1" baseField="0" baseItem="0" numFmtId="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208" dT="2022-11-14T04:03:40.38" personId="{ED75ACC5-A68C-054C-BDE6-55065EDDF635}" id="{B79FFCC4-A8C8-034F-A489-6662585B06AC}">
    <text>Settled in 2015; for 2016.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8BC8-60E3-9042-B466-AD7219EE9F2F}">
  <dimension ref="A1:X3488"/>
  <sheetViews>
    <sheetView topLeftCell="P1" workbookViewId="0">
      <pane ySplit="1" topLeftCell="A3454" activePane="bottomLeft" state="frozen"/>
      <selection pane="bottomLeft" sqref="A1:X3488"/>
    </sheetView>
  </sheetViews>
  <sheetFormatPr baseColWidth="10" defaultRowHeight="16" x14ac:dyDescent="0.2"/>
  <cols>
    <col min="1" max="1" width="20" style="4" bestFit="1" customWidth="1"/>
    <col min="2" max="2" width="16" style="4" bestFit="1" customWidth="1"/>
    <col min="3" max="3" width="18.83203125" bestFit="1" customWidth="1"/>
    <col min="4" max="4" width="24.83203125" bestFit="1" customWidth="1"/>
    <col min="5" max="5" width="12.33203125" style="4" bestFit="1" customWidth="1"/>
    <col min="6" max="6" width="14.33203125" style="6" bestFit="1" customWidth="1"/>
    <col min="7" max="7" width="24.6640625" style="6" bestFit="1" customWidth="1"/>
    <col min="8" max="8" width="13.1640625" style="6" bestFit="1" customWidth="1"/>
    <col min="9" max="9" width="25.1640625" style="6" bestFit="1" customWidth="1"/>
    <col min="10" max="10" width="24.5" style="6" bestFit="1" customWidth="1"/>
    <col min="11" max="11" width="13" style="6" bestFit="1" customWidth="1"/>
    <col min="12" max="12" width="25" style="6" bestFit="1" customWidth="1"/>
    <col min="13" max="13" width="17.33203125" style="8" bestFit="1" customWidth="1"/>
    <col min="14" max="14" width="16.5" style="8" bestFit="1" customWidth="1"/>
    <col min="15" max="15" width="27.5" style="8" bestFit="1" customWidth="1"/>
    <col min="16" max="16" width="36.1640625" style="8" bestFit="1" customWidth="1"/>
    <col min="17" max="17" width="47.33203125" style="8" bestFit="1" customWidth="1"/>
    <col min="18" max="18" width="24.5" style="8" bestFit="1" customWidth="1"/>
    <col min="19" max="19" width="35.5" style="8" bestFit="1" customWidth="1"/>
    <col min="20" max="20" width="16.83203125" style="8" bestFit="1" customWidth="1"/>
    <col min="21" max="21" width="17.33203125" style="8" bestFit="1" customWidth="1"/>
  </cols>
  <sheetData>
    <row r="1" spans="1:24" x14ac:dyDescent="0.2">
      <c r="A1" s="3" t="s">
        <v>0</v>
      </c>
      <c r="B1" s="3" t="s">
        <v>1</v>
      </c>
      <c r="C1" s="1" t="s">
        <v>2</v>
      </c>
      <c r="D1" s="2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97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99</v>
      </c>
      <c r="W1" s="7" t="s">
        <v>100</v>
      </c>
      <c r="X1" s="7" t="s">
        <v>98</v>
      </c>
    </row>
    <row r="2" spans="1:24" x14ac:dyDescent="0.2">
      <c r="A2" s="4">
        <v>39826</v>
      </c>
      <c r="B2" s="4">
        <v>39828</v>
      </c>
      <c r="D2" t="s">
        <v>20</v>
      </c>
      <c r="E2" s="4">
        <v>40192</v>
      </c>
      <c r="F2" s="6">
        <v>0</v>
      </c>
      <c r="K2" s="6">
        <v>0.1120458</v>
      </c>
      <c r="L2" s="6">
        <v>0.114375</v>
      </c>
      <c r="M2" s="8">
        <v>3000000</v>
      </c>
      <c r="N2" s="8">
        <v>4808000</v>
      </c>
      <c r="R2" s="8">
        <v>3300000</v>
      </c>
      <c r="T2" s="8">
        <v>1.46</v>
      </c>
      <c r="V2">
        <f>YEAR(A2)</f>
        <v>2009</v>
      </c>
      <c r="W2">
        <f>YEAR(B2)</f>
        <v>2009</v>
      </c>
      <c r="X2" t="str">
        <f>LEFT(D2,4)</f>
        <v>SPN2</v>
      </c>
    </row>
    <row r="3" spans="1:24" x14ac:dyDescent="0.2">
      <c r="A3" s="4">
        <f t="shared" ref="A3:A5" si="0">A2</f>
        <v>39826</v>
      </c>
      <c r="B3" s="4">
        <v>39828</v>
      </c>
      <c r="D3" t="s">
        <v>22</v>
      </c>
      <c r="E3" s="4">
        <v>41258</v>
      </c>
      <c r="F3" s="6">
        <v>0.11</v>
      </c>
      <c r="K3" s="6">
        <v>0.1159858</v>
      </c>
      <c r="L3" s="6">
        <v>0.1184375</v>
      </c>
      <c r="N3" s="8">
        <v>2315000</v>
      </c>
      <c r="R3" s="8">
        <v>1850000</v>
      </c>
      <c r="T3" s="8">
        <v>1.25</v>
      </c>
      <c r="V3">
        <f t="shared" ref="V3:V66" si="1">YEAR(A3)</f>
        <v>2009</v>
      </c>
      <c r="W3">
        <f t="shared" ref="W3:W66" si="2">YEAR(B3)</f>
        <v>2009</v>
      </c>
      <c r="X3" t="str">
        <f t="shared" ref="X3:X66" si="3">LEFT(D3,4)</f>
        <v>FR00</v>
      </c>
    </row>
    <row r="4" spans="1:24" x14ac:dyDescent="0.2">
      <c r="A4" s="4">
        <f t="shared" si="0"/>
        <v>39826</v>
      </c>
      <c r="B4" s="4">
        <v>39828</v>
      </c>
      <c r="D4" t="s">
        <v>23</v>
      </c>
      <c r="E4" s="4">
        <v>41774</v>
      </c>
      <c r="F4" s="6">
        <v>0.1125</v>
      </c>
      <c r="K4" s="6">
        <v>0.1179668</v>
      </c>
      <c r="L4" s="6">
        <v>0.1190625</v>
      </c>
      <c r="N4" s="8">
        <v>1170000</v>
      </c>
      <c r="R4" s="8">
        <v>800000</v>
      </c>
      <c r="T4" s="8">
        <v>1.46</v>
      </c>
      <c r="V4">
        <f t="shared" si="1"/>
        <v>2009</v>
      </c>
      <c r="W4">
        <f t="shared" si="2"/>
        <v>2009</v>
      </c>
      <c r="X4" t="str">
        <f t="shared" si="3"/>
        <v>FR00</v>
      </c>
    </row>
    <row r="5" spans="1:24" x14ac:dyDescent="0.2">
      <c r="A5" s="4">
        <f t="shared" si="0"/>
        <v>39826</v>
      </c>
      <c r="B5" s="4">
        <v>39828</v>
      </c>
      <c r="D5" t="s">
        <v>24</v>
      </c>
      <c r="E5" s="4">
        <v>43723</v>
      </c>
      <c r="F5" s="6">
        <v>0.115</v>
      </c>
      <c r="K5" s="6">
        <v>0</v>
      </c>
      <c r="N5" s="8">
        <v>844000</v>
      </c>
      <c r="R5" s="8">
        <v>0</v>
      </c>
      <c r="T5" s="8">
        <v>0</v>
      </c>
      <c r="V5">
        <f t="shared" si="1"/>
        <v>2009</v>
      </c>
      <c r="W5">
        <f t="shared" si="2"/>
        <v>2009</v>
      </c>
      <c r="X5" t="str">
        <f t="shared" si="3"/>
        <v>FR00</v>
      </c>
    </row>
    <row r="6" spans="1:24" x14ac:dyDescent="0.2">
      <c r="A6" s="4">
        <v>39833</v>
      </c>
      <c r="B6" s="4">
        <v>39835</v>
      </c>
      <c r="D6" t="s">
        <v>25</v>
      </c>
      <c r="E6" s="4">
        <v>40192</v>
      </c>
      <c r="F6" s="6">
        <v>0</v>
      </c>
      <c r="K6" s="6">
        <v>0.114693</v>
      </c>
      <c r="L6" s="6">
        <v>0.1159375</v>
      </c>
      <c r="M6" s="8">
        <v>3000000</v>
      </c>
      <c r="N6" s="8">
        <v>4490000</v>
      </c>
      <c r="R6" s="8">
        <v>2200000</v>
      </c>
      <c r="T6" s="8">
        <v>2.04</v>
      </c>
      <c r="V6">
        <f t="shared" si="1"/>
        <v>2009</v>
      </c>
      <c r="W6">
        <f t="shared" si="2"/>
        <v>2009</v>
      </c>
      <c r="X6" t="str">
        <f t="shared" si="3"/>
        <v>SPN2</v>
      </c>
    </row>
    <row r="7" spans="1:24" x14ac:dyDescent="0.2">
      <c r="A7" s="4">
        <f t="shared" ref="A7:A9" si="4">A6</f>
        <v>39833</v>
      </c>
      <c r="B7" s="4">
        <v>39835</v>
      </c>
      <c r="D7" t="s">
        <v>26</v>
      </c>
      <c r="E7" s="4">
        <v>41774</v>
      </c>
      <c r="F7" s="6">
        <v>0.1125</v>
      </c>
      <c r="K7" s="6">
        <v>0.12043619999999999</v>
      </c>
      <c r="L7" s="6">
        <v>0.1215625</v>
      </c>
      <c r="N7" s="8">
        <v>1529000</v>
      </c>
      <c r="R7" s="8">
        <v>700000</v>
      </c>
      <c r="T7" s="8">
        <v>2.1800000000000002</v>
      </c>
      <c r="V7">
        <f t="shared" si="1"/>
        <v>2009</v>
      </c>
      <c r="W7">
        <f t="shared" si="2"/>
        <v>2009</v>
      </c>
      <c r="X7" t="str">
        <f t="shared" si="3"/>
        <v>FR00</v>
      </c>
    </row>
    <row r="8" spans="1:24" x14ac:dyDescent="0.2">
      <c r="A8" s="4">
        <f t="shared" si="4"/>
        <v>39833</v>
      </c>
      <c r="B8" s="4">
        <v>39835</v>
      </c>
      <c r="D8" t="s">
        <v>27</v>
      </c>
      <c r="E8" s="4">
        <v>42505</v>
      </c>
      <c r="F8" s="6">
        <v>0.1075</v>
      </c>
      <c r="K8" s="6">
        <v>0.12145309999999999</v>
      </c>
      <c r="L8" s="6">
        <v>0.1225</v>
      </c>
      <c r="N8" s="8">
        <v>255000</v>
      </c>
      <c r="R8" s="8">
        <v>100000</v>
      </c>
      <c r="T8" s="8">
        <v>2.5499999999999998</v>
      </c>
      <c r="V8">
        <f t="shared" si="1"/>
        <v>2009</v>
      </c>
      <c r="W8">
        <f t="shared" si="2"/>
        <v>2009</v>
      </c>
      <c r="X8" t="str">
        <f t="shared" si="3"/>
        <v>FR00</v>
      </c>
    </row>
    <row r="9" spans="1:24" x14ac:dyDescent="0.2">
      <c r="A9" s="4">
        <f t="shared" si="4"/>
        <v>39833</v>
      </c>
      <c r="B9" s="4">
        <v>39835</v>
      </c>
      <c r="D9" t="s">
        <v>28</v>
      </c>
      <c r="E9" s="4">
        <v>43723</v>
      </c>
      <c r="F9" s="6">
        <v>0.115</v>
      </c>
      <c r="K9" s="6">
        <v>0.1223738</v>
      </c>
      <c r="L9" s="6">
        <v>0.1228125</v>
      </c>
      <c r="N9" s="8">
        <v>530000</v>
      </c>
      <c r="R9" s="8">
        <v>250000</v>
      </c>
      <c r="T9" s="8">
        <v>2.12</v>
      </c>
      <c r="V9">
        <f t="shared" si="1"/>
        <v>2009</v>
      </c>
      <c r="W9">
        <f t="shared" si="2"/>
        <v>2009</v>
      </c>
      <c r="X9" t="str">
        <f t="shared" si="3"/>
        <v>FR00</v>
      </c>
    </row>
    <row r="10" spans="1:24" x14ac:dyDescent="0.2">
      <c r="A10" s="4">
        <f>B10</f>
        <v>39846</v>
      </c>
      <c r="B10" s="4">
        <v>39846</v>
      </c>
      <c r="D10" t="s">
        <v>29</v>
      </c>
      <c r="E10" s="4">
        <v>39933</v>
      </c>
      <c r="F10" s="6">
        <v>0</v>
      </c>
      <c r="K10" s="6">
        <v>0.10100000000000001</v>
      </c>
      <c r="M10" s="8">
        <v>0</v>
      </c>
      <c r="N10" s="8">
        <v>500000</v>
      </c>
      <c r="R10" s="8">
        <v>500000</v>
      </c>
      <c r="V10">
        <f t="shared" si="1"/>
        <v>2009</v>
      </c>
      <c r="W10">
        <f t="shared" si="2"/>
        <v>2009</v>
      </c>
      <c r="X10" t="str">
        <f t="shared" si="3"/>
        <v>SPNN</v>
      </c>
    </row>
    <row r="11" spans="1:24" x14ac:dyDescent="0.2">
      <c r="A11" s="4">
        <v>39861</v>
      </c>
      <c r="B11" s="4">
        <v>39863</v>
      </c>
      <c r="D11" t="s">
        <v>30</v>
      </c>
      <c r="E11" s="4">
        <v>40227</v>
      </c>
      <c r="F11" s="6">
        <v>0</v>
      </c>
      <c r="K11" s="6">
        <v>0.1074986</v>
      </c>
      <c r="L11" s="6">
        <v>0.108125</v>
      </c>
      <c r="M11" s="8">
        <v>3000000</v>
      </c>
      <c r="N11" s="8">
        <v>5019000</v>
      </c>
      <c r="R11" s="8">
        <v>2150000</v>
      </c>
      <c r="T11" s="8">
        <v>2.33</v>
      </c>
      <c r="V11">
        <f t="shared" si="1"/>
        <v>2009</v>
      </c>
      <c r="W11">
        <f t="shared" si="2"/>
        <v>2009</v>
      </c>
      <c r="X11" t="str">
        <f t="shared" si="3"/>
        <v>SPN2</v>
      </c>
    </row>
    <row r="12" spans="1:24" x14ac:dyDescent="0.2">
      <c r="A12" s="4">
        <f t="shared" ref="A12:A14" si="5">A11</f>
        <v>39861</v>
      </c>
      <c r="B12" s="4">
        <v>39863</v>
      </c>
      <c r="D12" t="s">
        <v>31</v>
      </c>
      <c r="E12" s="4">
        <v>41774</v>
      </c>
      <c r="F12" s="6">
        <v>0.1125</v>
      </c>
      <c r="K12" s="6">
        <v>0.12198440000000001</v>
      </c>
      <c r="L12" s="6">
        <v>0.1225</v>
      </c>
      <c r="N12" s="8">
        <v>1177000</v>
      </c>
      <c r="R12" s="8">
        <v>150000</v>
      </c>
      <c r="T12" s="8">
        <v>7.85</v>
      </c>
      <c r="V12">
        <f t="shared" si="1"/>
        <v>2009</v>
      </c>
      <c r="W12">
        <f t="shared" si="2"/>
        <v>2009</v>
      </c>
      <c r="X12" t="str">
        <f t="shared" si="3"/>
        <v>FR00</v>
      </c>
    </row>
    <row r="13" spans="1:24" x14ac:dyDescent="0.2">
      <c r="A13" s="4">
        <f t="shared" si="5"/>
        <v>39861</v>
      </c>
      <c r="B13" s="4">
        <v>39863</v>
      </c>
      <c r="D13" t="s">
        <v>32</v>
      </c>
      <c r="E13" s="4">
        <v>43723</v>
      </c>
      <c r="F13" s="6">
        <v>0.115</v>
      </c>
      <c r="K13" s="6">
        <v>0</v>
      </c>
      <c r="N13" s="8">
        <v>447000</v>
      </c>
      <c r="R13" s="8">
        <v>0</v>
      </c>
      <c r="T13" s="8">
        <v>0</v>
      </c>
      <c r="V13">
        <f t="shared" si="1"/>
        <v>2009</v>
      </c>
      <c r="W13">
        <f t="shared" si="2"/>
        <v>2009</v>
      </c>
      <c r="X13" t="str">
        <f t="shared" si="3"/>
        <v>FR00</v>
      </c>
    </row>
    <row r="14" spans="1:24" x14ac:dyDescent="0.2">
      <c r="A14" s="4">
        <f t="shared" si="5"/>
        <v>39861</v>
      </c>
      <c r="B14" s="4">
        <v>39863</v>
      </c>
      <c r="D14" t="s">
        <v>33</v>
      </c>
      <c r="E14" s="4">
        <v>41998</v>
      </c>
      <c r="F14" s="6">
        <v>8.7389999999999995E-2</v>
      </c>
      <c r="K14" s="6">
        <v>8.7377764575787442E-2</v>
      </c>
      <c r="L14" s="6">
        <v>1</v>
      </c>
      <c r="N14" s="8">
        <v>2480000</v>
      </c>
      <c r="R14" s="8">
        <v>2450000</v>
      </c>
      <c r="T14" s="8">
        <v>1.01</v>
      </c>
      <c r="V14">
        <f t="shared" si="1"/>
        <v>2009</v>
      </c>
      <c r="W14">
        <f t="shared" si="2"/>
        <v>2009</v>
      </c>
      <c r="X14" t="str">
        <f t="shared" si="3"/>
        <v>VR00</v>
      </c>
    </row>
    <row r="15" spans="1:24" x14ac:dyDescent="0.2">
      <c r="A15" s="4">
        <f>B15</f>
        <v>39869</v>
      </c>
      <c r="B15" s="4">
        <v>39869</v>
      </c>
      <c r="D15" t="s">
        <v>96</v>
      </c>
      <c r="E15" s="4">
        <v>40964</v>
      </c>
      <c r="F15" s="6">
        <v>0.12</v>
      </c>
      <c r="K15" s="6">
        <v>0.12</v>
      </c>
      <c r="N15" s="8">
        <v>5556290</v>
      </c>
      <c r="R15" s="8">
        <v>5556290</v>
      </c>
      <c r="T15" s="8">
        <v>1</v>
      </c>
      <c r="V15">
        <f t="shared" si="1"/>
        <v>2009</v>
      </c>
      <c r="W15">
        <f t="shared" si="2"/>
        <v>2009</v>
      </c>
      <c r="X15" t="str">
        <f t="shared" si="3"/>
        <v>SR00</v>
      </c>
    </row>
    <row r="16" spans="1:24" x14ac:dyDescent="0.2">
      <c r="A16" s="4">
        <v>39868</v>
      </c>
      <c r="B16" s="4">
        <v>39870</v>
      </c>
      <c r="D16" t="s">
        <v>34</v>
      </c>
      <c r="E16" s="4">
        <v>40227</v>
      </c>
      <c r="F16" s="6">
        <v>0</v>
      </c>
      <c r="K16" s="6">
        <v>0.1075</v>
      </c>
      <c r="L16" s="6">
        <v>0.10781250000000001</v>
      </c>
      <c r="M16" s="8">
        <v>3000000</v>
      </c>
      <c r="N16" s="8">
        <v>2618000</v>
      </c>
      <c r="R16" s="8">
        <v>950000</v>
      </c>
      <c r="T16" s="8">
        <v>2.76</v>
      </c>
      <c r="V16">
        <f t="shared" si="1"/>
        <v>2009</v>
      </c>
      <c r="W16">
        <f t="shared" si="2"/>
        <v>2009</v>
      </c>
      <c r="X16" t="str">
        <f t="shared" si="3"/>
        <v>SPN2</v>
      </c>
    </row>
    <row r="17" spans="1:24" x14ac:dyDescent="0.2">
      <c r="A17" s="4">
        <f t="shared" ref="A17:A19" si="6">A16</f>
        <v>39868</v>
      </c>
      <c r="B17" s="4">
        <v>39870</v>
      </c>
      <c r="D17" t="s">
        <v>35</v>
      </c>
      <c r="E17" s="4">
        <v>41774</v>
      </c>
      <c r="F17" s="6">
        <v>0.1125</v>
      </c>
      <c r="K17" s="6">
        <v>0.12711900000000001</v>
      </c>
      <c r="L17" s="6">
        <v>0.12968750000000001</v>
      </c>
      <c r="N17" s="8">
        <v>1134000</v>
      </c>
      <c r="R17" s="8">
        <v>875000</v>
      </c>
      <c r="T17" s="8">
        <v>1.3</v>
      </c>
      <c r="V17">
        <f t="shared" si="1"/>
        <v>2009</v>
      </c>
      <c r="W17">
        <f t="shared" si="2"/>
        <v>2009</v>
      </c>
      <c r="X17" t="str">
        <f t="shared" si="3"/>
        <v>FR00</v>
      </c>
    </row>
    <row r="18" spans="1:24" x14ac:dyDescent="0.2">
      <c r="A18" s="4">
        <f t="shared" si="6"/>
        <v>39868</v>
      </c>
      <c r="B18" s="4">
        <v>39870</v>
      </c>
      <c r="D18" t="s">
        <v>36</v>
      </c>
      <c r="E18" s="4">
        <v>42505</v>
      </c>
      <c r="F18" s="6">
        <v>0.1075</v>
      </c>
      <c r="K18" s="6">
        <v>0.13288459999999999</v>
      </c>
      <c r="L18" s="6">
        <v>0.13468749999999999</v>
      </c>
      <c r="N18" s="8">
        <v>415000</v>
      </c>
      <c r="R18" s="8">
        <v>325000</v>
      </c>
      <c r="T18" s="8">
        <v>1.28</v>
      </c>
      <c r="V18">
        <f t="shared" si="1"/>
        <v>2009</v>
      </c>
      <c r="W18">
        <f t="shared" si="2"/>
        <v>2009</v>
      </c>
      <c r="X18" t="str">
        <f t="shared" si="3"/>
        <v>FR00</v>
      </c>
    </row>
    <row r="19" spans="1:24" x14ac:dyDescent="0.2">
      <c r="A19" s="4">
        <f t="shared" si="6"/>
        <v>39868</v>
      </c>
      <c r="B19" s="4">
        <v>39870</v>
      </c>
      <c r="D19" t="s">
        <v>37</v>
      </c>
      <c r="E19" s="4">
        <v>41207</v>
      </c>
      <c r="F19" s="6">
        <v>8.0541399999999999E-2</v>
      </c>
      <c r="K19" s="6">
        <v>8.0526787933888663E-2</v>
      </c>
      <c r="L19" s="6">
        <v>1</v>
      </c>
      <c r="N19" s="8">
        <v>4030000</v>
      </c>
      <c r="R19" s="8">
        <v>4000000</v>
      </c>
      <c r="T19" s="8">
        <v>1.01</v>
      </c>
      <c r="V19">
        <f t="shared" si="1"/>
        <v>2009</v>
      </c>
      <c r="W19">
        <f t="shared" si="2"/>
        <v>2009</v>
      </c>
      <c r="X19" t="str">
        <f t="shared" si="3"/>
        <v>VR00</v>
      </c>
    </row>
    <row r="20" spans="1:24" x14ac:dyDescent="0.2">
      <c r="A20" s="4">
        <v>39870</v>
      </c>
      <c r="B20" s="4">
        <v>39876</v>
      </c>
      <c r="D20" t="s">
        <v>38</v>
      </c>
      <c r="E20" s="4">
        <v>41763</v>
      </c>
      <c r="F20" s="6">
        <v>0.10375</v>
      </c>
      <c r="K20" s="6">
        <v>0.10375</v>
      </c>
      <c r="N20" s="8">
        <v>31947418.75</v>
      </c>
      <c r="R20" s="8">
        <v>12025000</v>
      </c>
      <c r="T20" s="8">
        <v>2.6567500000000002</v>
      </c>
      <c r="V20">
        <f t="shared" si="1"/>
        <v>2009</v>
      </c>
      <c r="W20">
        <f t="shared" si="2"/>
        <v>2009</v>
      </c>
      <c r="X20" t="str">
        <f t="shared" si="3"/>
        <v>RI14</v>
      </c>
    </row>
    <row r="21" spans="1:24" x14ac:dyDescent="0.2">
      <c r="A21" s="4">
        <v>39870</v>
      </c>
      <c r="B21" s="4">
        <v>39876</v>
      </c>
      <c r="D21" t="s">
        <v>39</v>
      </c>
      <c r="E21" s="4">
        <v>43528</v>
      </c>
      <c r="F21" s="6">
        <v>0.11625000000000001</v>
      </c>
      <c r="K21" s="6">
        <v>0.11749999999999999</v>
      </c>
      <c r="N21" s="8">
        <v>52836767.75</v>
      </c>
      <c r="R21" s="8">
        <v>24050000</v>
      </c>
      <c r="T21" s="8">
        <v>2.196955</v>
      </c>
      <c r="V21">
        <f t="shared" si="1"/>
        <v>2009</v>
      </c>
      <c r="W21">
        <f t="shared" si="2"/>
        <v>2009</v>
      </c>
      <c r="X21" t="str">
        <f t="shared" si="3"/>
        <v>RI19</v>
      </c>
    </row>
    <row r="22" spans="1:24" x14ac:dyDescent="0.2">
      <c r="A22" s="4">
        <v>39882</v>
      </c>
      <c r="B22" s="4">
        <v>39884</v>
      </c>
      <c r="D22" t="s">
        <v>40</v>
      </c>
      <c r="E22" s="4">
        <v>40248</v>
      </c>
      <c r="F22" s="6">
        <v>0</v>
      </c>
      <c r="K22" s="6">
        <v>0.1041849</v>
      </c>
      <c r="L22" s="6">
        <v>0.105</v>
      </c>
      <c r="M22" s="8">
        <v>2000000</v>
      </c>
      <c r="N22" s="8">
        <v>5697000</v>
      </c>
      <c r="R22" s="8">
        <v>1700000</v>
      </c>
      <c r="T22" s="8">
        <v>3.35</v>
      </c>
      <c r="V22">
        <f t="shared" si="1"/>
        <v>2009</v>
      </c>
      <c r="W22">
        <f t="shared" si="2"/>
        <v>2009</v>
      </c>
      <c r="X22" t="str">
        <f t="shared" si="3"/>
        <v>SPN2</v>
      </c>
    </row>
    <row r="23" spans="1:24" x14ac:dyDescent="0.2">
      <c r="A23" s="4">
        <f t="shared" ref="A23" si="7">A22</f>
        <v>39882</v>
      </c>
      <c r="B23" s="4">
        <v>39884</v>
      </c>
      <c r="D23" t="s">
        <v>41</v>
      </c>
      <c r="E23" s="4">
        <v>43723</v>
      </c>
      <c r="F23" s="6">
        <v>0.115</v>
      </c>
      <c r="K23" s="6">
        <v>0.1395219</v>
      </c>
      <c r="L23" s="6">
        <v>0.13968749999999999</v>
      </c>
      <c r="N23" s="8">
        <v>581000</v>
      </c>
      <c r="R23" s="8">
        <v>125000</v>
      </c>
      <c r="T23" s="8">
        <v>4.6500000000000004</v>
      </c>
      <c r="V23">
        <f t="shared" si="1"/>
        <v>2009</v>
      </c>
      <c r="W23">
        <f t="shared" si="2"/>
        <v>2009</v>
      </c>
      <c r="X23" t="str">
        <f t="shared" si="3"/>
        <v>FR00</v>
      </c>
    </row>
    <row r="24" spans="1:24" x14ac:dyDescent="0.2">
      <c r="A24" s="4">
        <v>39896</v>
      </c>
      <c r="B24" s="4">
        <v>39899</v>
      </c>
      <c r="D24" t="s">
        <v>42</v>
      </c>
      <c r="E24" s="4">
        <v>40248</v>
      </c>
      <c r="F24" s="6">
        <v>0</v>
      </c>
      <c r="K24" s="6">
        <v>9.3761200000000003E-2</v>
      </c>
      <c r="L24" s="6">
        <v>9.4375000000000001E-2</v>
      </c>
      <c r="M24" s="8">
        <v>2000000</v>
      </c>
      <c r="N24" s="8">
        <v>6775000</v>
      </c>
      <c r="R24" s="8">
        <v>1200000</v>
      </c>
      <c r="T24" s="8">
        <v>5.645833333333333</v>
      </c>
      <c r="V24">
        <f t="shared" si="1"/>
        <v>2009</v>
      </c>
      <c r="W24">
        <f t="shared" si="2"/>
        <v>2009</v>
      </c>
      <c r="X24" t="str">
        <f t="shared" si="3"/>
        <v>SPN2</v>
      </c>
    </row>
    <row r="25" spans="1:24" x14ac:dyDescent="0.2">
      <c r="A25" s="4">
        <f t="shared" ref="A25" si="8">A24</f>
        <v>39896</v>
      </c>
      <c r="B25" s="4">
        <v>39899</v>
      </c>
      <c r="D25" t="s">
        <v>43</v>
      </c>
      <c r="E25" s="4">
        <v>42505</v>
      </c>
      <c r="F25" s="6">
        <v>0.1075</v>
      </c>
      <c r="K25" s="6">
        <v>0.11626839999999999</v>
      </c>
      <c r="L25" s="6">
        <v>0.1171875</v>
      </c>
      <c r="N25" s="8">
        <v>2280000</v>
      </c>
      <c r="R25" s="8">
        <v>800000</v>
      </c>
      <c r="T25" s="8">
        <v>2.85</v>
      </c>
      <c r="V25">
        <f t="shared" si="1"/>
        <v>2009</v>
      </c>
      <c r="W25">
        <f t="shared" si="2"/>
        <v>2009</v>
      </c>
      <c r="X25" t="str">
        <f t="shared" si="3"/>
        <v>FR00</v>
      </c>
    </row>
    <row r="26" spans="1:24" x14ac:dyDescent="0.2">
      <c r="A26" s="4">
        <v>39917</v>
      </c>
      <c r="B26" s="4">
        <v>39919</v>
      </c>
      <c r="D26" t="s">
        <v>44</v>
      </c>
      <c r="E26" s="4">
        <v>40283</v>
      </c>
      <c r="F26" s="6">
        <v>0</v>
      </c>
      <c r="K26" s="6">
        <v>8.9573899999999998E-2</v>
      </c>
      <c r="L26" s="6">
        <v>0.09</v>
      </c>
      <c r="M26" s="8">
        <v>2000000</v>
      </c>
      <c r="N26" s="8">
        <v>7717000</v>
      </c>
      <c r="R26" s="8">
        <v>2100000</v>
      </c>
      <c r="T26" s="8">
        <v>3.6747619047619047</v>
      </c>
      <c r="V26">
        <f t="shared" si="1"/>
        <v>2009</v>
      </c>
      <c r="W26">
        <f t="shared" si="2"/>
        <v>2009</v>
      </c>
      <c r="X26" t="str">
        <f t="shared" si="3"/>
        <v>SPN2</v>
      </c>
    </row>
    <row r="27" spans="1:24" x14ac:dyDescent="0.2">
      <c r="A27" s="4">
        <f t="shared" ref="A27:A28" si="9">A26</f>
        <v>39917</v>
      </c>
      <c r="B27" s="4">
        <v>39919</v>
      </c>
      <c r="D27" t="s">
        <v>45</v>
      </c>
      <c r="E27" s="4">
        <v>42475</v>
      </c>
      <c r="F27" s="6">
        <v>0.1075</v>
      </c>
      <c r="K27" s="6">
        <v>0.1154994</v>
      </c>
      <c r="L27" s="6">
        <v>0.11625000000000001</v>
      </c>
      <c r="N27" s="8">
        <v>3984000</v>
      </c>
      <c r="R27" s="8">
        <v>2950000</v>
      </c>
      <c r="T27" s="8">
        <v>1.3505084745762712</v>
      </c>
      <c r="V27">
        <f t="shared" si="1"/>
        <v>2009</v>
      </c>
      <c r="W27">
        <f t="shared" si="2"/>
        <v>2009</v>
      </c>
      <c r="X27" t="str">
        <f t="shared" si="3"/>
        <v>FR00</v>
      </c>
    </row>
    <row r="28" spans="1:24" x14ac:dyDescent="0.2">
      <c r="A28" s="4">
        <f t="shared" si="9"/>
        <v>39917</v>
      </c>
      <c r="B28" s="4">
        <v>39919</v>
      </c>
      <c r="D28" t="s">
        <v>46</v>
      </c>
      <c r="E28" s="4">
        <v>45550</v>
      </c>
      <c r="F28" s="6">
        <v>0.1</v>
      </c>
      <c r="K28" s="6">
        <v>0.1244</v>
      </c>
      <c r="L28" s="6">
        <v>0.12593750000000001</v>
      </c>
      <c r="N28" s="8">
        <v>2869000</v>
      </c>
      <c r="R28" s="8">
        <v>2400000</v>
      </c>
      <c r="T28" s="8">
        <v>1.1954166666666666</v>
      </c>
      <c r="V28">
        <f t="shared" si="1"/>
        <v>2009</v>
      </c>
      <c r="W28">
        <f t="shared" si="2"/>
        <v>2009</v>
      </c>
      <c r="X28" t="str">
        <f t="shared" si="3"/>
        <v>FR00</v>
      </c>
    </row>
    <row r="29" spans="1:24" x14ac:dyDescent="0.2">
      <c r="A29" s="4">
        <f>B29</f>
        <v>39926</v>
      </c>
      <c r="B29" s="4">
        <v>39926</v>
      </c>
      <c r="D29" t="s">
        <v>47</v>
      </c>
      <c r="E29" s="4">
        <v>41752</v>
      </c>
      <c r="F29" s="6">
        <v>8.7999999999999995E-2</v>
      </c>
      <c r="K29" s="6">
        <v>8.7999999999999995E-2</v>
      </c>
      <c r="N29" s="8">
        <v>7111000</v>
      </c>
      <c r="R29" s="8">
        <v>0</v>
      </c>
      <c r="V29">
        <f t="shared" si="1"/>
        <v>2009</v>
      </c>
      <c r="W29">
        <f t="shared" si="2"/>
        <v>2009</v>
      </c>
      <c r="X29" t="str">
        <f t="shared" si="3"/>
        <v>SNI1</v>
      </c>
    </row>
    <row r="30" spans="1:24" x14ac:dyDescent="0.2">
      <c r="A30" s="4">
        <v>39931</v>
      </c>
      <c r="B30" s="4">
        <v>39933</v>
      </c>
      <c r="D30" t="s">
        <v>48</v>
      </c>
      <c r="E30" s="4">
        <v>40283</v>
      </c>
      <c r="F30" s="6">
        <v>0</v>
      </c>
      <c r="K30" s="6">
        <v>8.8667300000000004E-2</v>
      </c>
      <c r="L30" s="6">
        <v>8.9374999999999996E-2</v>
      </c>
      <c r="M30" s="8">
        <v>2000000</v>
      </c>
      <c r="N30" s="8">
        <v>5212000</v>
      </c>
      <c r="R30" s="8">
        <v>1850000</v>
      </c>
      <c r="T30" s="8">
        <v>2.8172972972972974</v>
      </c>
      <c r="V30">
        <f t="shared" si="1"/>
        <v>2009</v>
      </c>
      <c r="W30">
        <f t="shared" si="2"/>
        <v>2009</v>
      </c>
      <c r="X30" t="str">
        <f t="shared" si="3"/>
        <v>SPN2</v>
      </c>
    </row>
    <row r="31" spans="1:24" x14ac:dyDescent="0.2">
      <c r="A31" s="4">
        <f t="shared" ref="A31:A33" si="10">A30</f>
        <v>39931</v>
      </c>
      <c r="B31" s="4">
        <v>39933</v>
      </c>
      <c r="D31" t="s">
        <v>49</v>
      </c>
      <c r="E31" s="4">
        <v>42505</v>
      </c>
      <c r="F31" s="6">
        <v>0.1075</v>
      </c>
      <c r="K31" s="6">
        <v>0</v>
      </c>
      <c r="L31" s="6">
        <v>0</v>
      </c>
      <c r="N31" s="8">
        <v>1535000</v>
      </c>
      <c r="R31" s="8">
        <v>0</v>
      </c>
      <c r="V31">
        <f t="shared" si="1"/>
        <v>2009</v>
      </c>
      <c r="W31">
        <f t="shared" si="2"/>
        <v>2009</v>
      </c>
      <c r="X31" t="str">
        <f t="shared" si="3"/>
        <v>FR00</v>
      </c>
    </row>
    <row r="32" spans="1:24" x14ac:dyDescent="0.2">
      <c r="A32" s="4">
        <f t="shared" si="10"/>
        <v>39931</v>
      </c>
      <c r="B32" s="4">
        <v>39933</v>
      </c>
      <c r="D32" t="s">
        <v>46</v>
      </c>
      <c r="E32" s="4">
        <v>45550</v>
      </c>
      <c r="F32" s="6">
        <v>0.1</v>
      </c>
      <c r="K32" s="6">
        <v>0</v>
      </c>
      <c r="L32" s="6">
        <v>0</v>
      </c>
      <c r="N32" s="8">
        <v>672000</v>
      </c>
      <c r="R32" s="8">
        <v>0</v>
      </c>
      <c r="V32">
        <f t="shared" si="1"/>
        <v>2009</v>
      </c>
      <c r="W32">
        <f t="shared" si="2"/>
        <v>2009</v>
      </c>
      <c r="X32" t="str">
        <f t="shared" si="3"/>
        <v>FR00</v>
      </c>
    </row>
    <row r="33" spans="1:24" x14ac:dyDescent="0.2">
      <c r="A33" s="4">
        <f t="shared" si="10"/>
        <v>39931</v>
      </c>
      <c r="B33" s="4">
        <v>39933</v>
      </c>
      <c r="D33" t="s">
        <v>50</v>
      </c>
      <c r="E33" s="4">
        <v>14076</v>
      </c>
      <c r="F33" s="6">
        <v>0.105</v>
      </c>
      <c r="K33" s="6">
        <v>0.12747919999999999</v>
      </c>
      <c r="L33" s="6">
        <v>0.12812499999999999</v>
      </c>
      <c r="N33" s="8">
        <v>333000</v>
      </c>
      <c r="R33" s="8">
        <v>150000</v>
      </c>
      <c r="T33" s="8">
        <v>2.2200000000000002</v>
      </c>
      <c r="V33">
        <f t="shared" si="1"/>
        <v>2009</v>
      </c>
      <c r="W33">
        <f t="shared" si="2"/>
        <v>2009</v>
      </c>
      <c r="X33" t="str">
        <f t="shared" si="3"/>
        <v>FR00</v>
      </c>
    </row>
    <row r="34" spans="1:24" x14ac:dyDescent="0.2">
      <c r="A34" s="4">
        <f>B34</f>
        <v>39940</v>
      </c>
      <c r="B34" s="4">
        <v>39940</v>
      </c>
      <c r="D34" t="s">
        <v>51</v>
      </c>
      <c r="E34" s="4">
        <v>40305</v>
      </c>
      <c r="F34" s="6">
        <v>8.5199999999999998E-2</v>
      </c>
      <c r="K34" s="6">
        <v>8.5199999999999998E-2</v>
      </c>
      <c r="N34" s="8">
        <v>1500000</v>
      </c>
      <c r="R34" s="8">
        <v>1500000</v>
      </c>
      <c r="V34">
        <f t="shared" si="1"/>
        <v>2009</v>
      </c>
      <c r="W34">
        <f t="shared" si="2"/>
        <v>2009</v>
      </c>
      <c r="X34" t="str">
        <f t="shared" si="3"/>
        <v>SDHI</v>
      </c>
    </row>
    <row r="35" spans="1:24" x14ac:dyDescent="0.2">
      <c r="A35" s="4">
        <v>39945</v>
      </c>
      <c r="B35" s="4">
        <v>39947</v>
      </c>
      <c r="D35" t="s">
        <v>52</v>
      </c>
      <c r="E35" s="4">
        <v>40311</v>
      </c>
      <c r="F35" s="6">
        <v>0</v>
      </c>
      <c r="K35" s="6">
        <v>8.3996899999999999E-2</v>
      </c>
      <c r="L35" s="6">
        <v>8.4687499999999999E-2</v>
      </c>
      <c r="M35" s="8">
        <v>2000000</v>
      </c>
      <c r="N35" s="8">
        <v>4793000</v>
      </c>
      <c r="R35" s="8">
        <v>1500000</v>
      </c>
      <c r="T35" s="8">
        <v>3.1953333333333331</v>
      </c>
      <c r="V35">
        <f t="shared" si="1"/>
        <v>2009</v>
      </c>
      <c r="W35">
        <f t="shared" si="2"/>
        <v>2009</v>
      </c>
      <c r="X35" t="str">
        <f t="shared" si="3"/>
        <v>SPN2</v>
      </c>
    </row>
    <row r="36" spans="1:24" x14ac:dyDescent="0.2">
      <c r="A36" s="4">
        <f t="shared" ref="A36:A38" si="11">A35</f>
        <v>39945</v>
      </c>
      <c r="B36" s="4">
        <v>39947</v>
      </c>
      <c r="D36" t="s">
        <v>53</v>
      </c>
      <c r="E36" s="4">
        <v>42505</v>
      </c>
      <c r="F36" s="6">
        <v>0.1075</v>
      </c>
      <c r="K36" s="6">
        <v>0.1119607</v>
      </c>
      <c r="L36" s="6">
        <v>0.1121875</v>
      </c>
      <c r="N36" s="8">
        <v>5234000</v>
      </c>
      <c r="R36" s="8">
        <v>550000</v>
      </c>
      <c r="T36" s="8">
        <v>9.5163636363636357</v>
      </c>
      <c r="V36">
        <f t="shared" si="1"/>
        <v>2009</v>
      </c>
      <c r="W36">
        <f t="shared" si="2"/>
        <v>2009</v>
      </c>
      <c r="X36" t="str">
        <f t="shared" si="3"/>
        <v>FR00</v>
      </c>
    </row>
    <row r="37" spans="1:24" x14ac:dyDescent="0.2">
      <c r="A37" s="4">
        <f t="shared" si="11"/>
        <v>39945</v>
      </c>
      <c r="B37" s="4">
        <v>39947</v>
      </c>
      <c r="D37" t="s">
        <v>54</v>
      </c>
      <c r="E37" s="4">
        <v>45550</v>
      </c>
      <c r="F37" s="6">
        <v>0.1</v>
      </c>
      <c r="K37" s="6">
        <v>0.1229616</v>
      </c>
      <c r="L37" s="6">
        <v>0.12375</v>
      </c>
      <c r="N37" s="8">
        <v>4245000</v>
      </c>
      <c r="R37" s="8">
        <v>3100000</v>
      </c>
      <c r="T37" s="8">
        <v>1.3693548387096774</v>
      </c>
      <c r="V37">
        <f t="shared" si="1"/>
        <v>2009</v>
      </c>
      <c r="W37">
        <f t="shared" si="2"/>
        <v>2009</v>
      </c>
      <c r="X37" t="str">
        <f t="shared" si="3"/>
        <v>FR00</v>
      </c>
    </row>
    <row r="38" spans="1:24" x14ac:dyDescent="0.2">
      <c r="A38" s="4">
        <f t="shared" si="11"/>
        <v>39945</v>
      </c>
      <c r="B38" s="4">
        <v>39947</v>
      </c>
      <c r="D38" t="s">
        <v>50</v>
      </c>
      <c r="E38" s="4">
        <v>14076</v>
      </c>
      <c r="F38" s="6">
        <v>0.105</v>
      </c>
      <c r="K38" s="6">
        <v>0.1259875</v>
      </c>
      <c r="L38" s="6">
        <v>0.12656249999999999</v>
      </c>
      <c r="N38" s="8">
        <v>441000</v>
      </c>
      <c r="R38" s="8">
        <v>225000</v>
      </c>
      <c r="T38" s="8">
        <v>1.96</v>
      </c>
      <c r="V38">
        <f t="shared" si="1"/>
        <v>2009</v>
      </c>
      <c r="W38">
        <f t="shared" si="2"/>
        <v>2009</v>
      </c>
      <c r="X38" t="str">
        <f t="shared" si="3"/>
        <v>FR00</v>
      </c>
    </row>
    <row r="39" spans="1:24" x14ac:dyDescent="0.2">
      <c r="A39" s="4">
        <v>39959</v>
      </c>
      <c r="B39" s="4">
        <v>39961</v>
      </c>
      <c r="D39" t="s">
        <v>52</v>
      </c>
      <c r="E39" s="4">
        <v>40311</v>
      </c>
      <c r="F39" s="6">
        <v>0</v>
      </c>
      <c r="K39" s="6">
        <v>8.08807E-2</v>
      </c>
      <c r="L39" s="6">
        <v>8.1562499999999996E-2</v>
      </c>
      <c r="M39" s="8">
        <v>2000000</v>
      </c>
      <c r="N39" s="8">
        <v>6725000</v>
      </c>
      <c r="R39" s="8">
        <v>1100000</v>
      </c>
      <c r="T39" s="8">
        <v>6.1136363636363633</v>
      </c>
      <c r="V39">
        <f t="shared" si="1"/>
        <v>2009</v>
      </c>
      <c r="W39">
        <f t="shared" si="2"/>
        <v>2009</v>
      </c>
      <c r="X39" t="str">
        <f t="shared" si="3"/>
        <v>SPN2</v>
      </c>
    </row>
    <row r="40" spans="1:24" x14ac:dyDescent="0.2">
      <c r="A40" s="4">
        <f t="shared" ref="A40:A41" si="12">A39</f>
        <v>39959</v>
      </c>
      <c r="B40" s="4">
        <v>39961</v>
      </c>
      <c r="D40" t="s">
        <v>55</v>
      </c>
      <c r="E40" s="4">
        <v>43723</v>
      </c>
      <c r="F40" s="6">
        <v>0.115</v>
      </c>
      <c r="K40" s="6">
        <v>0.11199000000000001</v>
      </c>
      <c r="L40" s="6">
        <v>0.1125</v>
      </c>
      <c r="N40" s="8">
        <v>6815000</v>
      </c>
      <c r="R40" s="8">
        <v>2500000</v>
      </c>
      <c r="T40" s="8">
        <v>2.726</v>
      </c>
      <c r="V40">
        <f t="shared" si="1"/>
        <v>2009</v>
      </c>
      <c r="W40">
        <f t="shared" si="2"/>
        <v>2009</v>
      </c>
      <c r="X40" t="str">
        <f t="shared" si="3"/>
        <v>FR00</v>
      </c>
    </row>
    <row r="41" spans="1:24" x14ac:dyDescent="0.2">
      <c r="A41" s="4">
        <f t="shared" si="12"/>
        <v>39959</v>
      </c>
      <c r="B41" s="4">
        <v>39961</v>
      </c>
      <c r="D41" t="s">
        <v>56</v>
      </c>
      <c r="E41" s="4">
        <v>46798</v>
      </c>
      <c r="F41" s="6">
        <v>0.1</v>
      </c>
      <c r="K41" s="6">
        <v>0.1219952</v>
      </c>
      <c r="L41" s="6">
        <v>0.1225</v>
      </c>
      <c r="N41" s="8">
        <v>2263000</v>
      </c>
      <c r="R41" s="8">
        <v>800000</v>
      </c>
      <c r="T41" s="8">
        <v>2.8287499999999999</v>
      </c>
      <c r="V41">
        <f t="shared" si="1"/>
        <v>2009</v>
      </c>
      <c r="W41">
        <f t="shared" si="2"/>
        <v>2009</v>
      </c>
      <c r="X41" t="str">
        <f t="shared" si="3"/>
        <v>FR00</v>
      </c>
    </row>
    <row r="42" spans="1:24" x14ac:dyDescent="0.2">
      <c r="A42" s="4">
        <v>39973</v>
      </c>
      <c r="B42" s="4">
        <v>39975</v>
      </c>
      <c r="D42" t="s">
        <v>57</v>
      </c>
      <c r="E42" s="4">
        <v>40339</v>
      </c>
      <c r="F42" s="6">
        <v>0</v>
      </c>
      <c r="K42" s="6">
        <v>7.6062500000000005E-2</v>
      </c>
      <c r="L42" s="6">
        <v>7.6249999999999998E-2</v>
      </c>
      <c r="M42" s="8">
        <v>2000000</v>
      </c>
      <c r="N42" s="8">
        <v>7050000</v>
      </c>
      <c r="R42" s="8">
        <v>1000000</v>
      </c>
      <c r="T42" s="8">
        <v>7.05</v>
      </c>
      <c r="V42">
        <f t="shared" si="1"/>
        <v>2009</v>
      </c>
      <c r="W42">
        <f t="shared" si="2"/>
        <v>2009</v>
      </c>
      <c r="X42" t="str">
        <f t="shared" si="3"/>
        <v>SPN2</v>
      </c>
    </row>
    <row r="43" spans="1:24" x14ac:dyDescent="0.2">
      <c r="A43" s="4">
        <f t="shared" ref="A43:A44" si="13">A42</f>
        <v>39973</v>
      </c>
      <c r="B43" s="4">
        <v>39975</v>
      </c>
      <c r="D43" t="s">
        <v>54</v>
      </c>
      <c r="E43" s="4">
        <v>45550</v>
      </c>
      <c r="F43" s="6">
        <v>0.1</v>
      </c>
      <c r="K43" s="6">
        <v>0.1131182</v>
      </c>
      <c r="L43" s="6">
        <v>0.1134375</v>
      </c>
      <c r="N43" s="8">
        <v>3347000</v>
      </c>
      <c r="R43" s="8">
        <v>650000</v>
      </c>
      <c r="T43" s="8">
        <v>5.15</v>
      </c>
      <c r="V43">
        <f t="shared" si="1"/>
        <v>2009</v>
      </c>
      <c r="W43">
        <f t="shared" si="2"/>
        <v>2009</v>
      </c>
      <c r="X43" t="str">
        <f t="shared" si="3"/>
        <v>FR00</v>
      </c>
    </row>
    <row r="44" spans="1:24" x14ac:dyDescent="0.2">
      <c r="A44" s="4">
        <f t="shared" si="13"/>
        <v>39973</v>
      </c>
      <c r="B44" s="4">
        <v>39975</v>
      </c>
      <c r="D44" t="s">
        <v>58</v>
      </c>
      <c r="E44" s="4">
        <v>46798</v>
      </c>
      <c r="F44" s="6">
        <v>0.1</v>
      </c>
      <c r="K44" s="6">
        <v>0.11487169999999999</v>
      </c>
      <c r="L44" s="6">
        <v>0.1153125</v>
      </c>
      <c r="N44" s="8">
        <v>1976000</v>
      </c>
      <c r="R44" s="8">
        <v>1350000</v>
      </c>
      <c r="T44" s="8">
        <v>1.46</v>
      </c>
      <c r="V44">
        <f t="shared" si="1"/>
        <v>2009</v>
      </c>
      <c r="W44">
        <f t="shared" si="2"/>
        <v>2009</v>
      </c>
      <c r="X44" t="str">
        <f t="shared" si="3"/>
        <v>FR00</v>
      </c>
    </row>
    <row r="45" spans="1:24" x14ac:dyDescent="0.2">
      <c r="A45" s="4">
        <f>B45</f>
        <v>39988</v>
      </c>
      <c r="B45" s="4">
        <v>39988</v>
      </c>
      <c r="D45" t="s">
        <v>59</v>
      </c>
      <c r="E45" s="4">
        <v>40305</v>
      </c>
      <c r="F45" s="6">
        <v>7.8299999999999995E-2</v>
      </c>
      <c r="K45" s="6">
        <v>7.8299999999999995E-2</v>
      </c>
      <c r="N45" s="8">
        <v>850000</v>
      </c>
      <c r="R45" s="8">
        <v>850000</v>
      </c>
      <c r="V45">
        <f t="shared" si="1"/>
        <v>2009</v>
      </c>
      <c r="W45">
        <f t="shared" si="2"/>
        <v>2009</v>
      </c>
      <c r="X45" t="str">
        <f t="shared" si="3"/>
        <v>SDHI</v>
      </c>
    </row>
    <row r="46" spans="1:24" x14ac:dyDescent="0.2">
      <c r="A46" s="4">
        <f>B46</f>
        <v>39988</v>
      </c>
      <c r="B46" s="4">
        <v>39988</v>
      </c>
      <c r="D46" t="s">
        <v>60</v>
      </c>
      <c r="E46" s="4">
        <v>40383</v>
      </c>
      <c r="F46" s="6">
        <v>7.8899999999999998E-2</v>
      </c>
      <c r="K46" s="6">
        <v>7.8899999999999998E-2</v>
      </c>
      <c r="N46" s="8">
        <v>336000</v>
      </c>
      <c r="R46" s="8">
        <v>336000</v>
      </c>
      <c r="V46">
        <f t="shared" si="1"/>
        <v>2009</v>
      </c>
      <c r="W46">
        <f t="shared" si="2"/>
        <v>2009</v>
      </c>
      <c r="X46" t="str">
        <f t="shared" si="3"/>
        <v>SDHI</v>
      </c>
    </row>
    <row r="47" spans="1:24" x14ac:dyDescent="0.2">
      <c r="A47" s="4">
        <v>39987</v>
      </c>
      <c r="B47" s="4">
        <v>39989</v>
      </c>
      <c r="D47" t="s">
        <v>61</v>
      </c>
      <c r="E47" s="4">
        <v>40339</v>
      </c>
      <c r="F47" s="6">
        <v>0</v>
      </c>
      <c r="K47" s="6">
        <v>7.5290200000000002E-2</v>
      </c>
      <c r="L47" s="6">
        <v>7.6249999999999998E-2</v>
      </c>
      <c r="M47" s="8">
        <v>2000000</v>
      </c>
      <c r="N47" s="8">
        <v>1795000</v>
      </c>
      <c r="R47" s="8">
        <v>1000000</v>
      </c>
      <c r="T47" s="8">
        <v>1.8</v>
      </c>
      <c r="V47">
        <f t="shared" si="1"/>
        <v>2009</v>
      </c>
      <c r="W47">
        <f t="shared" si="2"/>
        <v>2009</v>
      </c>
      <c r="X47" t="str">
        <f t="shared" si="3"/>
        <v>SPN2</v>
      </c>
    </row>
    <row r="48" spans="1:24" x14ac:dyDescent="0.2">
      <c r="A48" s="4">
        <f t="shared" ref="A48:A49" si="14">A47</f>
        <v>39987</v>
      </c>
      <c r="B48" s="4">
        <v>39989</v>
      </c>
      <c r="D48" t="s">
        <v>62</v>
      </c>
      <c r="E48" s="4">
        <v>42505</v>
      </c>
      <c r="F48" s="6">
        <v>0.1075</v>
      </c>
      <c r="K48" s="6">
        <v>0.10848389999999999</v>
      </c>
      <c r="L48" s="6">
        <v>0.1190625</v>
      </c>
      <c r="N48" s="8">
        <v>2372000</v>
      </c>
      <c r="R48" s="8">
        <v>700000</v>
      </c>
      <c r="T48" s="8">
        <v>3.39</v>
      </c>
      <c r="V48">
        <f t="shared" si="1"/>
        <v>2009</v>
      </c>
      <c r="W48">
        <f t="shared" si="2"/>
        <v>2009</v>
      </c>
      <c r="X48" t="str">
        <f t="shared" si="3"/>
        <v>FR00</v>
      </c>
    </row>
    <row r="49" spans="1:24" x14ac:dyDescent="0.2">
      <c r="A49" s="4">
        <f t="shared" si="14"/>
        <v>39987</v>
      </c>
      <c r="B49" s="4">
        <v>39989</v>
      </c>
      <c r="D49" t="s">
        <v>54</v>
      </c>
      <c r="E49" s="4">
        <v>45550</v>
      </c>
      <c r="F49" s="6">
        <v>0.1</v>
      </c>
      <c r="K49" s="6">
        <v>0.1226758</v>
      </c>
      <c r="L49" s="6">
        <v>0.123125</v>
      </c>
      <c r="N49" s="8">
        <v>2154500</v>
      </c>
      <c r="R49" s="8">
        <v>500000</v>
      </c>
      <c r="T49" s="8">
        <v>4.3099999999999996</v>
      </c>
      <c r="V49">
        <f t="shared" si="1"/>
        <v>2009</v>
      </c>
      <c r="W49">
        <f t="shared" si="2"/>
        <v>2009</v>
      </c>
      <c r="X49" t="str">
        <f t="shared" si="3"/>
        <v>FR00</v>
      </c>
    </row>
    <row r="50" spans="1:24" x14ac:dyDescent="0.2">
      <c r="A50" s="4">
        <v>40008</v>
      </c>
      <c r="B50" s="4">
        <v>40010</v>
      </c>
      <c r="D50" t="s">
        <v>63</v>
      </c>
      <c r="E50" s="4">
        <v>40374</v>
      </c>
      <c r="F50" s="6">
        <v>0</v>
      </c>
      <c r="K50" s="6">
        <v>7.1453100000000005E-2</v>
      </c>
      <c r="L50" s="6">
        <v>7.1874999999999994E-2</v>
      </c>
      <c r="M50" s="8">
        <v>2000000</v>
      </c>
      <c r="N50" s="8">
        <v>3555000</v>
      </c>
      <c r="R50" s="8">
        <v>1000000</v>
      </c>
      <c r="T50" s="8">
        <v>3.5550000000000002</v>
      </c>
      <c r="V50">
        <f t="shared" si="1"/>
        <v>2009</v>
      </c>
      <c r="W50">
        <f t="shared" si="2"/>
        <v>2009</v>
      </c>
      <c r="X50" t="str">
        <f t="shared" si="3"/>
        <v>SPN2</v>
      </c>
    </row>
    <row r="51" spans="1:24" x14ac:dyDescent="0.2">
      <c r="A51" s="4">
        <f t="shared" ref="A51:A53" si="15">A50</f>
        <v>40008</v>
      </c>
      <c r="B51" s="4">
        <v>40010</v>
      </c>
      <c r="D51" t="s">
        <v>64</v>
      </c>
      <c r="E51" s="4">
        <v>44757</v>
      </c>
      <c r="F51" s="6">
        <v>0.10249999999999999</v>
      </c>
      <c r="K51" s="6">
        <v>0.1122351</v>
      </c>
      <c r="L51" s="6">
        <v>0.1125</v>
      </c>
      <c r="N51" s="8">
        <v>2951000</v>
      </c>
      <c r="R51" s="8">
        <v>625000</v>
      </c>
      <c r="T51" s="8">
        <v>4.7215999999999996</v>
      </c>
      <c r="V51">
        <f t="shared" si="1"/>
        <v>2009</v>
      </c>
      <c r="W51">
        <f t="shared" si="2"/>
        <v>2009</v>
      </c>
      <c r="X51" t="str">
        <f t="shared" si="3"/>
        <v>FR00</v>
      </c>
    </row>
    <row r="52" spans="1:24" x14ac:dyDescent="0.2">
      <c r="A52" s="4">
        <f t="shared" si="15"/>
        <v>40008</v>
      </c>
      <c r="B52" s="4">
        <v>40010</v>
      </c>
      <c r="D52" t="s">
        <v>46</v>
      </c>
      <c r="E52" s="4">
        <v>45550</v>
      </c>
      <c r="F52" s="6">
        <v>0.1</v>
      </c>
      <c r="K52" s="6">
        <v>0.1143595</v>
      </c>
      <c r="L52" s="6">
        <v>0.1146875</v>
      </c>
      <c r="N52" s="8">
        <v>1039000</v>
      </c>
      <c r="R52" s="8">
        <v>775000</v>
      </c>
      <c r="T52" s="8">
        <v>1.3406451612903225</v>
      </c>
      <c r="V52">
        <f t="shared" si="1"/>
        <v>2009</v>
      </c>
      <c r="W52">
        <f t="shared" si="2"/>
        <v>2009</v>
      </c>
      <c r="X52" t="str">
        <f t="shared" si="3"/>
        <v>FR00</v>
      </c>
    </row>
    <row r="53" spans="1:24" x14ac:dyDescent="0.2">
      <c r="A53" s="4">
        <f t="shared" si="15"/>
        <v>40008</v>
      </c>
      <c r="B53" s="4">
        <v>40010</v>
      </c>
      <c r="D53" t="s">
        <v>65</v>
      </c>
      <c r="E53" s="4">
        <v>46798</v>
      </c>
      <c r="F53" s="6">
        <v>0.1</v>
      </c>
      <c r="K53" s="6">
        <v>0.1159731</v>
      </c>
      <c r="L53" s="6">
        <v>0.1171875</v>
      </c>
      <c r="N53" s="8">
        <v>1007500</v>
      </c>
      <c r="R53" s="8">
        <v>600000</v>
      </c>
      <c r="T53" s="8">
        <v>1.6791666666666667</v>
      </c>
      <c r="V53">
        <f t="shared" si="1"/>
        <v>2009</v>
      </c>
      <c r="W53">
        <f t="shared" si="2"/>
        <v>2009</v>
      </c>
      <c r="X53" t="str">
        <f t="shared" si="3"/>
        <v>FR00</v>
      </c>
    </row>
    <row r="54" spans="1:24" x14ac:dyDescent="0.2">
      <c r="A54" s="4">
        <v>40022</v>
      </c>
      <c r="B54" s="4">
        <v>40024</v>
      </c>
      <c r="D54" t="s">
        <v>66</v>
      </c>
      <c r="E54" s="4">
        <v>40374</v>
      </c>
      <c r="F54" s="6">
        <v>0</v>
      </c>
      <c r="K54" s="6">
        <v>7.0171899999999995E-2</v>
      </c>
      <c r="L54" s="6">
        <v>7.0937500000000001E-2</v>
      </c>
      <c r="M54" s="8">
        <v>2000000</v>
      </c>
      <c r="N54" s="8">
        <v>4335000</v>
      </c>
      <c r="R54" s="8">
        <v>1000000</v>
      </c>
      <c r="T54" s="8">
        <v>4.335</v>
      </c>
      <c r="V54">
        <f t="shared" si="1"/>
        <v>2009</v>
      </c>
      <c r="W54">
        <f t="shared" si="2"/>
        <v>2009</v>
      </c>
      <c r="X54" t="str">
        <f t="shared" si="3"/>
        <v>SPN2</v>
      </c>
    </row>
    <row r="55" spans="1:24" x14ac:dyDescent="0.2">
      <c r="A55" s="4">
        <f t="shared" ref="A55:A57" si="16">A54</f>
        <v>40022</v>
      </c>
      <c r="B55" s="4">
        <v>40024</v>
      </c>
      <c r="D55" t="s">
        <v>67</v>
      </c>
      <c r="E55" s="4">
        <v>44757</v>
      </c>
      <c r="F55" s="6">
        <v>0.10249999999999999</v>
      </c>
      <c r="K55" s="6">
        <v>0.10796939999999999</v>
      </c>
      <c r="L55" s="6">
        <v>0.10875</v>
      </c>
      <c r="N55" s="8">
        <v>2243000</v>
      </c>
      <c r="R55" s="8">
        <v>950000</v>
      </c>
      <c r="T55" s="8">
        <v>2.3610526315789473</v>
      </c>
      <c r="V55">
        <f t="shared" si="1"/>
        <v>2009</v>
      </c>
      <c r="W55">
        <f t="shared" si="2"/>
        <v>2009</v>
      </c>
      <c r="X55" t="str">
        <f t="shared" si="3"/>
        <v>FR00</v>
      </c>
    </row>
    <row r="56" spans="1:24" x14ac:dyDescent="0.2">
      <c r="A56" s="4">
        <f t="shared" si="16"/>
        <v>40022</v>
      </c>
      <c r="B56" s="4">
        <v>40024</v>
      </c>
      <c r="D56" t="s">
        <v>68</v>
      </c>
      <c r="E56" s="4">
        <v>46798</v>
      </c>
      <c r="F56" s="6">
        <v>0.1</v>
      </c>
      <c r="K56" s="6">
        <v>0.1136747</v>
      </c>
      <c r="L56" s="6">
        <v>0.114375</v>
      </c>
      <c r="N56" s="8">
        <v>2184000</v>
      </c>
      <c r="R56" s="8">
        <v>1000000</v>
      </c>
      <c r="T56" s="8">
        <v>2.1840000000000002</v>
      </c>
      <c r="V56">
        <f t="shared" si="1"/>
        <v>2009</v>
      </c>
      <c r="W56">
        <f t="shared" si="2"/>
        <v>2009</v>
      </c>
      <c r="X56" t="str">
        <f t="shared" si="3"/>
        <v>FR00</v>
      </c>
    </row>
    <row r="57" spans="1:24" x14ac:dyDescent="0.2">
      <c r="A57" s="4">
        <f t="shared" si="16"/>
        <v>40022</v>
      </c>
      <c r="B57" s="4">
        <v>40024</v>
      </c>
      <c r="D57" t="s">
        <v>69</v>
      </c>
      <c r="E57" s="4">
        <v>50601</v>
      </c>
      <c r="F57" s="6">
        <v>0.105</v>
      </c>
      <c r="K57" s="6">
        <v>0.1174717</v>
      </c>
      <c r="L57" s="6">
        <v>0.1196875</v>
      </c>
      <c r="N57" s="8">
        <v>986000</v>
      </c>
      <c r="R57" s="8">
        <v>986000</v>
      </c>
      <c r="T57" s="8">
        <v>1</v>
      </c>
      <c r="V57">
        <f t="shared" si="1"/>
        <v>2009</v>
      </c>
      <c r="W57">
        <f t="shared" si="2"/>
        <v>2009</v>
      </c>
      <c r="X57" t="str">
        <f t="shared" si="3"/>
        <v>FR00</v>
      </c>
    </row>
    <row r="58" spans="1:24" x14ac:dyDescent="0.2">
      <c r="A58" s="4">
        <v>40011</v>
      </c>
      <c r="B58" s="4">
        <v>40023</v>
      </c>
      <c r="D58" t="s">
        <v>70</v>
      </c>
      <c r="E58" s="4">
        <v>43675</v>
      </c>
      <c r="F58" s="6">
        <v>2.7300000000000001E-2</v>
      </c>
      <c r="N58" s="8">
        <v>8129937.2000000002</v>
      </c>
      <c r="R58" s="8">
        <v>3695426</v>
      </c>
      <c r="V58">
        <f t="shared" si="1"/>
        <v>2009</v>
      </c>
      <c r="W58">
        <f t="shared" si="2"/>
        <v>2009</v>
      </c>
      <c r="X58" t="str">
        <f t="shared" si="3"/>
        <v>RIJP</v>
      </c>
    </row>
    <row r="59" spans="1:24" x14ac:dyDescent="0.2">
      <c r="A59" s="4">
        <v>40035</v>
      </c>
      <c r="B59" s="4">
        <v>40037</v>
      </c>
      <c r="D59" t="s">
        <v>71</v>
      </c>
      <c r="E59" s="4">
        <v>41167</v>
      </c>
      <c r="F59" s="6">
        <v>9.35E-2</v>
      </c>
      <c r="N59" s="8">
        <v>8536730</v>
      </c>
      <c r="R59" s="8">
        <v>8536730</v>
      </c>
      <c r="V59">
        <f t="shared" si="1"/>
        <v>2009</v>
      </c>
      <c r="W59">
        <f t="shared" si="2"/>
        <v>2009</v>
      </c>
      <c r="X59" t="str">
        <f t="shared" si="3"/>
        <v>ORI0</v>
      </c>
    </row>
    <row r="60" spans="1:24" x14ac:dyDescent="0.2">
      <c r="A60" s="4">
        <v>40043</v>
      </c>
      <c r="B60" s="4">
        <v>40045</v>
      </c>
      <c r="D60" t="s">
        <v>72</v>
      </c>
      <c r="E60" s="4">
        <v>40409</v>
      </c>
      <c r="F60" s="6">
        <v>0</v>
      </c>
      <c r="M60" s="8">
        <v>2000000</v>
      </c>
      <c r="N60" s="8">
        <v>1270000</v>
      </c>
      <c r="R60" s="8">
        <v>0</v>
      </c>
      <c r="V60">
        <f t="shared" si="1"/>
        <v>2009</v>
      </c>
      <c r="W60">
        <f t="shared" si="2"/>
        <v>2009</v>
      </c>
      <c r="X60" t="str">
        <f t="shared" si="3"/>
        <v>SPN2</v>
      </c>
    </row>
    <row r="61" spans="1:24" x14ac:dyDescent="0.2">
      <c r="A61" s="4">
        <f t="shared" ref="A61:A63" si="17">A60</f>
        <v>40043</v>
      </c>
      <c r="B61" s="4">
        <v>40045</v>
      </c>
      <c r="D61" t="s">
        <v>73</v>
      </c>
      <c r="E61" s="4">
        <v>42505</v>
      </c>
      <c r="F61" s="6">
        <v>0.1075</v>
      </c>
      <c r="N61" s="8">
        <v>871000</v>
      </c>
      <c r="R61" s="8">
        <v>0</v>
      </c>
      <c r="V61">
        <f t="shared" si="1"/>
        <v>2009</v>
      </c>
      <c r="W61">
        <f t="shared" si="2"/>
        <v>2009</v>
      </c>
      <c r="X61" t="str">
        <f t="shared" si="3"/>
        <v>FR00</v>
      </c>
    </row>
    <row r="62" spans="1:24" x14ac:dyDescent="0.2">
      <c r="A62" s="4">
        <f t="shared" si="17"/>
        <v>40043</v>
      </c>
      <c r="B62" s="4">
        <v>40045</v>
      </c>
      <c r="D62" t="s">
        <v>74</v>
      </c>
      <c r="E62" s="4">
        <v>14076</v>
      </c>
      <c r="F62" s="6">
        <v>0.105</v>
      </c>
      <c r="K62" s="6">
        <v>0.1196146</v>
      </c>
      <c r="L62" s="6">
        <v>0.12</v>
      </c>
      <c r="N62" s="8">
        <v>1686000</v>
      </c>
      <c r="R62" s="8">
        <v>1000000</v>
      </c>
      <c r="T62" s="8">
        <v>1.6859999999999999</v>
      </c>
      <c r="V62">
        <f t="shared" si="1"/>
        <v>2009</v>
      </c>
      <c r="W62">
        <f t="shared" si="2"/>
        <v>2009</v>
      </c>
      <c r="X62" t="str">
        <f t="shared" si="3"/>
        <v>FR00</v>
      </c>
    </row>
    <row r="63" spans="1:24" x14ac:dyDescent="0.2">
      <c r="A63" s="4">
        <f t="shared" si="17"/>
        <v>40043</v>
      </c>
      <c r="B63" s="4">
        <v>40045</v>
      </c>
      <c r="D63" t="s">
        <v>75</v>
      </c>
      <c r="E63" s="4">
        <v>11185</v>
      </c>
      <c r="F63" s="6">
        <v>0.10050000000000001</v>
      </c>
      <c r="K63" s="6">
        <v>0.1176596</v>
      </c>
      <c r="L63" s="6">
        <v>0.1178125</v>
      </c>
      <c r="N63" s="8">
        <v>2843000</v>
      </c>
      <c r="R63" s="8">
        <v>1000000</v>
      </c>
      <c r="T63" s="8">
        <v>2.843</v>
      </c>
      <c r="V63">
        <f t="shared" si="1"/>
        <v>2009</v>
      </c>
      <c r="W63">
        <f t="shared" si="2"/>
        <v>2009</v>
      </c>
      <c r="X63" t="str">
        <f t="shared" si="3"/>
        <v>FR00</v>
      </c>
    </row>
    <row r="64" spans="1:24" x14ac:dyDescent="0.2">
      <c r="A64" s="4">
        <v>40050</v>
      </c>
      <c r="B64" s="4">
        <v>40052</v>
      </c>
      <c r="D64" t="s">
        <v>76</v>
      </c>
      <c r="E64" s="4">
        <v>40416</v>
      </c>
      <c r="F64" s="6">
        <v>0</v>
      </c>
      <c r="M64" s="8">
        <v>2000000</v>
      </c>
      <c r="N64" s="8">
        <v>3080000</v>
      </c>
      <c r="R64" s="8">
        <v>0</v>
      </c>
      <c r="V64">
        <f t="shared" si="1"/>
        <v>2009</v>
      </c>
      <c r="W64">
        <f t="shared" si="2"/>
        <v>2009</v>
      </c>
      <c r="X64" t="str">
        <f t="shared" si="3"/>
        <v>SPN2</v>
      </c>
    </row>
    <row r="65" spans="1:24" x14ac:dyDescent="0.2">
      <c r="A65" s="4">
        <f t="shared" ref="A65:A67" si="18">A64</f>
        <v>40050</v>
      </c>
      <c r="B65" s="4">
        <v>40052</v>
      </c>
      <c r="D65" t="s">
        <v>77</v>
      </c>
      <c r="E65" s="4">
        <v>42505</v>
      </c>
      <c r="F65" s="6">
        <v>0.1075</v>
      </c>
      <c r="N65" s="8">
        <v>1670000</v>
      </c>
      <c r="R65" s="8">
        <v>0</v>
      </c>
      <c r="V65">
        <f t="shared" si="1"/>
        <v>2009</v>
      </c>
      <c r="W65">
        <f t="shared" si="2"/>
        <v>2009</v>
      </c>
      <c r="X65" t="str">
        <f t="shared" si="3"/>
        <v>FR00</v>
      </c>
    </row>
    <row r="66" spans="1:24" x14ac:dyDescent="0.2">
      <c r="A66" s="4">
        <f t="shared" si="18"/>
        <v>40050</v>
      </c>
      <c r="B66" s="4">
        <v>40052</v>
      </c>
      <c r="D66" t="s">
        <v>78</v>
      </c>
      <c r="E66" s="4">
        <v>14076</v>
      </c>
      <c r="F66" s="6">
        <v>0.105</v>
      </c>
      <c r="K66" s="6">
        <v>0.1174642</v>
      </c>
      <c r="L66" s="6">
        <v>0.11749999999999999</v>
      </c>
      <c r="N66" s="8">
        <v>2772000</v>
      </c>
      <c r="R66" s="8">
        <v>1400000</v>
      </c>
      <c r="T66" s="8">
        <v>1.98</v>
      </c>
      <c r="V66">
        <f t="shared" si="1"/>
        <v>2009</v>
      </c>
      <c r="W66">
        <f t="shared" si="2"/>
        <v>2009</v>
      </c>
      <c r="X66" t="str">
        <f t="shared" si="3"/>
        <v>FR00</v>
      </c>
    </row>
    <row r="67" spans="1:24" x14ac:dyDescent="0.2">
      <c r="A67" s="4">
        <f t="shared" si="18"/>
        <v>40050</v>
      </c>
      <c r="B67" s="4">
        <v>40052</v>
      </c>
      <c r="D67" t="s">
        <v>79</v>
      </c>
      <c r="E67" s="4">
        <v>11185</v>
      </c>
      <c r="F67" s="6">
        <v>0.105</v>
      </c>
      <c r="K67" s="6">
        <v>0.11615449999999999</v>
      </c>
      <c r="L67" s="6">
        <v>0.11625000000000001</v>
      </c>
      <c r="N67" s="8">
        <v>4806000</v>
      </c>
      <c r="R67" s="8">
        <v>2100000</v>
      </c>
      <c r="T67" s="8">
        <v>2.2885714285714287</v>
      </c>
      <c r="V67">
        <f t="shared" ref="V67:V96" si="19">YEAR(A67)</f>
        <v>2009</v>
      </c>
      <c r="W67">
        <f t="shared" ref="W67:W96" si="20">YEAR(B67)</f>
        <v>2009</v>
      </c>
      <c r="X67" t="str">
        <f t="shared" ref="X67:X96" si="21">LEFT(D67,4)</f>
        <v>FR00</v>
      </c>
    </row>
    <row r="68" spans="1:24" x14ac:dyDescent="0.2">
      <c r="A68" s="4">
        <v>40057</v>
      </c>
      <c r="B68" s="4">
        <v>40059</v>
      </c>
      <c r="D68" t="s">
        <v>80</v>
      </c>
      <c r="E68" s="4">
        <v>40423</v>
      </c>
      <c r="F68" s="6">
        <v>0</v>
      </c>
      <c r="K68" s="6">
        <v>6.98125E-2</v>
      </c>
      <c r="L68" s="6">
        <v>7.0000000000000007E-2</v>
      </c>
      <c r="M68" s="8">
        <v>2000000</v>
      </c>
      <c r="N68" s="8">
        <v>2015000</v>
      </c>
      <c r="R68" s="8">
        <v>850000</v>
      </c>
      <c r="T68" s="8">
        <v>2.3705882352941177</v>
      </c>
      <c r="V68">
        <f t="shared" si="19"/>
        <v>2009</v>
      </c>
      <c r="W68">
        <f t="shared" si="20"/>
        <v>2009</v>
      </c>
      <c r="X68" t="str">
        <f t="shared" si="21"/>
        <v>SPN2</v>
      </c>
    </row>
    <row r="69" spans="1:24" x14ac:dyDescent="0.2">
      <c r="A69" s="4">
        <f t="shared" ref="A69:A71" si="22">A68</f>
        <v>40057</v>
      </c>
      <c r="B69" s="4">
        <v>40059</v>
      </c>
      <c r="D69" t="s">
        <v>81</v>
      </c>
      <c r="E69" s="4">
        <v>42505</v>
      </c>
      <c r="F69" s="6">
        <v>0.1075</v>
      </c>
      <c r="K69" s="6">
        <v>9.9609400000000001E-2</v>
      </c>
      <c r="L69" s="6">
        <v>0.1</v>
      </c>
      <c r="N69" s="8">
        <v>1432500</v>
      </c>
      <c r="R69" s="8">
        <v>200000</v>
      </c>
      <c r="T69" s="8">
        <v>7.1624999999999996</v>
      </c>
      <c r="V69">
        <f t="shared" si="19"/>
        <v>2009</v>
      </c>
      <c r="W69">
        <f t="shared" si="20"/>
        <v>2009</v>
      </c>
      <c r="X69" t="str">
        <f t="shared" si="21"/>
        <v>FR00</v>
      </c>
    </row>
    <row r="70" spans="1:24" x14ac:dyDescent="0.2">
      <c r="A70" s="4">
        <f t="shared" si="22"/>
        <v>40057</v>
      </c>
      <c r="B70" s="4">
        <v>40059</v>
      </c>
      <c r="D70" t="s">
        <v>82</v>
      </c>
      <c r="E70" s="4">
        <v>14076</v>
      </c>
      <c r="F70" s="6">
        <v>0.105</v>
      </c>
      <c r="K70" s="6">
        <v>0.116123</v>
      </c>
      <c r="L70" s="6">
        <v>0.1165625</v>
      </c>
      <c r="N70" s="8">
        <v>608000</v>
      </c>
      <c r="R70" s="8">
        <v>200000</v>
      </c>
      <c r="T70" s="8">
        <v>3.04</v>
      </c>
      <c r="V70">
        <f t="shared" si="19"/>
        <v>2009</v>
      </c>
      <c r="W70">
        <f t="shared" si="20"/>
        <v>2009</v>
      </c>
      <c r="X70" t="str">
        <f t="shared" si="21"/>
        <v>FR00</v>
      </c>
    </row>
    <row r="71" spans="1:24" x14ac:dyDescent="0.2">
      <c r="A71" s="4">
        <f t="shared" si="22"/>
        <v>40057</v>
      </c>
      <c r="B71" s="4">
        <v>40059</v>
      </c>
      <c r="D71" t="s">
        <v>83</v>
      </c>
      <c r="E71" s="4">
        <v>11185</v>
      </c>
      <c r="F71" s="6">
        <v>0.105</v>
      </c>
      <c r="K71" s="6">
        <v>0.11436979999999999</v>
      </c>
      <c r="L71" s="6">
        <v>0.11436979999999999</v>
      </c>
      <c r="N71" s="8">
        <v>2276000</v>
      </c>
      <c r="R71" s="8">
        <v>750000</v>
      </c>
      <c r="T71" s="8">
        <v>3.0346666666666668</v>
      </c>
      <c r="V71">
        <f t="shared" si="19"/>
        <v>2009</v>
      </c>
      <c r="W71">
        <f t="shared" si="20"/>
        <v>2009</v>
      </c>
      <c r="X71" t="str">
        <f t="shared" si="21"/>
        <v>FR00</v>
      </c>
    </row>
    <row r="72" spans="1:24" x14ac:dyDescent="0.2">
      <c r="A72" s="4">
        <v>40071</v>
      </c>
      <c r="B72" s="4">
        <v>40073</v>
      </c>
      <c r="D72" t="s">
        <v>84</v>
      </c>
      <c r="E72" s="4">
        <v>40423</v>
      </c>
      <c r="F72" s="6">
        <v>0</v>
      </c>
      <c r="K72" s="6">
        <v>6.9427100000000005E-2</v>
      </c>
      <c r="L72" s="6">
        <v>6.9687499999999999E-2</v>
      </c>
      <c r="M72" s="8">
        <v>2000000</v>
      </c>
      <c r="N72" s="8">
        <v>2640000</v>
      </c>
      <c r="R72" s="8">
        <v>600000</v>
      </c>
      <c r="T72" s="8">
        <v>4.4000000000000004</v>
      </c>
      <c r="V72">
        <f t="shared" si="19"/>
        <v>2009</v>
      </c>
      <c r="W72">
        <f t="shared" si="20"/>
        <v>2009</v>
      </c>
      <c r="X72" t="str">
        <f t="shared" si="21"/>
        <v>SPN2</v>
      </c>
    </row>
    <row r="73" spans="1:24" x14ac:dyDescent="0.2">
      <c r="A73" s="4">
        <f t="shared" ref="A73:A75" si="23">A72</f>
        <v>40071</v>
      </c>
      <c r="B73" s="4">
        <v>40073</v>
      </c>
      <c r="D73" t="s">
        <v>85</v>
      </c>
      <c r="E73" s="4">
        <v>44150</v>
      </c>
      <c r="F73" s="6">
        <v>0.11</v>
      </c>
      <c r="K73" s="6">
        <v>0.1071049</v>
      </c>
      <c r="L73" s="6">
        <v>0.1071875</v>
      </c>
      <c r="N73" s="8">
        <v>3561000</v>
      </c>
      <c r="R73" s="8">
        <v>300000</v>
      </c>
      <c r="T73" s="8">
        <v>11.87</v>
      </c>
      <c r="V73">
        <f t="shared" si="19"/>
        <v>2009</v>
      </c>
      <c r="W73">
        <f t="shared" si="20"/>
        <v>2009</v>
      </c>
      <c r="X73" t="str">
        <f t="shared" si="21"/>
        <v>FR00</v>
      </c>
    </row>
    <row r="74" spans="1:24" x14ac:dyDescent="0.2">
      <c r="A74" s="4">
        <f t="shared" si="23"/>
        <v>40071</v>
      </c>
      <c r="B74" s="4">
        <v>40073</v>
      </c>
      <c r="D74" t="s">
        <v>46</v>
      </c>
      <c r="E74" s="4">
        <v>45550</v>
      </c>
      <c r="F74" s="6">
        <v>0.1</v>
      </c>
      <c r="K74" s="6">
        <v>0.1107233</v>
      </c>
      <c r="L74" s="6">
        <v>0.11125</v>
      </c>
      <c r="N74" s="8">
        <v>3683000</v>
      </c>
      <c r="R74" s="8">
        <v>1700000</v>
      </c>
      <c r="T74" s="8">
        <v>2.1664705882352941</v>
      </c>
      <c r="V74">
        <f t="shared" si="19"/>
        <v>2009</v>
      </c>
      <c r="W74">
        <f t="shared" si="20"/>
        <v>2009</v>
      </c>
      <c r="X74" t="str">
        <f t="shared" si="21"/>
        <v>FR00</v>
      </c>
    </row>
    <row r="75" spans="1:24" x14ac:dyDescent="0.2">
      <c r="A75" s="4">
        <f t="shared" si="23"/>
        <v>40071</v>
      </c>
      <c r="B75" s="4">
        <v>40073</v>
      </c>
      <c r="D75" t="s">
        <v>75</v>
      </c>
      <c r="E75" s="4">
        <v>47710</v>
      </c>
      <c r="F75" s="6">
        <v>0.105</v>
      </c>
      <c r="K75" s="6">
        <v>0.1124291</v>
      </c>
      <c r="L75" s="6">
        <v>0.1134375</v>
      </c>
      <c r="N75" s="8">
        <v>1641000</v>
      </c>
      <c r="R75" s="8">
        <v>700000</v>
      </c>
      <c r="T75" s="8">
        <v>2.3442857142857143</v>
      </c>
      <c r="V75">
        <f t="shared" si="19"/>
        <v>2009</v>
      </c>
      <c r="W75">
        <f t="shared" si="20"/>
        <v>2009</v>
      </c>
      <c r="X75" t="str">
        <f t="shared" si="21"/>
        <v>FR00</v>
      </c>
    </row>
    <row r="76" spans="1:24" x14ac:dyDescent="0.2">
      <c r="A76" s="4">
        <v>40092</v>
      </c>
      <c r="B76" s="4">
        <v>40094</v>
      </c>
      <c r="D76" t="s">
        <v>86</v>
      </c>
      <c r="E76" s="4">
        <v>40458</v>
      </c>
      <c r="F76" s="6">
        <v>0</v>
      </c>
      <c r="K76" s="6">
        <v>6.9084800000000002E-2</v>
      </c>
      <c r="L76" s="6">
        <v>6.9687499999999999E-2</v>
      </c>
      <c r="M76" s="8">
        <v>2000000</v>
      </c>
      <c r="N76" s="8">
        <v>1475000</v>
      </c>
      <c r="R76" s="8">
        <v>850000</v>
      </c>
      <c r="T76" s="8">
        <v>1.7352941176470589</v>
      </c>
      <c r="V76">
        <f t="shared" si="19"/>
        <v>2009</v>
      </c>
      <c r="W76">
        <f t="shared" si="20"/>
        <v>2009</v>
      </c>
      <c r="X76" t="str">
        <f t="shared" si="21"/>
        <v>SPN2</v>
      </c>
    </row>
    <row r="77" spans="1:24" x14ac:dyDescent="0.2">
      <c r="A77" s="4">
        <f t="shared" ref="A77:A78" si="24">A76</f>
        <v>40092</v>
      </c>
      <c r="B77" s="4">
        <v>40094</v>
      </c>
      <c r="D77" t="s">
        <v>87</v>
      </c>
      <c r="E77" s="4">
        <v>45915</v>
      </c>
      <c r="F77" s="6">
        <v>0.11</v>
      </c>
      <c r="K77" s="6">
        <v>0.10590479999999999</v>
      </c>
      <c r="L77" s="6">
        <v>0.10625</v>
      </c>
      <c r="N77" s="8">
        <v>3022000</v>
      </c>
      <c r="R77" s="8">
        <v>1150000</v>
      </c>
      <c r="T77" s="8">
        <v>2.6278260869565218</v>
      </c>
      <c r="V77">
        <f t="shared" si="19"/>
        <v>2009</v>
      </c>
      <c r="W77">
        <f t="shared" si="20"/>
        <v>2009</v>
      </c>
      <c r="X77" t="str">
        <f t="shared" si="21"/>
        <v>FR00</v>
      </c>
    </row>
    <row r="78" spans="1:24" x14ac:dyDescent="0.2">
      <c r="A78" s="4">
        <f t="shared" si="24"/>
        <v>40092</v>
      </c>
      <c r="B78" s="4">
        <v>40094</v>
      </c>
      <c r="D78" t="s">
        <v>75</v>
      </c>
      <c r="E78" s="4">
        <v>47710</v>
      </c>
      <c r="F78" s="6">
        <v>0.105</v>
      </c>
      <c r="K78" s="6">
        <v>0.1076558</v>
      </c>
      <c r="L78" s="6">
        <v>0.10781250000000001</v>
      </c>
      <c r="N78" s="8">
        <v>2275000</v>
      </c>
      <c r="R78" s="8">
        <v>900000</v>
      </c>
      <c r="T78" s="8">
        <v>2.5277777777777777</v>
      </c>
      <c r="V78">
        <f t="shared" si="19"/>
        <v>2009</v>
      </c>
      <c r="W78">
        <f t="shared" si="20"/>
        <v>2009</v>
      </c>
      <c r="X78" t="str">
        <f t="shared" si="21"/>
        <v>FR00</v>
      </c>
    </row>
    <row r="79" spans="1:24" x14ac:dyDescent="0.2">
      <c r="A79" s="4">
        <v>40106</v>
      </c>
      <c r="B79" s="4">
        <v>40108</v>
      </c>
      <c r="D79" t="s">
        <v>88</v>
      </c>
      <c r="E79" s="4">
        <v>40458</v>
      </c>
      <c r="F79" s="6">
        <v>0</v>
      </c>
      <c r="K79" s="6">
        <v>6.8718799999999997E-2</v>
      </c>
      <c r="L79" s="6">
        <v>6.9062499999999999E-2</v>
      </c>
      <c r="M79" s="8">
        <v>3000000</v>
      </c>
      <c r="N79" s="8">
        <v>2425000</v>
      </c>
      <c r="R79" s="8">
        <v>350000</v>
      </c>
      <c r="T79" s="8">
        <v>6.9285714285714288</v>
      </c>
      <c r="V79">
        <f t="shared" si="19"/>
        <v>2009</v>
      </c>
      <c r="W79">
        <f t="shared" si="20"/>
        <v>2009</v>
      </c>
      <c r="X79" t="str">
        <f t="shared" si="21"/>
        <v>SPN2</v>
      </c>
    </row>
    <row r="80" spans="1:24" x14ac:dyDescent="0.2">
      <c r="A80" s="4">
        <f t="shared" ref="A80:A81" si="25">A79</f>
        <v>40106</v>
      </c>
      <c r="B80" s="4">
        <v>40108</v>
      </c>
      <c r="D80" t="s">
        <v>87</v>
      </c>
      <c r="E80" s="4">
        <v>45915</v>
      </c>
      <c r="F80" s="6">
        <v>0.11</v>
      </c>
      <c r="K80" s="6">
        <v>0.1050056</v>
      </c>
      <c r="L80" s="6">
        <v>0.1053125</v>
      </c>
      <c r="N80" s="8">
        <v>3638000</v>
      </c>
      <c r="R80" s="8">
        <v>2500000</v>
      </c>
      <c r="T80" s="8">
        <v>1.4552</v>
      </c>
      <c r="V80">
        <f t="shared" si="19"/>
        <v>2009</v>
      </c>
      <c r="W80">
        <f t="shared" si="20"/>
        <v>2009</v>
      </c>
      <c r="X80" t="str">
        <f t="shared" si="21"/>
        <v>FR00</v>
      </c>
    </row>
    <row r="81" spans="1:24" x14ac:dyDescent="0.2">
      <c r="A81" s="4">
        <f t="shared" si="25"/>
        <v>40106</v>
      </c>
      <c r="B81" s="4">
        <v>40108</v>
      </c>
      <c r="D81" t="s">
        <v>75</v>
      </c>
      <c r="E81" s="4">
        <v>47710</v>
      </c>
      <c r="F81" s="6">
        <v>0.105</v>
      </c>
      <c r="K81" s="6">
        <v>0.1059914</v>
      </c>
      <c r="L81" s="6">
        <v>0.1065625</v>
      </c>
      <c r="N81" s="8">
        <v>2234000</v>
      </c>
      <c r="R81" s="8">
        <v>1650000</v>
      </c>
      <c r="T81" s="8">
        <v>1.353939393939394</v>
      </c>
      <c r="V81">
        <f t="shared" si="19"/>
        <v>2009</v>
      </c>
      <c r="W81">
        <f t="shared" si="20"/>
        <v>2009</v>
      </c>
      <c r="X81" t="str">
        <f t="shared" si="21"/>
        <v>FR00</v>
      </c>
    </row>
    <row r="82" spans="1:24" x14ac:dyDescent="0.2">
      <c r="A82" s="4">
        <v>40113</v>
      </c>
      <c r="B82" s="4">
        <v>40115</v>
      </c>
      <c r="D82" t="s">
        <v>89</v>
      </c>
      <c r="E82" s="4">
        <v>42262</v>
      </c>
      <c r="F82" s="6">
        <v>9.2499999999999999E-2</v>
      </c>
      <c r="K82" s="6">
        <v>9.5993300000000004E-2</v>
      </c>
      <c r="N82" s="8">
        <v>1421000</v>
      </c>
      <c r="R82" s="8">
        <v>200000</v>
      </c>
      <c r="T82" s="8">
        <v>7.1050000000000004</v>
      </c>
      <c r="V82">
        <f t="shared" si="19"/>
        <v>2009</v>
      </c>
      <c r="W82">
        <f t="shared" si="20"/>
        <v>2009</v>
      </c>
      <c r="X82" t="str">
        <f t="shared" si="21"/>
        <v>IFR0</v>
      </c>
    </row>
    <row r="83" spans="1:24" x14ac:dyDescent="0.2">
      <c r="A83" s="4">
        <f t="shared" ref="A83:A84" si="26">A82</f>
        <v>40113</v>
      </c>
      <c r="B83" s="4">
        <v>40115</v>
      </c>
      <c r="D83" t="s">
        <v>90</v>
      </c>
      <c r="E83" s="4">
        <v>41562</v>
      </c>
      <c r="F83" s="6">
        <v>0.09</v>
      </c>
      <c r="N83" s="8">
        <v>1138000</v>
      </c>
      <c r="V83">
        <f t="shared" si="19"/>
        <v>2009</v>
      </c>
      <c r="W83">
        <f t="shared" si="20"/>
        <v>2009</v>
      </c>
      <c r="X83" t="str">
        <f t="shared" si="21"/>
        <v>IFR0</v>
      </c>
    </row>
    <row r="84" spans="1:24" x14ac:dyDescent="0.2">
      <c r="A84" s="4">
        <f t="shared" si="26"/>
        <v>40113</v>
      </c>
      <c r="B84" s="4">
        <v>40115</v>
      </c>
      <c r="D84" t="s">
        <v>91</v>
      </c>
      <c r="E84" s="4">
        <v>42750</v>
      </c>
      <c r="F84" s="6">
        <v>0.09</v>
      </c>
      <c r="N84" s="8">
        <v>1614000</v>
      </c>
      <c r="V84">
        <f t="shared" si="19"/>
        <v>2009</v>
      </c>
      <c r="W84">
        <f t="shared" si="20"/>
        <v>2009</v>
      </c>
      <c r="X84" t="str">
        <f t="shared" si="21"/>
        <v>IFR0</v>
      </c>
    </row>
    <row r="85" spans="1:24" x14ac:dyDescent="0.2">
      <c r="A85" s="4">
        <v>40120</v>
      </c>
      <c r="B85" s="4">
        <v>40122</v>
      </c>
      <c r="D85" t="s">
        <v>92</v>
      </c>
      <c r="E85" s="4">
        <v>40458</v>
      </c>
      <c r="F85" s="6">
        <v>0</v>
      </c>
      <c r="M85" s="8">
        <v>3000000</v>
      </c>
      <c r="N85" s="8">
        <v>640000</v>
      </c>
      <c r="R85" s="8">
        <v>0</v>
      </c>
      <c r="V85">
        <f t="shared" si="19"/>
        <v>2009</v>
      </c>
      <c r="W85">
        <f t="shared" si="20"/>
        <v>2009</v>
      </c>
      <c r="X85" t="str">
        <f t="shared" si="21"/>
        <v>SPN2</v>
      </c>
    </row>
    <row r="86" spans="1:24" x14ac:dyDescent="0.2">
      <c r="A86" s="4">
        <f t="shared" ref="A86:A88" si="27">A85</f>
        <v>40120</v>
      </c>
      <c r="B86" s="4">
        <v>40122</v>
      </c>
      <c r="D86" t="s">
        <v>93</v>
      </c>
      <c r="E86" s="4">
        <v>43723</v>
      </c>
      <c r="F86" s="6">
        <v>0.115</v>
      </c>
      <c r="K86" s="6">
        <v>0.1025219</v>
      </c>
      <c r="L86" s="6">
        <v>0.1028125</v>
      </c>
      <c r="N86" s="8">
        <v>1853000</v>
      </c>
      <c r="R86" s="8">
        <v>1200000</v>
      </c>
      <c r="T86" s="8">
        <v>1.5441666666666667</v>
      </c>
      <c r="V86">
        <f t="shared" si="19"/>
        <v>2009</v>
      </c>
      <c r="W86">
        <f t="shared" si="20"/>
        <v>2009</v>
      </c>
      <c r="X86" t="str">
        <f t="shared" si="21"/>
        <v>FR00</v>
      </c>
    </row>
    <row r="87" spans="1:24" x14ac:dyDescent="0.2">
      <c r="A87" s="4">
        <f t="shared" si="27"/>
        <v>40120</v>
      </c>
      <c r="B87" s="4">
        <v>40122</v>
      </c>
      <c r="D87" t="s">
        <v>46</v>
      </c>
      <c r="E87" s="4">
        <v>45550</v>
      </c>
      <c r="F87" s="6">
        <v>0.1</v>
      </c>
      <c r="K87" s="6">
        <v>0.10658579999999999</v>
      </c>
      <c r="L87" s="6">
        <v>0.1071875</v>
      </c>
      <c r="N87" s="8">
        <v>1643000</v>
      </c>
      <c r="R87" s="8">
        <v>1500000</v>
      </c>
      <c r="T87" s="8">
        <v>1.0953333333333333</v>
      </c>
      <c r="V87">
        <f t="shared" si="19"/>
        <v>2009</v>
      </c>
      <c r="W87">
        <f t="shared" si="20"/>
        <v>2009</v>
      </c>
      <c r="X87" t="str">
        <f t="shared" si="21"/>
        <v>FR00</v>
      </c>
    </row>
    <row r="88" spans="1:24" x14ac:dyDescent="0.2">
      <c r="A88" s="4">
        <f t="shared" si="27"/>
        <v>40120</v>
      </c>
      <c r="B88" s="4">
        <v>40122</v>
      </c>
      <c r="D88" t="s">
        <v>75</v>
      </c>
      <c r="E88" s="4">
        <v>47710</v>
      </c>
      <c r="F88" s="6">
        <v>0.105</v>
      </c>
      <c r="K88" s="6">
        <v>0.10769529999999999</v>
      </c>
      <c r="L88" s="6">
        <v>0.108125</v>
      </c>
      <c r="N88" s="8">
        <v>1005000</v>
      </c>
      <c r="R88" s="8">
        <v>850000</v>
      </c>
      <c r="T88" s="8">
        <v>1.1823529411764706</v>
      </c>
      <c r="V88">
        <f t="shared" si="19"/>
        <v>2009</v>
      </c>
      <c r="W88">
        <f t="shared" si="20"/>
        <v>2009</v>
      </c>
      <c r="X88" t="str">
        <f t="shared" si="21"/>
        <v>FR00</v>
      </c>
    </row>
    <row r="89" spans="1:24" x14ac:dyDescent="0.2">
      <c r="A89" s="4">
        <v>40127</v>
      </c>
      <c r="B89" s="4">
        <v>40129</v>
      </c>
      <c r="D89" t="s">
        <v>89</v>
      </c>
      <c r="E89" s="4">
        <v>42262</v>
      </c>
      <c r="F89" s="6">
        <v>9.2499999999999999E-2</v>
      </c>
      <c r="K89" s="6">
        <v>9.6814899999999995E-2</v>
      </c>
      <c r="N89" s="8">
        <v>527000</v>
      </c>
      <c r="R89" s="8">
        <v>527000</v>
      </c>
      <c r="T89" s="8">
        <v>1</v>
      </c>
      <c r="V89">
        <f t="shared" si="19"/>
        <v>2009</v>
      </c>
      <c r="W89">
        <f t="shared" si="20"/>
        <v>2009</v>
      </c>
      <c r="X89" t="str">
        <f t="shared" si="21"/>
        <v>IFR0</v>
      </c>
    </row>
    <row r="90" spans="1:24" x14ac:dyDescent="0.2">
      <c r="A90" s="4">
        <f t="shared" ref="A90:A93" si="28">A89</f>
        <v>40127</v>
      </c>
      <c r="B90" s="4">
        <v>40129</v>
      </c>
      <c r="D90" t="s">
        <v>90</v>
      </c>
      <c r="E90" s="4">
        <v>41562</v>
      </c>
      <c r="F90" s="6">
        <v>9.5000000000000001E-2</v>
      </c>
      <c r="K90" s="6">
        <v>9.4088099999999994E-2</v>
      </c>
      <c r="N90" s="8">
        <v>670000</v>
      </c>
      <c r="R90" s="8">
        <v>550000</v>
      </c>
      <c r="T90" s="8">
        <v>1.2181818181818183</v>
      </c>
      <c r="V90">
        <f t="shared" si="19"/>
        <v>2009</v>
      </c>
      <c r="W90">
        <f t="shared" si="20"/>
        <v>2009</v>
      </c>
      <c r="X90" t="str">
        <f t="shared" si="21"/>
        <v>IFR0</v>
      </c>
    </row>
    <row r="91" spans="1:24" x14ac:dyDescent="0.2">
      <c r="A91" s="4">
        <f t="shared" si="28"/>
        <v>40127</v>
      </c>
      <c r="B91" s="4">
        <v>40129</v>
      </c>
      <c r="D91" t="s">
        <v>91</v>
      </c>
      <c r="E91" s="4">
        <v>42750</v>
      </c>
      <c r="F91" s="6">
        <v>0.09</v>
      </c>
      <c r="V91">
        <f t="shared" si="19"/>
        <v>2009</v>
      </c>
      <c r="W91">
        <f t="shared" si="20"/>
        <v>2009</v>
      </c>
      <c r="X91" t="str">
        <f t="shared" si="21"/>
        <v>IFR0</v>
      </c>
    </row>
    <row r="92" spans="1:24" x14ac:dyDescent="0.2">
      <c r="A92" s="4">
        <f t="shared" si="28"/>
        <v>40127</v>
      </c>
      <c r="B92" s="4">
        <v>40129</v>
      </c>
      <c r="D92" t="s">
        <v>94</v>
      </c>
      <c r="E92" s="4">
        <v>47557</v>
      </c>
      <c r="F92" s="6">
        <v>0.10249999999999999</v>
      </c>
      <c r="V92">
        <f t="shared" si="19"/>
        <v>2009</v>
      </c>
      <c r="W92">
        <f t="shared" si="20"/>
        <v>2009</v>
      </c>
      <c r="X92" t="str">
        <f t="shared" si="21"/>
        <v>IFR0</v>
      </c>
    </row>
    <row r="93" spans="1:24" x14ac:dyDescent="0.2">
      <c r="A93" s="4">
        <f t="shared" si="28"/>
        <v>40127</v>
      </c>
      <c r="B93" s="4">
        <v>40129</v>
      </c>
      <c r="D93" t="s">
        <v>95</v>
      </c>
      <c r="E93" s="4">
        <v>45672</v>
      </c>
      <c r="F93" s="6">
        <v>0.10249999999999999</v>
      </c>
      <c r="V93">
        <f t="shared" si="19"/>
        <v>2009</v>
      </c>
      <c r="W93">
        <f t="shared" si="20"/>
        <v>2009</v>
      </c>
      <c r="X93" t="str">
        <f t="shared" si="21"/>
        <v>IFR0</v>
      </c>
    </row>
    <row r="94" spans="1:24" x14ac:dyDescent="0.2">
      <c r="A94" s="4">
        <v>40134</v>
      </c>
      <c r="B94" s="4">
        <v>40136</v>
      </c>
      <c r="D94" t="s">
        <v>85</v>
      </c>
      <c r="E94" s="4">
        <v>44150</v>
      </c>
      <c r="F94" s="6">
        <v>0.11</v>
      </c>
      <c r="K94" s="6">
        <v>0.1045996</v>
      </c>
      <c r="L94" s="6">
        <v>0.105</v>
      </c>
      <c r="M94" s="8">
        <v>3000000</v>
      </c>
      <c r="N94" s="8">
        <v>1751600</v>
      </c>
      <c r="R94" s="8">
        <v>1400000</v>
      </c>
      <c r="T94" s="8">
        <v>1.2511428571428571</v>
      </c>
      <c r="V94">
        <f t="shared" si="19"/>
        <v>2009</v>
      </c>
      <c r="W94">
        <f t="shared" si="20"/>
        <v>2009</v>
      </c>
      <c r="X94" t="str">
        <f t="shared" si="21"/>
        <v>FR00</v>
      </c>
    </row>
    <row r="95" spans="1:24" x14ac:dyDescent="0.2">
      <c r="A95" s="4">
        <f t="shared" ref="A95:A96" si="29">A94</f>
        <v>40134</v>
      </c>
      <c r="B95" s="4">
        <v>40136</v>
      </c>
      <c r="D95" t="s">
        <v>87</v>
      </c>
      <c r="E95" s="4">
        <v>45915</v>
      </c>
      <c r="F95" s="6">
        <v>0.11</v>
      </c>
      <c r="K95" s="6">
        <v>0.1082983</v>
      </c>
      <c r="L95" s="6">
        <v>0.10906250000000001</v>
      </c>
      <c r="N95" s="8">
        <v>766000</v>
      </c>
      <c r="R95" s="8">
        <v>660000</v>
      </c>
      <c r="T95" s="8">
        <v>1.1606060606060606</v>
      </c>
      <c r="V95">
        <f t="shared" si="19"/>
        <v>2009</v>
      </c>
      <c r="W95">
        <f t="shared" si="20"/>
        <v>2009</v>
      </c>
      <c r="X95" t="str">
        <f t="shared" si="21"/>
        <v>FR00</v>
      </c>
    </row>
    <row r="96" spans="1:24" x14ac:dyDescent="0.2">
      <c r="A96" s="4">
        <f t="shared" si="29"/>
        <v>40134</v>
      </c>
      <c r="B96" s="4">
        <v>40136</v>
      </c>
      <c r="D96" t="s">
        <v>75</v>
      </c>
      <c r="E96" s="4">
        <v>47710</v>
      </c>
      <c r="F96" s="6">
        <v>0.105</v>
      </c>
      <c r="K96" s="6">
        <v>0.10899200000000001</v>
      </c>
      <c r="L96" s="6">
        <v>0.109375</v>
      </c>
      <c r="N96" s="8">
        <v>217000</v>
      </c>
      <c r="R96" s="8">
        <v>104000</v>
      </c>
      <c r="T96" s="8">
        <v>2.0865384615384617</v>
      </c>
      <c r="V96">
        <f t="shared" si="19"/>
        <v>2009</v>
      </c>
      <c r="W96">
        <f t="shared" si="20"/>
        <v>2009</v>
      </c>
      <c r="X96" t="str">
        <f t="shared" si="21"/>
        <v>FR00</v>
      </c>
    </row>
    <row r="97" spans="1:24" s="13" customFormat="1" x14ac:dyDescent="0.2">
      <c r="A97" s="12">
        <v>40190</v>
      </c>
      <c r="B97" s="12">
        <v>40192</v>
      </c>
      <c r="D97" s="13" t="s">
        <v>115</v>
      </c>
      <c r="E97" s="12">
        <v>40556</v>
      </c>
      <c r="F97" s="14">
        <v>0</v>
      </c>
      <c r="G97" s="14"/>
      <c r="H97" s="14"/>
      <c r="I97" s="14"/>
      <c r="J97" s="14"/>
      <c r="K97" s="14">
        <v>6.8078100000000003E-2</v>
      </c>
      <c r="L97" s="14">
        <v>6.8437499999999998E-2</v>
      </c>
      <c r="M97" s="15">
        <v>5000000</v>
      </c>
      <c r="N97" s="15">
        <v>3805000</v>
      </c>
      <c r="O97" s="15"/>
      <c r="P97" s="15"/>
      <c r="Q97" s="15"/>
      <c r="R97" s="15">
        <v>1100000</v>
      </c>
      <c r="S97" s="15"/>
      <c r="T97" s="15">
        <v>3.459090909090909</v>
      </c>
      <c r="U97" s="15"/>
      <c r="V97">
        <f t="shared" ref="V97" si="30">YEAR(A97)</f>
        <v>2010</v>
      </c>
      <c r="W97">
        <f t="shared" ref="W97" si="31">YEAR(B97)</f>
        <v>2010</v>
      </c>
      <c r="X97" t="str">
        <f t="shared" ref="X97" si="32">LEFT(D97,4)</f>
        <v>SPN2</v>
      </c>
    </row>
    <row r="98" spans="1:24" x14ac:dyDescent="0.2">
      <c r="A98" s="4">
        <v>40190</v>
      </c>
      <c r="B98" s="4">
        <v>40192</v>
      </c>
      <c r="D98" t="s">
        <v>116</v>
      </c>
      <c r="E98" s="4">
        <v>42170</v>
      </c>
      <c r="F98" s="6">
        <v>9.5000000000000001E-2</v>
      </c>
      <c r="K98" s="6">
        <v>8.1865300000000002E-2</v>
      </c>
      <c r="L98" s="6">
        <v>8.2500000000000004E-2</v>
      </c>
      <c r="N98" s="8">
        <v>3781000</v>
      </c>
      <c r="R98" s="8">
        <v>1450000</v>
      </c>
      <c r="T98" s="8">
        <v>2.6075862068965519</v>
      </c>
      <c r="V98">
        <f t="shared" ref="V98:V161" si="33">YEAR(A98)</f>
        <v>2010</v>
      </c>
      <c r="W98">
        <f t="shared" ref="W98:W161" si="34">YEAR(B98)</f>
        <v>2010</v>
      </c>
      <c r="X98" t="str">
        <f t="shared" ref="X98:X161" si="35">LEFT(D98,4)</f>
        <v>FR00</v>
      </c>
    </row>
    <row r="99" spans="1:24" x14ac:dyDescent="0.2">
      <c r="A99" s="4">
        <v>40190</v>
      </c>
      <c r="B99" s="4">
        <v>40192</v>
      </c>
      <c r="D99" t="s">
        <v>117</v>
      </c>
      <c r="E99" s="4">
        <v>42931</v>
      </c>
      <c r="F99" s="6">
        <v>0.1</v>
      </c>
      <c r="K99" s="6">
        <v>8.6854399999999998E-2</v>
      </c>
      <c r="L99" s="6">
        <v>8.7499999999999994E-2</v>
      </c>
      <c r="N99" s="8">
        <v>4222000</v>
      </c>
      <c r="R99" s="8">
        <v>2700000</v>
      </c>
      <c r="T99" s="8">
        <v>1.5637037037037036</v>
      </c>
      <c r="V99">
        <f t="shared" si="33"/>
        <v>2010</v>
      </c>
      <c r="W99">
        <f t="shared" si="34"/>
        <v>2010</v>
      </c>
      <c r="X99" t="str">
        <f t="shared" si="35"/>
        <v>FR00</v>
      </c>
    </row>
    <row r="100" spans="1:24" x14ac:dyDescent="0.2">
      <c r="A100" s="4">
        <v>40190</v>
      </c>
      <c r="B100" s="4">
        <v>40192</v>
      </c>
      <c r="D100" t="s">
        <v>118</v>
      </c>
      <c r="E100" s="4">
        <v>47710</v>
      </c>
      <c r="F100" s="6">
        <v>0.105</v>
      </c>
      <c r="K100" s="6">
        <v>0.1054934</v>
      </c>
      <c r="L100" s="6">
        <v>0.10625</v>
      </c>
      <c r="N100" s="8">
        <v>3067700</v>
      </c>
      <c r="R100" s="8">
        <v>2250000</v>
      </c>
      <c r="T100" s="8">
        <v>1.3634222222222223</v>
      </c>
      <c r="V100">
        <f t="shared" si="33"/>
        <v>2010</v>
      </c>
      <c r="W100">
        <f t="shared" si="34"/>
        <v>2010</v>
      </c>
      <c r="X100" t="str">
        <f t="shared" si="35"/>
        <v>FR00</v>
      </c>
    </row>
    <row r="101" spans="1:24" x14ac:dyDescent="0.2">
      <c r="A101" s="4">
        <v>40190</v>
      </c>
      <c r="B101" s="4">
        <v>40197</v>
      </c>
      <c r="D101" t="s">
        <v>119</v>
      </c>
      <c r="E101" s="4">
        <v>43903</v>
      </c>
      <c r="F101" s="6">
        <v>5.8749999999999997E-2</v>
      </c>
      <c r="N101" s="8">
        <v>41737500</v>
      </c>
      <c r="R101" s="8">
        <v>18550000</v>
      </c>
      <c r="T101" s="8">
        <v>2.25</v>
      </c>
      <c r="V101">
        <f t="shared" si="33"/>
        <v>2010</v>
      </c>
      <c r="W101">
        <f t="shared" si="34"/>
        <v>2010</v>
      </c>
      <c r="X101" t="str">
        <f t="shared" si="35"/>
        <v>GMTN</v>
      </c>
    </row>
    <row r="102" spans="1:24" x14ac:dyDescent="0.2">
      <c r="A102" s="4">
        <v>40197</v>
      </c>
      <c r="B102" s="4">
        <v>40199</v>
      </c>
      <c r="D102" t="s">
        <v>120</v>
      </c>
      <c r="E102" s="4">
        <v>42262</v>
      </c>
      <c r="F102" s="6">
        <v>9.2499999999999999E-2</v>
      </c>
      <c r="K102" s="6">
        <v>8.6961800000000006E-2</v>
      </c>
      <c r="L102" s="6">
        <v>8.7499999999999994E-2</v>
      </c>
      <c r="M102" s="8">
        <v>1000000</v>
      </c>
      <c r="N102" s="8">
        <v>313000</v>
      </c>
      <c r="R102" s="8">
        <v>55000</v>
      </c>
      <c r="T102" s="8">
        <v>5.6909090909090905</v>
      </c>
      <c r="V102">
        <f t="shared" si="33"/>
        <v>2010</v>
      </c>
      <c r="W102">
        <f t="shared" si="34"/>
        <v>2010</v>
      </c>
      <c r="X102" t="str">
        <f t="shared" si="35"/>
        <v>IFR0</v>
      </c>
    </row>
    <row r="103" spans="1:24" x14ac:dyDescent="0.2">
      <c r="A103" s="4">
        <v>40197</v>
      </c>
      <c r="B103" s="4">
        <v>40199</v>
      </c>
      <c r="D103" t="s">
        <v>121</v>
      </c>
      <c r="E103" s="4">
        <v>42750</v>
      </c>
      <c r="F103" s="6">
        <v>0.09</v>
      </c>
      <c r="K103" s="6">
        <v>9.1923699999999997E-2</v>
      </c>
      <c r="L103" s="6">
        <v>9.375E-2</v>
      </c>
      <c r="N103" s="8">
        <v>178000</v>
      </c>
      <c r="R103" s="8">
        <v>105000</v>
      </c>
      <c r="T103" s="8">
        <v>1.6952380952380952</v>
      </c>
      <c r="V103">
        <f t="shared" si="33"/>
        <v>2010</v>
      </c>
      <c r="W103">
        <f t="shared" si="34"/>
        <v>2010</v>
      </c>
      <c r="X103" t="str">
        <f t="shared" si="35"/>
        <v>IFR0</v>
      </c>
    </row>
    <row r="104" spans="1:24" x14ac:dyDescent="0.2">
      <c r="A104" s="4">
        <v>40197</v>
      </c>
      <c r="B104" s="4">
        <v>40199</v>
      </c>
      <c r="D104" t="s">
        <v>122</v>
      </c>
      <c r="E104" s="4">
        <v>47557</v>
      </c>
      <c r="F104" s="6">
        <v>0.10249999999999999</v>
      </c>
      <c r="K104" s="6" t="s">
        <v>21</v>
      </c>
      <c r="L104" s="6" t="s">
        <v>21</v>
      </c>
      <c r="N104" s="8">
        <v>116000</v>
      </c>
      <c r="R104" s="8" t="s">
        <v>21</v>
      </c>
      <c r="V104">
        <f t="shared" si="33"/>
        <v>2010</v>
      </c>
      <c r="W104">
        <f t="shared" si="34"/>
        <v>2010</v>
      </c>
      <c r="X104" t="str">
        <f t="shared" si="35"/>
        <v>IFR0</v>
      </c>
    </row>
    <row r="105" spans="1:24" x14ac:dyDescent="0.2">
      <c r="A105" s="4">
        <v>40197</v>
      </c>
      <c r="B105" s="4">
        <v>40199</v>
      </c>
      <c r="D105" t="s">
        <v>123</v>
      </c>
      <c r="E105" s="4">
        <v>45672</v>
      </c>
      <c r="F105" s="6">
        <v>0.10249999999999999</v>
      </c>
      <c r="K105" s="6">
        <v>0.1051998</v>
      </c>
      <c r="L105" s="6">
        <v>0.105625</v>
      </c>
      <c r="N105" s="8">
        <v>1261000</v>
      </c>
      <c r="R105" s="8">
        <v>790000</v>
      </c>
      <c r="T105" s="8">
        <v>1.5962025316455697</v>
      </c>
      <c r="V105">
        <f t="shared" si="33"/>
        <v>2010</v>
      </c>
      <c r="W105">
        <f t="shared" si="34"/>
        <v>2010</v>
      </c>
      <c r="X105" t="str">
        <f t="shared" si="35"/>
        <v>IFR0</v>
      </c>
    </row>
    <row r="106" spans="1:24" x14ac:dyDescent="0.2">
      <c r="A106" s="4">
        <v>40204</v>
      </c>
      <c r="B106" s="4">
        <v>40206</v>
      </c>
      <c r="D106" t="s">
        <v>124</v>
      </c>
      <c r="E106" s="4">
        <v>40556</v>
      </c>
      <c r="F106" s="6">
        <v>0</v>
      </c>
      <c r="K106" s="6">
        <v>6.8560999999999997E-2</v>
      </c>
      <c r="L106" s="6">
        <v>6.9062499999999999E-2</v>
      </c>
      <c r="M106" s="8">
        <v>5000000</v>
      </c>
      <c r="N106" s="8">
        <v>2295000</v>
      </c>
      <c r="R106" s="8">
        <v>1050000</v>
      </c>
      <c r="T106" s="8">
        <v>2.1857142857142855</v>
      </c>
      <c r="V106">
        <f t="shared" si="33"/>
        <v>2010</v>
      </c>
      <c r="W106">
        <f t="shared" si="34"/>
        <v>2010</v>
      </c>
      <c r="X106" t="str">
        <f t="shared" si="35"/>
        <v>SPN2</v>
      </c>
    </row>
    <row r="107" spans="1:24" x14ac:dyDescent="0.2">
      <c r="A107" s="4">
        <v>40204</v>
      </c>
      <c r="B107" s="4">
        <v>40206</v>
      </c>
      <c r="D107" t="s">
        <v>125</v>
      </c>
      <c r="E107" s="4">
        <v>44150</v>
      </c>
      <c r="F107" s="6">
        <v>0.11</v>
      </c>
      <c r="K107" s="6">
        <v>9.7634100000000001E-2</v>
      </c>
      <c r="L107" s="6">
        <v>9.8125000000000004E-2</v>
      </c>
      <c r="N107" s="8">
        <v>4163000</v>
      </c>
      <c r="R107" s="8">
        <v>1900000</v>
      </c>
      <c r="T107" s="8">
        <v>2.1910526315789474</v>
      </c>
      <c r="V107">
        <f t="shared" si="33"/>
        <v>2010</v>
      </c>
      <c r="W107">
        <f t="shared" si="34"/>
        <v>2010</v>
      </c>
      <c r="X107" t="str">
        <f t="shared" si="35"/>
        <v>FR00</v>
      </c>
    </row>
    <row r="108" spans="1:24" x14ac:dyDescent="0.2">
      <c r="A108" s="4">
        <v>40204</v>
      </c>
      <c r="B108" s="4">
        <v>40206</v>
      </c>
      <c r="D108" t="s">
        <v>126</v>
      </c>
      <c r="E108" s="4">
        <v>45915</v>
      </c>
      <c r="F108" s="6">
        <v>0.11</v>
      </c>
      <c r="K108" s="6">
        <v>0.1049783</v>
      </c>
      <c r="L108" s="6">
        <v>0.105</v>
      </c>
      <c r="N108" s="8">
        <v>2866000</v>
      </c>
      <c r="R108" s="8">
        <v>1050000</v>
      </c>
      <c r="T108" s="8">
        <v>2.7295238095238097</v>
      </c>
      <c r="V108">
        <f t="shared" si="33"/>
        <v>2010</v>
      </c>
      <c r="W108">
        <f t="shared" si="34"/>
        <v>2010</v>
      </c>
      <c r="X108" t="str">
        <f t="shared" si="35"/>
        <v>FR00</v>
      </c>
    </row>
    <row r="109" spans="1:24" x14ac:dyDescent="0.2">
      <c r="A109" s="4">
        <v>40204</v>
      </c>
      <c r="B109" s="4">
        <v>40206</v>
      </c>
      <c r="D109" t="s">
        <v>127</v>
      </c>
      <c r="E109" s="4">
        <v>50601</v>
      </c>
      <c r="F109" s="6">
        <v>0.105</v>
      </c>
      <c r="K109" s="6">
        <v>0.10872279999999999</v>
      </c>
      <c r="L109" s="6">
        <v>0.10906250000000001</v>
      </c>
      <c r="N109" s="8">
        <v>1552000</v>
      </c>
      <c r="R109" s="8">
        <v>1450000</v>
      </c>
      <c r="T109" s="8">
        <v>1.0703448275862069</v>
      </c>
      <c r="V109">
        <f t="shared" si="33"/>
        <v>2010</v>
      </c>
      <c r="W109">
        <f t="shared" si="34"/>
        <v>2010</v>
      </c>
      <c r="X109" t="str">
        <f t="shared" si="35"/>
        <v>FR00</v>
      </c>
    </row>
    <row r="110" spans="1:24" x14ac:dyDescent="0.2">
      <c r="A110" s="4">
        <v>40219</v>
      </c>
      <c r="B110" s="4">
        <v>40219</v>
      </c>
      <c r="D110" t="s">
        <v>128</v>
      </c>
      <c r="E110" s="4">
        <v>41315</v>
      </c>
      <c r="F110" s="6">
        <v>8.6999999999999994E-2</v>
      </c>
      <c r="K110" s="6">
        <v>8.6999999999999994E-2</v>
      </c>
      <c r="M110" s="8">
        <v>3000000</v>
      </c>
      <c r="N110" s="8">
        <v>8033860</v>
      </c>
      <c r="R110" s="8">
        <v>8033860</v>
      </c>
      <c r="T110" s="8">
        <v>1</v>
      </c>
      <c r="V110">
        <f t="shared" si="33"/>
        <v>2010</v>
      </c>
      <c r="W110">
        <f t="shared" si="34"/>
        <v>2010</v>
      </c>
      <c r="X110" t="str">
        <f t="shared" si="35"/>
        <v>SR-0</v>
      </c>
    </row>
    <row r="111" spans="1:24" x14ac:dyDescent="0.2">
      <c r="A111" s="4">
        <v>40218</v>
      </c>
      <c r="B111" s="4">
        <v>40220</v>
      </c>
      <c r="D111" t="s">
        <v>129</v>
      </c>
      <c r="E111" s="4">
        <v>40584</v>
      </c>
      <c r="F111" s="6">
        <v>0</v>
      </c>
      <c r="K111" s="6">
        <v>6.8968799999999997E-2</v>
      </c>
      <c r="L111" s="6">
        <v>6.9375000000000006E-2</v>
      </c>
      <c r="M111" s="8">
        <v>4000000</v>
      </c>
      <c r="N111" s="8">
        <v>3565000</v>
      </c>
      <c r="R111" s="8">
        <v>1750000</v>
      </c>
      <c r="T111" s="8">
        <v>2.0371428571428569</v>
      </c>
      <c r="V111">
        <f t="shared" si="33"/>
        <v>2010</v>
      </c>
      <c r="W111">
        <f t="shared" si="34"/>
        <v>2010</v>
      </c>
      <c r="X111" t="str">
        <f t="shared" si="35"/>
        <v>SPN2</v>
      </c>
    </row>
    <row r="112" spans="1:24" x14ac:dyDescent="0.2">
      <c r="A112" s="4">
        <v>40218</v>
      </c>
      <c r="B112" s="4">
        <v>40220</v>
      </c>
      <c r="D112" t="s">
        <v>130</v>
      </c>
      <c r="E112" s="4">
        <v>44150</v>
      </c>
      <c r="F112" s="6">
        <v>0.11</v>
      </c>
      <c r="K112" s="6">
        <v>9.8494700000000004E-2</v>
      </c>
      <c r="L112" s="6">
        <v>9.8750000000000004E-2</v>
      </c>
      <c r="N112" s="8">
        <v>2620000</v>
      </c>
      <c r="R112" s="8">
        <v>950000</v>
      </c>
      <c r="T112" s="8">
        <v>2.7578947368421054</v>
      </c>
      <c r="V112">
        <f t="shared" si="33"/>
        <v>2010</v>
      </c>
      <c r="W112">
        <f t="shared" si="34"/>
        <v>2010</v>
      </c>
      <c r="X112" t="str">
        <f t="shared" si="35"/>
        <v>FR00</v>
      </c>
    </row>
    <row r="113" spans="1:24" x14ac:dyDescent="0.2">
      <c r="A113" s="4">
        <v>40218</v>
      </c>
      <c r="B113" s="4">
        <v>40220</v>
      </c>
      <c r="D113" t="s">
        <v>131</v>
      </c>
      <c r="E113" s="4">
        <v>45915</v>
      </c>
      <c r="F113" s="6">
        <v>0.11</v>
      </c>
      <c r="K113" s="6">
        <v>0.10579669999999999</v>
      </c>
      <c r="L113" s="6">
        <v>0.1059375</v>
      </c>
      <c r="N113" s="8">
        <v>2601000</v>
      </c>
      <c r="R113" s="8">
        <v>750000</v>
      </c>
      <c r="T113" s="8">
        <v>3.468</v>
      </c>
      <c r="V113">
        <f t="shared" si="33"/>
        <v>2010</v>
      </c>
      <c r="W113">
        <f t="shared" si="34"/>
        <v>2010</v>
      </c>
      <c r="X113" t="str">
        <f t="shared" si="35"/>
        <v>FR00</v>
      </c>
    </row>
    <row r="114" spans="1:24" x14ac:dyDescent="0.2">
      <c r="A114" s="4">
        <v>40218</v>
      </c>
      <c r="B114" s="4">
        <v>40220</v>
      </c>
      <c r="D114" t="s">
        <v>132</v>
      </c>
      <c r="E114" s="4">
        <v>47710</v>
      </c>
      <c r="F114" s="6">
        <v>0.105</v>
      </c>
      <c r="K114" s="6">
        <v>0.1076714</v>
      </c>
      <c r="L114" s="6">
        <v>0.10781250000000001</v>
      </c>
      <c r="N114" s="8">
        <v>1448000</v>
      </c>
      <c r="R114" s="8">
        <v>750000</v>
      </c>
      <c r="T114" s="8">
        <v>1.9306666666666668</v>
      </c>
      <c r="V114">
        <f t="shared" si="33"/>
        <v>2010</v>
      </c>
      <c r="W114">
        <f t="shared" si="34"/>
        <v>2010</v>
      </c>
      <c r="X114" t="str">
        <f t="shared" si="35"/>
        <v>FR00</v>
      </c>
    </row>
    <row r="115" spans="1:24" x14ac:dyDescent="0.2">
      <c r="A115" s="4">
        <v>40225</v>
      </c>
      <c r="B115" s="4">
        <v>40227</v>
      </c>
      <c r="D115" t="s">
        <v>120</v>
      </c>
      <c r="E115" s="4">
        <v>42262</v>
      </c>
      <c r="F115" s="6">
        <v>9.2499999999999999E-2</v>
      </c>
      <c r="K115" s="6">
        <v>0</v>
      </c>
      <c r="L115" s="6">
        <v>0</v>
      </c>
      <c r="M115" s="8">
        <v>1000000</v>
      </c>
      <c r="N115" s="8">
        <v>264500</v>
      </c>
      <c r="R115" s="8">
        <v>0</v>
      </c>
      <c r="V115">
        <f t="shared" si="33"/>
        <v>2010</v>
      </c>
      <c r="W115">
        <f t="shared" si="34"/>
        <v>2010</v>
      </c>
      <c r="X115" t="str">
        <f t="shared" si="35"/>
        <v>IFR0</v>
      </c>
    </row>
    <row r="116" spans="1:24" x14ac:dyDescent="0.2">
      <c r="A116" s="4">
        <v>40225</v>
      </c>
      <c r="B116" s="4">
        <v>40227</v>
      </c>
      <c r="D116" t="s">
        <v>121</v>
      </c>
      <c r="E116" s="4">
        <v>42750</v>
      </c>
      <c r="F116" s="6">
        <v>0.09</v>
      </c>
      <c r="K116" s="6">
        <v>0</v>
      </c>
      <c r="L116" s="6">
        <v>0</v>
      </c>
      <c r="N116" s="8">
        <v>66000</v>
      </c>
      <c r="R116" s="8">
        <v>0</v>
      </c>
      <c r="V116">
        <f t="shared" si="33"/>
        <v>2010</v>
      </c>
      <c r="W116">
        <f t="shared" si="34"/>
        <v>2010</v>
      </c>
      <c r="X116" t="str">
        <f t="shared" si="35"/>
        <v>IFR0</v>
      </c>
    </row>
    <row r="117" spans="1:24" x14ac:dyDescent="0.2">
      <c r="A117" s="4">
        <v>40225</v>
      </c>
      <c r="B117" s="4">
        <v>40227</v>
      </c>
      <c r="D117" t="s">
        <v>122</v>
      </c>
      <c r="E117" s="4">
        <v>47557</v>
      </c>
      <c r="F117" s="6">
        <v>0.10249999999999999</v>
      </c>
      <c r="K117" s="6">
        <v>0</v>
      </c>
      <c r="L117" s="6">
        <v>0</v>
      </c>
      <c r="N117" s="8">
        <v>711000</v>
      </c>
      <c r="R117" s="8">
        <v>0</v>
      </c>
      <c r="V117">
        <f t="shared" si="33"/>
        <v>2010</v>
      </c>
      <c r="W117">
        <f t="shared" si="34"/>
        <v>2010</v>
      </c>
      <c r="X117" t="str">
        <f t="shared" si="35"/>
        <v>IFR0</v>
      </c>
    </row>
    <row r="118" spans="1:24" x14ac:dyDescent="0.2">
      <c r="A118" s="4">
        <v>40225</v>
      </c>
      <c r="B118" s="4">
        <v>40227</v>
      </c>
      <c r="D118" t="s">
        <v>123</v>
      </c>
      <c r="E118" s="4">
        <v>45672</v>
      </c>
      <c r="F118" s="6">
        <v>0.10249999999999999</v>
      </c>
      <c r="K118" s="6">
        <v>0</v>
      </c>
      <c r="L118" s="6">
        <v>0</v>
      </c>
      <c r="N118" s="8">
        <v>663000</v>
      </c>
      <c r="R118" s="8">
        <v>0</v>
      </c>
      <c r="V118">
        <f t="shared" si="33"/>
        <v>2010</v>
      </c>
      <c r="W118">
        <f t="shared" si="34"/>
        <v>2010</v>
      </c>
      <c r="X118" t="str">
        <f t="shared" si="35"/>
        <v>IFR0</v>
      </c>
    </row>
    <row r="119" spans="1:24" x14ac:dyDescent="0.2">
      <c r="A119" s="4">
        <v>40232</v>
      </c>
      <c r="B119" s="4">
        <v>40234</v>
      </c>
      <c r="D119" t="s">
        <v>133</v>
      </c>
      <c r="E119" s="4">
        <v>40584</v>
      </c>
      <c r="F119" s="6">
        <v>0</v>
      </c>
      <c r="K119" s="6">
        <v>6.8991399999999994E-2</v>
      </c>
      <c r="L119" s="6">
        <v>6.9375000000000006E-2</v>
      </c>
      <c r="M119" s="8">
        <v>4000000</v>
      </c>
      <c r="N119" s="8">
        <v>3897000</v>
      </c>
      <c r="R119" s="8">
        <v>1850000</v>
      </c>
      <c r="T119" s="8">
        <v>2.1064864864864865</v>
      </c>
      <c r="V119">
        <f t="shared" si="33"/>
        <v>2010</v>
      </c>
      <c r="W119">
        <f t="shared" si="34"/>
        <v>2010</v>
      </c>
      <c r="X119" t="str">
        <f t="shared" si="35"/>
        <v>SPN2</v>
      </c>
    </row>
    <row r="120" spans="1:24" x14ac:dyDescent="0.2">
      <c r="A120" s="4">
        <v>40232</v>
      </c>
      <c r="B120" s="4">
        <v>40234</v>
      </c>
      <c r="D120" t="s">
        <v>134</v>
      </c>
      <c r="E120" s="4">
        <v>44150</v>
      </c>
      <c r="F120" s="6">
        <v>0.11</v>
      </c>
      <c r="K120" s="6">
        <v>9.8831500000000003E-2</v>
      </c>
      <c r="L120" s="6">
        <v>9.9062499999999998E-2</v>
      </c>
      <c r="N120" s="8">
        <v>4579000</v>
      </c>
      <c r="R120" s="8">
        <v>350000</v>
      </c>
      <c r="T120" s="8">
        <v>13.082857142857144</v>
      </c>
      <c r="V120">
        <f t="shared" si="33"/>
        <v>2010</v>
      </c>
      <c r="W120">
        <f t="shared" si="34"/>
        <v>2010</v>
      </c>
      <c r="X120" t="str">
        <f t="shared" si="35"/>
        <v>FR00</v>
      </c>
    </row>
    <row r="121" spans="1:24" x14ac:dyDescent="0.2">
      <c r="A121" s="4">
        <v>40232</v>
      </c>
      <c r="B121" s="4">
        <v>40234</v>
      </c>
      <c r="D121" t="s">
        <v>135</v>
      </c>
      <c r="E121" s="4">
        <v>47710</v>
      </c>
      <c r="F121" s="6">
        <v>0.105</v>
      </c>
      <c r="K121" s="6">
        <v>0.1078672</v>
      </c>
      <c r="L121" s="6">
        <v>0.108125</v>
      </c>
      <c r="N121" s="8">
        <v>2075000</v>
      </c>
      <c r="R121" s="8">
        <v>1025000</v>
      </c>
      <c r="T121" s="8">
        <v>2.024390243902439</v>
      </c>
      <c r="V121">
        <f t="shared" si="33"/>
        <v>2010</v>
      </c>
      <c r="W121">
        <f t="shared" si="34"/>
        <v>2010</v>
      </c>
      <c r="X121" t="str">
        <f t="shared" si="35"/>
        <v>FR00</v>
      </c>
    </row>
    <row r="122" spans="1:24" x14ac:dyDescent="0.2">
      <c r="A122" s="4">
        <v>40232</v>
      </c>
      <c r="B122" s="4">
        <v>40234</v>
      </c>
      <c r="D122" t="s">
        <v>136</v>
      </c>
      <c r="E122" s="4">
        <v>50601</v>
      </c>
      <c r="F122" s="6">
        <v>0.105</v>
      </c>
      <c r="K122" s="6">
        <v>0.10875170000000001</v>
      </c>
      <c r="L122" s="6">
        <v>0.10906250000000001</v>
      </c>
      <c r="N122" s="8">
        <v>1792000</v>
      </c>
      <c r="R122" s="8">
        <v>1200000</v>
      </c>
      <c r="T122" s="8">
        <v>1.4933333333333334</v>
      </c>
      <c r="V122">
        <f t="shared" si="33"/>
        <v>2010</v>
      </c>
      <c r="W122">
        <f t="shared" si="34"/>
        <v>2010</v>
      </c>
      <c r="X122" t="str">
        <f t="shared" si="35"/>
        <v>FR00</v>
      </c>
    </row>
    <row r="123" spans="1:24" x14ac:dyDescent="0.2">
      <c r="A123" s="4">
        <v>40239</v>
      </c>
      <c r="B123" s="4">
        <v>40241</v>
      </c>
      <c r="D123" t="s">
        <v>137</v>
      </c>
      <c r="E123" s="4">
        <v>40605</v>
      </c>
      <c r="F123" s="6">
        <v>0</v>
      </c>
      <c r="K123" s="6">
        <v>6.8926600000000005E-2</v>
      </c>
      <c r="L123" s="6">
        <v>6.9062499999999999E-2</v>
      </c>
      <c r="M123" s="8">
        <v>4000000</v>
      </c>
      <c r="N123" s="8">
        <v>5160000</v>
      </c>
      <c r="R123" s="8">
        <v>1850000</v>
      </c>
      <c r="T123" s="8">
        <v>2.7891891891891891</v>
      </c>
      <c r="V123">
        <f t="shared" si="33"/>
        <v>2010</v>
      </c>
      <c r="W123">
        <f t="shared" si="34"/>
        <v>2010</v>
      </c>
      <c r="X123" t="str">
        <f t="shared" si="35"/>
        <v>SPN2</v>
      </c>
    </row>
    <row r="124" spans="1:24" x14ac:dyDescent="0.2">
      <c r="A124" s="4">
        <v>40239</v>
      </c>
      <c r="B124" s="4">
        <v>40241</v>
      </c>
      <c r="D124" t="s">
        <v>138</v>
      </c>
      <c r="E124" s="4">
        <v>42170</v>
      </c>
      <c r="F124" s="6">
        <v>9.5000000000000001E-2</v>
      </c>
      <c r="K124" s="6">
        <v>8.4691299999999997E-2</v>
      </c>
      <c r="L124" s="6">
        <v>8.5000000000000006E-2</v>
      </c>
      <c r="N124" s="8">
        <v>3142000</v>
      </c>
      <c r="R124" s="8">
        <v>1250000</v>
      </c>
      <c r="T124" s="8">
        <v>2.5135999999999998</v>
      </c>
      <c r="V124">
        <f t="shared" si="33"/>
        <v>2010</v>
      </c>
      <c r="W124">
        <f t="shared" si="34"/>
        <v>2010</v>
      </c>
      <c r="X124" t="str">
        <f t="shared" si="35"/>
        <v>FR00</v>
      </c>
    </row>
    <row r="125" spans="1:24" x14ac:dyDescent="0.2">
      <c r="A125" s="4">
        <v>40239</v>
      </c>
      <c r="B125" s="4">
        <v>40241</v>
      </c>
      <c r="D125" t="s">
        <v>139</v>
      </c>
      <c r="E125" s="4">
        <v>47710</v>
      </c>
      <c r="F125" s="6">
        <v>0.105</v>
      </c>
      <c r="K125" s="6">
        <v>0.10720250000000001</v>
      </c>
      <c r="L125" s="6">
        <v>0.1075</v>
      </c>
      <c r="N125" s="8">
        <v>4711000</v>
      </c>
      <c r="R125" s="8">
        <v>2700000</v>
      </c>
      <c r="T125" s="8">
        <v>1.7448148148148148</v>
      </c>
      <c r="V125">
        <f t="shared" si="33"/>
        <v>2010</v>
      </c>
      <c r="W125">
        <f t="shared" si="34"/>
        <v>2010</v>
      </c>
      <c r="X125" t="str">
        <f t="shared" si="35"/>
        <v>FR00</v>
      </c>
    </row>
    <row r="126" spans="1:24" x14ac:dyDescent="0.2">
      <c r="A126" s="4">
        <v>40240</v>
      </c>
      <c r="B126" s="4">
        <v>40240</v>
      </c>
      <c r="D126" t="s">
        <v>140</v>
      </c>
      <c r="E126" s="4">
        <v>40971</v>
      </c>
      <c r="F126" s="6">
        <v>7.6100000000000001E-2</v>
      </c>
      <c r="K126" s="6">
        <v>7.6100000000000001E-2</v>
      </c>
      <c r="N126" s="8">
        <v>3342000</v>
      </c>
      <c r="R126" s="8">
        <v>3342000</v>
      </c>
      <c r="T126" s="8">
        <v>1</v>
      </c>
      <c r="V126">
        <f t="shared" si="33"/>
        <v>2010</v>
      </c>
      <c r="W126">
        <f t="shared" si="34"/>
        <v>2010</v>
      </c>
      <c r="X126" t="str">
        <f t="shared" si="35"/>
        <v>SDHI</v>
      </c>
    </row>
    <row r="127" spans="1:24" x14ac:dyDescent="0.2">
      <c r="A127" s="4">
        <v>40246</v>
      </c>
      <c r="B127" s="4">
        <v>40248</v>
      </c>
      <c r="D127" t="s">
        <v>120</v>
      </c>
      <c r="E127" s="4">
        <v>42262</v>
      </c>
      <c r="F127" s="6">
        <v>9.2499999999999999E-2</v>
      </c>
      <c r="K127" s="6">
        <v>8.5252999999999995E-2</v>
      </c>
      <c r="L127" s="6">
        <v>8.5625000000000007E-2</v>
      </c>
      <c r="M127" s="8">
        <v>1000000</v>
      </c>
      <c r="N127" s="8">
        <v>1021000</v>
      </c>
      <c r="R127" s="8">
        <v>525000</v>
      </c>
      <c r="T127" s="8">
        <v>1.9447619047619047</v>
      </c>
      <c r="V127">
        <f t="shared" si="33"/>
        <v>2010</v>
      </c>
      <c r="W127">
        <f t="shared" si="34"/>
        <v>2010</v>
      </c>
      <c r="X127" t="str">
        <f t="shared" si="35"/>
        <v>IFR0</v>
      </c>
    </row>
    <row r="128" spans="1:24" x14ac:dyDescent="0.2">
      <c r="A128" s="4">
        <v>40246</v>
      </c>
      <c r="B128" s="4">
        <v>40248</v>
      </c>
      <c r="D128" t="s">
        <v>121</v>
      </c>
      <c r="E128" s="4">
        <v>42750</v>
      </c>
      <c r="F128" s="6">
        <v>0.09</v>
      </c>
      <c r="K128" s="6">
        <v>9.0465599999999993E-2</v>
      </c>
      <c r="L128" s="6">
        <v>9.0624999999999997E-2</v>
      </c>
      <c r="N128" s="8">
        <v>86000</v>
      </c>
      <c r="R128" s="8">
        <v>14000</v>
      </c>
      <c r="T128" s="8">
        <v>6.1428571428571432</v>
      </c>
      <c r="V128">
        <f t="shared" si="33"/>
        <v>2010</v>
      </c>
      <c r="W128">
        <f t="shared" si="34"/>
        <v>2010</v>
      </c>
      <c r="X128" t="str">
        <f t="shared" si="35"/>
        <v>IFR0</v>
      </c>
    </row>
    <row r="129" spans="1:24" x14ac:dyDescent="0.2">
      <c r="A129" s="4">
        <v>40246</v>
      </c>
      <c r="B129" s="4">
        <v>40248</v>
      </c>
      <c r="D129" t="s">
        <v>122</v>
      </c>
      <c r="E129" s="4">
        <v>47557</v>
      </c>
      <c r="F129" s="6">
        <v>0.10249999999999999</v>
      </c>
      <c r="K129" s="6">
        <v>0</v>
      </c>
      <c r="L129" s="6">
        <v>0</v>
      </c>
      <c r="N129" s="8">
        <v>56000</v>
      </c>
      <c r="R129" s="8">
        <v>0</v>
      </c>
      <c r="V129">
        <f t="shared" si="33"/>
        <v>2010</v>
      </c>
      <c r="W129">
        <f t="shared" si="34"/>
        <v>2010</v>
      </c>
      <c r="X129" t="str">
        <f t="shared" si="35"/>
        <v>IFR0</v>
      </c>
    </row>
    <row r="130" spans="1:24" x14ac:dyDescent="0.2">
      <c r="A130" s="4">
        <v>40246</v>
      </c>
      <c r="B130" s="4">
        <v>40248</v>
      </c>
      <c r="D130" t="s">
        <v>123</v>
      </c>
      <c r="E130" s="4">
        <v>45672</v>
      </c>
      <c r="F130" s="6">
        <v>0.10249999999999999</v>
      </c>
      <c r="K130" s="6">
        <v>0.1042555</v>
      </c>
      <c r="L130" s="6">
        <v>0.1046875</v>
      </c>
      <c r="N130" s="8">
        <v>711000</v>
      </c>
      <c r="R130" s="8">
        <v>460000</v>
      </c>
      <c r="T130" s="8">
        <v>1.5456521739130435</v>
      </c>
      <c r="V130">
        <f t="shared" si="33"/>
        <v>2010</v>
      </c>
      <c r="W130">
        <f t="shared" si="34"/>
        <v>2010</v>
      </c>
      <c r="X130" t="str">
        <f t="shared" si="35"/>
        <v>IFR0</v>
      </c>
    </row>
    <row r="131" spans="1:24" x14ac:dyDescent="0.2">
      <c r="A131" s="4">
        <v>40260</v>
      </c>
      <c r="B131" s="4">
        <v>40262</v>
      </c>
      <c r="D131" t="s">
        <v>141</v>
      </c>
      <c r="E131" s="4">
        <v>40605</v>
      </c>
      <c r="F131" s="6">
        <v>0</v>
      </c>
      <c r="K131" s="6">
        <v>6.8819699999999998E-2</v>
      </c>
      <c r="L131" s="6">
        <v>6.9062499999999999E-2</v>
      </c>
      <c r="M131" s="8">
        <v>5000000</v>
      </c>
      <c r="N131" s="8">
        <v>5977000</v>
      </c>
      <c r="R131" s="8">
        <v>2950000</v>
      </c>
      <c r="T131" s="8">
        <v>2.0261016949152544</v>
      </c>
      <c r="V131">
        <f t="shared" si="33"/>
        <v>2010</v>
      </c>
      <c r="W131">
        <f t="shared" si="34"/>
        <v>2010</v>
      </c>
      <c r="X131" t="str">
        <f t="shared" si="35"/>
        <v>SPN2</v>
      </c>
    </row>
    <row r="132" spans="1:24" x14ac:dyDescent="0.2">
      <c r="A132" s="4">
        <v>40260</v>
      </c>
      <c r="B132" s="4">
        <v>40262</v>
      </c>
      <c r="D132" t="s">
        <v>142</v>
      </c>
      <c r="E132" s="4">
        <v>45915</v>
      </c>
      <c r="F132" s="6">
        <v>0.11</v>
      </c>
      <c r="K132" s="6">
        <v>9.7998000000000002E-2</v>
      </c>
      <c r="L132" s="6">
        <v>9.8125000000000004E-2</v>
      </c>
      <c r="N132" s="8">
        <v>3694000</v>
      </c>
      <c r="R132" s="8">
        <v>800000</v>
      </c>
      <c r="T132" s="8">
        <v>4.6174999999999997</v>
      </c>
      <c r="V132">
        <f t="shared" si="33"/>
        <v>2010</v>
      </c>
      <c r="W132">
        <f t="shared" si="34"/>
        <v>2010</v>
      </c>
      <c r="X132" t="str">
        <f t="shared" si="35"/>
        <v>FR00</v>
      </c>
    </row>
    <row r="133" spans="1:24" x14ac:dyDescent="0.2">
      <c r="A133" s="4">
        <v>40260</v>
      </c>
      <c r="B133" s="4">
        <v>40262</v>
      </c>
      <c r="D133" t="s">
        <v>143</v>
      </c>
      <c r="E133" s="4">
        <v>47710</v>
      </c>
      <c r="F133" s="6">
        <v>0.11</v>
      </c>
      <c r="K133" s="6">
        <v>0.1040975</v>
      </c>
      <c r="L133" s="6">
        <v>0.104375</v>
      </c>
      <c r="N133" s="8">
        <v>4314000</v>
      </c>
      <c r="R133" s="8">
        <v>1625000</v>
      </c>
      <c r="T133" s="8">
        <v>2.6547692307692308</v>
      </c>
      <c r="V133">
        <f t="shared" si="33"/>
        <v>2010</v>
      </c>
      <c r="W133">
        <f t="shared" si="34"/>
        <v>2010</v>
      </c>
      <c r="X133" t="str">
        <f t="shared" si="35"/>
        <v>FR00</v>
      </c>
    </row>
    <row r="134" spans="1:24" x14ac:dyDescent="0.2">
      <c r="A134" s="4">
        <v>40260</v>
      </c>
      <c r="B134" s="4">
        <v>40262</v>
      </c>
      <c r="D134" t="s">
        <v>144</v>
      </c>
      <c r="E134" s="4">
        <v>50601</v>
      </c>
      <c r="F134" s="6">
        <v>0.105</v>
      </c>
      <c r="K134" s="6">
        <v>0.10600370000000001</v>
      </c>
      <c r="L134" s="6">
        <v>0.1065625</v>
      </c>
      <c r="N134" s="8">
        <v>3922000</v>
      </c>
      <c r="R134" s="8">
        <v>2100000</v>
      </c>
      <c r="T134" s="8">
        <v>1.8676190476190475</v>
      </c>
      <c r="V134">
        <f t="shared" si="33"/>
        <v>2010</v>
      </c>
      <c r="W134">
        <f t="shared" si="34"/>
        <v>2010</v>
      </c>
      <c r="X134" t="str">
        <f t="shared" si="35"/>
        <v>FR00</v>
      </c>
    </row>
    <row r="135" spans="1:24" x14ac:dyDescent="0.2">
      <c r="A135" s="4">
        <v>40267</v>
      </c>
      <c r="B135" s="4">
        <v>40269</v>
      </c>
      <c r="D135" t="s">
        <v>120</v>
      </c>
      <c r="E135" s="4">
        <v>42262</v>
      </c>
      <c r="F135" s="6">
        <v>9.2499999999999999E-2</v>
      </c>
      <c r="K135" s="6">
        <v>8.5206900000000002E-2</v>
      </c>
      <c r="L135" s="6">
        <v>8.5625000000000007E-2</v>
      </c>
      <c r="M135" s="8">
        <v>1000000</v>
      </c>
      <c r="N135" s="8">
        <v>533000</v>
      </c>
      <c r="R135" s="8">
        <v>300000</v>
      </c>
      <c r="T135" s="8">
        <v>1.7766666666666666</v>
      </c>
      <c r="V135">
        <f t="shared" si="33"/>
        <v>2010</v>
      </c>
      <c r="W135">
        <f t="shared" si="34"/>
        <v>2010</v>
      </c>
      <c r="X135" t="str">
        <f t="shared" si="35"/>
        <v>IFR0</v>
      </c>
    </row>
    <row r="136" spans="1:24" x14ac:dyDescent="0.2">
      <c r="A136" s="4">
        <v>40267</v>
      </c>
      <c r="B136" s="4">
        <v>40269</v>
      </c>
      <c r="D136" t="s">
        <v>121</v>
      </c>
      <c r="E136" s="4">
        <v>42750</v>
      </c>
      <c r="F136" s="6">
        <v>0.09</v>
      </c>
      <c r="K136" s="6">
        <v>0</v>
      </c>
      <c r="L136" s="6">
        <v>0</v>
      </c>
      <c r="N136" s="8">
        <v>101000</v>
      </c>
      <c r="R136" s="8">
        <v>0</v>
      </c>
      <c r="T136" s="8">
        <v>0</v>
      </c>
      <c r="V136">
        <f t="shared" si="33"/>
        <v>2010</v>
      </c>
      <c r="W136">
        <f t="shared" si="34"/>
        <v>2010</v>
      </c>
      <c r="X136" t="str">
        <f t="shared" si="35"/>
        <v>IFR0</v>
      </c>
    </row>
    <row r="137" spans="1:24" x14ac:dyDescent="0.2">
      <c r="A137" s="4">
        <v>40267</v>
      </c>
      <c r="B137" s="4">
        <v>40269</v>
      </c>
      <c r="D137" t="s">
        <v>145</v>
      </c>
      <c r="E137" s="4">
        <v>47557</v>
      </c>
      <c r="F137" s="6">
        <v>0.10249999999999999</v>
      </c>
      <c r="K137" s="6">
        <v>0.1053231</v>
      </c>
      <c r="L137" s="6">
        <v>0.1065625</v>
      </c>
      <c r="N137" s="8">
        <v>400000</v>
      </c>
      <c r="R137" s="8">
        <v>320000</v>
      </c>
      <c r="T137" s="8">
        <v>1.25</v>
      </c>
      <c r="V137">
        <f t="shared" si="33"/>
        <v>2010</v>
      </c>
      <c r="W137">
        <f t="shared" si="34"/>
        <v>2010</v>
      </c>
      <c r="X137" t="str">
        <f t="shared" si="35"/>
        <v>IFR0</v>
      </c>
    </row>
    <row r="138" spans="1:24" x14ac:dyDescent="0.2">
      <c r="A138" s="4">
        <v>40267</v>
      </c>
      <c r="B138" s="4">
        <v>40269</v>
      </c>
      <c r="D138" t="s">
        <v>123</v>
      </c>
      <c r="E138" s="4">
        <v>45672</v>
      </c>
      <c r="F138" s="6">
        <v>0.10249999999999999</v>
      </c>
      <c r="K138" s="6">
        <v>0</v>
      </c>
      <c r="L138" s="6">
        <v>0</v>
      </c>
      <c r="N138" s="8">
        <v>653000</v>
      </c>
      <c r="R138" s="8">
        <v>0</v>
      </c>
      <c r="T138" s="8">
        <v>0</v>
      </c>
      <c r="V138">
        <f t="shared" si="33"/>
        <v>2010</v>
      </c>
      <c r="W138">
        <f t="shared" si="34"/>
        <v>2010</v>
      </c>
      <c r="X138" t="str">
        <f t="shared" si="35"/>
        <v>IFR0</v>
      </c>
    </row>
    <row r="139" spans="1:24" x14ac:dyDescent="0.2">
      <c r="A139" s="4">
        <v>40274</v>
      </c>
      <c r="B139" s="4">
        <v>40276</v>
      </c>
      <c r="D139" t="s">
        <v>146</v>
      </c>
      <c r="E139" s="4">
        <v>40640</v>
      </c>
      <c r="F139" s="6">
        <v>0</v>
      </c>
      <c r="K139" s="6">
        <v>6.8658999999999998E-2</v>
      </c>
      <c r="L139" s="6">
        <v>6.8750000000000006E-2</v>
      </c>
      <c r="M139" s="8">
        <v>4000000</v>
      </c>
      <c r="N139" s="8">
        <v>9290000</v>
      </c>
      <c r="R139" s="8">
        <v>2800000</v>
      </c>
      <c r="T139" s="8">
        <v>3.3178571428571431</v>
      </c>
      <c r="V139">
        <f t="shared" si="33"/>
        <v>2010</v>
      </c>
      <c r="W139">
        <f t="shared" si="34"/>
        <v>2010</v>
      </c>
      <c r="X139" t="str">
        <f t="shared" si="35"/>
        <v>SPN2</v>
      </c>
    </row>
    <row r="140" spans="1:24" x14ac:dyDescent="0.2">
      <c r="A140" s="4">
        <v>40274</v>
      </c>
      <c r="B140" s="4">
        <v>40276</v>
      </c>
      <c r="D140" t="s">
        <v>147</v>
      </c>
      <c r="E140" s="4">
        <v>42931</v>
      </c>
      <c r="F140" s="6">
        <v>0.1</v>
      </c>
      <c r="K140" s="6">
        <v>8.6966199999999994E-2</v>
      </c>
      <c r="L140" s="6">
        <v>8.7187500000000001E-2</v>
      </c>
      <c r="N140" s="8">
        <v>2847000</v>
      </c>
      <c r="R140" s="8">
        <v>300000</v>
      </c>
      <c r="T140" s="8">
        <v>9.49</v>
      </c>
      <c r="V140">
        <f t="shared" si="33"/>
        <v>2010</v>
      </c>
      <c r="W140">
        <f t="shared" si="34"/>
        <v>2010</v>
      </c>
      <c r="X140" t="str">
        <f t="shared" si="35"/>
        <v>FR00</v>
      </c>
    </row>
    <row r="141" spans="1:24" x14ac:dyDescent="0.2">
      <c r="A141" s="4">
        <v>40274</v>
      </c>
      <c r="B141" s="4">
        <v>40276</v>
      </c>
      <c r="D141" t="s">
        <v>148</v>
      </c>
      <c r="E141" s="4">
        <v>44150</v>
      </c>
      <c r="F141" s="6">
        <v>0.11</v>
      </c>
      <c r="K141" s="6">
        <v>9.1087199999999993E-2</v>
      </c>
      <c r="L141" s="6">
        <v>9.1249999999999998E-2</v>
      </c>
      <c r="N141" s="8">
        <v>4276000</v>
      </c>
      <c r="R141" s="8">
        <v>1450000</v>
      </c>
      <c r="T141" s="8">
        <v>2.9489655172413793</v>
      </c>
      <c r="V141">
        <f t="shared" si="33"/>
        <v>2010</v>
      </c>
      <c r="W141">
        <f t="shared" si="34"/>
        <v>2010</v>
      </c>
      <c r="X141" t="str">
        <f t="shared" si="35"/>
        <v>FR00</v>
      </c>
    </row>
    <row r="142" spans="1:24" x14ac:dyDescent="0.2">
      <c r="A142" s="4">
        <v>40274</v>
      </c>
      <c r="B142" s="4">
        <v>40276</v>
      </c>
      <c r="D142" t="s">
        <v>149</v>
      </c>
      <c r="E142" s="4">
        <v>46583</v>
      </c>
      <c r="F142" s="6">
        <v>0.10249999999999999</v>
      </c>
      <c r="K142" s="6">
        <v>0.1008507</v>
      </c>
      <c r="L142" s="6">
        <v>0.1009375</v>
      </c>
      <c r="N142" s="8">
        <v>5347000</v>
      </c>
      <c r="R142" s="8">
        <v>450000</v>
      </c>
      <c r="T142" s="8">
        <v>11.882222222222222</v>
      </c>
      <c r="V142">
        <f t="shared" si="33"/>
        <v>2010</v>
      </c>
      <c r="W142">
        <f t="shared" si="34"/>
        <v>2010</v>
      </c>
      <c r="X142" t="str">
        <f t="shared" si="35"/>
        <v>FR00</v>
      </c>
    </row>
    <row r="143" spans="1:24" x14ac:dyDescent="0.2">
      <c r="A143" s="4">
        <v>40281</v>
      </c>
      <c r="B143" s="4">
        <v>40283</v>
      </c>
      <c r="D143" t="s">
        <v>120</v>
      </c>
      <c r="E143" s="4">
        <v>42262</v>
      </c>
      <c r="F143" s="6">
        <v>9.2499999999999999E-2</v>
      </c>
      <c r="K143" s="6">
        <v>8.3112400000000003E-2</v>
      </c>
      <c r="L143" s="6">
        <v>8.3750000000000005E-2</v>
      </c>
      <c r="M143" s="8">
        <v>1000000</v>
      </c>
      <c r="N143" s="8">
        <v>1084000</v>
      </c>
      <c r="R143" s="8">
        <v>150000</v>
      </c>
      <c r="T143" s="8">
        <v>7.2266666666666666</v>
      </c>
      <c r="V143">
        <f t="shared" si="33"/>
        <v>2010</v>
      </c>
      <c r="W143">
        <f t="shared" si="34"/>
        <v>2010</v>
      </c>
      <c r="X143" t="str">
        <f t="shared" si="35"/>
        <v>IFR0</v>
      </c>
    </row>
    <row r="144" spans="1:24" x14ac:dyDescent="0.2">
      <c r="A144" s="4">
        <v>40281</v>
      </c>
      <c r="B144" s="4">
        <v>40283</v>
      </c>
      <c r="D144" t="s">
        <v>121</v>
      </c>
      <c r="E144" s="4">
        <v>42750</v>
      </c>
      <c r="F144" s="6">
        <v>0.09</v>
      </c>
      <c r="K144" s="6">
        <v>0</v>
      </c>
      <c r="L144" s="6">
        <v>0</v>
      </c>
      <c r="N144" s="8">
        <v>183000</v>
      </c>
      <c r="R144" s="8">
        <v>0</v>
      </c>
      <c r="T144" s="8">
        <v>0</v>
      </c>
      <c r="V144">
        <f t="shared" si="33"/>
        <v>2010</v>
      </c>
      <c r="W144">
        <f t="shared" si="34"/>
        <v>2010</v>
      </c>
      <c r="X144" t="str">
        <f t="shared" si="35"/>
        <v>IFR0</v>
      </c>
    </row>
    <row r="145" spans="1:24" x14ac:dyDescent="0.2">
      <c r="A145" s="4">
        <v>40281</v>
      </c>
      <c r="B145" s="4">
        <v>40283</v>
      </c>
      <c r="D145" t="s">
        <v>150</v>
      </c>
      <c r="E145" s="4">
        <v>47557</v>
      </c>
      <c r="F145" s="6">
        <v>0.10249999999999999</v>
      </c>
      <c r="K145" s="6">
        <v>0.1028771</v>
      </c>
      <c r="L145" s="6">
        <v>0.10312499999999999</v>
      </c>
      <c r="N145" s="8">
        <v>867000</v>
      </c>
      <c r="R145" s="8">
        <v>675000</v>
      </c>
      <c r="T145" s="8">
        <v>1.2844444444444445</v>
      </c>
      <c r="V145">
        <f t="shared" si="33"/>
        <v>2010</v>
      </c>
      <c r="W145">
        <f t="shared" si="34"/>
        <v>2010</v>
      </c>
      <c r="X145" t="str">
        <f t="shared" si="35"/>
        <v>IFR0</v>
      </c>
    </row>
    <row r="146" spans="1:24" x14ac:dyDescent="0.2">
      <c r="A146" s="4">
        <v>40281</v>
      </c>
      <c r="B146" s="4">
        <v>40283</v>
      </c>
      <c r="D146" t="s">
        <v>123</v>
      </c>
      <c r="E146" s="4">
        <v>45672</v>
      </c>
      <c r="F146" s="6">
        <v>0.10249999999999999</v>
      </c>
      <c r="K146" s="6">
        <v>0</v>
      </c>
      <c r="L146" s="6">
        <v>0</v>
      </c>
      <c r="N146" s="8">
        <v>116000</v>
      </c>
      <c r="R146" s="8">
        <v>0</v>
      </c>
      <c r="T146" s="8">
        <v>0</v>
      </c>
      <c r="V146">
        <f t="shared" si="33"/>
        <v>2010</v>
      </c>
      <c r="W146">
        <f t="shared" si="34"/>
        <v>2010</v>
      </c>
      <c r="X146" t="str">
        <f t="shared" si="35"/>
        <v>IFR0</v>
      </c>
    </row>
    <row r="147" spans="1:24" x14ac:dyDescent="0.2">
      <c r="A147" s="4">
        <v>40281</v>
      </c>
      <c r="B147" s="4">
        <v>40283</v>
      </c>
      <c r="D147" t="s">
        <v>151</v>
      </c>
      <c r="E147" s="4">
        <v>43905</v>
      </c>
      <c r="F147" s="6">
        <v>8.7999999999999995E-2</v>
      </c>
      <c r="K147" s="6">
        <v>9.1249999999999998E-2</v>
      </c>
      <c r="L147" s="6">
        <v>9.1249999999999998E-2</v>
      </c>
      <c r="N147" s="8">
        <v>106000</v>
      </c>
      <c r="R147" s="8">
        <v>100000</v>
      </c>
      <c r="V147">
        <f t="shared" si="33"/>
        <v>2010</v>
      </c>
      <c r="W147">
        <f t="shared" si="34"/>
        <v>2010</v>
      </c>
      <c r="X147" t="str">
        <f t="shared" si="35"/>
        <v>IFR0</v>
      </c>
    </row>
    <row r="148" spans="1:24" x14ac:dyDescent="0.2">
      <c r="A148" s="4">
        <v>40288</v>
      </c>
      <c r="B148" s="4">
        <v>40290</v>
      </c>
      <c r="D148" t="s">
        <v>152</v>
      </c>
      <c r="E148" s="4">
        <v>40640</v>
      </c>
      <c r="F148" s="6">
        <v>0</v>
      </c>
      <c r="K148" s="6">
        <v>6.7532900000000007E-2</v>
      </c>
      <c r="L148" s="6">
        <v>6.8125000000000005E-2</v>
      </c>
      <c r="M148" s="8">
        <v>5000000</v>
      </c>
      <c r="N148" s="8">
        <v>9947000</v>
      </c>
      <c r="R148" s="8">
        <v>2670000</v>
      </c>
      <c r="T148" s="8">
        <v>3.7254681647940076</v>
      </c>
      <c r="V148">
        <f t="shared" si="33"/>
        <v>2010</v>
      </c>
      <c r="W148">
        <f t="shared" si="34"/>
        <v>2010</v>
      </c>
      <c r="X148" t="str">
        <f t="shared" si="35"/>
        <v>SPN2</v>
      </c>
    </row>
    <row r="149" spans="1:24" x14ac:dyDescent="0.2">
      <c r="A149" s="4">
        <v>40288</v>
      </c>
      <c r="B149" s="4">
        <v>40290</v>
      </c>
      <c r="D149" t="s">
        <v>138</v>
      </c>
      <c r="E149" s="4">
        <v>42170</v>
      </c>
      <c r="F149" s="6">
        <v>9.5000000000000001E-2</v>
      </c>
      <c r="K149" s="6">
        <v>8.31953E-2</v>
      </c>
      <c r="L149" s="6">
        <v>8.3437499999999998E-2</v>
      </c>
      <c r="N149" s="8">
        <v>4206000</v>
      </c>
      <c r="R149" s="8">
        <v>1000000</v>
      </c>
      <c r="T149" s="8">
        <v>4.2060000000000004</v>
      </c>
      <c r="V149">
        <f t="shared" si="33"/>
        <v>2010</v>
      </c>
      <c r="W149">
        <f t="shared" si="34"/>
        <v>2010</v>
      </c>
      <c r="X149" t="str">
        <f t="shared" si="35"/>
        <v>FR00</v>
      </c>
    </row>
    <row r="150" spans="1:24" x14ac:dyDescent="0.2">
      <c r="A150" s="4">
        <v>40288</v>
      </c>
      <c r="B150" s="4">
        <v>40290</v>
      </c>
      <c r="D150" t="s">
        <v>142</v>
      </c>
      <c r="E150" s="4">
        <v>45915</v>
      </c>
      <c r="F150" s="6">
        <v>0.11</v>
      </c>
      <c r="K150" s="6">
        <v>9.4062300000000001E-2</v>
      </c>
      <c r="L150" s="6">
        <v>9.4062499999999993E-2</v>
      </c>
      <c r="N150" s="8">
        <v>6040500</v>
      </c>
      <c r="R150" s="8">
        <v>1600000</v>
      </c>
      <c r="T150" s="8">
        <v>3.7753125000000001</v>
      </c>
      <c r="V150">
        <f t="shared" si="33"/>
        <v>2010</v>
      </c>
      <c r="W150">
        <f t="shared" si="34"/>
        <v>2010</v>
      </c>
      <c r="X150" t="str">
        <f t="shared" si="35"/>
        <v>FR00</v>
      </c>
    </row>
    <row r="151" spans="1:24" x14ac:dyDescent="0.2">
      <c r="A151" s="4">
        <v>40288</v>
      </c>
      <c r="B151" s="4">
        <v>40290</v>
      </c>
      <c r="D151" t="s">
        <v>153</v>
      </c>
      <c r="E151" s="4">
        <v>46798</v>
      </c>
      <c r="F151" s="6">
        <v>0.1</v>
      </c>
      <c r="K151" s="6">
        <v>9.9390800000000001E-2</v>
      </c>
      <c r="L151" s="6">
        <v>9.9687499999999998E-2</v>
      </c>
      <c r="N151" s="8">
        <v>3480000</v>
      </c>
      <c r="R151" s="8">
        <v>2050000</v>
      </c>
      <c r="T151" s="8">
        <v>1.6975609756097561</v>
      </c>
      <c r="V151">
        <f t="shared" si="33"/>
        <v>2010</v>
      </c>
      <c r="W151">
        <f t="shared" si="34"/>
        <v>2010</v>
      </c>
      <c r="X151" t="str">
        <f t="shared" si="35"/>
        <v>FR00</v>
      </c>
    </row>
    <row r="152" spans="1:24" x14ac:dyDescent="0.2">
      <c r="A152" s="4">
        <v>40295</v>
      </c>
      <c r="B152" s="4">
        <v>40297</v>
      </c>
      <c r="D152" t="s">
        <v>120</v>
      </c>
      <c r="E152" s="4">
        <v>42262</v>
      </c>
      <c r="F152" s="6">
        <v>9.2499999999999999E-2</v>
      </c>
      <c r="K152" s="6">
        <v>8.2500000000000004E-2</v>
      </c>
      <c r="L152" s="6">
        <v>8.2500000000000004E-2</v>
      </c>
      <c r="M152" s="8">
        <v>1000000</v>
      </c>
      <c r="N152" s="8">
        <v>1074000</v>
      </c>
      <c r="R152" s="8">
        <v>200000</v>
      </c>
      <c r="T152" s="8">
        <v>5.37</v>
      </c>
      <c r="V152">
        <f t="shared" si="33"/>
        <v>2010</v>
      </c>
      <c r="W152">
        <f t="shared" si="34"/>
        <v>2010</v>
      </c>
      <c r="X152" t="str">
        <f t="shared" si="35"/>
        <v>IFR0</v>
      </c>
    </row>
    <row r="153" spans="1:24" x14ac:dyDescent="0.2">
      <c r="A153" s="4">
        <v>40295</v>
      </c>
      <c r="B153" s="4">
        <v>40297</v>
      </c>
      <c r="D153" t="s">
        <v>121</v>
      </c>
      <c r="E153" s="4">
        <v>42750</v>
      </c>
      <c r="F153" s="6">
        <v>0.09</v>
      </c>
      <c r="K153" s="6">
        <v>0</v>
      </c>
      <c r="L153" s="6">
        <v>0</v>
      </c>
      <c r="N153" s="8">
        <v>172000</v>
      </c>
      <c r="R153" s="8">
        <v>0</v>
      </c>
      <c r="V153">
        <f t="shared" si="33"/>
        <v>2010</v>
      </c>
      <c r="W153">
        <f t="shared" si="34"/>
        <v>2010</v>
      </c>
      <c r="X153" t="str">
        <f t="shared" si="35"/>
        <v>IFR0</v>
      </c>
    </row>
    <row r="154" spans="1:24" x14ac:dyDescent="0.2">
      <c r="A154" s="4">
        <v>40295</v>
      </c>
      <c r="B154" s="4">
        <v>40297</v>
      </c>
      <c r="D154" t="s">
        <v>150</v>
      </c>
      <c r="E154" s="4">
        <v>47557</v>
      </c>
      <c r="F154" s="6">
        <v>0.10249999999999999</v>
      </c>
      <c r="K154" s="6">
        <v>0</v>
      </c>
      <c r="L154" s="6">
        <v>0</v>
      </c>
      <c r="N154" s="8">
        <v>414000</v>
      </c>
      <c r="R154" s="8">
        <v>0</v>
      </c>
      <c r="V154">
        <f t="shared" si="33"/>
        <v>2010</v>
      </c>
      <c r="W154">
        <f t="shared" si="34"/>
        <v>2010</v>
      </c>
      <c r="X154" t="str">
        <f t="shared" si="35"/>
        <v>IFR0</v>
      </c>
    </row>
    <row r="155" spans="1:24" x14ac:dyDescent="0.2">
      <c r="A155" s="4">
        <v>40295</v>
      </c>
      <c r="B155" s="4">
        <v>40297</v>
      </c>
      <c r="D155" t="s">
        <v>123</v>
      </c>
      <c r="E155" s="4">
        <v>45672</v>
      </c>
      <c r="F155" s="6">
        <v>0.10249999999999999</v>
      </c>
      <c r="K155" s="6">
        <v>0</v>
      </c>
      <c r="L155" s="6">
        <v>0</v>
      </c>
      <c r="N155" s="8">
        <v>115000</v>
      </c>
      <c r="R155" s="8">
        <v>0</v>
      </c>
      <c r="V155">
        <f t="shared" si="33"/>
        <v>2010</v>
      </c>
      <c r="W155">
        <f t="shared" si="34"/>
        <v>2010</v>
      </c>
      <c r="X155" t="str">
        <f t="shared" si="35"/>
        <v>IFR0</v>
      </c>
    </row>
    <row r="156" spans="1:24" x14ac:dyDescent="0.2">
      <c r="A156" s="4">
        <v>40295</v>
      </c>
      <c r="B156" s="4">
        <v>40297</v>
      </c>
      <c r="D156" t="s">
        <v>151</v>
      </c>
      <c r="E156" s="4">
        <v>43905</v>
      </c>
      <c r="F156" s="6">
        <v>8.7999999999999995E-2</v>
      </c>
      <c r="K156" s="6">
        <v>0</v>
      </c>
      <c r="L156" s="6">
        <v>0</v>
      </c>
      <c r="N156" s="8">
        <v>145000</v>
      </c>
      <c r="R156" s="8">
        <v>0</v>
      </c>
      <c r="V156">
        <f t="shared" si="33"/>
        <v>2010</v>
      </c>
      <c r="W156">
        <f t="shared" si="34"/>
        <v>2010</v>
      </c>
      <c r="X156" t="str">
        <f t="shared" si="35"/>
        <v>IFR0</v>
      </c>
    </row>
    <row r="157" spans="1:24" x14ac:dyDescent="0.2">
      <c r="A157" s="4">
        <v>40302</v>
      </c>
      <c r="B157" s="4">
        <v>40304</v>
      </c>
      <c r="D157" t="s">
        <v>154</v>
      </c>
      <c r="E157" s="4">
        <v>40668</v>
      </c>
      <c r="F157" s="6">
        <v>0</v>
      </c>
      <c r="K157" s="6">
        <v>6.7500000000000004E-2</v>
      </c>
      <c r="L157" s="6">
        <v>6.7500000000000004E-2</v>
      </c>
      <c r="M157" s="8">
        <v>5000000</v>
      </c>
      <c r="N157" s="8">
        <v>12593000</v>
      </c>
      <c r="R157" s="8">
        <v>2425000</v>
      </c>
      <c r="T157" s="8">
        <v>5.1929896907216495</v>
      </c>
      <c r="V157">
        <f t="shared" si="33"/>
        <v>2010</v>
      </c>
      <c r="W157">
        <f t="shared" si="34"/>
        <v>2010</v>
      </c>
      <c r="X157" t="str">
        <f t="shared" si="35"/>
        <v>SPN2</v>
      </c>
    </row>
    <row r="158" spans="1:24" x14ac:dyDescent="0.2">
      <c r="A158" s="4">
        <v>40302</v>
      </c>
      <c r="B158" s="4">
        <v>40304</v>
      </c>
      <c r="D158" t="s">
        <v>155</v>
      </c>
      <c r="E158" s="4">
        <v>45915</v>
      </c>
      <c r="F158" s="6">
        <v>0.11</v>
      </c>
      <c r="K158" s="6">
        <v>9.2682E-2</v>
      </c>
      <c r="L158" s="6">
        <v>9.2812500000000006E-2</v>
      </c>
      <c r="N158" s="8">
        <v>2857000</v>
      </c>
      <c r="R158" s="8">
        <v>1350000</v>
      </c>
      <c r="T158" s="8">
        <v>2.1162962962962961</v>
      </c>
      <c r="V158">
        <f t="shared" si="33"/>
        <v>2010</v>
      </c>
      <c r="W158">
        <f t="shared" si="34"/>
        <v>2010</v>
      </c>
      <c r="X158" t="str">
        <f t="shared" si="35"/>
        <v>FR00</v>
      </c>
    </row>
    <row r="159" spans="1:24" x14ac:dyDescent="0.2">
      <c r="A159" s="4">
        <v>40302</v>
      </c>
      <c r="B159" s="4">
        <v>40304</v>
      </c>
      <c r="D159" t="s">
        <v>156</v>
      </c>
      <c r="E159" s="4">
        <v>46798</v>
      </c>
      <c r="F159" s="6">
        <v>0.1</v>
      </c>
      <c r="K159" s="6">
        <v>9.7191799999999995E-2</v>
      </c>
      <c r="L159" s="6">
        <v>9.7500000000000003E-2</v>
      </c>
      <c r="N159" s="8">
        <v>4000000</v>
      </c>
      <c r="R159" s="8">
        <v>1200000</v>
      </c>
      <c r="T159" s="8">
        <v>3.3333333333333335</v>
      </c>
      <c r="V159">
        <f t="shared" si="33"/>
        <v>2010</v>
      </c>
      <c r="W159">
        <f t="shared" si="34"/>
        <v>2010</v>
      </c>
      <c r="X159" t="str">
        <f t="shared" si="35"/>
        <v>FR00</v>
      </c>
    </row>
    <row r="160" spans="1:24" x14ac:dyDescent="0.2">
      <c r="A160" s="4">
        <v>40302</v>
      </c>
      <c r="B160" s="4">
        <v>40304</v>
      </c>
      <c r="D160" t="s">
        <v>157</v>
      </c>
      <c r="E160" s="4">
        <v>50601</v>
      </c>
      <c r="F160" s="6">
        <v>0.105</v>
      </c>
      <c r="K160" s="6">
        <v>0.1008288</v>
      </c>
      <c r="L160" s="6">
        <v>0.1009375</v>
      </c>
      <c r="N160" s="8">
        <v>718000</v>
      </c>
      <c r="R160" s="8">
        <v>425000</v>
      </c>
      <c r="T160" s="8">
        <v>1.6894117647058824</v>
      </c>
      <c r="V160">
        <f t="shared" si="33"/>
        <v>2010</v>
      </c>
      <c r="W160">
        <f t="shared" si="34"/>
        <v>2010</v>
      </c>
      <c r="X160" t="str">
        <f t="shared" si="35"/>
        <v>FR00</v>
      </c>
    </row>
    <row r="161" spans="1:24" x14ac:dyDescent="0.2">
      <c r="A161" s="4">
        <v>40309</v>
      </c>
      <c r="B161" s="4">
        <v>40311</v>
      </c>
      <c r="D161" t="s">
        <v>120</v>
      </c>
      <c r="E161" s="4">
        <v>42262</v>
      </c>
      <c r="F161" s="6">
        <v>9.2499999999999999E-2</v>
      </c>
      <c r="K161" s="6">
        <v>8.6236499999999994E-2</v>
      </c>
      <c r="L161" s="6">
        <v>0</v>
      </c>
      <c r="M161" s="8">
        <v>1000000</v>
      </c>
      <c r="N161" s="8">
        <v>687000</v>
      </c>
      <c r="R161" s="8">
        <v>395000</v>
      </c>
      <c r="T161" s="8">
        <v>1.7392405063291139</v>
      </c>
      <c r="V161">
        <f t="shared" si="33"/>
        <v>2010</v>
      </c>
      <c r="W161">
        <f t="shared" si="34"/>
        <v>2010</v>
      </c>
      <c r="X161" t="str">
        <f t="shared" si="35"/>
        <v>IFR0</v>
      </c>
    </row>
    <row r="162" spans="1:24" x14ac:dyDescent="0.2">
      <c r="A162" s="4">
        <v>40309</v>
      </c>
      <c r="B162" s="4">
        <v>40311</v>
      </c>
      <c r="D162" t="s">
        <v>121</v>
      </c>
      <c r="E162" s="4">
        <v>42750</v>
      </c>
      <c r="F162" s="6">
        <v>0.09</v>
      </c>
      <c r="K162" s="6">
        <v>8.8499999999999995E-2</v>
      </c>
      <c r="L162" s="6">
        <v>0</v>
      </c>
      <c r="N162" s="8">
        <v>316600</v>
      </c>
      <c r="R162" s="8">
        <v>255000</v>
      </c>
      <c r="T162" s="8">
        <v>1.2415686274509803</v>
      </c>
      <c r="V162">
        <f t="shared" ref="V162:V225" si="36">YEAR(A162)</f>
        <v>2010</v>
      </c>
      <c r="W162">
        <f t="shared" ref="W162:W225" si="37">YEAR(B162)</f>
        <v>2010</v>
      </c>
      <c r="X162" t="str">
        <f t="shared" ref="X162:X225" si="38">LEFT(D162,4)</f>
        <v>IFR0</v>
      </c>
    </row>
    <row r="163" spans="1:24" x14ac:dyDescent="0.2">
      <c r="A163" s="4">
        <v>40309</v>
      </c>
      <c r="B163" s="4">
        <v>40311</v>
      </c>
      <c r="D163" t="s">
        <v>150</v>
      </c>
      <c r="E163" s="4">
        <v>47557</v>
      </c>
      <c r="F163" s="6">
        <v>0.10249999999999999</v>
      </c>
      <c r="K163" s="6">
        <v>0</v>
      </c>
      <c r="L163" s="6">
        <v>0</v>
      </c>
      <c r="N163" s="8">
        <v>515000</v>
      </c>
      <c r="R163" s="8">
        <v>0</v>
      </c>
      <c r="V163">
        <f t="shared" si="36"/>
        <v>2010</v>
      </c>
      <c r="W163">
        <f t="shared" si="37"/>
        <v>2010</v>
      </c>
      <c r="X163" t="str">
        <f t="shared" si="38"/>
        <v>IFR0</v>
      </c>
    </row>
    <row r="164" spans="1:24" x14ac:dyDescent="0.2">
      <c r="A164" s="4">
        <v>40309</v>
      </c>
      <c r="B164" s="4">
        <v>40311</v>
      </c>
      <c r="D164" t="s">
        <v>123</v>
      </c>
      <c r="E164" s="4">
        <v>45672</v>
      </c>
      <c r="F164" s="6">
        <v>0.10249999999999999</v>
      </c>
      <c r="K164" s="6">
        <v>0</v>
      </c>
      <c r="L164" s="6">
        <v>0</v>
      </c>
      <c r="N164" s="8">
        <v>1087000</v>
      </c>
      <c r="R164" s="8">
        <v>0</v>
      </c>
      <c r="T164" s="8">
        <v>0</v>
      </c>
      <c r="V164">
        <f t="shared" si="36"/>
        <v>2010</v>
      </c>
      <c r="W164">
        <f t="shared" si="37"/>
        <v>2010</v>
      </c>
      <c r="X164" t="str">
        <f t="shared" si="38"/>
        <v>IFR0</v>
      </c>
    </row>
    <row r="165" spans="1:24" x14ac:dyDescent="0.2">
      <c r="A165" s="4">
        <v>40309</v>
      </c>
      <c r="B165" s="4">
        <v>40311</v>
      </c>
      <c r="D165" t="s">
        <v>151</v>
      </c>
      <c r="E165" s="4">
        <v>43845</v>
      </c>
      <c r="F165" s="6">
        <v>8.7999999999999995E-2</v>
      </c>
      <c r="K165" s="6">
        <v>9.1249999999999998E-2</v>
      </c>
      <c r="L165" s="6">
        <v>0</v>
      </c>
      <c r="N165" s="8">
        <v>105000</v>
      </c>
      <c r="R165" s="8">
        <v>100000</v>
      </c>
      <c r="T165" s="8">
        <v>1.05</v>
      </c>
      <c r="V165">
        <f t="shared" si="36"/>
        <v>2010</v>
      </c>
      <c r="W165">
        <f t="shared" si="37"/>
        <v>2010</v>
      </c>
      <c r="X165" t="str">
        <f t="shared" si="38"/>
        <v>IFR0</v>
      </c>
    </row>
    <row r="166" spans="1:24" x14ac:dyDescent="0.2">
      <c r="A166" s="4">
        <v>40313</v>
      </c>
      <c r="B166" s="4">
        <v>40315</v>
      </c>
      <c r="D166" t="s">
        <v>158</v>
      </c>
      <c r="E166" s="4">
        <v>41411</v>
      </c>
      <c r="F166" s="6">
        <v>7.5499999999999998E-2</v>
      </c>
      <c r="K166" s="6">
        <v>7.5499999999999998E-2</v>
      </c>
      <c r="N166" s="8">
        <v>4250000</v>
      </c>
      <c r="R166" s="8">
        <v>4250000</v>
      </c>
      <c r="V166">
        <f t="shared" si="36"/>
        <v>2010</v>
      </c>
      <c r="W166">
        <f t="shared" si="37"/>
        <v>2010</v>
      </c>
      <c r="X166" t="str">
        <f t="shared" si="38"/>
        <v>SDHI</v>
      </c>
    </row>
    <row r="167" spans="1:24" x14ac:dyDescent="0.2">
      <c r="A167" s="4">
        <v>40316</v>
      </c>
      <c r="B167" s="4">
        <v>40318</v>
      </c>
      <c r="D167" t="s">
        <v>154</v>
      </c>
      <c r="E167" s="4">
        <v>40668</v>
      </c>
      <c r="F167" s="6">
        <v>0</v>
      </c>
      <c r="K167" s="6">
        <v>6.7410800000000007E-2</v>
      </c>
      <c r="L167" s="6">
        <v>6.7500000000000004E-2</v>
      </c>
      <c r="M167" s="8">
        <v>5000000</v>
      </c>
      <c r="N167" s="8">
        <v>6000000</v>
      </c>
      <c r="R167" s="8">
        <v>2200000</v>
      </c>
      <c r="T167" s="8">
        <v>2.7272727272727271</v>
      </c>
      <c r="V167">
        <f t="shared" si="36"/>
        <v>2010</v>
      </c>
      <c r="W167">
        <f t="shared" si="37"/>
        <v>2010</v>
      </c>
      <c r="X167" t="str">
        <f t="shared" si="38"/>
        <v>SPN2</v>
      </c>
    </row>
    <row r="168" spans="1:24" x14ac:dyDescent="0.2">
      <c r="A168" s="4">
        <v>40316</v>
      </c>
      <c r="B168" s="4">
        <v>40318</v>
      </c>
      <c r="D168" t="s">
        <v>159</v>
      </c>
      <c r="E168" s="4">
        <v>42170</v>
      </c>
      <c r="F168" s="6">
        <v>9.5000000000000001E-2</v>
      </c>
      <c r="K168" s="6">
        <v>8.5602700000000004E-2</v>
      </c>
      <c r="L168" s="6">
        <v>8.59375E-2</v>
      </c>
      <c r="N168" s="8">
        <v>2971000</v>
      </c>
      <c r="R168" s="8">
        <v>350000</v>
      </c>
      <c r="T168" s="8">
        <v>8.4885714285714293</v>
      </c>
      <c r="V168">
        <f t="shared" si="36"/>
        <v>2010</v>
      </c>
      <c r="W168">
        <f t="shared" si="37"/>
        <v>2010</v>
      </c>
      <c r="X168" t="str">
        <f t="shared" si="38"/>
        <v>FR00</v>
      </c>
    </row>
    <row r="169" spans="1:24" x14ac:dyDescent="0.2">
      <c r="A169" s="4">
        <v>40316</v>
      </c>
      <c r="B169" s="4">
        <v>40318</v>
      </c>
      <c r="D169" t="s">
        <v>155</v>
      </c>
      <c r="E169" s="4">
        <v>45915</v>
      </c>
      <c r="F169" s="6">
        <v>0.11</v>
      </c>
      <c r="N169" s="8">
        <v>2911000</v>
      </c>
      <c r="R169" s="8">
        <v>0</v>
      </c>
      <c r="V169">
        <f t="shared" si="36"/>
        <v>2010</v>
      </c>
      <c r="W169">
        <f t="shared" si="37"/>
        <v>2010</v>
      </c>
      <c r="X169" t="str">
        <f t="shared" si="38"/>
        <v>FR00</v>
      </c>
    </row>
    <row r="170" spans="1:24" x14ac:dyDescent="0.2">
      <c r="A170" s="4">
        <v>40316</v>
      </c>
      <c r="B170" s="4">
        <v>40318</v>
      </c>
      <c r="D170" t="s">
        <v>160</v>
      </c>
      <c r="E170" s="4">
        <v>47710</v>
      </c>
      <c r="F170" s="6">
        <v>0.105</v>
      </c>
      <c r="K170" s="6">
        <v>0.10121289999999999</v>
      </c>
      <c r="L170" s="6">
        <v>0.1015625</v>
      </c>
      <c r="N170" s="8">
        <v>3024000</v>
      </c>
      <c r="R170" s="8">
        <v>2750000</v>
      </c>
      <c r="T170" s="8">
        <v>1.0996363636363637</v>
      </c>
      <c r="V170">
        <f t="shared" si="36"/>
        <v>2010</v>
      </c>
      <c r="W170">
        <f t="shared" si="37"/>
        <v>2010</v>
      </c>
      <c r="X170" t="str">
        <f t="shared" si="38"/>
        <v>FR00</v>
      </c>
    </row>
    <row r="171" spans="1:24" x14ac:dyDescent="0.2">
      <c r="A171" s="4">
        <v>40323</v>
      </c>
      <c r="B171" s="4">
        <v>40325</v>
      </c>
      <c r="D171" t="s">
        <v>120</v>
      </c>
      <c r="E171" s="4">
        <v>42262</v>
      </c>
      <c r="F171" s="6">
        <v>9.2499999999999999E-2</v>
      </c>
      <c r="K171" s="6">
        <v>0</v>
      </c>
      <c r="L171" s="6">
        <v>0</v>
      </c>
      <c r="M171" s="8">
        <v>616000</v>
      </c>
      <c r="N171" s="8">
        <v>616000</v>
      </c>
      <c r="R171" s="8">
        <v>0</v>
      </c>
      <c r="V171">
        <f t="shared" si="36"/>
        <v>2010</v>
      </c>
      <c r="W171">
        <f t="shared" si="37"/>
        <v>2010</v>
      </c>
      <c r="X171" t="str">
        <f t="shared" si="38"/>
        <v>IFR0</v>
      </c>
    </row>
    <row r="172" spans="1:24" x14ac:dyDescent="0.2">
      <c r="A172" s="4">
        <v>40323</v>
      </c>
      <c r="B172" s="4">
        <v>40325</v>
      </c>
      <c r="D172" t="s">
        <v>121</v>
      </c>
      <c r="E172" s="4">
        <v>42750</v>
      </c>
      <c r="F172" s="6">
        <v>0.09</v>
      </c>
      <c r="K172" s="6">
        <v>0</v>
      </c>
      <c r="L172" s="6">
        <v>0</v>
      </c>
      <c r="M172" s="8">
        <v>312500</v>
      </c>
      <c r="N172" s="8">
        <v>312500</v>
      </c>
      <c r="R172" s="8">
        <v>0</v>
      </c>
      <c r="V172">
        <f t="shared" si="36"/>
        <v>2010</v>
      </c>
      <c r="W172">
        <f t="shared" si="37"/>
        <v>2010</v>
      </c>
      <c r="X172" t="str">
        <f t="shared" si="38"/>
        <v>IFR0</v>
      </c>
    </row>
    <row r="173" spans="1:24" x14ac:dyDescent="0.2">
      <c r="A173" s="4">
        <v>40323</v>
      </c>
      <c r="B173" s="4">
        <v>40325</v>
      </c>
      <c r="D173" t="s">
        <v>150</v>
      </c>
      <c r="E173" s="4">
        <v>47557</v>
      </c>
      <c r="F173" s="6">
        <v>0.10249999999999999</v>
      </c>
      <c r="K173" s="6">
        <v>0</v>
      </c>
      <c r="L173" s="6">
        <v>0</v>
      </c>
      <c r="M173" s="8">
        <v>161000</v>
      </c>
      <c r="N173" s="8">
        <v>161000</v>
      </c>
      <c r="R173" s="8">
        <v>0</v>
      </c>
      <c r="V173">
        <f t="shared" si="36"/>
        <v>2010</v>
      </c>
      <c r="W173">
        <f t="shared" si="37"/>
        <v>2010</v>
      </c>
      <c r="X173" t="str">
        <f t="shared" si="38"/>
        <v>IFR0</v>
      </c>
    </row>
    <row r="174" spans="1:24" x14ac:dyDescent="0.2">
      <c r="A174" s="4">
        <v>40323</v>
      </c>
      <c r="B174" s="4">
        <v>40325</v>
      </c>
      <c r="D174" t="s">
        <v>123</v>
      </c>
      <c r="E174" s="4">
        <v>45672</v>
      </c>
      <c r="F174" s="6">
        <v>0.10249999999999999</v>
      </c>
      <c r="K174" s="6">
        <v>0</v>
      </c>
      <c r="L174" s="6">
        <v>0</v>
      </c>
      <c r="M174" s="8">
        <v>16000</v>
      </c>
      <c r="N174" s="8">
        <v>16000</v>
      </c>
      <c r="R174" s="8">
        <v>0</v>
      </c>
      <c r="V174">
        <f t="shared" si="36"/>
        <v>2010</v>
      </c>
      <c r="W174">
        <f t="shared" si="37"/>
        <v>2010</v>
      </c>
      <c r="X174" t="str">
        <f t="shared" si="38"/>
        <v>IFR0</v>
      </c>
    </row>
    <row r="175" spans="1:24" x14ac:dyDescent="0.2">
      <c r="A175" s="4">
        <v>40323</v>
      </c>
      <c r="B175" s="4">
        <v>40325</v>
      </c>
      <c r="D175" t="s">
        <v>151</v>
      </c>
      <c r="E175" s="4">
        <v>43845</v>
      </c>
      <c r="F175" s="6">
        <v>8.7999999999999995E-2</v>
      </c>
      <c r="K175" s="6">
        <v>0</v>
      </c>
      <c r="L175" s="6">
        <v>0</v>
      </c>
      <c r="M175" s="8">
        <v>66000</v>
      </c>
      <c r="N175" s="8">
        <v>66000</v>
      </c>
      <c r="R175" s="8">
        <v>0</v>
      </c>
      <c r="V175">
        <f t="shared" si="36"/>
        <v>2010</v>
      </c>
      <c r="W175">
        <f t="shared" si="37"/>
        <v>2010</v>
      </c>
      <c r="X175" t="str">
        <f t="shared" si="38"/>
        <v>IFR0</v>
      </c>
    </row>
    <row r="176" spans="1:24" x14ac:dyDescent="0.2">
      <c r="A176" s="4">
        <v>40337</v>
      </c>
      <c r="B176" s="4">
        <v>40339</v>
      </c>
      <c r="D176" t="s">
        <v>161</v>
      </c>
      <c r="E176" s="4">
        <v>40703</v>
      </c>
      <c r="F176" s="6">
        <v>0</v>
      </c>
      <c r="K176" s="6">
        <v>6.7480499999999999E-2</v>
      </c>
      <c r="L176" s="6">
        <v>6.7812499999999998E-2</v>
      </c>
      <c r="M176" s="8">
        <v>5000000</v>
      </c>
      <c r="N176" s="8">
        <v>4280000</v>
      </c>
      <c r="R176" s="8">
        <v>1500000</v>
      </c>
      <c r="T176" s="8">
        <v>2.8533333333333335</v>
      </c>
      <c r="V176">
        <f t="shared" si="36"/>
        <v>2010</v>
      </c>
      <c r="W176">
        <f t="shared" si="37"/>
        <v>2010</v>
      </c>
      <c r="X176" t="str">
        <f t="shared" si="38"/>
        <v>SPN2</v>
      </c>
    </row>
    <row r="177" spans="1:24" x14ac:dyDescent="0.2">
      <c r="A177" s="4">
        <v>40337</v>
      </c>
      <c r="B177" s="4">
        <v>40339</v>
      </c>
      <c r="D177" t="s">
        <v>162</v>
      </c>
      <c r="E177" s="4">
        <v>42170</v>
      </c>
      <c r="F177" s="6">
        <v>9.5000000000000001E-2</v>
      </c>
      <c r="K177" s="6">
        <v>8.3396899999999996E-2</v>
      </c>
      <c r="L177" s="6">
        <v>8.3750000000000005E-2</v>
      </c>
      <c r="N177" s="8">
        <v>6359000</v>
      </c>
      <c r="R177" s="8">
        <v>1200000</v>
      </c>
      <c r="T177" s="8">
        <v>5.2991666666666664</v>
      </c>
      <c r="V177">
        <f t="shared" si="36"/>
        <v>2010</v>
      </c>
      <c r="W177">
        <f t="shared" si="37"/>
        <v>2010</v>
      </c>
      <c r="X177" t="str">
        <f t="shared" si="38"/>
        <v>FR00</v>
      </c>
    </row>
    <row r="178" spans="1:24" x14ac:dyDescent="0.2">
      <c r="A178" s="4">
        <v>40337</v>
      </c>
      <c r="B178" s="4">
        <v>40339</v>
      </c>
      <c r="D178" t="s">
        <v>163</v>
      </c>
      <c r="E178" s="4">
        <v>45915</v>
      </c>
      <c r="F178" s="6">
        <v>0.11</v>
      </c>
      <c r="K178" s="6">
        <v>9.60873E-2</v>
      </c>
      <c r="L178" s="6">
        <v>9.6875000000000003E-2</v>
      </c>
      <c r="N178" s="8">
        <v>3408000</v>
      </c>
      <c r="R178" s="8">
        <v>1600000</v>
      </c>
      <c r="T178" s="8">
        <v>2.13</v>
      </c>
      <c r="V178">
        <f t="shared" si="36"/>
        <v>2010</v>
      </c>
      <c r="W178">
        <f t="shared" si="37"/>
        <v>2010</v>
      </c>
      <c r="X178" t="str">
        <f t="shared" si="38"/>
        <v>FR00</v>
      </c>
    </row>
    <row r="179" spans="1:24" x14ac:dyDescent="0.2">
      <c r="A179" s="4">
        <v>40337</v>
      </c>
      <c r="B179" s="4">
        <v>40339</v>
      </c>
      <c r="D179" t="s">
        <v>164</v>
      </c>
      <c r="E179" s="4">
        <v>47710</v>
      </c>
      <c r="F179" s="6">
        <v>0.105</v>
      </c>
      <c r="K179" s="6">
        <v>0.1021386</v>
      </c>
      <c r="L179" s="6">
        <v>0.10249999999999999</v>
      </c>
      <c r="N179" s="8">
        <v>3066000</v>
      </c>
      <c r="R179" s="8">
        <v>2050000</v>
      </c>
      <c r="T179" s="8">
        <v>1.495609756097561</v>
      </c>
      <c r="V179">
        <f t="shared" si="36"/>
        <v>2010</v>
      </c>
      <c r="W179">
        <f t="shared" si="37"/>
        <v>2010</v>
      </c>
      <c r="X179" t="str">
        <f t="shared" si="38"/>
        <v>FR00</v>
      </c>
    </row>
    <row r="180" spans="1:24" x14ac:dyDescent="0.2">
      <c r="A180" s="4">
        <v>40344</v>
      </c>
      <c r="B180" s="4">
        <v>40346</v>
      </c>
      <c r="D180" t="s">
        <v>120</v>
      </c>
      <c r="E180" s="4">
        <v>42262</v>
      </c>
      <c r="F180" s="6">
        <v>9.2499999999999999E-2</v>
      </c>
      <c r="K180" s="6">
        <v>0</v>
      </c>
      <c r="L180" s="6">
        <v>0</v>
      </c>
      <c r="M180" s="8">
        <v>1000000</v>
      </c>
      <c r="N180" s="8">
        <v>527000</v>
      </c>
      <c r="R180" s="8">
        <v>0</v>
      </c>
      <c r="V180">
        <f t="shared" si="36"/>
        <v>2010</v>
      </c>
      <c r="W180">
        <f t="shared" si="37"/>
        <v>2010</v>
      </c>
      <c r="X180" t="str">
        <f t="shared" si="38"/>
        <v>IFR0</v>
      </c>
    </row>
    <row r="181" spans="1:24" x14ac:dyDescent="0.2">
      <c r="A181" s="4">
        <v>40344</v>
      </c>
      <c r="B181" s="4">
        <v>40346</v>
      </c>
      <c r="D181" t="s">
        <v>121</v>
      </c>
      <c r="E181" s="4">
        <v>42750</v>
      </c>
      <c r="F181" s="6">
        <v>0.09</v>
      </c>
      <c r="K181" s="6">
        <v>8.6596000000000006E-2</v>
      </c>
      <c r="L181" s="6">
        <v>8.6874999999999994E-2</v>
      </c>
      <c r="N181" s="8">
        <v>477000</v>
      </c>
      <c r="R181" s="8">
        <v>57000</v>
      </c>
      <c r="V181">
        <f t="shared" si="36"/>
        <v>2010</v>
      </c>
      <c r="W181">
        <f t="shared" si="37"/>
        <v>2010</v>
      </c>
      <c r="X181" t="str">
        <f t="shared" si="38"/>
        <v>IFR0</v>
      </c>
    </row>
    <row r="182" spans="1:24" x14ac:dyDescent="0.2">
      <c r="A182" s="4">
        <v>40344</v>
      </c>
      <c r="B182" s="4">
        <v>40346</v>
      </c>
      <c r="D182" t="s">
        <v>150</v>
      </c>
      <c r="E182" s="4">
        <v>47557</v>
      </c>
      <c r="F182" s="6">
        <v>0.10249999999999999</v>
      </c>
      <c r="K182" s="6">
        <v>0.1024661</v>
      </c>
      <c r="L182" s="6">
        <v>0.10312499999999999</v>
      </c>
      <c r="N182" s="8">
        <v>422000</v>
      </c>
      <c r="R182" s="8">
        <v>417000</v>
      </c>
      <c r="V182">
        <f t="shared" si="36"/>
        <v>2010</v>
      </c>
      <c r="W182">
        <f t="shared" si="37"/>
        <v>2010</v>
      </c>
      <c r="X182" t="str">
        <f t="shared" si="38"/>
        <v>IFR0</v>
      </c>
    </row>
    <row r="183" spans="1:24" x14ac:dyDescent="0.2">
      <c r="A183" s="4">
        <v>40344</v>
      </c>
      <c r="B183" s="4">
        <v>40346</v>
      </c>
      <c r="D183" t="s">
        <v>123</v>
      </c>
      <c r="E183" s="4">
        <v>45672</v>
      </c>
      <c r="F183" s="6">
        <v>0.10249999999999999</v>
      </c>
      <c r="K183" s="6">
        <v>0</v>
      </c>
      <c r="L183" s="6">
        <v>0</v>
      </c>
      <c r="N183" s="8">
        <v>106000</v>
      </c>
      <c r="R183" s="8">
        <v>0</v>
      </c>
      <c r="V183">
        <f t="shared" si="36"/>
        <v>2010</v>
      </c>
      <c r="W183">
        <f t="shared" si="37"/>
        <v>2010</v>
      </c>
      <c r="X183" t="str">
        <f t="shared" si="38"/>
        <v>IFR0</v>
      </c>
    </row>
    <row r="184" spans="1:24" x14ac:dyDescent="0.2">
      <c r="A184" s="4">
        <v>40344</v>
      </c>
      <c r="B184" s="4">
        <v>40346</v>
      </c>
      <c r="D184" t="s">
        <v>151</v>
      </c>
      <c r="E184" s="4">
        <v>43845</v>
      </c>
      <c r="F184" s="6">
        <v>8.7999999999999995E-2</v>
      </c>
      <c r="K184" s="6">
        <v>0</v>
      </c>
      <c r="L184" s="6">
        <v>0</v>
      </c>
      <c r="N184" s="8">
        <v>231000</v>
      </c>
      <c r="R184" s="8">
        <v>0</v>
      </c>
      <c r="V184">
        <f t="shared" si="36"/>
        <v>2010</v>
      </c>
      <c r="W184">
        <f t="shared" si="37"/>
        <v>2010</v>
      </c>
      <c r="X184" t="str">
        <f t="shared" si="38"/>
        <v>IFR0</v>
      </c>
    </row>
    <row r="185" spans="1:24" x14ac:dyDescent="0.2">
      <c r="A185" s="4">
        <v>40351</v>
      </c>
      <c r="B185" s="4">
        <v>40353</v>
      </c>
      <c r="D185" t="s">
        <v>165</v>
      </c>
      <c r="E185" s="4">
        <v>40703</v>
      </c>
      <c r="F185" s="6">
        <v>0</v>
      </c>
      <c r="K185" s="6">
        <v>6.2499800000000001E-2</v>
      </c>
      <c r="L185" s="6">
        <v>6.25E-2</v>
      </c>
      <c r="M185" s="8">
        <v>5000000</v>
      </c>
      <c r="N185" s="8">
        <v>10451000</v>
      </c>
      <c r="R185" s="8">
        <v>1800000</v>
      </c>
      <c r="T185" s="8">
        <v>5.806111111111111</v>
      </c>
      <c r="V185">
        <f t="shared" si="36"/>
        <v>2010</v>
      </c>
      <c r="W185">
        <f t="shared" si="37"/>
        <v>2010</v>
      </c>
      <c r="X185" t="str">
        <f t="shared" si="38"/>
        <v>SPN2</v>
      </c>
    </row>
    <row r="186" spans="1:24" x14ac:dyDescent="0.2">
      <c r="A186" s="4">
        <v>40351</v>
      </c>
      <c r="B186" s="4">
        <v>40353</v>
      </c>
      <c r="D186" t="s">
        <v>166</v>
      </c>
      <c r="E186" s="4">
        <v>42931</v>
      </c>
      <c r="F186" s="6">
        <v>0.1</v>
      </c>
      <c r="K186" s="6">
        <v>7.6899800000000004E-2</v>
      </c>
      <c r="L186" s="6">
        <v>7.7187500000000006E-2</v>
      </c>
      <c r="N186" s="8">
        <v>5095000</v>
      </c>
      <c r="R186" s="8">
        <v>1225000</v>
      </c>
      <c r="T186" s="8">
        <v>4.1591836734693874</v>
      </c>
      <c r="V186">
        <f t="shared" si="36"/>
        <v>2010</v>
      </c>
      <c r="W186">
        <f t="shared" si="37"/>
        <v>2010</v>
      </c>
      <c r="X186" t="str">
        <f t="shared" si="38"/>
        <v>FR00</v>
      </c>
    </row>
    <row r="187" spans="1:24" x14ac:dyDescent="0.2">
      <c r="A187" s="4">
        <v>40351</v>
      </c>
      <c r="B187" s="4">
        <v>40353</v>
      </c>
      <c r="D187" t="s">
        <v>167</v>
      </c>
      <c r="E187" s="4">
        <v>45915</v>
      </c>
      <c r="F187" s="6">
        <v>0.11</v>
      </c>
      <c r="K187" s="6">
        <v>8.8561600000000004E-2</v>
      </c>
      <c r="L187" s="6">
        <v>8.9062500000000003E-2</v>
      </c>
      <c r="N187" s="8">
        <v>4263000</v>
      </c>
      <c r="R187" s="8">
        <v>2100000</v>
      </c>
      <c r="T187" s="8">
        <v>2.0299999999999998</v>
      </c>
      <c r="V187">
        <f t="shared" si="36"/>
        <v>2010</v>
      </c>
      <c r="W187">
        <f t="shared" si="37"/>
        <v>2010</v>
      </c>
      <c r="X187" t="str">
        <f t="shared" si="38"/>
        <v>FR00</v>
      </c>
    </row>
    <row r="188" spans="1:24" x14ac:dyDescent="0.2">
      <c r="A188" s="4">
        <v>40351</v>
      </c>
      <c r="B188" s="4">
        <v>40353</v>
      </c>
      <c r="D188" t="s">
        <v>168</v>
      </c>
      <c r="E188" s="4">
        <v>50601</v>
      </c>
      <c r="F188" s="6">
        <v>0.105</v>
      </c>
      <c r="K188" s="6">
        <v>0.10066120000000001</v>
      </c>
      <c r="L188" s="6">
        <v>0.10125000000000001</v>
      </c>
      <c r="N188" s="8">
        <v>2711000</v>
      </c>
      <c r="R188" s="8">
        <v>1600000</v>
      </c>
      <c r="T188" s="8">
        <v>1.694375</v>
      </c>
      <c r="V188">
        <f t="shared" si="36"/>
        <v>2010</v>
      </c>
      <c r="W188">
        <f t="shared" si="37"/>
        <v>2010</v>
      </c>
      <c r="X188" t="str">
        <f t="shared" si="38"/>
        <v>FR00</v>
      </c>
    </row>
    <row r="189" spans="1:24" x14ac:dyDescent="0.2">
      <c r="A189" s="4">
        <v>40358</v>
      </c>
      <c r="B189" s="4">
        <v>40360</v>
      </c>
      <c r="D189" t="s">
        <v>120</v>
      </c>
      <c r="E189" s="4">
        <v>42262</v>
      </c>
      <c r="F189" s="6">
        <v>9.2499999999999999E-2</v>
      </c>
      <c r="K189" s="6">
        <v>0</v>
      </c>
      <c r="L189" s="6">
        <v>0</v>
      </c>
      <c r="M189" s="8">
        <v>1000000</v>
      </c>
      <c r="N189" s="8">
        <v>246000</v>
      </c>
      <c r="R189" s="8">
        <v>0</v>
      </c>
      <c r="V189">
        <f t="shared" si="36"/>
        <v>2010</v>
      </c>
      <c r="W189">
        <f t="shared" si="37"/>
        <v>2010</v>
      </c>
      <c r="X189" t="str">
        <f t="shared" si="38"/>
        <v>IFR0</v>
      </c>
    </row>
    <row r="190" spans="1:24" x14ac:dyDescent="0.2">
      <c r="A190" s="4">
        <v>40358</v>
      </c>
      <c r="B190" s="4">
        <v>40360</v>
      </c>
      <c r="D190" t="s">
        <v>121</v>
      </c>
      <c r="E190" s="4">
        <v>42750</v>
      </c>
      <c r="F190" s="6">
        <v>0.09</v>
      </c>
      <c r="K190" s="6">
        <v>0</v>
      </c>
      <c r="L190" s="6">
        <v>0</v>
      </c>
      <c r="N190" s="8">
        <v>156000</v>
      </c>
      <c r="R190" s="8">
        <v>0</v>
      </c>
      <c r="V190">
        <f t="shared" si="36"/>
        <v>2010</v>
      </c>
      <c r="W190">
        <f t="shared" si="37"/>
        <v>2010</v>
      </c>
      <c r="X190" t="str">
        <f t="shared" si="38"/>
        <v>IFR0</v>
      </c>
    </row>
    <row r="191" spans="1:24" x14ac:dyDescent="0.2">
      <c r="A191" s="4">
        <v>40358</v>
      </c>
      <c r="B191" s="4">
        <v>40360</v>
      </c>
      <c r="D191" t="s">
        <v>150</v>
      </c>
      <c r="E191" s="4">
        <v>47557</v>
      </c>
      <c r="F191" s="6">
        <v>0.10249999999999999</v>
      </c>
      <c r="K191" s="6">
        <v>0</v>
      </c>
      <c r="L191" s="6">
        <v>0</v>
      </c>
      <c r="N191" s="8">
        <v>61000</v>
      </c>
      <c r="R191" s="8">
        <v>0</v>
      </c>
      <c r="V191">
        <f t="shared" si="36"/>
        <v>2010</v>
      </c>
      <c r="W191">
        <f t="shared" si="37"/>
        <v>2010</v>
      </c>
      <c r="X191" t="str">
        <f t="shared" si="38"/>
        <v>IFR0</v>
      </c>
    </row>
    <row r="192" spans="1:24" x14ac:dyDescent="0.2">
      <c r="A192" s="4">
        <v>40358</v>
      </c>
      <c r="B192" s="4">
        <v>40360</v>
      </c>
      <c r="D192" t="s">
        <v>123</v>
      </c>
      <c r="E192" s="4">
        <v>45672</v>
      </c>
      <c r="F192" s="6">
        <v>0.10249999999999999</v>
      </c>
      <c r="K192" s="6">
        <v>0</v>
      </c>
      <c r="L192" s="6">
        <v>0</v>
      </c>
      <c r="N192" s="8">
        <v>11000</v>
      </c>
      <c r="R192" s="8">
        <v>0</v>
      </c>
      <c r="V192">
        <f t="shared" si="36"/>
        <v>2010</v>
      </c>
      <c r="W192">
        <f t="shared" si="37"/>
        <v>2010</v>
      </c>
      <c r="X192" t="str">
        <f t="shared" si="38"/>
        <v>IFR0</v>
      </c>
    </row>
    <row r="193" spans="1:24" x14ac:dyDescent="0.2">
      <c r="A193" s="4">
        <v>40365</v>
      </c>
      <c r="B193" s="4">
        <v>40367</v>
      </c>
      <c r="D193" t="s">
        <v>169</v>
      </c>
      <c r="E193" s="4">
        <v>40731</v>
      </c>
      <c r="F193" s="6">
        <v>0</v>
      </c>
      <c r="K193" s="6">
        <v>6.3382800000000003E-2</v>
      </c>
      <c r="L193" s="6">
        <v>6.3750000000000001E-2</v>
      </c>
      <c r="M193" s="8">
        <v>4000000</v>
      </c>
      <c r="N193" s="8">
        <v>5435000</v>
      </c>
      <c r="R193" s="8">
        <v>1900000</v>
      </c>
      <c r="T193" s="8">
        <v>2.8605263157894738</v>
      </c>
      <c r="V193">
        <f t="shared" si="36"/>
        <v>2010</v>
      </c>
      <c r="W193">
        <f t="shared" si="37"/>
        <v>2010</v>
      </c>
      <c r="X193" t="str">
        <f t="shared" si="38"/>
        <v>SPN2</v>
      </c>
    </row>
    <row r="194" spans="1:24" x14ac:dyDescent="0.2">
      <c r="A194" s="4">
        <v>40365</v>
      </c>
      <c r="B194" s="4">
        <v>40367</v>
      </c>
      <c r="D194" t="s">
        <v>170</v>
      </c>
      <c r="E194" s="4">
        <v>45915</v>
      </c>
      <c r="F194" s="6">
        <v>0.11</v>
      </c>
      <c r="N194" s="8">
        <v>1114000</v>
      </c>
      <c r="R194" s="8">
        <v>0</v>
      </c>
      <c r="V194">
        <f t="shared" si="36"/>
        <v>2010</v>
      </c>
      <c r="W194">
        <f t="shared" si="37"/>
        <v>2010</v>
      </c>
      <c r="X194" t="str">
        <f t="shared" si="38"/>
        <v>FR00</v>
      </c>
    </row>
    <row r="195" spans="1:24" x14ac:dyDescent="0.2">
      <c r="A195" s="4">
        <v>40365</v>
      </c>
      <c r="B195" s="4">
        <v>40367</v>
      </c>
      <c r="D195" t="s">
        <v>171</v>
      </c>
      <c r="E195" s="4">
        <v>50601</v>
      </c>
      <c r="F195" s="6">
        <v>0.105</v>
      </c>
      <c r="K195" s="6">
        <v>0.10199950000000001</v>
      </c>
      <c r="L195" s="6">
        <v>0.1021875</v>
      </c>
      <c r="N195" s="8">
        <v>3041000</v>
      </c>
      <c r="R195" s="8">
        <v>2600000</v>
      </c>
      <c r="T195" s="8">
        <v>1.1696153846153847</v>
      </c>
      <c r="V195">
        <f t="shared" si="36"/>
        <v>2010</v>
      </c>
      <c r="W195">
        <f t="shared" si="37"/>
        <v>2010</v>
      </c>
      <c r="X195" t="str">
        <f t="shared" si="38"/>
        <v>FR00</v>
      </c>
    </row>
    <row r="196" spans="1:24" x14ac:dyDescent="0.2">
      <c r="A196" s="4">
        <v>40365</v>
      </c>
      <c r="B196" s="4">
        <v>40367</v>
      </c>
      <c r="D196" t="s">
        <v>172</v>
      </c>
      <c r="E196" s="4">
        <v>44392</v>
      </c>
      <c r="F196" s="6">
        <v>8.2500000000000004E-2</v>
      </c>
      <c r="K196" s="6">
        <v>8.4689700000000007E-2</v>
      </c>
      <c r="L196" s="6">
        <v>8.5000000000000006E-2</v>
      </c>
      <c r="N196" s="8">
        <v>1552000</v>
      </c>
      <c r="R196" s="8">
        <v>700000</v>
      </c>
      <c r="T196" s="8">
        <v>2.2171428571428571</v>
      </c>
      <c r="V196">
        <f t="shared" si="36"/>
        <v>2010</v>
      </c>
      <c r="W196">
        <f t="shared" si="37"/>
        <v>2010</v>
      </c>
      <c r="X196" t="str">
        <f t="shared" si="38"/>
        <v>FR00</v>
      </c>
    </row>
    <row r="197" spans="1:24" x14ac:dyDescent="0.2">
      <c r="A197" s="4">
        <v>40372</v>
      </c>
      <c r="B197" s="4">
        <v>40374</v>
      </c>
      <c r="D197" t="s">
        <v>120</v>
      </c>
      <c r="E197" s="4">
        <v>42262</v>
      </c>
      <c r="F197" s="6">
        <v>9.2499999999999999E-2</v>
      </c>
      <c r="K197" s="6">
        <v>0</v>
      </c>
      <c r="L197" s="6">
        <v>0</v>
      </c>
      <c r="M197" s="8">
        <v>1000000</v>
      </c>
      <c r="N197" s="8">
        <v>310000</v>
      </c>
      <c r="R197" s="8">
        <v>0</v>
      </c>
      <c r="V197">
        <f t="shared" si="36"/>
        <v>2010</v>
      </c>
      <c r="W197">
        <f t="shared" si="37"/>
        <v>2010</v>
      </c>
      <c r="X197" t="str">
        <f t="shared" si="38"/>
        <v>IFR0</v>
      </c>
    </row>
    <row r="198" spans="1:24" x14ac:dyDescent="0.2">
      <c r="A198" s="4">
        <v>40372</v>
      </c>
      <c r="B198" s="4">
        <v>40374</v>
      </c>
      <c r="D198" t="s">
        <v>121</v>
      </c>
      <c r="E198" s="4">
        <v>42750</v>
      </c>
      <c r="F198" s="6">
        <v>0.09</v>
      </c>
      <c r="K198" s="6">
        <v>0</v>
      </c>
      <c r="L198" s="6">
        <v>0</v>
      </c>
      <c r="N198" s="8">
        <v>225000</v>
      </c>
      <c r="R198" s="8">
        <v>0</v>
      </c>
      <c r="V198">
        <f t="shared" si="36"/>
        <v>2010</v>
      </c>
      <c r="W198">
        <f t="shared" si="37"/>
        <v>2010</v>
      </c>
      <c r="X198" t="str">
        <f t="shared" si="38"/>
        <v>IFR0</v>
      </c>
    </row>
    <row r="199" spans="1:24" x14ac:dyDescent="0.2">
      <c r="A199" s="4">
        <v>40372</v>
      </c>
      <c r="B199" s="4">
        <v>40374</v>
      </c>
      <c r="D199" t="s">
        <v>150</v>
      </c>
      <c r="E199" s="4">
        <v>47557</v>
      </c>
      <c r="F199" s="6">
        <v>0.10249999999999999</v>
      </c>
      <c r="K199" s="6">
        <v>9.9398500000000001E-2</v>
      </c>
      <c r="L199" s="6">
        <v>0.1</v>
      </c>
      <c r="N199" s="8">
        <v>397000</v>
      </c>
      <c r="R199" s="8">
        <v>239000</v>
      </c>
      <c r="T199" s="8">
        <v>1.6610878661087867</v>
      </c>
      <c r="V199">
        <f t="shared" si="36"/>
        <v>2010</v>
      </c>
      <c r="W199">
        <f t="shared" si="37"/>
        <v>2010</v>
      </c>
      <c r="X199" t="str">
        <f t="shared" si="38"/>
        <v>IFR0</v>
      </c>
    </row>
    <row r="200" spans="1:24" x14ac:dyDescent="0.2">
      <c r="A200" s="4">
        <v>40372</v>
      </c>
      <c r="B200" s="4">
        <v>40374</v>
      </c>
      <c r="D200" t="s">
        <v>123</v>
      </c>
      <c r="E200" s="4">
        <v>45672</v>
      </c>
      <c r="F200" s="6">
        <v>0.10249999999999999</v>
      </c>
      <c r="K200" s="6">
        <v>9.2812500000000006E-2</v>
      </c>
      <c r="L200" s="6">
        <v>9.2812500000000006E-2</v>
      </c>
      <c r="N200" s="8">
        <v>243000</v>
      </c>
      <c r="R200" s="8">
        <v>7000</v>
      </c>
      <c r="T200" s="8">
        <v>34.714285714285715</v>
      </c>
      <c r="V200">
        <f t="shared" si="36"/>
        <v>2010</v>
      </c>
      <c r="W200">
        <f t="shared" si="37"/>
        <v>2010</v>
      </c>
      <c r="X200" t="str">
        <f t="shared" si="38"/>
        <v>IFR0</v>
      </c>
    </row>
    <row r="201" spans="1:24" x14ac:dyDescent="0.2">
      <c r="A201" s="4">
        <v>40379</v>
      </c>
      <c r="B201" s="4">
        <v>40381</v>
      </c>
      <c r="D201" t="s">
        <v>173</v>
      </c>
      <c r="E201" s="4">
        <v>40731</v>
      </c>
      <c r="F201" s="6">
        <v>0</v>
      </c>
      <c r="K201" s="6">
        <v>6.1818999999999999E-2</v>
      </c>
      <c r="L201" s="6">
        <v>6.21875E-2</v>
      </c>
      <c r="M201" s="8">
        <v>4000000</v>
      </c>
      <c r="N201" s="8">
        <v>5862100</v>
      </c>
      <c r="R201" s="8">
        <v>1300000</v>
      </c>
      <c r="T201" s="8">
        <v>4.5093076923076927</v>
      </c>
      <c r="V201">
        <f t="shared" si="36"/>
        <v>2010</v>
      </c>
      <c r="W201">
        <f t="shared" si="37"/>
        <v>2010</v>
      </c>
      <c r="X201" t="str">
        <f t="shared" si="38"/>
        <v>SPN2</v>
      </c>
    </row>
    <row r="202" spans="1:24" x14ac:dyDescent="0.2">
      <c r="A202" s="4">
        <v>40379</v>
      </c>
      <c r="B202" s="4">
        <v>40381</v>
      </c>
      <c r="D202" t="s">
        <v>174</v>
      </c>
      <c r="E202" s="4">
        <v>42170</v>
      </c>
      <c r="F202" s="6">
        <v>9.5000000000000001E-2</v>
      </c>
      <c r="K202" s="6">
        <v>7.6004299999999997E-2</v>
      </c>
      <c r="L202" s="6">
        <v>7.6249999999999998E-2</v>
      </c>
      <c r="N202" s="8">
        <v>1995000</v>
      </c>
      <c r="R202" s="8">
        <v>1100000</v>
      </c>
      <c r="V202">
        <f t="shared" si="36"/>
        <v>2010</v>
      </c>
      <c r="W202">
        <f t="shared" si="37"/>
        <v>2010</v>
      </c>
      <c r="X202" t="str">
        <f t="shared" si="38"/>
        <v>FR00</v>
      </c>
    </row>
    <row r="203" spans="1:24" x14ac:dyDescent="0.2">
      <c r="A203" s="4">
        <v>40379</v>
      </c>
      <c r="B203" s="4">
        <v>40381</v>
      </c>
      <c r="D203" t="s">
        <v>175</v>
      </c>
      <c r="E203" s="4">
        <v>44392</v>
      </c>
      <c r="F203" s="6">
        <v>8.2500000000000004E-2</v>
      </c>
      <c r="K203" s="6">
        <v>8.3788799999999997E-2</v>
      </c>
      <c r="L203" s="6">
        <v>8.4062499999999998E-2</v>
      </c>
      <c r="N203" s="8">
        <v>1858000</v>
      </c>
      <c r="R203" s="8">
        <v>750000</v>
      </c>
      <c r="T203" s="8">
        <v>2.4773333333333332</v>
      </c>
      <c r="V203">
        <f t="shared" si="36"/>
        <v>2010</v>
      </c>
      <c r="W203">
        <f t="shared" si="37"/>
        <v>2010</v>
      </c>
      <c r="X203" t="str">
        <f t="shared" si="38"/>
        <v>FR00</v>
      </c>
    </row>
    <row r="204" spans="1:24" x14ac:dyDescent="0.2">
      <c r="A204" s="4">
        <v>40379</v>
      </c>
      <c r="B204" s="4">
        <v>40381</v>
      </c>
      <c r="D204" t="s">
        <v>176</v>
      </c>
      <c r="E204" s="4">
        <v>48044</v>
      </c>
      <c r="F204" s="6">
        <v>9.5000000000000001E-2</v>
      </c>
      <c r="K204" s="6">
        <v>9.7298200000000001E-2</v>
      </c>
      <c r="L204" s="6">
        <v>9.7500000000000003E-2</v>
      </c>
      <c r="N204" s="8">
        <v>3655000</v>
      </c>
      <c r="R204" s="8">
        <v>1100000</v>
      </c>
      <c r="T204" s="8">
        <v>3.3227272727272728</v>
      </c>
      <c r="V204">
        <f t="shared" si="36"/>
        <v>2010</v>
      </c>
      <c r="W204">
        <f t="shared" si="37"/>
        <v>2010</v>
      </c>
      <c r="X204" t="str">
        <f t="shared" si="38"/>
        <v>FR00</v>
      </c>
    </row>
    <row r="205" spans="1:24" x14ac:dyDescent="0.2">
      <c r="A205" s="4">
        <v>40386</v>
      </c>
      <c r="B205" s="4">
        <v>40388</v>
      </c>
      <c r="D205" t="s">
        <v>120</v>
      </c>
      <c r="E205" s="4">
        <v>42262</v>
      </c>
      <c r="F205" s="6">
        <v>9.2499999999999999E-2</v>
      </c>
      <c r="K205" s="6">
        <v>7.8699199999999997E-2</v>
      </c>
      <c r="L205" s="6">
        <v>7.9062499999999994E-2</v>
      </c>
      <c r="M205" s="8">
        <v>1000000</v>
      </c>
      <c r="N205" s="8">
        <v>451000</v>
      </c>
      <c r="R205" s="8">
        <v>80000</v>
      </c>
      <c r="T205" s="8">
        <v>5.6375000000000002</v>
      </c>
      <c r="V205">
        <f t="shared" si="36"/>
        <v>2010</v>
      </c>
      <c r="W205">
        <f t="shared" si="37"/>
        <v>2010</v>
      </c>
      <c r="X205" t="str">
        <f t="shared" si="38"/>
        <v>IFR0</v>
      </c>
    </row>
    <row r="206" spans="1:24" x14ac:dyDescent="0.2">
      <c r="A206" s="4">
        <v>40386</v>
      </c>
      <c r="B206" s="4">
        <v>40388</v>
      </c>
      <c r="D206" t="s">
        <v>121</v>
      </c>
      <c r="E206" s="4">
        <v>42750</v>
      </c>
      <c r="F206" s="6">
        <v>0.09</v>
      </c>
      <c r="K206" s="6">
        <v>0</v>
      </c>
      <c r="L206" s="6">
        <v>0</v>
      </c>
      <c r="N206" s="8">
        <v>240000</v>
      </c>
      <c r="R206" s="8">
        <v>0</v>
      </c>
      <c r="V206">
        <f t="shared" si="36"/>
        <v>2010</v>
      </c>
      <c r="W206">
        <f t="shared" si="37"/>
        <v>2010</v>
      </c>
      <c r="X206" t="str">
        <f t="shared" si="38"/>
        <v>IFR0</v>
      </c>
    </row>
    <row r="207" spans="1:24" x14ac:dyDescent="0.2">
      <c r="A207" s="4">
        <v>40386</v>
      </c>
      <c r="B207" s="4">
        <v>40388</v>
      </c>
      <c r="D207" t="s">
        <v>150</v>
      </c>
      <c r="E207" s="4">
        <v>47557</v>
      </c>
      <c r="F207" s="6">
        <v>0.10249999999999999</v>
      </c>
      <c r="K207" s="6">
        <v>9.8199099999999998E-2</v>
      </c>
      <c r="L207" s="6">
        <v>9.9375000000000005E-2</v>
      </c>
      <c r="N207" s="8">
        <v>735000</v>
      </c>
      <c r="R207" s="8">
        <v>524000</v>
      </c>
      <c r="T207" s="8">
        <v>1.4026717557251909</v>
      </c>
      <c r="V207">
        <f t="shared" si="36"/>
        <v>2010</v>
      </c>
      <c r="W207">
        <f t="shared" si="37"/>
        <v>2010</v>
      </c>
      <c r="X207" t="str">
        <f t="shared" si="38"/>
        <v>IFR0</v>
      </c>
    </row>
    <row r="208" spans="1:24" x14ac:dyDescent="0.2">
      <c r="A208" s="4">
        <v>40386</v>
      </c>
      <c r="B208" s="4">
        <v>40388</v>
      </c>
      <c r="D208" t="s">
        <v>123</v>
      </c>
      <c r="E208" s="4">
        <v>45672</v>
      </c>
      <c r="F208" s="6">
        <v>0.10249999999999999</v>
      </c>
      <c r="K208" s="6">
        <v>0</v>
      </c>
      <c r="L208" s="6">
        <v>0</v>
      </c>
      <c r="N208" s="8">
        <v>40000</v>
      </c>
      <c r="R208" s="8">
        <v>0</v>
      </c>
      <c r="V208">
        <f t="shared" si="36"/>
        <v>2010</v>
      </c>
      <c r="W208">
        <f t="shared" si="37"/>
        <v>2010</v>
      </c>
      <c r="X208" t="str">
        <f t="shared" si="38"/>
        <v>IFR0</v>
      </c>
    </row>
    <row r="209" spans="1:24" x14ac:dyDescent="0.2">
      <c r="A209" s="4">
        <v>40386</v>
      </c>
      <c r="B209" s="4">
        <v>40388</v>
      </c>
      <c r="D209" t="s">
        <v>151</v>
      </c>
      <c r="E209" s="4">
        <v>43936</v>
      </c>
      <c r="F209" s="6">
        <v>8.7999999999999995E-2</v>
      </c>
      <c r="K209" s="6">
        <v>0</v>
      </c>
      <c r="L209" s="6">
        <v>0</v>
      </c>
      <c r="N209" s="8">
        <v>270000</v>
      </c>
      <c r="R209" s="8">
        <v>0</v>
      </c>
      <c r="V209">
        <f t="shared" si="36"/>
        <v>2010</v>
      </c>
      <c r="W209">
        <f t="shared" si="37"/>
        <v>2010</v>
      </c>
      <c r="X209" t="str">
        <f t="shared" si="38"/>
        <v>IFR0</v>
      </c>
    </row>
    <row r="210" spans="1:24" x14ac:dyDescent="0.2">
      <c r="A210" s="4">
        <v>40392</v>
      </c>
      <c r="B210" s="4">
        <v>40394</v>
      </c>
      <c r="D210" t="s">
        <v>177</v>
      </c>
      <c r="E210" s="4">
        <v>41501</v>
      </c>
      <c r="F210" s="6">
        <v>7.9500000000000001E-2</v>
      </c>
      <c r="M210" s="8">
        <v>8000000</v>
      </c>
      <c r="N210" s="8">
        <v>8405785</v>
      </c>
      <c r="R210" s="8">
        <v>8000000</v>
      </c>
      <c r="T210" s="8">
        <v>1.050723125</v>
      </c>
      <c r="V210">
        <f t="shared" si="36"/>
        <v>2010</v>
      </c>
      <c r="W210">
        <f t="shared" si="37"/>
        <v>2010</v>
      </c>
      <c r="X210" t="str">
        <f t="shared" si="38"/>
        <v>ORI0</v>
      </c>
    </row>
    <row r="211" spans="1:24" x14ac:dyDescent="0.2">
      <c r="A211" s="4">
        <v>40399</v>
      </c>
      <c r="B211" s="4">
        <v>40399</v>
      </c>
      <c r="D211" t="s">
        <v>178</v>
      </c>
      <c r="E211" s="4">
        <v>41860</v>
      </c>
      <c r="F211" s="6">
        <v>7.3599999999999999E-2</v>
      </c>
      <c r="K211" s="6">
        <v>7.3599999999999999E-2</v>
      </c>
      <c r="N211" s="8">
        <v>2855000</v>
      </c>
      <c r="R211" s="8">
        <v>2855000</v>
      </c>
      <c r="T211" s="8">
        <v>1</v>
      </c>
      <c r="V211">
        <f t="shared" si="36"/>
        <v>2010</v>
      </c>
      <c r="W211">
        <f t="shared" si="37"/>
        <v>2010</v>
      </c>
      <c r="X211" t="str">
        <f t="shared" si="38"/>
        <v>SDHI</v>
      </c>
    </row>
    <row r="212" spans="1:24" x14ac:dyDescent="0.2">
      <c r="A212" s="4">
        <v>40400</v>
      </c>
      <c r="B212" s="4">
        <v>40402</v>
      </c>
      <c r="D212" t="s">
        <v>179</v>
      </c>
      <c r="E212" s="4">
        <v>40766</v>
      </c>
      <c r="F212" s="6">
        <v>0</v>
      </c>
      <c r="K212" s="6">
        <v>5.8400000000000001E-2</v>
      </c>
      <c r="L212" s="6">
        <v>5.8437500000000003E-2</v>
      </c>
      <c r="M212" s="8">
        <v>3000000</v>
      </c>
      <c r="N212" s="8">
        <v>7910000</v>
      </c>
      <c r="R212" s="8">
        <v>750000</v>
      </c>
      <c r="T212" s="8">
        <v>10.546666666666667</v>
      </c>
      <c r="V212">
        <f t="shared" si="36"/>
        <v>2010</v>
      </c>
      <c r="W212">
        <f t="shared" si="37"/>
        <v>2010</v>
      </c>
      <c r="X212" t="str">
        <f t="shared" si="38"/>
        <v>SPN2</v>
      </c>
    </row>
    <row r="213" spans="1:24" x14ac:dyDescent="0.2">
      <c r="A213" s="4">
        <v>40400</v>
      </c>
      <c r="B213" s="4">
        <v>40402</v>
      </c>
      <c r="D213" t="s">
        <v>180</v>
      </c>
      <c r="E213" s="4">
        <v>42170</v>
      </c>
      <c r="F213" s="6">
        <v>9.5000000000000001E-2</v>
      </c>
      <c r="K213" s="6">
        <v>7.4237300000000006E-2</v>
      </c>
      <c r="L213" s="6">
        <v>7.4687500000000004E-2</v>
      </c>
      <c r="N213" s="8">
        <v>1710000</v>
      </c>
      <c r="R213" s="8">
        <v>600000</v>
      </c>
      <c r="T213" s="8">
        <v>2.85</v>
      </c>
      <c r="V213">
        <f t="shared" si="36"/>
        <v>2010</v>
      </c>
      <c r="W213">
        <f t="shared" si="37"/>
        <v>2010</v>
      </c>
      <c r="X213" t="str">
        <f t="shared" si="38"/>
        <v>FR00</v>
      </c>
    </row>
    <row r="214" spans="1:24" x14ac:dyDescent="0.2">
      <c r="A214" s="4">
        <v>40400</v>
      </c>
      <c r="B214" s="4">
        <v>40402</v>
      </c>
      <c r="D214" t="s">
        <v>181</v>
      </c>
      <c r="E214" s="4">
        <v>44392</v>
      </c>
      <c r="F214" s="6">
        <v>8.2500000000000004E-2</v>
      </c>
      <c r="K214" s="6">
        <v>7.9611600000000005E-2</v>
      </c>
      <c r="L214" s="6">
        <v>0.08</v>
      </c>
      <c r="N214" s="8">
        <v>3103000</v>
      </c>
      <c r="R214" s="8">
        <v>1300000</v>
      </c>
      <c r="T214" s="8">
        <v>2.3869230769230767</v>
      </c>
      <c r="V214">
        <f t="shared" si="36"/>
        <v>2010</v>
      </c>
      <c r="W214">
        <f t="shared" si="37"/>
        <v>2010</v>
      </c>
      <c r="X214" t="str">
        <f t="shared" si="38"/>
        <v>FR00</v>
      </c>
    </row>
    <row r="215" spans="1:24" x14ac:dyDescent="0.2">
      <c r="A215" s="4">
        <v>40400</v>
      </c>
      <c r="B215" s="4">
        <v>40402</v>
      </c>
      <c r="D215" t="s">
        <v>182</v>
      </c>
      <c r="E215" s="4">
        <v>48044</v>
      </c>
      <c r="F215" s="6">
        <v>9.5000000000000001E-2</v>
      </c>
      <c r="K215" s="6">
        <v>8.9415099999999997E-2</v>
      </c>
      <c r="L215" s="6">
        <v>8.9687500000000003E-2</v>
      </c>
      <c r="N215" s="8">
        <v>4462000</v>
      </c>
      <c r="R215" s="8">
        <v>1350000</v>
      </c>
      <c r="T215" s="8">
        <v>3.3051851851851852</v>
      </c>
      <c r="V215">
        <f t="shared" si="36"/>
        <v>2010</v>
      </c>
      <c r="W215">
        <f t="shared" si="37"/>
        <v>2010</v>
      </c>
      <c r="X215" t="str">
        <f t="shared" si="38"/>
        <v>FR00</v>
      </c>
    </row>
    <row r="216" spans="1:24" x14ac:dyDescent="0.2">
      <c r="A216" s="4">
        <v>40414</v>
      </c>
      <c r="B216" s="4">
        <v>40416</v>
      </c>
      <c r="D216" t="s">
        <v>183</v>
      </c>
      <c r="E216" s="4">
        <v>40766</v>
      </c>
      <c r="F216" s="6">
        <v>0</v>
      </c>
      <c r="K216" s="6">
        <v>5.8203100000000001E-2</v>
      </c>
      <c r="L216" s="6">
        <v>5.8437500000000003E-2</v>
      </c>
      <c r="M216" s="8">
        <v>3000000</v>
      </c>
      <c r="N216" s="8">
        <v>6750000</v>
      </c>
      <c r="R216" s="8">
        <v>400000</v>
      </c>
      <c r="T216" s="8">
        <v>16.875</v>
      </c>
      <c r="V216">
        <f t="shared" si="36"/>
        <v>2010</v>
      </c>
      <c r="W216">
        <f t="shared" si="37"/>
        <v>2010</v>
      </c>
      <c r="X216" t="str">
        <f t="shared" si="38"/>
        <v>SPN2</v>
      </c>
    </row>
    <row r="217" spans="1:24" x14ac:dyDescent="0.2">
      <c r="A217" s="4">
        <v>40414</v>
      </c>
      <c r="B217" s="4">
        <v>40416</v>
      </c>
      <c r="D217" t="s">
        <v>171</v>
      </c>
      <c r="E217" s="4">
        <v>50601</v>
      </c>
      <c r="F217" s="6">
        <v>0.105</v>
      </c>
      <c r="K217" s="6">
        <v>9.1998700000000003E-2</v>
      </c>
      <c r="L217" s="6">
        <v>9.2187500000000006E-2</v>
      </c>
      <c r="N217" s="8">
        <v>1688000</v>
      </c>
      <c r="R217" s="8">
        <v>400000</v>
      </c>
      <c r="T217" s="8">
        <v>4.22</v>
      </c>
      <c r="V217">
        <f t="shared" si="36"/>
        <v>2010</v>
      </c>
      <c r="W217">
        <f t="shared" si="37"/>
        <v>2010</v>
      </c>
      <c r="X217" t="str">
        <f t="shared" si="38"/>
        <v>FR00</v>
      </c>
    </row>
    <row r="218" spans="1:24" x14ac:dyDescent="0.2">
      <c r="A218" s="4">
        <v>40414</v>
      </c>
      <c r="B218" s="4">
        <v>40416</v>
      </c>
      <c r="D218" t="s">
        <v>184</v>
      </c>
      <c r="E218" s="4">
        <v>44392</v>
      </c>
      <c r="F218" s="6">
        <v>8.2500000000000004E-2</v>
      </c>
      <c r="K218" s="6">
        <v>8.0563700000000002E-2</v>
      </c>
      <c r="L218" s="6">
        <v>8.0937499999999996E-2</v>
      </c>
      <c r="N218" s="8">
        <v>3578000</v>
      </c>
      <c r="R218" s="8">
        <v>1350000</v>
      </c>
      <c r="T218" s="8">
        <v>2.6503703703703705</v>
      </c>
      <c r="V218">
        <f t="shared" si="36"/>
        <v>2010</v>
      </c>
      <c r="W218">
        <f t="shared" si="37"/>
        <v>2010</v>
      </c>
      <c r="X218" t="str">
        <f t="shared" si="38"/>
        <v>FR00</v>
      </c>
    </row>
    <row r="219" spans="1:24" x14ac:dyDescent="0.2">
      <c r="A219" s="4">
        <v>40414</v>
      </c>
      <c r="B219" s="4">
        <v>40416</v>
      </c>
      <c r="D219" t="s">
        <v>185</v>
      </c>
      <c r="E219" s="4">
        <v>48044</v>
      </c>
      <c r="F219" s="6">
        <v>9.5000000000000001E-2</v>
      </c>
      <c r="K219" s="6">
        <v>8.9558499999999999E-2</v>
      </c>
      <c r="L219" s="6">
        <v>8.9687500000000003E-2</v>
      </c>
      <c r="N219" s="8">
        <v>4053000</v>
      </c>
      <c r="R219" s="8">
        <v>1850000</v>
      </c>
      <c r="T219" s="8">
        <v>2.1908108108108109</v>
      </c>
      <c r="V219">
        <f t="shared" si="36"/>
        <v>2010</v>
      </c>
      <c r="W219">
        <f t="shared" si="37"/>
        <v>2010</v>
      </c>
      <c r="X219" t="str">
        <f t="shared" si="38"/>
        <v>FR00</v>
      </c>
    </row>
    <row r="220" spans="1:24" x14ac:dyDescent="0.2">
      <c r="A220" s="4">
        <v>40415</v>
      </c>
      <c r="B220" s="4">
        <v>40415</v>
      </c>
      <c r="D220" t="s">
        <v>186</v>
      </c>
      <c r="E220" s="4">
        <v>41876</v>
      </c>
      <c r="F220" s="6">
        <v>7.2999999999999995E-2</v>
      </c>
      <c r="N220" s="8">
        <v>336000</v>
      </c>
      <c r="R220" s="8">
        <v>336000</v>
      </c>
      <c r="T220" s="8">
        <v>1</v>
      </c>
      <c r="V220">
        <f t="shared" si="36"/>
        <v>2010</v>
      </c>
      <c r="W220">
        <f t="shared" si="37"/>
        <v>2010</v>
      </c>
      <c r="X220" t="str">
        <f t="shared" si="38"/>
        <v>SDHI</v>
      </c>
    </row>
    <row r="221" spans="1:24" x14ac:dyDescent="0.2">
      <c r="A221" s="4">
        <v>40442</v>
      </c>
      <c r="B221" s="4">
        <v>40444</v>
      </c>
      <c r="D221" t="s">
        <v>187</v>
      </c>
      <c r="E221" s="4">
        <v>40808</v>
      </c>
      <c r="F221" s="6">
        <v>0</v>
      </c>
      <c r="K221" s="6">
        <v>0</v>
      </c>
      <c r="L221" s="6">
        <v>0</v>
      </c>
      <c r="M221" s="8">
        <v>3000000</v>
      </c>
      <c r="N221" s="8">
        <v>2818000</v>
      </c>
      <c r="R221" s="8">
        <v>0</v>
      </c>
      <c r="T221" s="8">
        <v>0</v>
      </c>
      <c r="V221">
        <f t="shared" si="36"/>
        <v>2010</v>
      </c>
      <c r="W221">
        <f t="shared" si="37"/>
        <v>2010</v>
      </c>
      <c r="X221" t="str">
        <f t="shared" si="38"/>
        <v>SPN2</v>
      </c>
    </row>
    <row r="222" spans="1:24" x14ac:dyDescent="0.2">
      <c r="A222" s="4">
        <v>40442</v>
      </c>
      <c r="B222" s="4">
        <v>40444</v>
      </c>
      <c r="D222" t="s">
        <v>188</v>
      </c>
      <c r="E222" s="4">
        <v>42628</v>
      </c>
      <c r="F222" s="6">
        <v>7.3749999999999996E-2</v>
      </c>
      <c r="K222" s="6">
        <v>7.5828199999999998E-2</v>
      </c>
      <c r="L222" s="6">
        <v>7.5937500000000005E-2</v>
      </c>
      <c r="N222" s="8">
        <v>3210500</v>
      </c>
      <c r="R222" s="8">
        <v>1150000</v>
      </c>
      <c r="T222" s="8">
        <v>2.7917391304347827</v>
      </c>
      <c r="V222">
        <f t="shared" si="36"/>
        <v>2010</v>
      </c>
      <c r="W222">
        <f t="shared" si="37"/>
        <v>2010</v>
      </c>
      <c r="X222" t="str">
        <f t="shared" si="38"/>
        <v>FR00</v>
      </c>
    </row>
    <row r="223" spans="1:24" x14ac:dyDescent="0.2">
      <c r="A223" s="4">
        <v>40442</v>
      </c>
      <c r="B223" s="4">
        <v>40444</v>
      </c>
      <c r="D223" t="s">
        <v>189</v>
      </c>
      <c r="E223" s="4">
        <v>46280</v>
      </c>
      <c r="F223" s="6">
        <v>8.3750000000000005E-2</v>
      </c>
      <c r="K223" s="6">
        <v>8.5290099999999994E-2</v>
      </c>
      <c r="L223" s="6">
        <v>8.5625000000000007E-2</v>
      </c>
      <c r="N223" s="8">
        <v>4551500</v>
      </c>
      <c r="R223" s="8">
        <v>700000</v>
      </c>
      <c r="T223" s="8">
        <v>6.5021428571428572</v>
      </c>
      <c r="V223">
        <f t="shared" si="36"/>
        <v>2010</v>
      </c>
      <c r="W223">
        <f t="shared" si="37"/>
        <v>2010</v>
      </c>
      <c r="X223" t="str">
        <f t="shared" si="38"/>
        <v>FR00</v>
      </c>
    </row>
    <row r="224" spans="1:24" x14ac:dyDescent="0.2">
      <c r="A224" s="4">
        <v>40442</v>
      </c>
      <c r="B224" s="4">
        <v>40444</v>
      </c>
      <c r="D224" t="s">
        <v>190</v>
      </c>
      <c r="E224" s="4">
        <v>48044</v>
      </c>
      <c r="F224" s="6">
        <v>9.5000000000000001E-2</v>
      </c>
      <c r="K224" s="6">
        <v>8.8566099999999995E-2</v>
      </c>
      <c r="L224" s="6">
        <v>8.8749999999999996E-2</v>
      </c>
      <c r="N224" s="8">
        <v>4475000</v>
      </c>
      <c r="R224" s="8">
        <v>950000</v>
      </c>
      <c r="T224" s="8">
        <v>4.7105263157894735</v>
      </c>
      <c r="V224">
        <f t="shared" si="36"/>
        <v>2010</v>
      </c>
      <c r="W224">
        <f t="shared" si="37"/>
        <v>2010</v>
      </c>
      <c r="X224" t="str">
        <f t="shared" si="38"/>
        <v>FR00</v>
      </c>
    </row>
    <row r="225" spans="1:24" x14ac:dyDescent="0.2">
      <c r="A225" s="4">
        <v>40449</v>
      </c>
      <c r="B225" s="4">
        <v>40451</v>
      </c>
      <c r="D225" t="s">
        <v>191</v>
      </c>
      <c r="E225" s="4">
        <v>40766</v>
      </c>
      <c r="F225" s="6">
        <v>0</v>
      </c>
      <c r="K225" s="6">
        <v>5.9791700000000003E-2</v>
      </c>
      <c r="L225" s="6">
        <v>0.06</v>
      </c>
      <c r="M225" s="8">
        <v>3000000</v>
      </c>
      <c r="N225" s="8">
        <v>3441000</v>
      </c>
      <c r="R225" s="8">
        <v>450000</v>
      </c>
      <c r="T225" s="8">
        <v>7.6466666666666665</v>
      </c>
      <c r="V225">
        <f t="shared" si="36"/>
        <v>2010</v>
      </c>
      <c r="W225">
        <f t="shared" si="37"/>
        <v>2010</v>
      </c>
      <c r="X225" t="str">
        <f t="shared" si="38"/>
        <v>SPN2</v>
      </c>
    </row>
    <row r="226" spans="1:24" x14ac:dyDescent="0.2">
      <c r="A226" s="4">
        <v>40449</v>
      </c>
      <c r="B226" s="4">
        <v>40451</v>
      </c>
      <c r="D226" t="s">
        <v>192</v>
      </c>
      <c r="E226" s="4">
        <v>50601</v>
      </c>
      <c r="F226" s="6">
        <v>0.105</v>
      </c>
      <c r="K226" s="6">
        <v>7.3081199999999999E-2</v>
      </c>
      <c r="L226" s="6">
        <v>7.3124999999999996E-2</v>
      </c>
      <c r="N226" s="8">
        <v>3200000</v>
      </c>
      <c r="R226" s="8">
        <v>1000000</v>
      </c>
      <c r="T226" s="8">
        <v>3.2</v>
      </c>
      <c r="V226">
        <f t="shared" ref="V226:V247" si="39">YEAR(A226)</f>
        <v>2010</v>
      </c>
      <c r="W226">
        <f t="shared" ref="W226:W247" si="40">YEAR(B226)</f>
        <v>2010</v>
      </c>
      <c r="X226" t="str">
        <f t="shared" ref="X226:X247" si="41">LEFT(D226,4)</f>
        <v>FR00</v>
      </c>
    </row>
    <row r="227" spans="1:24" x14ac:dyDescent="0.2">
      <c r="A227" s="4">
        <v>40449</v>
      </c>
      <c r="B227" s="4">
        <v>40451</v>
      </c>
      <c r="D227" t="s">
        <v>193</v>
      </c>
      <c r="E227" s="4">
        <v>44392</v>
      </c>
      <c r="F227" s="6">
        <v>8.2500000000000004E-2</v>
      </c>
      <c r="K227" s="6">
        <v>7.7236100000000002E-2</v>
      </c>
      <c r="L227" s="6">
        <v>7.7499999999999999E-2</v>
      </c>
      <c r="N227" s="8">
        <v>4105000</v>
      </c>
      <c r="R227" s="8">
        <v>900000</v>
      </c>
      <c r="T227" s="8">
        <v>4.5611111111111109</v>
      </c>
      <c r="V227">
        <f t="shared" si="39"/>
        <v>2010</v>
      </c>
      <c r="W227">
        <f t="shared" si="40"/>
        <v>2010</v>
      </c>
      <c r="X227" t="str">
        <f t="shared" si="41"/>
        <v>FR00</v>
      </c>
    </row>
    <row r="228" spans="1:24" x14ac:dyDescent="0.2">
      <c r="A228" s="4">
        <v>40449</v>
      </c>
      <c r="B228" s="4">
        <v>40451</v>
      </c>
      <c r="D228" t="s">
        <v>194</v>
      </c>
      <c r="E228" s="4">
        <v>48044</v>
      </c>
      <c r="F228" s="6">
        <v>9.5000000000000001E-2</v>
      </c>
      <c r="K228" s="6">
        <v>8.6145100000000002E-2</v>
      </c>
      <c r="L228" s="6">
        <v>8.6249999999999993E-2</v>
      </c>
      <c r="N228" s="8">
        <v>6055000</v>
      </c>
      <c r="R228" s="8">
        <v>650000</v>
      </c>
      <c r="T228" s="8">
        <v>9.315384615384616</v>
      </c>
      <c r="V228">
        <f t="shared" si="39"/>
        <v>2010</v>
      </c>
      <c r="W228">
        <f t="shared" si="40"/>
        <v>2010</v>
      </c>
      <c r="X228" t="str">
        <f t="shared" si="41"/>
        <v>FR00</v>
      </c>
    </row>
    <row r="229" spans="1:24" x14ac:dyDescent="0.2">
      <c r="A229" s="4">
        <v>40456</v>
      </c>
      <c r="B229" s="4">
        <v>40458</v>
      </c>
      <c r="D229" t="s">
        <v>120</v>
      </c>
      <c r="E229" s="4">
        <v>42262</v>
      </c>
      <c r="F229" s="6">
        <v>9.2499999999999999E-2</v>
      </c>
      <c r="K229" s="6">
        <v>7.1562500000000001E-2</v>
      </c>
      <c r="L229" s="6">
        <v>7.2187500000000002E-2</v>
      </c>
      <c r="M229" s="8">
        <v>1000000</v>
      </c>
      <c r="N229" s="8">
        <v>701000</v>
      </c>
      <c r="R229" s="8">
        <v>200000</v>
      </c>
      <c r="T229" s="8">
        <v>3.5049999999999999</v>
      </c>
      <c r="V229">
        <f t="shared" si="39"/>
        <v>2010</v>
      </c>
      <c r="W229">
        <f t="shared" si="40"/>
        <v>2010</v>
      </c>
      <c r="X229" t="str">
        <f t="shared" si="41"/>
        <v>IFR0</v>
      </c>
    </row>
    <row r="230" spans="1:24" x14ac:dyDescent="0.2">
      <c r="A230" s="4">
        <v>40456</v>
      </c>
      <c r="B230" s="4">
        <v>40458</v>
      </c>
      <c r="D230" t="s">
        <v>121</v>
      </c>
      <c r="E230" s="4">
        <v>42750</v>
      </c>
      <c r="F230" s="6">
        <v>0.09</v>
      </c>
      <c r="K230" s="6">
        <v>7.4687500000000004E-2</v>
      </c>
      <c r="L230" s="6">
        <v>7.5312500000000004E-2</v>
      </c>
      <c r="N230" s="8">
        <v>145000</v>
      </c>
      <c r="R230" s="8">
        <v>130000</v>
      </c>
      <c r="T230" s="8">
        <v>1.1153846153846154</v>
      </c>
      <c r="V230">
        <f t="shared" si="39"/>
        <v>2010</v>
      </c>
      <c r="W230">
        <f t="shared" si="40"/>
        <v>2010</v>
      </c>
      <c r="X230" t="str">
        <f t="shared" si="41"/>
        <v>IFR0</v>
      </c>
    </row>
    <row r="231" spans="1:24" x14ac:dyDescent="0.2">
      <c r="A231" s="4">
        <v>40456</v>
      </c>
      <c r="B231" s="4">
        <v>40458</v>
      </c>
      <c r="D231" t="s">
        <v>150</v>
      </c>
      <c r="E231" s="4">
        <v>47557</v>
      </c>
      <c r="F231" s="6">
        <v>0.10249999999999999</v>
      </c>
      <c r="K231" s="6">
        <v>0</v>
      </c>
      <c r="L231" s="6">
        <v>0</v>
      </c>
      <c r="N231" s="8">
        <v>171000</v>
      </c>
      <c r="R231" s="8">
        <v>0</v>
      </c>
      <c r="T231" s="8">
        <v>0</v>
      </c>
      <c r="V231">
        <f t="shared" si="39"/>
        <v>2010</v>
      </c>
      <c r="W231">
        <f t="shared" si="40"/>
        <v>2010</v>
      </c>
      <c r="X231" t="str">
        <f t="shared" si="41"/>
        <v>IFR0</v>
      </c>
    </row>
    <row r="232" spans="1:24" x14ac:dyDescent="0.2">
      <c r="A232" s="4">
        <v>40456</v>
      </c>
      <c r="B232" s="4">
        <v>40458</v>
      </c>
      <c r="D232" t="s">
        <v>123</v>
      </c>
      <c r="E232" s="4">
        <v>45672</v>
      </c>
      <c r="F232" s="6">
        <v>0.10249999999999999</v>
      </c>
      <c r="K232" s="6">
        <v>0</v>
      </c>
      <c r="L232" s="6">
        <v>0</v>
      </c>
      <c r="N232" s="8">
        <v>6000</v>
      </c>
      <c r="R232" s="8">
        <v>0</v>
      </c>
      <c r="V232">
        <f t="shared" si="39"/>
        <v>2010</v>
      </c>
      <c r="W232">
        <f t="shared" si="40"/>
        <v>2010</v>
      </c>
      <c r="X232" t="str">
        <f t="shared" si="41"/>
        <v>IFR0</v>
      </c>
    </row>
    <row r="233" spans="1:24" x14ac:dyDescent="0.2">
      <c r="A233" s="4">
        <v>40456</v>
      </c>
      <c r="B233" s="4">
        <v>40458</v>
      </c>
      <c r="D233" t="s">
        <v>151</v>
      </c>
      <c r="E233" s="4">
        <v>43936</v>
      </c>
      <c r="F233" s="6">
        <v>8.7999999999999995E-2</v>
      </c>
      <c r="K233" s="6">
        <v>7.7187500000000006E-2</v>
      </c>
      <c r="L233" s="6">
        <v>7.7499999999999999E-2</v>
      </c>
      <c r="N233" s="8">
        <v>125000</v>
      </c>
      <c r="R233" s="8">
        <v>52000</v>
      </c>
      <c r="T233" s="8">
        <v>2.4038461538461537</v>
      </c>
      <c r="V233">
        <f t="shared" si="39"/>
        <v>2010</v>
      </c>
      <c r="W233">
        <f t="shared" si="40"/>
        <v>2010</v>
      </c>
      <c r="X233" t="str">
        <f t="shared" si="41"/>
        <v>IFR0</v>
      </c>
    </row>
    <row r="234" spans="1:24" x14ac:dyDescent="0.2">
      <c r="A234" s="4">
        <v>40458</v>
      </c>
      <c r="B234" s="4">
        <v>40458</v>
      </c>
      <c r="D234" t="s">
        <v>195</v>
      </c>
      <c r="E234" s="4">
        <v>41919</v>
      </c>
      <c r="F234" s="6">
        <v>7.2999999999999995E-2</v>
      </c>
      <c r="N234" s="8">
        <v>2000000</v>
      </c>
      <c r="R234" s="8">
        <v>2000000</v>
      </c>
      <c r="T234" s="8">
        <v>1</v>
      </c>
      <c r="V234">
        <f t="shared" si="39"/>
        <v>2010</v>
      </c>
      <c r="W234">
        <f t="shared" si="40"/>
        <v>2010</v>
      </c>
      <c r="X234" t="str">
        <f t="shared" si="41"/>
        <v>SDHI</v>
      </c>
    </row>
    <row r="235" spans="1:24" x14ac:dyDescent="0.2">
      <c r="A235" s="4">
        <v>40477</v>
      </c>
      <c r="B235" s="4">
        <v>40479</v>
      </c>
      <c r="D235" t="s">
        <v>196</v>
      </c>
      <c r="E235" s="4">
        <v>40815</v>
      </c>
      <c r="F235" s="6">
        <v>0</v>
      </c>
      <c r="K235" s="6">
        <v>5.5454499999999997E-2</v>
      </c>
      <c r="L235" s="6">
        <v>5.5625000000000001E-2</v>
      </c>
      <c r="M235" s="8">
        <v>3000000</v>
      </c>
      <c r="N235" s="8">
        <v>7794200</v>
      </c>
      <c r="R235" s="8">
        <v>550000</v>
      </c>
      <c r="T235" s="8">
        <v>14.171272727272727</v>
      </c>
      <c r="V235">
        <f t="shared" si="39"/>
        <v>2010</v>
      </c>
      <c r="W235">
        <f t="shared" si="40"/>
        <v>2010</v>
      </c>
      <c r="X235" t="str">
        <f t="shared" si="41"/>
        <v>SPN2</v>
      </c>
    </row>
    <row r="236" spans="1:24" x14ac:dyDescent="0.2">
      <c r="A236" s="4">
        <v>40477</v>
      </c>
      <c r="B236" s="4">
        <v>40479</v>
      </c>
      <c r="D236" t="s">
        <v>197</v>
      </c>
      <c r="E236" s="4">
        <v>42628</v>
      </c>
      <c r="F236" s="6">
        <v>7.3749999999999996E-2</v>
      </c>
      <c r="K236" s="6">
        <v>6.7567699999999994E-2</v>
      </c>
      <c r="L236" s="6">
        <v>6.7812499999999998E-2</v>
      </c>
      <c r="N236" s="8">
        <v>2360000</v>
      </c>
      <c r="R236" s="8">
        <v>750000</v>
      </c>
      <c r="T236" s="8">
        <v>3.1466666666666665</v>
      </c>
      <c r="V236">
        <f t="shared" si="39"/>
        <v>2010</v>
      </c>
      <c r="W236">
        <f t="shared" si="40"/>
        <v>2010</v>
      </c>
      <c r="X236" t="str">
        <f t="shared" si="41"/>
        <v>FR00</v>
      </c>
    </row>
    <row r="237" spans="1:24" x14ac:dyDescent="0.2">
      <c r="A237" s="4">
        <v>40477</v>
      </c>
      <c r="B237" s="4">
        <v>40479</v>
      </c>
      <c r="D237" t="s">
        <v>198</v>
      </c>
      <c r="E237" s="4">
        <v>44392</v>
      </c>
      <c r="F237" s="6">
        <v>8.2500000000000004E-2</v>
      </c>
      <c r="K237" s="6">
        <v>7.2987099999999999E-2</v>
      </c>
      <c r="L237" s="6">
        <v>7.3437500000000003E-2</v>
      </c>
      <c r="N237" s="8">
        <v>1000000</v>
      </c>
      <c r="R237" s="8">
        <v>850000</v>
      </c>
      <c r="T237" s="8">
        <v>1.1764705882352942</v>
      </c>
      <c r="V237">
        <f t="shared" si="39"/>
        <v>2010</v>
      </c>
      <c r="W237">
        <f t="shared" si="40"/>
        <v>2010</v>
      </c>
      <c r="X237" t="str">
        <f t="shared" si="41"/>
        <v>FR00</v>
      </c>
    </row>
    <row r="238" spans="1:24" x14ac:dyDescent="0.2">
      <c r="A238" s="4">
        <v>40477</v>
      </c>
      <c r="B238" s="4">
        <v>40479</v>
      </c>
      <c r="D238" t="s">
        <v>199</v>
      </c>
      <c r="E238" s="4">
        <v>46280</v>
      </c>
      <c r="F238" s="6">
        <v>8.3750000000000005E-2</v>
      </c>
      <c r="K238" s="6">
        <v>7.8867900000000005E-2</v>
      </c>
      <c r="L238" s="6">
        <v>7.9375000000000001E-2</v>
      </c>
      <c r="N238" s="8">
        <v>2278000</v>
      </c>
      <c r="R238" s="8">
        <v>1050000</v>
      </c>
      <c r="T238" s="8">
        <v>2.1695238095238096</v>
      </c>
      <c r="V238">
        <f t="shared" si="39"/>
        <v>2010</v>
      </c>
      <c r="W238">
        <f t="shared" si="40"/>
        <v>2010</v>
      </c>
      <c r="X238" t="str">
        <f t="shared" si="41"/>
        <v>FR00</v>
      </c>
    </row>
    <row r="239" spans="1:24" x14ac:dyDescent="0.2">
      <c r="A239" s="4">
        <v>40491</v>
      </c>
      <c r="B239" s="4">
        <v>40493</v>
      </c>
      <c r="D239" t="s">
        <v>200</v>
      </c>
      <c r="E239" s="4">
        <v>40857</v>
      </c>
      <c r="F239" s="6">
        <v>0</v>
      </c>
      <c r="K239" s="6">
        <v>4.4749999999999998E-2</v>
      </c>
      <c r="L239" s="6">
        <v>4.4999999999999998E-2</v>
      </c>
      <c r="M239" s="8">
        <v>2500000</v>
      </c>
      <c r="N239" s="8">
        <v>3919500</v>
      </c>
      <c r="R239" s="8">
        <v>500000</v>
      </c>
      <c r="T239" s="8">
        <v>7.8390000000000004</v>
      </c>
      <c r="V239">
        <f t="shared" si="39"/>
        <v>2010</v>
      </c>
      <c r="W239">
        <f t="shared" si="40"/>
        <v>2010</v>
      </c>
      <c r="X239" t="str">
        <f t="shared" si="41"/>
        <v>SPN2</v>
      </c>
    </row>
    <row r="240" spans="1:24" x14ac:dyDescent="0.2">
      <c r="A240" s="4">
        <v>40491</v>
      </c>
      <c r="B240" s="4">
        <v>40493</v>
      </c>
      <c r="D240" t="s">
        <v>201</v>
      </c>
      <c r="E240" s="4">
        <v>42628</v>
      </c>
      <c r="F240" s="6">
        <v>7.3749999999999996E-2</v>
      </c>
      <c r="K240" s="6">
        <v>6.6947900000000005E-2</v>
      </c>
      <c r="L240" s="6">
        <v>6.7500000000000004E-2</v>
      </c>
      <c r="N240" s="8">
        <v>2415000</v>
      </c>
      <c r="R240" s="8">
        <v>1200000</v>
      </c>
      <c r="T240" s="8">
        <v>2.0125000000000002</v>
      </c>
      <c r="V240">
        <f t="shared" si="39"/>
        <v>2010</v>
      </c>
      <c r="W240">
        <f t="shared" si="40"/>
        <v>2010</v>
      </c>
      <c r="X240" t="str">
        <f t="shared" si="41"/>
        <v>FR00</v>
      </c>
    </row>
    <row r="241" spans="1:24" x14ac:dyDescent="0.2">
      <c r="A241" s="4">
        <v>40491</v>
      </c>
      <c r="B241" s="4">
        <v>40493</v>
      </c>
      <c r="D241" t="s">
        <v>202</v>
      </c>
      <c r="E241" s="4">
        <v>44392</v>
      </c>
      <c r="F241" s="6">
        <v>8.2500000000000004E-2</v>
      </c>
      <c r="K241" s="6">
        <v>7.5175000000000006E-2</v>
      </c>
      <c r="L241" s="6">
        <v>7.5312500000000004E-2</v>
      </c>
      <c r="N241" s="8">
        <v>790000</v>
      </c>
      <c r="R241" s="8">
        <v>250000</v>
      </c>
      <c r="T241" s="8">
        <v>3.16</v>
      </c>
      <c r="V241">
        <f t="shared" si="39"/>
        <v>2010</v>
      </c>
      <c r="W241">
        <f t="shared" si="40"/>
        <v>2010</v>
      </c>
      <c r="X241" t="str">
        <f t="shared" si="41"/>
        <v>FR00</v>
      </c>
    </row>
    <row r="242" spans="1:24" x14ac:dyDescent="0.2">
      <c r="A242" s="4">
        <v>40491</v>
      </c>
      <c r="B242" s="4">
        <v>40493</v>
      </c>
      <c r="D242" t="s">
        <v>203</v>
      </c>
      <c r="E242" s="4">
        <v>48044</v>
      </c>
      <c r="F242" s="6">
        <v>9.5000000000000001E-2</v>
      </c>
      <c r="K242" s="6">
        <v>8.4876699999999999E-2</v>
      </c>
      <c r="L242" s="6">
        <v>8.5312499999999999E-2</v>
      </c>
      <c r="N242" s="8">
        <v>1465000</v>
      </c>
      <c r="R242" s="8">
        <v>550000</v>
      </c>
      <c r="T242" s="8">
        <v>2.6636363636363636</v>
      </c>
      <c r="V242">
        <f t="shared" si="39"/>
        <v>2010</v>
      </c>
      <c r="W242">
        <f t="shared" si="40"/>
        <v>2010</v>
      </c>
      <c r="X242" t="str">
        <f t="shared" si="41"/>
        <v>FR00</v>
      </c>
    </row>
    <row r="243" spans="1:24" x14ac:dyDescent="0.2">
      <c r="A243" s="4">
        <v>40486</v>
      </c>
      <c r="B243" s="4">
        <v>40494</v>
      </c>
      <c r="D243" t="s">
        <v>204</v>
      </c>
      <c r="E243" s="4">
        <v>44147</v>
      </c>
      <c r="F243" s="6">
        <v>1.6E-2</v>
      </c>
      <c r="N243" s="8">
        <v>9326322.8000000007</v>
      </c>
      <c r="R243" s="8">
        <v>6491640</v>
      </c>
      <c r="T243" s="8">
        <v>1.4366666666666668</v>
      </c>
      <c r="V243">
        <f t="shared" si="39"/>
        <v>2010</v>
      </c>
      <c r="W243">
        <f t="shared" si="40"/>
        <v>2010</v>
      </c>
      <c r="X243" t="str">
        <f t="shared" si="41"/>
        <v>RIJP</v>
      </c>
    </row>
    <row r="244" spans="1:24" x14ac:dyDescent="0.2">
      <c r="A244" s="4">
        <v>40526</v>
      </c>
      <c r="B244" s="4">
        <v>40528</v>
      </c>
      <c r="D244" t="s">
        <v>205</v>
      </c>
      <c r="E244" s="4">
        <v>40892</v>
      </c>
      <c r="F244" s="6">
        <v>0</v>
      </c>
      <c r="M244" s="8">
        <v>2000000</v>
      </c>
      <c r="N244" s="8">
        <v>350000</v>
      </c>
      <c r="V244">
        <f t="shared" si="39"/>
        <v>2010</v>
      </c>
      <c r="W244">
        <f t="shared" si="40"/>
        <v>2010</v>
      </c>
      <c r="X244" t="str">
        <f t="shared" si="41"/>
        <v>SPN2</v>
      </c>
    </row>
    <row r="245" spans="1:24" x14ac:dyDescent="0.2">
      <c r="A245" s="4">
        <v>40526</v>
      </c>
      <c r="B245" s="4">
        <v>40528</v>
      </c>
      <c r="D245" t="s">
        <v>201</v>
      </c>
      <c r="E245" s="4">
        <v>42628</v>
      </c>
      <c r="F245" s="6">
        <v>7.3749999999999996E-2</v>
      </c>
      <c r="N245" s="8">
        <v>1030000</v>
      </c>
      <c r="V245">
        <f t="shared" si="39"/>
        <v>2010</v>
      </c>
      <c r="W245">
        <f t="shared" si="40"/>
        <v>2010</v>
      </c>
      <c r="X245" t="str">
        <f t="shared" si="41"/>
        <v>FR00</v>
      </c>
    </row>
    <row r="246" spans="1:24" x14ac:dyDescent="0.2">
      <c r="A246" s="4">
        <v>40526</v>
      </c>
      <c r="B246" s="4">
        <v>40528</v>
      </c>
      <c r="D246" t="s">
        <v>202</v>
      </c>
      <c r="E246" s="4">
        <v>44392</v>
      </c>
      <c r="F246" s="6">
        <v>8.2500000000000004E-2</v>
      </c>
      <c r="N246" s="8">
        <v>645000</v>
      </c>
      <c r="V246">
        <f t="shared" si="39"/>
        <v>2010</v>
      </c>
      <c r="W246">
        <f t="shared" si="40"/>
        <v>2010</v>
      </c>
      <c r="X246" t="str">
        <f t="shared" si="41"/>
        <v>FR00</v>
      </c>
    </row>
    <row r="247" spans="1:24" x14ac:dyDescent="0.2">
      <c r="A247" s="4">
        <v>40526</v>
      </c>
      <c r="B247" s="4">
        <v>40528</v>
      </c>
      <c r="D247" t="s">
        <v>206</v>
      </c>
      <c r="E247" s="4">
        <v>46280</v>
      </c>
      <c r="F247" s="6">
        <v>8.3750000000000005E-2</v>
      </c>
      <c r="K247" s="6">
        <v>8.3513199999999996E-2</v>
      </c>
      <c r="L247" s="6">
        <v>8.3750000000000005E-2</v>
      </c>
      <c r="N247" s="8">
        <v>2852000</v>
      </c>
      <c r="R247" s="8">
        <v>2000000</v>
      </c>
      <c r="T247" s="8">
        <v>1.4259999999999999</v>
      </c>
      <c r="V247">
        <f t="shared" si="39"/>
        <v>2010</v>
      </c>
      <c r="W247">
        <f t="shared" si="40"/>
        <v>2010</v>
      </c>
      <c r="X247" t="str">
        <f t="shared" si="41"/>
        <v>FR00</v>
      </c>
    </row>
    <row r="248" spans="1:24" s="13" customFormat="1" x14ac:dyDescent="0.2">
      <c r="A248" s="12">
        <v>40561</v>
      </c>
      <c r="B248" s="12">
        <v>40563</v>
      </c>
      <c r="D248" s="13" t="s">
        <v>209</v>
      </c>
      <c r="E248" s="12">
        <v>40927</v>
      </c>
      <c r="F248" s="14">
        <v>0</v>
      </c>
      <c r="G248" s="14"/>
      <c r="H248" s="14"/>
      <c r="I248" s="14"/>
      <c r="J248" s="14"/>
      <c r="K248" s="14"/>
      <c r="L248" s="14"/>
      <c r="M248" s="15">
        <v>5000000</v>
      </c>
      <c r="N248" s="15">
        <v>550000</v>
      </c>
      <c r="O248" s="15"/>
      <c r="P248" s="15"/>
      <c r="Q248" s="15"/>
      <c r="R248" s="15">
        <v>0</v>
      </c>
      <c r="S248" s="15"/>
      <c r="T248" s="15">
        <v>0</v>
      </c>
      <c r="U248" s="15"/>
      <c r="V248" s="13">
        <f t="shared" ref="V248:V311" si="42">YEAR(A248)</f>
        <v>2011</v>
      </c>
      <c r="W248" s="13">
        <f t="shared" ref="W248:W311" si="43">YEAR(B248)</f>
        <v>2011</v>
      </c>
      <c r="X248" s="13" t="str">
        <f t="shared" ref="X248:X311" si="44">LEFT(D248,4)</f>
        <v>SPN2</v>
      </c>
    </row>
    <row r="249" spans="1:24" x14ac:dyDescent="0.2">
      <c r="A249" s="4">
        <v>40561</v>
      </c>
      <c r="B249" s="4">
        <v>40563</v>
      </c>
      <c r="D249" t="s">
        <v>210</v>
      </c>
      <c r="E249" s="4">
        <v>42628</v>
      </c>
      <c r="F249" s="6">
        <v>7.3749999999999996E-2</v>
      </c>
      <c r="L249" s="6">
        <v>7.5312500000000004E-2</v>
      </c>
      <c r="N249" s="8">
        <v>1137000</v>
      </c>
      <c r="R249" s="8">
        <v>200000</v>
      </c>
      <c r="T249" s="8">
        <v>5.6849999999999996</v>
      </c>
      <c r="V249">
        <f t="shared" si="42"/>
        <v>2011</v>
      </c>
      <c r="W249">
        <f t="shared" si="43"/>
        <v>2011</v>
      </c>
      <c r="X249" t="str">
        <f t="shared" si="44"/>
        <v>FR00</v>
      </c>
    </row>
    <row r="250" spans="1:24" x14ac:dyDescent="0.2">
      <c r="A250" s="4">
        <v>40561</v>
      </c>
      <c r="B250" s="4">
        <v>40563</v>
      </c>
      <c r="D250" t="s">
        <v>211</v>
      </c>
      <c r="E250" s="4">
        <v>44392</v>
      </c>
      <c r="F250" s="6">
        <v>8.2500000000000004E-2</v>
      </c>
      <c r="L250" s="6">
        <v>8.59375E-2</v>
      </c>
      <c r="N250" s="8">
        <v>2398000</v>
      </c>
      <c r="R250" s="8">
        <v>1850000</v>
      </c>
      <c r="T250" s="8">
        <v>1.2962162162162163</v>
      </c>
      <c r="V250">
        <f t="shared" si="42"/>
        <v>2011</v>
      </c>
      <c r="W250">
        <f t="shared" si="43"/>
        <v>2011</v>
      </c>
      <c r="X250" t="str">
        <f t="shared" si="44"/>
        <v>FR00</v>
      </c>
    </row>
    <row r="251" spans="1:24" x14ac:dyDescent="0.2">
      <c r="A251" s="4">
        <v>40561</v>
      </c>
      <c r="B251" s="4">
        <v>40563</v>
      </c>
      <c r="D251" t="s">
        <v>212</v>
      </c>
      <c r="E251" s="4">
        <v>48044</v>
      </c>
      <c r="F251" s="6">
        <v>9.5000000000000001E-2</v>
      </c>
      <c r="L251" s="6">
        <v>0.1015625</v>
      </c>
      <c r="N251" s="8">
        <v>5275000</v>
      </c>
      <c r="R251" s="8">
        <v>4000000</v>
      </c>
      <c r="T251" s="8">
        <v>1.3187500000000001</v>
      </c>
      <c r="V251">
        <f t="shared" si="42"/>
        <v>2011</v>
      </c>
      <c r="W251">
        <f t="shared" si="43"/>
        <v>2011</v>
      </c>
      <c r="X251" t="str">
        <f t="shared" si="44"/>
        <v>FR00</v>
      </c>
    </row>
    <row r="252" spans="1:24" x14ac:dyDescent="0.2">
      <c r="A252" s="4">
        <v>40568</v>
      </c>
      <c r="B252" s="4">
        <v>40570</v>
      </c>
      <c r="D252" t="s">
        <v>213</v>
      </c>
      <c r="E252" s="4">
        <v>40927</v>
      </c>
      <c r="F252" s="6">
        <v>0</v>
      </c>
      <c r="M252" s="8">
        <v>5000000</v>
      </c>
      <c r="N252" s="8">
        <v>305000</v>
      </c>
      <c r="R252" s="8">
        <v>0</v>
      </c>
      <c r="V252">
        <f t="shared" si="42"/>
        <v>2011</v>
      </c>
      <c r="W252">
        <f t="shared" si="43"/>
        <v>2011</v>
      </c>
      <c r="X252" t="str">
        <f t="shared" si="44"/>
        <v>SPN2</v>
      </c>
    </row>
    <row r="253" spans="1:24" x14ac:dyDescent="0.2">
      <c r="A253" s="4">
        <v>40568</v>
      </c>
      <c r="B253" s="4">
        <v>40570</v>
      </c>
      <c r="D253" t="s">
        <v>214</v>
      </c>
      <c r="E253" s="4">
        <v>44392</v>
      </c>
      <c r="F253" s="6">
        <v>8.2500000000000004E-2</v>
      </c>
      <c r="L253" s="6">
        <v>0.09</v>
      </c>
      <c r="N253" s="8">
        <v>3663000</v>
      </c>
      <c r="R253" s="8">
        <v>850000</v>
      </c>
      <c r="T253" s="8">
        <v>4.3094117647058825</v>
      </c>
      <c r="V253">
        <f t="shared" si="42"/>
        <v>2011</v>
      </c>
      <c r="W253">
        <f t="shared" si="43"/>
        <v>2011</v>
      </c>
      <c r="X253" t="str">
        <f t="shared" si="44"/>
        <v>FR00</v>
      </c>
    </row>
    <row r="254" spans="1:24" x14ac:dyDescent="0.2">
      <c r="A254" s="4">
        <v>40568</v>
      </c>
      <c r="B254" s="4">
        <v>40570</v>
      </c>
      <c r="D254" t="s">
        <v>215</v>
      </c>
      <c r="E254" s="4">
        <v>48044</v>
      </c>
      <c r="F254" s="6">
        <v>9.5000000000000001E-2</v>
      </c>
      <c r="L254" s="6">
        <v>0.10249999999999999</v>
      </c>
      <c r="N254" s="8">
        <v>8024000</v>
      </c>
      <c r="R254" s="8">
        <v>4250000</v>
      </c>
      <c r="T254" s="8">
        <v>1.8879999999999999</v>
      </c>
      <c r="V254">
        <f t="shared" si="42"/>
        <v>2011</v>
      </c>
      <c r="W254">
        <f t="shared" si="43"/>
        <v>2011</v>
      </c>
      <c r="X254" t="str">
        <f t="shared" si="44"/>
        <v>FR00</v>
      </c>
    </row>
    <row r="255" spans="1:24" x14ac:dyDescent="0.2">
      <c r="A255" s="4">
        <v>40568</v>
      </c>
      <c r="B255" s="4">
        <v>40570</v>
      </c>
      <c r="D255" t="s">
        <v>216</v>
      </c>
      <c r="E255" s="4">
        <v>46280</v>
      </c>
      <c r="F255" s="6">
        <v>8.3750000000000005E-2</v>
      </c>
      <c r="L255" s="6">
        <v>9.8125000000000004E-2</v>
      </c>
      <c r="N255" s="8">
        <v>5663000</v>
      </c>
      <c r="R255" s="8">
        <v>100000</v>
      </c>
      <c r="T255" s="8">
        <v>56.63</v>
      </c>
      <c r="V255">
        <f t="shared" si="42"/>
        <v>2011</v>
      </c>
      <c r="W255">
        <f t="shared" si="43"/>
        <v>2011</v>
      </c>
      <c r="X255" t="str">
        <f t="shared" si="44"/>
        <v>FR00</v>
      </c>
    </row>
    <row r="256" spans="1:24" x14ac:dyDescent="0.2">
      <c r="A256" s="4">
        <v>40585</v>
      </c>
      <c r="B256" s="4">
        <v>40585</v>
      </c>
      <c r="D256" t="s">
        <v>217</v>
      </c>
      <c r="E256" s="4">
        <v>41681</v>
      </c>
      <c r="F256" s="6">
        <v>7.85E-2</v>
      </c>
      <c r="N256" s="8">
        <v>6000000</v>
      </c>
      <c r="R256" s="8">
        <v>6000000</v>
      </c>
      <c r="T256" s="8">
        <v>1</v>
      </c>
      <c r="V256">
        <f t="shared" si="42"/>
        <v>2011</v>
      </c>
      <c r="W256">
        <f t="shared" si="43"/>
        <v>2011</v>
      </c>
      <c r="X256" t="str">
        <f t="shared" si="44"/>
        <v>SDHI</v>
      </c>
    </row>
    <row r="257" spans="1:24" x14ac:dyDescent="0.2">
      <c r="A257" s="4">
        <v>40582</v>
      </c>
      <c r="B257" s="4">
        <v>40584</v>
      </c>
      <c r="D257" t="s">
        <v>218</v>
      </c>
      <c r="E257" s="4">
        <v>40948</v>
      </c>
      <c r="F257" s="6">
        <v>0</v>
      </c>
      <c r="L257" s="6">
        <v>6.5937499999999996E-2</v>
      </c>
      <c r="M257" s="8">
        <v>5000000</v>
      </c>
      <c r="N257" s="8">
        <v>1640000</v>
      </c>
      <c r="R257" s="8">
        <v>900000</v>
      </c>
      <c r="T257" s="8">
        <v>1.8222222222222222</v>
      </c>
      <c r="V257">
        <f t="shared" si="42"/>
        <v>2011</v>
      </c>
      <c r="W257">
        <f t="shared" si="43"/>
        <v>2011</v>
      </c>
      <c r="X257" t="str">
        <f t="shared" si="44"/>
        <v>SPN2</v>
      </c>
    </row>
    <row r="258" spans="1:24" x14ac:dyDescent="0.2">
      <c r="A258" s="4">
        <v>40582</v>
      </c>
      <c r="B258" s="4">
        <v>40584</v>
      </c>
      <c r="D258" t="s">
        <v>219</v>
      </c>
      <c r="E258" s="4">
        <v>42628</v>
      </c>
      <c r="F258" s="6">
        <v>7.3749999999999996E-2</v>
      </c>
      <c r="L258" s="6">
        <v>8.3125000000000004E-2</v>
      </c>
      <c r="N258" s="8">
        <v>2042000</v>
      </c>
      <c r="R258" s="8">
        <v>1000000</v>
      </c>
      <c r="T258" s="8">
        <v>2.0419999999999998</v>
      </c>
      <c r="V258">
        <f t="shared" si="42"/>
        <v>2011</v>
      </c>
      <c r="W258">
        <f t="shared" si="43"/>
        <v>2011</v>
      </c>
      <c r="X258" t="str">
        <f t="shared" si="44"/>
        <v>FR00</v>
      </c>
    </row>
    <row r="259" spans="1:24" x14ac:dyDescent="0.2">
      <c r="A259" s="4">
        <v>40582</v>
      </c>
      <c r="B259" s="4">
        <v>40584</v>
      </c>
      <c r="D259" t="s">
        <v>220</v>
      </c>
      <c r="E259" s="4">
        <v>46280</v>
      </c>
      <c r="F259" s="6">
        <v>8.3750000000000005E-2</v>
      </c>
      <c r="L259" s="6">
        <v>9.6250000000000002E-2</v>
      </c>
      <c r="N259" s="8">
        <v>3289800</v>
      </c>
      <c r="R259" s="8">
        <v>1500000</v>
      </c>
      <c r="T259" s="8">
        <v>2.1932</v>
      </c>
      <c r="V259">
        <f t="shared" si="42"/>
        <v>2011</v>
      </c>
      <c r="W259">
        <f t="shared" si="43"/>
        <v>2011</v>
      </c>
      <c r="X259" t="str">
        <f t="shared" si="44"/>
        <v>FR00</v>
      </c>
    </row>
    <row r="260" spans="1:24" x14ac:dyDescent="0.2">
      <c r="A260" s="4">
        <v>40582</v>
      </c>
      <c r="B260" s="4">
        <v>40584</v>
      </c>
      <c r="D260" t="s">
        <v>221</v>
      </c>
      <c r="E260" s="4">
        <v>48044</v>
      </c>
      <c r="F260" s="6">
        <v>9.5000000000000001E-2</v>
      </c>
      <c r="L260" s="6">
        <v>0.10062500000000001</v>
      </c>
      <c r="N260" s="8">
        <v>6119000</v>
      </c>
      <c r="R260" s="8">
        <v>2100000</v>
      </c>
      <c r="T260" s="8">
        <v>2.9138095238095238</v>
      </c>
      <c r="V260">
        <f t="shared" si="42"/>
        <v>2011</v>
      </c>
      <c r="W260">
        <f t="shared" si="43"/>
        <v>2011</v>
      </c>
      <c r="X260" t="str">
        <f t="shared" si="44"/>
        <v>FR00</v>
      </c>
    </row>
    <row r="261" spans="1:24" x14ac:dyDescent="0.2">
      <c r="A261" s="4">
        <v>40597</v>
      </c>
      <c r="B261" s="4">
        <v>40597</v>
      </c>
      <c r="D261" t="s">
        <v>222</v>
      </c>
      <c r="E261" s="4">
        <v>41693</v>
      </c>
      <c r="F261" s="6">
        <v>8.1500000000000003E-2</v>
      </c>
      <c r="M261" s="8">
        <v>6000000</v>
      </c>
      <c r="N261" s="8">
        <v>7341410</v>
      </c>
      <c r="R261" s="8">
        <v>7341410</v>
      </c>
      <c r="T261" s="8">
        <v>1</v>
      </c>
      <c r="V261">
        <f t="shared" si="42"/>
        <v>2011</v>
      </c>
      <c r="W261">
        <f t="shared" si="43"/>
        <v>2011</v>
      </c>
      <c r="X261" t="str">
        <f t="shared" si="44"/>
        <v>SR-0</v>
      </c>
    </row>
    <row r="262" spans="1:24" x14ac:dyDescent="0.2">
      <c r="A262" s="4">
        <v>40595</v>
      </c>
      <c r="B262" s="4">
        <v>40597</v>
      </c>
      <c r="D262" t="s">
        <v>223</v>
      </c>
      <c r="E262" s="4">
        <v>40927</v>
      </c>
      <c r="F262" s="6">
        <v>0</v>
      </c>
      <c r="L262" s="6">
        <v>6.5937499999999996E-2</v>
      </c>
      <c r="M262" s="8">
        <v>5000000</v>
      </c>
      <c r="N262" s="8">
        <v>4820000</v>
      </c>
      <c r="R262" s="8">
        <v>2900000</v>
      </c>
      <c r="T262" s="8">
        <v>1.6620689655172414</v>
      </c>
      <c r="V262">
        <f t="shared" si="42"/>
        <v>2011</v>
      </c>
      <c r="W262">
        <f t="shared" si="43"/>
        <v>2011</v>
      </c>
      <c r="X262" t="str">
        <f t="shared" si="44"/>
        <v>SPN2</v>
      </c>
    </row>
    <row r="263" spans="1:24" x14ac:dyDescent="0.2">
      <c r="A263" s="4">
        <v>40595</v>
      </c>
      <c r="B263" s="4">
        <v>40597</v>
      </c>
      <c r="D263" t="s">
        <v>224</v>
      </c>
      <c r="E263" s="4">
        <v>42628</v>
      </c>
      <c r="F263" s="6">
        <v>7.3749999999999996E-2</v>
      </c>
      <c r="L263" s="6">
        <v>8.3437499999999998E-2</v>
      </c>
      <c r="N263" s="8">
        <v>2848000</v>
      </c>
      <c r="R263" s="8">
        <v>2200000</v>
      </c>
      <c r="T263" s="8">
        <v>1.2945454545454544</v>
      </c>
      <c r="V263">
        <f t="shared" si="42"/>
        <v>2011</v>
      </c>
      <c r="W263">
        <f t="shared" si="43"/>
        <v>2011</v>
      </c>
      <c r="X263" t="str">
        <f t="shared" si="44"/>
        <v>FR00</v>
      </c>
    </row>
    <row r="264" spans="1:24" x14ac:dyDescent="0.2">
      <c r="A264" s="4">
        <v>40595</v>
      </c>
      <c r="B264" s="4">
        <v>40597</v>
      </c>
      <c r="D264" t="s">
        <v>225</v>
      </c>
      <c r="E264" s="4">
        <v>44392</v>
      </c>
      <c r="F264" s="6">
        <v>8.2500000000000004E-2</v>
      </c>
      <c r="N264" s="8">
        <v>3569000</v>
      </c>
      <c r="T264" s="8">
        <v>0</v>
      </c>
      <c r="V264">
        <f t="shared" si="42"/>
        <v>2011</v>
      </c>
      <c r="W264">
        <f t="shared" si="43"/>
        <v>2011</v>
      </c>
      <c r="X264" t="str">
        <f t="shared" si="44"/>
        <v>FR00</v>
      </c>
    </row>
    <row r="265" spans="1:24" x14ac:dyDescent="0.2">
      <c r="A265" s="4">
        <v>40595</v>
      </c>
      <c r="B265" s="4">
        <v>40597</v>
      </c>
      <c r="D265" t="s">
        <v>226</v>
      </c>
      <c r="E265" s="4">
        <v>48044</v>
      </c>
      <c r="F265" s="6">
        <v>9.5000000000000001E-2</v>
      </c>
      <c r="L265" s="6">
        <v>0.10125000000000001</v>
      </c>
      <c r="N265" s="8">
        <v>9345000</v>
      </c>
      <c r="R265" s="8">
        <v>1400000</v>
      </c>
      <c r="T265" s="8">
        <v>6.6749999999999998</v>
      </c>
      <c r="V265">
        <f t="shared" si="42"/>
        <v>2011</v>
      </c>
      <c r="W265">
        <f t="shared" si="43"/>
        <v>2011</v>
      </c>
      <c r="X265" t="str">
        <f t="shared" si="44"/>
        <v>FR00</v>
      </c>
    </row>
    <row r="266" spans="1:24" x14ac:dyDescent="0.2">
      <c r="A266" s="4">
        <v>40603</v>
      </c>
      <c r="B266" s="4">
        <v>40605</v>
      </c>
      <c r="D266" t="s">
        <v>121</v>
      </c>
      <c r="E266" s="4">
        <v>42750</v>
      </c>
      <c r="F266" s="6">
        <v>0.09</v>
      </c>
      <c r="M266" s="8">
        <v>1000000</v>
      </c>
      <c r="N266" s="8">
        <v>771000</v>
      </c>
      <c r="R266" s="8">
        <v>250000</v>
      </c>
      <c r="T266" s="8">
        <v>3.0840000000000001</v>
      </c>
      <c r="V266">
        <f t="shared" si="42"/>
        <v>2011</v>
      </c>
      <c r="W266">
        <f t="shared" si="43"/>
        <v>2011</v>
      </c>
      <c r="X266" t="str">
        <f t="shared" si="44"/>
        <v>IFR0</v>
      </c>
    </row>
    <row r="267" spans="1:24" x14ac:dyDescent="0.2">
      <c r="A267" s="4">
        <v>40603</v>
      </c>
      <c r="B267" s="4">
        <v>40605</v>
      </c>
      <c r="D267" t="s">
        <v>122</v>
      </c>
      <c r="E267" s="4">
        <v>47557</v>
      </c>
      <c r="F267" s="6">
        <v>0.10249999999999999</v>
      </c>
      <c r="N267" s="8">
        <v>381000</v>
      </c>
      <c r="V267">
        <f t="shared" si="42"/>
        <v>2011</v>
      </c>
      <c r="W267">
        <f t="shared" si="43"/>
        <v>2011</v>
      </c>
      <c r="X267" t="str">
        <f t="shared" si="44"/>
        <v>IFR0</v>
      </c>
    </row>
    <row r="268" spans="1:24" x14ac:dyDescent="0.2">
      <c r="A268" s="4">
        <v>40603</v>
      </c>
      <c r="B268" s="4">
        <v>40605</v>
      </c>
      <c r="D268" t="s">
        <v>123</v>
      </c>
      <c r="E268" s="4">
        <v>45672</v>
      </c>
      <c r="F268" s="6">
        <v>0.10249999999999999</v>
      </c>
      <c r="N268" s="8">
        <v>214000</v>
      </c>
      <c r="R268" s="8">
        <v>100000</v>
      </c>
      <c r="T268" s="8">
        <v>2.14</v>
      </c>
      <c r="V268">
        <f t="shared" si="42"/>
        <v>2011</v>
      </c>
      <c r="W268">
        <f t="shared" si="43"/>
        <v>2011</v>
      </c>
      <c r="X268" t="str">
        <f t="shared" si="44"/>
        <v>IFR0</v>
      </c>
    </row>
    <row r="269" spans="1:24" x14ac:dyDescent="0.2">
      <c r="A269" s="4">
        <v>40603</v>
      </c>
      <c r="B269" s="4">
        <v>40605</v>
      </c>
      <c r="D269" t="s">
        <v>227</v>
      </c>
      <c r="N269" s="8">
        <v>61000</v>
      </c>
      <c r="V269">
        <f t="shared" si="42"/>
        <v>2011</v>
      </c>
      <c r="W269">
        <f t="shared" si="43"/>
        <v>2011</v>
      </c>
      <c r="X269" t="str">
        <f t="shared" si="44"/>
        <v>IFR0</v>
      </c>
    </row>
    <row r="270" spans="1:24" x14ac:dyDescent="0.2">
      <c r="A270" s="4">
        <v>40603</v>
      </c>
      <c r="B270" s="4">
        <v>40605</v>
      </c>
      <c r="D270" t="s">
        <v>228</v>
      </c>
      <c r="E270" s="4">
        <v>49720</v>
      </c>
      <c r="F270" s="6">
        <v>0.1</v>
      </c>
      <c r="N270" s="8">
        <v>3023000</v>
      </c>
      <c r="R270" s="8">
        <v>1150000</v>
      </c>
      <c r="T270" s="8">
        <v>2.6286956521739131</v>
      </c>
      <c r="V270">
        <f t="shared" si="42"/>
        <v>2011</v>
      </c>
      <c r="W270">
        <f t="shared" si="43"/>
        <v>2011</v>
      </c>
      <c r="X270" t="str">
        <f t="shared" si="44"/>
        <v>IFR0</v>
      </c>
    </row>
    <row r="271" spans="1:24" x14ac:dyDescent="0.2">
      <c r="A271" s="4">
        <v>40610</v>
      </c>
      <c r="B271" s="4">
        <v>40612</v>
      </c>
      <c r="D271" t="s">
        <v>229</v>
      </c>
      <c r="E271" s="4">
        <v>40977</v>
      </c>
      <c r="F271" s="6">
        <v>0</v>
      </c>
      <c r="L271" s="6">
        <v>6.5000000000000002E-2</v>
      </c>
      <c r="M271" s="8">
        <v>5000000</v>
      </c>
      <c r="N271" s="8">
        <v>6898000</v>
      </c>
      <c r="R271" s="8">
        <v>1450000</v>
      </c>
      <c r="T271" s="8">
        <v>4.7572413793103445</v>
      </c>
      <c r="V271">
        <f t="shared" si="42"/>
        <v>2011</v>
      </c>
      <c r="W271">
        <f t="shared" si="43"/>
        <v>2011</v>
      </c>
      <c r="X271" t="str">
        <f t="shared" si="44"/>
        <v>SPN2</v>
      </c>
    </row>
    <row r="272" spans="1:24" x14ac:dyDescent="0.2">
      <c r="A272" s="4">
        <v>40610</v>
      </c>
      <c r="B272" s="4">
        <v>40612</v>
      </c>
      <c r="D272" t="s">
        <v>230</v>
      </c>
      <c r="E272" s="4">
        <v>42628</v>
      </c>
      <c r="F272" s="6">
        <v>7.3749999999999996E-2</v>
      </c>
      <c r="L272" s="6">
        <v>8.0312499999999995E-2</v>
      </c>
      <c r="N272" s="8">
        <v>4711000</v>
      </c>
      <c r="R272" s="8">
        <v>2300000</v>
      </c>
      <c r="T272" s="8">
        <v>2.0482608695652176</v>
      </c>
      <c r="V272">
        <f t="shared" si="42"/>
        <v>2011</v>
      </c>
      <c r="W272">
        <f t="shared" si="43"/>
        <v>2011</v>
      </c>
      <c r="X272" t="str">
        <f t="shared" si="44"/>
        <v>FR00</v>
      </c>
    </row>
    <row r="273" spans="1:24" x14ac:dyDescent="0.2">
      <c r="A273" s="4">
        <v>40610</v>
      </c>
      <c r="B273" s="4">
        <v>40612</v>
      </c>
      <c r="D273" t="s">
        <v>231</v>
      </c>
      <c r="E273" s="4">
        <v>44392</v>
      </c>
      <c r="F273" s="6">
        <v>8.2500000000000004E-2</v>
      </c>
      <c r="N273" s="8">
        <v>3825000</v>
      </c>
      <c r="R273" s="8">
        <v>0</v>
      </c>
      <c r="V273">
        <f t="shared" si="42"/>
        <v>2011</v>
      </c>
      <c r="W273">
        <f t="shared" si="43"/>
        <v>2011</v>
      </c>
      <c r="X273" t="str">
        <f t="shared" si="44"/>
        <v>FR00</v>
      </c>
    </row>
    <row r="274" spans="1:24" x14ac:dyDescent="0.2">
      <c r="A274" s="4">
        <v>40610</v>
      </c>
      <c r="B274" s="4">
        <v>40612</v>
      </c>
      <c r="D274" t="s">
        <v>232</v>
      </c>
      <c r="E274" s="4">
        <v>46280</v>
      </c>
      <c r="F274" s="6">
        <v>8.3750000000000005E-2</v>
      </c>
      <c r="L274" s="6">
        <v>9.5000000000000001E-2</v>
      </c>
      <c r="N274" s="8">
        <v>4659200</v>
      </c>
      <c r="R274" s="8">
        <v>3250000</v>
      </c>
      <c r="T274" s="8">
        <v>1.4336</v>
      </c>
      <c r="V274">
        <f t="shared" si="42"/>
        <v>2011</v>
      </c>
      <c r="W274">
        <f t="shared" si="43"/>
        <v>2011</v>
      </c>
      <c r="X274" t="str">
        <f t="shared" si="44"/>
        <v>FR00</v>
      </c>
    </row>
    <row r="275" spans="1:24" x14ac:dyDescent="0.2">
      <c r="A275" s="4">
        <v>40603</v>
      </c>
      <c r="B275" s="4">
        <v>40605</v>
      </c>
      <c r="D275" t="s">
        <v>121</v>
      </c>
      <c r="E275" s="4">
        <v>42750</v>
      </c>
      <c r="F275" s="6">
        <v>0.09</v>
      </c>
      <c r="M275" s="8">
        <v>1000000</v>
      </c>
      <c r="N275" s="8">
        <v>1014000</v>
      </c>
      <c r="V275">
        <f t="shared" si="42"/>
        <v>2011</v>
      </c>
      <c r="W275">
        <f t="shared" si="43"/>
        <v>2011</v>
      </c>
      <c r="X275" t="str">
        <f t="shared" si="44"/>
        <v>IFR0</v>
      </c>
    </row>
    <row r="276" spans="1:24" x14ac:dyDescent="0.2">
      <c r="A276" s="4">
        <v>40603</v>
      </c>
      <c r="B276" s="4">
        <v>40605</v>
      </c>
      <c r="D276" t="s">
        <v>122</v>
      </c>
      <c r="E276" s="4">
        <v>47557</v>
      </c>
      <c r="F276" s="6">
        <v>0.10249999999999999</v>
      </c>
      <c r="N276" s="8">
        <v>868000</v>
      </c>
      <c r="V276">
        <f t="shared" si="42"/>
        <v>2011</v>
      </c>
      <c r="W276">
        <f t="shared" si="43"/>
        <v>2011</v>
      </c>
      <c r="X276" t="str">
        <f t="shared" si="44"/>
        <v>IFR0</v>
      </c>
    </row>
    <row r="277" spans="1:24" x14ac:dyDescent="0.2">
      <c r="A277" s="4">
        <v>40603</v>
      </c>
      <c r="B277" s="4">
        <v>40605</v>
      </c>
      <c r="D277" t="s">
        <v>123</v>
      </c>
      <c r="E277" s="4">
        <v>45672</v>
      </c>
      <c r="F277" s="6">
        <v>0.10249999999999999</v>
      </c>
      <c r="N277" s="8">
        <v>410000</v>
      </c>
      <c r="R277" s="8">
        <v>150000</v>
      </c>
      <c r="T277" s="8">
        <v>2.7333333333333334</v>
      </c>
      <c r="V277">
        <f t="shared" si="42"/>
        <v>2011</v>
      </c>
      <c r="W277">
        <f t="shared" si="43"/>
        <v>2011</v>
      </c>
      <c r="X277" t="str">
        <f t="shared" si="44"/>
        <v>IFR0</v>
      </c>
    </row>
    <row r="278" spans="1:24" x14ac:dyDescent="0.2">
      <c r="A278" s="4">
        <v>40603</v>
      </c>
      <c r="B278" s="4">
        <v>40605</v>
      </c>
      <c r="D278" t="s">
        <v>228</v>
      </c>
      <c r="E278" s="4">
        <v>49720</v>
      </c>
      <c r="F278" s="6">
        <v>0.1</v>
      </c>
      <c r="N278" s="8">
        <v>3643000</v>
      </c>
      <c r="R278" s="8">
        <v>850000</v>
      </c>
      <c r="T278" s="8">
        <v>4.2858823529411767</v>
      </c>
      <c r="V278">
        <f t="shared" si="42"/>
        <v>2011</v>
      </c>
      <c r="W278">
        <f t="shared" si="43"/>
        <v>2011</v>
      </c>
      <c r="X278" t="str">
        <f t="shared" si="44"/>
        <v>IFR0</v>
      </c>
    </row>
    <row r="279" spans="1:24" x14ac:dyDescent="0.2">
      <c r="A279" s="4">
        <v>40624</v>
      </c>
      <c r="B279" s="4">
        <v>40626</v>
      </c>
      <c r="D279" t="s">
        <v>233</v>
      </c>
      <c r="E279" s="4">
        <v>40717</v>
      </c>
      <c r="F279" s="6">
        <v>0</v>
      </c>
      <c r="L279" s="6">
        <v>5.2499999999999998E-2</v>
      </c>
      <c r="M279" s="8">
        <v>7000000</v>
      </c>
      <c r="N279" s="8">
        <v>9715000</v>
      </c>
      <c r="R279" s="8">
        <v>2000000</v>
      </c>
      <c r="T279" s="8">
        <v>4.8574999999999999</v>
      </c>
      <c r="V279">
        <f t="shared" si="42"/>
        <v>2011</v>
      </c>
      <c r="W279">
        <f t="shared" si="43"/>
        <v>2011</v>
      </c>
      <c r="X279" t="str">
        <f t="shared" si="44"/>
        <v>SPN2</v>
      </c>
    </row>
    <row r="280" spans="1:24" x14ac:dyDescent="0.2">
      <c r="A280" s="4">
        <v>40624</v>
      </c>
      <c r="B280" s="4">
        <v>40626</v>
      </c>
      <c r="D280" t="s">
        <v>229</v>
      </c>
      <c r="E280" s="4">
        <v>40977</v>
      </c>
      <c r="F280" s="6">
        <v>0</v>
      </c>
      <c r="L280" s="6">
        <v>6.4375000000000002E-2</v>
      </c>
      <c r="N280" s="8">
        <v>3222000</v>
      </c>
      <c r="R280" s="8">
        <v>2000000</v>
      </c>
      <c r="T280" s="8">
        <v>1.611</v>
      </c>
      <c r="V280">
        <f t="shared" si="42"/>
        <v>2011</v>
      </c>
      <c r="W280">
        <f t="shared" si="43"/>
        <v>2011</v>
      </c>
      <c r="X280" t="str">
        <f t="shared" si="44"/>
        <v>SPN2</v>
      </c>
    </row>
    <row r="281" spans="1:24" x14ac:dyDescent="0.2">
      <c r="A281" s="4">
        <v>40624</v>
      </c>
      <c r="B281" s="4">
        <v>40626</v>
      </c>
      <c r="D281" t="s">
        <v>234</v>
      </c>
      <c r="E281" s="4">
        <v>42628</v>
      </c>
      <c r="F281" s="6">
        <v>7.3749999999999996E-2</v>
      </c>
      <c r="L281" s="6">
        <v>7.9375000000000001E-2</v>
      </c>
      <c r="N281" s="8">
        <v>4480000</v>
      </c>
      <c r="R281" s="8">
        <v>1500000</v>
      </c>
      <c r="T281" s="8">
        <v>2.9866666666666668</v>
      </c>
      <c r="V281">
        <f t="shared" si="42"/>
        <v>2011</v>
      </c>
      <c r="W281">
        <f t="shared" si="43"/>
        <v>2011</v>
      </c>
      <c r="X281" t="str">
        <f t="shared" si="44"/>
        <v>FR00</v>
      </c>
    </row>
    <row r="282" spans="1:24" x14ac:dyDescent="0.2">
      <c r="A282" s="4">
        <v>40624</v>
      </c>
      <c r="B282" s="4">
        <v>40626</v>
      </c>
      <c r="D282" t="s">
        <v>235</v>
      </c>
      <c r="E282" s="4">
        <v>48044</v>
      </c>
      <c r="F282" s="6">
        <v>9.5000000000000001E-2</v>
      </c>
      <c r="L282" s="6">
        <v>9.5000000000000001E-2</v>
      </c>
      <c r="N282" s="8">
        <v>10451200</v>
      </c>
      <c r="R282" s="8">
        <v>4500000</v>
      </c>
      <c r="T282" s="8">
        <v>2.322488888888889</v>
      </c>
      <c r="V282">
        <f t="shared" si="42"/>
        <v>2011</v>
      </c>
      <c r="W282">
        <f t="shared" si="43"/>
        <v>2011</v>
      </c>
      <c r="X282" t="str">
        <f t="shared" si="44"/>
        <v>FR00</v>
      </c>
    </row>
    <row r="283" spans="1:24" x14ac:dyDescent="0.2">
      <c r="A283" s="4">
        <v>40638</v>
      </c>
      <c r="B283" s="4">
        <v>40640</v>
      </c>
      <c r="D283" t="s">
        <v>236</v>
      </c>
      <c r="E283" s="4">
        <v>40730</v>
      </c>
      <c r="F283" s="6">
        <v>0</v>
      </c>
      <c r="L283" s="6">
        <v>5.0625000000000003E-2</v>
      </c>
      <c r="M283" s="8">
        <v>7000000</v>
      </c>
      <c r="N283" s="8">
        <v>5426000</v>
      </c>
      <c r="R283" s="8">
        <v>2000000</v>
      </c>
      <c r="T283" s="8">
        <v>2.7130000000000001</v>
      </c>
      <c r="V283">
        <f t="shared" si="42"/>
        <v>2011</v>
      </c>
      <c r="W283">
        <f t="shared" si="43"/>
        <v>2011</v>
      </c>
      <c r="X283" t="str">
        <f t="shared" si="44"/>
        <v>SPN2</v>
      </c>
    </row>
    <row r="284" spans="1:24" x14ac:dyDescent="0.2">
      <c r="A284" s="4">
        <v>40638</v>
      </c>
      <c r="B284" s="4">
        <v>40640</v>
      </c>
      <c r="D284" t="s">
        <v>237</v>
      </c>
      <c r="E284" s="4">
        <v>41005</v>
      </c>
      <c r="F284" s="6">
        <v>0</v>
      </c>
      <c r="L284" s="6">
        <v>6.1562499999999999E-2</v>
      </c>
      <c r="N284" s="8">
        <v>4653000</v>
      </c>
      <c r="R284" s="8">
        <v>950000</v>
      </c>
      <c r="T284" s="8">
        <v>4.8978947368421055</v>
      </c>
      <c r="V284">
        <f t="shared" si="42"/>
        <v>2011</v>
      </c>
      <c r="W284">
        <f t="shared" si="43"/>
        <v>2011</v>
      </c>
      <c r="X284" t="str">
        <f t="shared" si="44"/>
        <v>SPN2</v>
      </c>
    </row>
    <row r="285" spans="1:24" x14ac:dyDescent="0.2">
      <c r="A285" s="4">
        <v>40638</v>
      </c>
      <c r="B285" s="4">
        <v>40640</v>
      </c>
      <c r="D285" t="s">
        <v>238</v>
      </c>
      <c r="E285" s="4">
        <v>44392</v>
      </c>
      <c r="F285" s="6">
        <v>8.2500000000000004E-2</v>
      </c>
      <c r="L285" s="6">
        <v>7.7499999999999999E-2</v>
      </c>
      <c r="N285" s="8">
        <v>3205000</v>
      </c>
      <c r="R285" s="8">
        <v>1350000</v>
      </c>
      <c r="T285" s="8">
        <v>2.3740740740740742</v>
      </c>
      <c r="V285">
        <f t="shared" si="42"/>
        <v>2011</v>
      </c>
      <c r="W285">
        <f t="shared" si="43"/>
        <v>2011</v>
      </c>
      <c r="X285" t="str">
        <f t="shared" si="44"/>
        <v>FR00</v>
      </c>
    </row>
    <row r="286" spans="1:24" x14ac:dyDescent="0.2">
      <c r="A286" s="4">
        <v>40638</v>
      </c>
      <c r="B286" s="4">
        <v>40640</v>
      </c>
      <c r="D286" t="s">
        <v>239</v>
      </c>
      <c r="E286" s="4">
        <v>46280</v>
      </c>
      <c r="F286" s="6">
        <v>8.3750000000000005E-2</v>
      </c>
      <c r="L286" s="6">
        <v>8.59375E-2</v>
      </c>
      <c r="N286" s="8">
        <v>8085000</v>
      </c>
      <c r="R286" s="8">
        <v>2700000</v>
      </c>
      <c r="T286" s="8">
        <v>2.9944444444444445</v>
      </c>
      <c r="V286">
        <f t="shared" si="42"/>
        <v>2011</v>
      </c>
      <c r="W286">
        <f t="shared" si="43"/>
        <v>2011</v>
      </c>
      <c r="X286" t="str">
        <f t="shared" si="44"/>
        <v>FR00</v>
      </c>
    </row>
    <row r="287" spans="1:24" x14ac:dyDescent="0.2">
      <c r="A287" s="4">
        <v>40638</v>
      </c>
      <c r="B287" s="4">
        <v>40640</v>
      </c>
      <c r="D287" t="s">
        <v>240</v>
      </c>
      <c r="E287" s="4">
        <v>48044</v>
      </c>
      <c r="F287" s="6">
        <v>9.5000000000000001E-2</v>
      </c>
      <c r="N287" s="8">
        <v>4658000</v>
      </c>
      <c r="R287" s="8">
        <v>0</v>
      </c>
      <c r="T287" s="8">
        <v>0</v>
      </c>
      <c r="V287">
        <f t="shared" si="42"/>
        <v>2011</v>
      </c>
      <c r="W287">
        <f t="shared" si="43"/>
        <v>2011</v>
      </c>
      <c r="X287" t="str">
        <f t="shared" si="44"/>
        <v>FR00</v>
      </c>
    </row>
    <row r="288" spans="1:24" x14ac:dyDescent="0.2">
      <c r="A288" s="4">
        <v>40644</v>
      </c>
      <c r="B288" s="4">
        <v>40644</v>
      </c>
      <c r="D288" t="s">
        <v>241</v>
      </c>
      <c r="E288" s="4">
        <v>44297</v>
      </c>
      <c r="F288" s="6">
        <v>0.08</v>
      </c>
      <c r="N288" s="8">
        <v>2000000</v>
      </c>
      <c r="R288" s="8">
        <v>2000000</v>
      </c>
      <c r="V288">
        <f t="shared" si="42"/>
        <v>2011</v>
      </c>
      <c r="W288">
        <f t="shared" si="43"/>
        <v>2011</v>
      </c>
      <c r="X288" t="str">
        <f t="shared" si="44"/>
        <v>SDHI</v>
      </c>
    </row>
    <row r="289" spans="1:24" x14ac:dyDescent="0.2">
      <c r="A289" s="4">
        <v>40645</v>
      </c>
      <c r="B289" s="4">
        <v>40647</v>
      </c>
      <c r="D289" t="s">
        <v>121</v>
      </c>
      <c r="E289" s="4">
        <v>42750</v>
      </c>
      <c r="F289" s="6">
        <v>0.09</v>
      </c>
      <c r="M289" s="8">
        <v>500000</v>
      </c>
      <c r="N289" s="8">
        <v>889000</v>
      </c>
      <c r="R289" s="8">
        <v>360000</v>
      </c>
      <c r="T289" s="8">
        <v>2.4694444444444446</v>
      </c>
      <c r="V289">
        <f t="shared" si="42"/>
        <v>2011</v>
      </c>
      <c r="W289">
        <f t="shared" si="43"/>
        <v>2011</v>
      </c>
      <c r="X289" t="str">
        <f t="shared" si="44"/>
        <v>IFR0</v>
      </c>
    </row>
    <row r="290" spans="1:24" x14ac:dyDescent="0.2">
      <c r="A290" s="4">
        <v>40645</v>
      </c>
      <c r="B290" s="4">
        <v>40647</v>
      </c>
      <c r="D290" t="s">
        <v>122</v>
      </c>
      <c r="E290" s="4">
        <v>47557</v>
      </c>
      <c r="F290" s="6">
        <v>0.10249999999999999</v>
      </c>
      <c r="N290" s="8">
        <v>1195000</v>
      </c>
      <c r="V290">
        <f t="shared" si="42"/>
        <v>2011</v>
      </c>
      <c r="W290">
        <f t="shared" si="43"/>
        <v>2011</v>
      </c>
      <c r="X290" t="str">
        <f t="shared" si="44"/>
        <v>IFR0</v>
      </c>
    </row>
    <row r="291" spans="1:24" x14ac:dyDescent="0.2">
      <c r="A291" s="4">
        <v>40645</v>
      </c>
      <c r="B291" s="4">
        <v>40647</v>
      </c>
      <c r="D291" t="s">
        <v>123</v>
      </c>
      <c r="E291" s="4">
        <v>45672</v>
      </c>
      <c r="F291" s="6">
        <v>0.10249999999999999</v>
      </c>
      <c r="N291" s="8">
        <v>364000</v>
      </c>
      <c r="T291" s="8">
        <v>0</v>
      </c>
      <c r="V291">
        <f t="shared" si="42"/>
        <v>2011</v>
      </c>
      <c r="W291">
        <f t="shared" si="43"/>
        <v>2011</v>
      </c>
      <c r="X291" t="str">
        <f t="shared" si="44"/>
        <v>IFR0</v>
      </c>
    </row>
    <row r="292" spans="1:24" x14ac:dyDescent="0.2">
      <c r="A292" s="4">
        <v>40645</v>
      </c>
      <c r="B292" s="4">
        <v>40647</v>
      </c>
      <c r="D292" t="s">
        <v>228</v>
      </c>
      <c r="E292" s="4">
        <v>49720</v>
      </c>
      <c r="F292" s="6">
        <v>0.1</v>
      </c>
      <c r="N292" s="8">
        <v>2215000</v>
      </c>
      <c r="R292" s="8">
        <v>140000</v>
      </c>
      <c r="T292" s="8">
        <v>15.821428571428571</v>
      </c>
      <c r="V292">
        <f t="shared" si="42"/>
        <v>2011</v>
      </c>
      <c r="W292">
        <f t="shared" si="43"/>
        <v>2011</v>
      </c>
      <c r="X292" t="str">
        <f t="shared" si="44"/>
        <v>IFR0</v>
      </c>
    </row>
    <row r="293" spans="1:24" x14ac:dyDescent="0.2">
      <c r="A293" s="4">
        <v>40652</v>
      </c>
      <c r="B293" s="4">
        <v>40654</v>
      </c>
      <c r="D293" t="s">
        <v>242</v>
      </c>
      <c r="E293" s="4">
        <v>40744</v>
      </c>
      <c r="F293" s="6">
        <v>0</v>
      </c>
      <c r="L293" s="6">
        <v>5.2499999999999998E-2</v>
      </c>
      <c r="M293" s="8">
        <v>7000000</v>
      </c>
      <c r="N293" s="8">
        <v>1875000</v>
      </c>
      <c r="R293" s="8">
        <v>600000</v>
      </c>
      <c r="T293" s="8">
        <v>3.125</v>
      </c>
      <c r="V293">
        <f t="shared" si="42"/>
        <v>2011</v>
      </c>
      <c r="W293">
        <f t="shared" si="43"/>
        <v>2011</v>
      </c>
      <c r="X293" t="str">
        <f t="shared" si="44"/>
        <v>SPN2</v>
      </c>
    </row>
    <row r="294" spans="1:24" x14ac:dyDescent="0.2">
      <c r="A294" s="4">
        <v>40652</v>
      </c>
      <c r="B294" s="4">
        <v>40654</v>
      </c>
      <c r="D294" t="s">
        <v>237</v>
      </c>
      <c r="E294" s="4">
        <v>41005</v>
      </c>
      <c r="F294" s="6">
        <v>0</v>
      </c>
      <c r="N294" s="8">
        <v>3270000</v>
      </c>
      <c r="R294" s="8">
        <v>0</v>
      </c>
      <c r="V294">
        <f t="shared" si="42"/>
        <v>2011</v>
      </c>
      <c r="W294">
        <f t="shared" si="43"/>
        <v>2011</v>
      </c>
      <c r="X294" t="str">
        <f t="shared" si="44"/>
        <v>SPN2</v>
      </c>
    </row>
    <row r="295" spans="1:24" x14ac:dyDescent="0.2">
      <c r="A295" s="4">
        <v>40652</v>
      </c>
      <c r="B295" s="4">
        <v>40654</v>
      </c>
      <c r="D295" t="s">
        <v>243</v>
      </c>
      <c r="E295" s="4">
        <v>42628</v>
      </c>
      <c r="F295" s="6">
        <v>7.3749999999999996E-2</v>
      </c>
      <c r="L295" s="6">
        <v>7.1562500000000001E-2</v>
      </c>
      <c r="N295" s="8">
        <v>1423000</v>
      </c>
      <c r="R295" s="8">
        <v>1000000</v>
      </c>
      <c r="T295" s="8">
        <v>1.423</v>
      </c>
      <c r="V295">
        <f t="shared" si="42"/>
        <v>2011</v>
      </c>
      <c r="W295">
        <f t="shared" si="43"/>
        <v>2011</v>
      </c>
      <c r="X295" t="str">
        <f t="shared" si="44"/>
        <v>FR00</v>
      </c>
    </row>
    <row r="296" spans="1:24" x14ac:dyDescent="0.2">
      <c r="A296" s="4">
        <v>40652</v>
      </c>
      <c r="B296" s="4">
        <v>40654</v>
      </c>
      <c r="D296" t="s">
        <v>244</v>
      </c>
      <c r="E296" s="4">
        <v>46280</v>
      </c>
      <c r="F296" s="6">
        <v>8.3750000000000005E-2</v>
      </c>
      <c r="L296" s="6">
        <v>8.5312499999999999E-2</v>
      </c>
      <c r="N296" s="8">
        <v>3633000</v>
      </c>
      <c r="R296" s="8">
        <v>800000</v>
      </c>
      <c r="T296" s="8">
        <v>4.5412499999999998</v>
      </c>
      <c r="V296">
        <f t="shared" si="42"/>
        <v>2011</v>
      </c>
      <c r="W296">
        <f t="shared" si="43"/>
        <v>2011</v>
      </c>
      <c r="X296" t="str">
        <f t="shared" si="44"/>
        <v>FR00</v>
      </c>
    </row>
    <row r="297" spans="1:24" x14ac:dyDescent="0.2">
      <c r="A297" s="4">
        <v>40652</v>
      </c>
      <c r="B297" s="4">
        <v>40654</v>
      </c>
      <c r="D297" t="s">
        <v>245</v>
      </c>
      <c r="E297" s="4">
        <v>51636</v>
      </c>
      <c r="F297" s="6">
        <v>9.5000000000000001E-2</v>
      </c>
      <c r="L297" s="6">
        <v>9.6250000000000002E-2</v>
      </c>
      <c r="N297" s="8">
        <v>4640000</v>
      </c>
      <c r="R297" s="8">
        <v>4200000</v>
      </c>
      <c r="T297" s="8">
        <v>1.1047619047619048</v>
      </c>
      <c r="V297">
        <f t="shared" si="42"/>
        <v>2011</v>
      </c>
      <c r="W297">
        <f t="shared" si="43"/>
        <v>2011</v>
      </c>
      <c r="X297" t="str">
        <f t="shared" si="44"/>
        <v>FR00</v>
      </c>
    </row>
    <row r="298" spans="1:24" x14ac:dyDescent="0.2">
      <c r="A298" s="4">
        <v>40659</v>
      </c>
      <c r="B298" s="4">
        <v>40661</v>
      </c>
      <c r="D298" t="s">
        <v>121</v>
      </c>
      <c r="E298" s="4">
        <v>42750</v>
      </c>
      <c r="F298" s="6">
        <v>0.09</v>
      </c>
      <c r="M298" s="8">
        <v>500000</v>
      </c>
      <c r="N298" s="8">
        <v>680000</v>
      </c>
      <c r="V298">
        <f t="shared" si="42"/>
        <v>2011</v>
      </c>
      <c r="W298">
        <f t="shared" si="43"/>
        <v>2011</v>
      </c>
      <c r="X298" t="str">
        <f t="shared" si="44"/>
        <v>IFR0</v>
      </c>
    </row>
    <row r="299" spans="1:24" x14ac:dyDescent="0.2">
      <c r="A299" s="4">
        <v>40659</v>
      </c>
      <c r="B299" s="4">
        <v>40661</v>
      </c>
      <c r="D299" t="s">
        <v>122</v>
      </c>
      <c r="E299" s="4">
        <v>47557</v>
      </c>
      <c r="F299" s="6">
        <v>0.10249999999999999</v>
      </c>
      <c r="N299" s="8">
        <v>21000</v>
      </c>
      <c r="V299">
        <f t="shared" si="42"/>
        <v>2011</v>
      </c>
      <c r="W299">
        <f t="shared" si="43"/>
        <v>2011</v>
      </c>
      <c r="X299" t="str">
        <f t="shared" si="44"/>
        <v>IFR0</v>
      </c>
    </row>
    <row r="300" spans="1:24" x14ac:dyDescent="0.2">
      <c r="A300" s="4">
        <v>40659</v>
      </c>
      <c r="B300" s="4">
        <v>40661</v>
      </c>
      <c r="D300" t="s">
        <v>123</v>
      </c>
      <c r="E300" s="4">
        <v>45672</v>
      </c>
      <c r="F300" s="6">
        <v>0.10249999999999999</v>
      </c>
      <c r="N300" s="8">
        <v>163000</v>
      </c>
      <c r="T300" s="8">
        <v>0</v>
      </c>
      <c r="V300">
        <f t="shared" si="42"/>
        <v>2011</v>
      </c>
      <c r="W300">
        <f t="shared" si="43"/>
        <v>2011</v>
      </c>
      <c r="X300" t="str">
        <f t="shared" si="44"/>
        <v>IFR0</v>
      </c>
    </row>
    <row r="301" spans="1:24" x14ac:dyDescent="0.2">
      <c r="A301" s="4">
        <v>40659</v>
      </c>
      <c r="B301" s="4">
        <v>40661</v>
      </c>
      <c r="D301" t="s">
        <v>228</v>
      </c>
      <c r="E301" s="4">
        <v>49720</v>
      </c>
      <c r="F301" s="6">
        <v>0.1</v>
      </c>
      <c r="N301" s="8">
        <v>839000</v>
      </c>
      <c r="R301" s="8">
        <v>500000</v>
      </c>
      <c r="T301" s="8">
        <v>1.6779999999999999</v>
      </c>
      <c r="V301">
        <f t="shared" si="42"/>
        <v>2011</v>
      </c>
      <c r="W301">
        <f t="shared" si="43"/>
        <v>2011</v>
      </c>
      <c r="X301" t="str">
        <f t="shared" si="44"/>
        <v>IFR0</v>
      </c>
    </row>
    <row r="302" spans="1:24" x14ac:dyDescent="0.2">
      <c r="A302" s="4">
        <v>40666</v>
      </c>
      <c r="B302" s="4">
        <v>40668</v>
      </c>
      <c r="D302" t="s">
        <v>246</v>
      </c>
      <c r="E302" s="4">
        <v>40759</v>
      </c>
      <c r="F302" s="6">
        <v>0</v>
      </c>
      <c r="L302" s="6">
        <v>4.9375000000000002E-2</v>
      </c>
      <c r="M302" s="8">
        <v>5000000</v>
      </c>
      <c r="N302" s="8">
        <v>5537000</v>
      </c>
      <c r="R302" s="8">
        <v>2000000</v>
      </c>
      <c r="T302" s="8">
        <v>2.7685</v>
      </c>
      <c r="V302">
        <f t="shared" si="42"/>
        <v>2011</v>
      </c>
      <c r="W302">
        <f t="shared" si="43"/>
        <v>2011</v>
      </c>
      <c r="X302" t="str">
        <f t="shared" si="44"/>
        <v>SPN2</v>
      </c>
    </row>
    <row r="303" spans="1:24" x14ac:dyDescent="0.2">
      <c r="A303" s="4">
        <v>40666</v>
      </c>
      <c r="B303" s="4">
        <v>40668</v>
      </c>
      <c r="D303" t="s">
        <v>247</v>
      </c>
      <c r="E303" s="4">
        <v>41033</v>
      </c>
      <c r="F303" s="6">
        <v>0</v>
      </c>
      <c r="L303" s="6">
        <v>5.9062499999999997E-2</v>
      </c>
      <c r="N303" s="8">
        <v>4125000</v>
      </c>
      <c r="R303" s="8">
        <v>700000</v>
      </c>
      <c r="T303" s="8">
        <v>5.8928571428571432</v>
      </c>
      <c r="V303">
        <f t="shared" si="42"/>
        <v>2011</v>
      </c>
      <c r="W303">
        <f t="shared" si="43"/>
        <v>2011</v>
      </c>
      <c r="X303" t="str">
        <f t="shared" si="44"/>
        <v>SPN2</v>
      </c>
    </row>
    <row r="304" spans="1:24" x14ac:dyDescent="0.2">
      <c r="A304" s="4">
        <v>40666</v>
      </c>
      <c r="B304" s="4">
        <v>40668</v>
      </c>
      <c r="D304" t="s">
        <v>248</v>
      </c>
      <c r="E304" s="4">
        <v>42628</v>
      </c>
      <c r="F304" s="6">
        <v>7.3749999999999996E-2</v>
      </c>
      <c r="L304" s="6">
        <v>7.0000000000000007E-2</v>
      </c>
      <c r="N304" s="8">
        <v>1368000</v>
      </c>
      <c r="R304" s="8">
        <v>350000</v>
      </c>
      <c r="T304" s="8">
        <v>3.9085714285714284</v>
      </c>
      <c r="V304">
        <f t="shared" si="42"/>
        <v>2011</v>
      </c>
      <c r="W304">
        <f t="shared" si="43"/>
        <v>2011</v>
      </c>
      <c r="X304" t="str">
        <f t="shared" si="44"/>
        <v>FR00</v>
      </c>
    </row>
    <row r="305" spans="1:24" x14ac:dyDescent="0.2">
      <c r="A305" s="4">
        <v>40666</v>
      </c>
      <c r="B305" s="4">
        <v>40668</v>
      </c>
      <c r="D305" t="s">
        <v>249</v>
      </c>
      <c r="E305" s="4">
        <v>44392</v>
      </c>
      <c r="F305" s="6">
        <v>8.2500000000000004E-2</v>
      </c>
      <c r="L305" s="6">
        <v>7.7499999999999999E-2</v>
      </c>
      <c r="N305" s="8">
        <v>2120000</v>
      </c>
      <c r="R305" s="8">
        <v>1650000</v>
      </c>
      <c r="T305" s="8">
        <v>1.2848484848484849</v>
      </c>
      <c r="V305">
        <f t="shared" si="42"/>
        <v>2011</v>
      </c>
      <c r="W305">
        <f t="shared" si="43"/>
        <v>2011</v>
      </c>
      <c r="X305" t="str">
        <f t="shared" si="44"/>
        <v>FR00</v>
      </c>
    </row>
    <row r="306" spans="1:24" x14ac:dyDescent="0.2">
      <c r="A306" s="4">
        <v>40666</v>
      </c>
      <c r="B306" s="4">
        <v>40668</v>
      </c>
      <c r="D306" t="s">
        <v>250</v>
      </c>
      <c r="E306" s="4">
        <v>46280</v>
      </c>
      <c r="F306" s="6">
        <v>8.3750000000000005E-2</v>
      </c>
      <c r="L306" s="6">
        <v>8.2812499999999997E-2</v>
      </c>
      <c r="N306" s="8">
        <v>4152000</v>
      </c>
      <c r="R306" s="8">
        <v>2800000</v>
      </c>
      <c r="T306" s="8">
        <v>1.4828571428571429</v>
      </c>
      <c r="V306">
        <f t="shared" si="42"/>
        <v>2011</v>
      </c>
      <c r="W306">
        <f t="shared" si="43"/>
        <v>2011</v>
      </c>
      <c r="X306" t="str">
        <f t="shared" si="44"/>
        <v>FR00</v>
      </c>
    </row>
    <row r="307" spans="1:24" x14ac:dyDescent="0.2">
      <c r="A307" s="4">
        <v>40660</v>
      </c>
      <c r="B307" s="4">
        <v>40668</v>
      </c>
      <c r="D307" t="s">
        <v>251</v>
      </c>
      <c r="E307" s="4">
        <v>44321</v>
      </c>
      <c r="F307" s="6">
        <v>5.0999999999999997E-2</v>
      </c>
      <c r="N307" s="8">
        <v>59181300</v>
      </c>
      <c r="R307" s="8">
        <v>21442500</v>
      </c>
      <c r="T307" s="8">
        <v>2.76</v>
      </c>
      <c r="V307">
        <f t="shared" si="42"/>
        <v>2011</v>
      </c>
      <c r="W307">
        <f t="shared" si="43"/>
        <v>2011</v>
      </c>
      <c r="X307" t="str">
        <f t="shared" si="44"/>
        <v>RI05</v>
      </c>
    </row>
    <row r="308" spans="1:24" x14ac:dyDescent="0.2">
      <c r="A308" s="4">
        <v>40687</v>
      </c>
      <c r="B308" s="4">
        <v>40689</v>
      </c>
      <c r="D308" t="s">
        <v>247</v>
      </c>
      <c r="E308" s="4">
        <v>41033</v>
      </c>
      <c r="F308" s="6">
        <v>0</v>
      </c>
      <c r="M308" s="8">
        <v>5000000</v>
      </c>
      <c r="N308" s="8">
        <v>3290400</v>
      </c>
      <c r="R308" s="8">
        <v>0</v>
      </c>
      <c r="V308">
        <f t="shared" si="42"/>
        <v>2011</v>
      </c>
      <c r="W308">
        <f t="shared" si="43"/>
        <v>2011</v>
      </c>
      <c r="X308" t="str">
        <f t="shared" si="44"/>
        <v>SPN2</v>
      </c>
    </row>
    <row r="309" spans="1:24" x14ac:dyDescent="0.2">
      <c r="A309" s="4">
        <v>40687</v>
      </c>
      <c r="B309" s="4">
        <v>40689</v>
      </c>
      <c r="D309" t="s">
        <v>252</v>
      </c>
      <c r="E309" s="4">
        <v>42628</v>
      </c>
      <c r="F309" s="6">
        <v>7.3749999999999996E-2</v>
      </c>
      <c r="L309" s="6">
        <v>6.9062499999999999E-2</v>
      </c>
      <c r="N309" s="8">
        <v>1189000</v>
      </c>
      <c r="R309" s="8">
        <v>900000</v>
      </c>
      <c r="T309" s="8">
        <v>1.3211111111111111</v>
      </c>
      <c r="V309">
        <f t="shared" si="42"/>
        <v>2011</v>
      </c>
      <c r="W309">
        <f t="shared" si="43"/>
        <v>2011</v>
      </c>
      <c r="X309" t="str">
        <f t="shared" si="44"/>
        <v>FR00</v>
      </c>
    </row>
    <row r="310" spans="1:24" x14ac:dyDescent="0.2">
      <c r="A310" s="4">
        <v>40687</v>
      </c>
      <c r="B310" s="4">
        <v>40689</v>
      </c>
      <c r="D310" t="s">
        <v>253</v>
      </c>
      <c r="E310" s="4">
        <v>44392</v>
      </c>
      <c r="F310" s="6">
        <v>8.2500000000000004E-2</v>
      </c>
      <c r="L310" s="6">
        <v>7.5312500000000004E-2</v>
      </c>
      <c r="N310" s="8">
        <v>5512000</v>
      </c>
      <c r="R310" s="8">
        <v>1450000</v>
      </c>
      <c r="T310" s="8">
        <v>3.8013793103448275</v>
      </c>
      <c r="V310">
        <f t="shared" si="42"/>
        <v>2011</v>
      </c>
      <c r="W310">
        <f t="shared" si="43"/>
        <v>2011</v>
      </c>
      <c r="X310" t="str">
        <f t="shared" si="44"/>
        <v>FR00</v>
      </c>
    </row>
    <row r="311" spans="1:24" x14ac:dyDescent="0.2">
      <c r="A311" s="4">
        <v>40687</v>
      </c>
      <c r="B311" s="4">
        <v>40689</v>
      </c>
      <c r="D311" t="s">
        <v>254</v>
      </c>
      <c r="E311" s="4">
        <v>51636</v>
      </c>
      <c r="F311" s="6">
        <v>9.5000000000000001E-2</v>
      </c>
      <c r="L311" s="6">
        <v>9.3124999999999999E-2</v>
      </c>
      <c r="N311" s="8">
        <v>4715000</v>
      </c>
      <c r="R311" s="8">
        <v>3100000</v>
      </c>
      <c r="T311" s="8">
        <v>1.5209677419354839</v>
      </c>
      <c r="V311">
        <f t="shared" si="42"/>
        <v>2011</v>
      </c>
      <c r="W311">
        <f t="shared" si="43"/>
        <v>2011</v>
      </c>
      <c r="X311" t="str">
        <f t="shared" si="44"/>
        <v>FR00</v>
      </c>
    </row>
    <row r="312" spans="1:24" x14ac:dyDescent="0.2">
      <c r="A312" s="4">
        <v>40701</v>
      </c>
      <c r="B312" s="4">
        <v>40703</v>
      </c>
      <c r="D312" t="s">
        <v>255</v>
      </c>
      <c r="E312" s="4">
        <v>41068</v>
      </c>
      <c r="F312" s="6">
        <v>0</v>
      </c>
      <c r="L312" s="6">
        <v>5.6250000000000001E-2</v>
      </c>
      <c r="M312" s="8">
        <v>5000000</v>
      </c>
      <c r="N312" s="8">
        <v>9213100</v>
      </c>
      <c r="R312" s="8">
        <v>2600000</v>
      </c>
      <c r="T312" s="8">
        <v>3.5434999999999999</v>
      </c>
      <c r="V312">
        <f t="shared" ref="V312:V375" si="45">YEAR(A312)</f>
        <v>2011</v>
      </c>
      <c r="W312">
        <f t="shared" ref="W312:W375" si="46">YEAR(B312)</f>
        <v>2011</v>
      </c>
      <c r="X312" t="str">
        <f t="shared" ref="X312:X375" si="47">LEFT(D312,4)</f>
        <v>SPN2</v>
      </c>
    </row>
    <row r="313" spans="1:24" x14ac:dyDescent="0.2">
      <c r="A313" s="4">
        <v>40701</v>
      </c>
      <c r="B313" s="4">
        <v>40703</v>
      </c>
      <c r="D313" t="s">
        <v>256</v>
      </c>
      <c r="E313" s="4">
        <v>44392</v>
      </c>
      <c r="F313" s="6">
        <v>8.2500000000000004E-2</v>
      </c>
      <c r="L313" s="6">
        <v>7.4062500000000003E-2</v>
      </c>
      <c r="N313" s="8">
        <v>2238000</v>
      </c>
      <c r="R313" s="8">
        <v>1500000</v>
      </c>
      <c r="T313" s="8">
        <v>1.492</v>
      </c>
      <c r="V313">
        <f t="shared" si="45"/>
        <v>2011</v>
      </c>
      <c r="W313">
        <f t="shared" si="46"/>
        <v>2011</v>
      </c>
      <c r="X313" t="str">
        <f t="shared" si="47"/>
        <v>FR00</v>
      </c>
    </row>
    <row r="314" spans="1:24" x14ac:dyDescent="0.2">
      <c r="A314" s="4">
        <v>40701</v>
      </c>
      <c r="B314" s="4">
        <v>40703</v>
      </c>
      <c r="D314" t="s">
        <v>257</v>
      </c>
      <c r="E314" s="4">
        <v>46280</v>
      </c>
      <c r="F314" s="6">
        <v>8.3750000000000005E-2</v>
      </c>
      <c r="L314" s="6">
        <v>8.1250000000000003E-2</v>
      </c>
      <c r="N314" s="8">
        <v>1796000</v>
      </c>
      <c r="R314" s="8">
        <v>150000</v>
      </c>
      <c r="T314" s="8">
        <v>11.973333333333333</v>
      </c>
      <c r="V314">
        <f t="shared" si="45"/>
        <v>2011</v>
      </c>
      <c r="W314">
        <f t="shared" si="46"/>
        <v>2011</v>
      </c>
      <c r="X314" t="str">
        <f t="shared" si="47"/>
        <v>FR00</v>
      </c>
    </row>
    <row r="315" spans="1:24" x14ac:dyDescent="0.2">
      <c r="A315" s="4">
        <v>40701</v>
      </c>
      <c r="B315" s="4">
        <v>40703</v>
      </c>
      <c r="D315" t="s">
        <v>258</v>
      </c>
      <c r="E315" s="4">
        <v>48044</v>
      </c>
      <c r="F315" s="6">
        <v>9.5000000000000001E-2</v>
      </c>
      <c r="L315" s="6">
        <v>8.6562500000000001E-2</v>
      </c>
      <c r="N315" s="8">
        <v>6657500</v>
      </c>
      <c r="R315" s="8">
        <v>2750000</v>
      </c>
      <c r="T315" s="8">
        <v>2.4209090909090909</v>
      </c>
      <c r="V315">
        <f t="shared" si="45"/>
        <v>2011</v>
      </c>
      <c r="W315">
        <f t="shared" si="46"/>
        <v>2011</v>
      </c>
      <c r="X315" t="str">
        <f t="shared" si="47"/>
        <v>FR00</v>
      </c>
    </row>
    <row r="316" spans="1:24" x14ac:dyDescent="0.2">
      <c r="A316" s="4">
        <v>40715</v>
      </c>
      <c r="B316" s="4">
        <v>40717</v>
      </c>
      <c r="D316" t="s">
        <v>187</v>
      </c>
      <c r="E316" s="4">
        <v>40808</v>
      </c>
      <c r="F316" s="6">
        <v>0</v>
      </c>
      <c r="L316" s="6">
        <v>5.5E-2</v>
      </c>
      <c r="M316" s="8">
        <v>7000000</v>
      </c>
      <c r="N316" s="8">
        <v>118000</v>
      </c>
      <c r="R316" s="8">
        <v>100000</v>
      </c>
      <c r="T316" s="8">
        <v>1.18</v>
      </c>
      <c r="V316">
        <f t="shared" si="45"/>
        <v>2011</v>
      </c>
      <c r="W316">
        <f t="shared" si="46"/>
        <v>2011</v>
      </c>
      <c r="X316" t="str">
        <f t="shared" si="47"/>
        <v>SPN2</v>
      </c>
    </row>
    <row r="317" spans="1:24" x14ac:dyDescent="0.2">
      <c r="A317" s="4">
        <v>40715</v>
      </c>
      <c r="B317" s="4">
        <v>40717</v>
      </c>
      <c r="D317" t="s">
        <v>259</v>
      </c>
      <c r="E317" s="4">
        <v>41068</v>
      </c>
      <c r="F317" s="6">
        <v>0</v>
      </c>
      <c r="L317" s="6">
        <v>5.7500000000000002E-2</v>
      </c>
      <c r="N317" s="8">
        <v>3230000</v>
      </c>
      <c r="R317" s="8">
        <v>1550000</v>
      </c>
      <c r="T317" s="8">
        <v>2.0838709677419356</v>
      </c>
      <c r="V317">
        <f t="shared" si="45"/>
        <v>2011</v>
      </c>
      <c r="W317">
        <f t="shared" si="46"/>
        <v>2011</v>
      </c>
      <c r="X317" t="str">
        <f t="shared" si="47"/>
        <v>SPN2</v>
      </c>
    </row>
    <row r="318" spans="1:24" x14ac:dyDescent="0.2">
      <c r="A318" s="4">
        <v>40715</v>
      </c>
      <c r="B318" s="4">
        <v>40717</v>
      </c>
      <c r="D318" t="s">
        <v>260</v>
      </c>
      <c r="E318" s="4">
        <v>44392</v>
      </c>
      <c r="F318" s="6">
        <v>8.2500000000000004E-2</v>
      </c>
      <c r="L318" s="6">
        <v>7.6874999999999999E-2</v>
      </c>
      <c r="N318" s="8">
        <v>2653000</v>
      </c>
      <c r="R318" s="8">
        <v>250000</v>
      </c>
      <c r="T318" s="8">
        <v>10.612</v>
      </c>
      <c r="V318">
        <f t="shared" si="45"/>
        <v>2011</v>
      </c>
      <c r="W318">
        <f t="shared" si="46"/>
        <v>2011</v>
      </c>
      <c r="X318" t="str">
        <f t="shared" si="47"/>
        <v>FR00</v>
      </c>
    </row>
    <row r="319" spans="1:24" x14ac:dyDescent="0.2">
      <c r="A319" s="4">
        <v>40715</v>
      </c>
      <c r="B319" s="4">
        <v>40717</v>
      </c>
      <c r="D319" t="s">
        <v>261</v>
      </c>
      <c r="E319" s="4">
        <v>48044</v>
      </c>
      <c r="F319" s="6">
        <v>9.5000000000000001E-2</v>
      </c>
      <c r="N319" s="8">
        <v>2820000</v>
      </c>
      <c r="V319">
        <f t="shared" si="45"/>
        <v>2011</v>
      </c>
      <c r="W319">
        <f t="shared" si="46"/>
        <v>2011</v>
      </c>
      <c r="X319" t="str">
        <f t="shared" si="47"/>
        <v>FR00</v>
      </c>
    </row>
    <row r="320" spans="1:24" x14ac:dyDescent="0.2">
      <c r="A320" s="4">
        <v>40715</v>
      </c>
      <c r="B320" s="4">
        <v>40717</v>
      </c>
      <c r="D320" t="s">
        <v>262</v>
      </c>
      <c r="E320" s="4">
        <v>51636</v>
      </c>
      <c r="F320" s="6">
        <v>9.5000000000000001E-2</v>
      </c>
      <c r="L320" s="6">
        <v>9.375E-2</v>
      </c>
      <c r="N320" s="8">
        <v>2611000</v>
      </c>
      <c r="R320" s="8">
        <v>1100000</v>
      </c>
      <c r="T320" s="8">
        <v>2.3736363636363635</v>
      </c>
      <c r="V320">
        <f t="shared" si="45"/>
        <v>2011</v>
      </c>
      <c r="W320">
        <f t="shared" si="46"/>
        <v>2011</v>
      </c>
      <c r="X320" t="str">
        <f t="shared" si="47"/>
        <v>FR00</v>
      </c>
    </row>
    <row r="321" spans="1:24" x14ac:dyDescent="0.2">
      <c r="A321" s="4">
        <v>40729</v>
      </c>
      <c r="B321" s="4">
        <v>40731</v>
      </c>
      <c r="D321" t="s">
        <v>263</v>
      </c>
      <c r="E321" s="4">
        <v>40822</v>
      </c>
      <c r="F321" s="6">
        <v>0</v>
      </c>
      <c r="L321" s="6">
        <v>4.71875E-2</v>
      </c>
      <c r="M321" s="8">
        <v>7000000</v>
      </c>
      <c r="N321" s="8">
        <v>6785000</v>
      </c>
      <c r="R321" s="8">
        <v>1400000</v>
      </c>
      <c r="T321" s="8">
        <v>4.8464285714285715</v>
      </c>
      <c r="V321">
        <f t="shared" si="45"/>
        <v>2011</v>
      </c>
      <c r="W321">
        <f t="shared" si="46"/>
        <v>2011</v>
      </c>
      <c r="X321" t="str">
        <f t="shared" si="47"/>
        <v>SPN2</v>
      </c>
    </row>
    <row r="322" spans="1:24" x14ac:dyDescent="0.2">
      <c r="A322" s="4">
        <v>40729</v>
      </c>
      <c r="B322" s="4">
        <v>40731</v>
      </c>
      <c r="D322" t="s">
        <v>264</v>
      </c>
      <c r="E322" s="4">
        <v>41096</v>
      </c>
      <c r="F322" s="6">
        <v>0</v>
      </c>
      <c r="L322" s="6">
        <v>5.2499999999999998E-2</v>
      </c>
      <c r="N322" s="8">
        <v>8392000</v>
      </c>
      <c r="R322" s="8">
        <v>1300000</v>
      </c>
      <c r="T322" s="8">
        <v>6.4553846153846157</v>
      </c>
      <c r="V322">
        <f t="shared" si="45"/>
        <v>2011</v>
      </c>
      <c r="W322">
        <f t="shared" si="46"/>
        <v>2011</v>
      </c>
      <c r="X322" t="str">
        <f t="shared" si="47"/>
        <v>SPN2</v>
      </c>
    </row>
    <row r="323" spans="1:24" x14ac:dyDescent="0.2">
      <c r="A323" s="4">
        <v>40729</v>
      </c>
      <c r="B323" s="4">
        <v>40731</v>
      </c>
      <c r="D323" t="s">
        <v>265</v>
      </c>
      <c r="E323" s="4">
        <v>44392</v>
      </c>
      <c r="F323" s="6">
        <v>8.2500000000000004E-2</v>
      </c>
      <c r="L323" s="6">
        <v>7.4687500000000004E-2</v>
      </c>
      <c r="N323" s="8">
        <v>1645000</v>
      </c>
      <c r="R323" s="8">
        <v>300000</v>
      </c>
      <c r="T323" s="8">
        <v>5.4833333333333334</v>
      </c>
      <c r="V323">
        <f t="shared" si="45"/>
        <v>2011</v>
      </c>
      <c r="W323">
        <f t="shared" si="46"/>
        <v>2011</v>
      </c>
      <c r="X323" t="str">
        <f t="shared" si="47"/>
        <v>FR00</v>
      </c>
    </row>
    <row r="324" spans="1:24" x14ac:dyDescent="0.2">
      <c r="A324" s="4">
        <v>40729</v>
      </c>
      <c r="B324" s="4">
        <v>40731</v>
      </c>
      <c r="D324" t="s">
        <v>266</v>
      </c>
      <c r="E324" s="4">
        <v>46280</v>
      </c>
      <c r="F324" s="6">
        <v>8.3750000000000005E-2</v>
      </c>
      <c r="L324" s="6">
        <v>8.2187499999999997E-2</v>
      </c>
      <c r="N324" s="8">
        <v>1810000</v>
      </c>
      <c r="R324" s="8">
        <v>1450000</v>
      </c>
      <c r="T324" s="8">
        <v>1.2482758620689656</v>
      </c>
      <c r="V324">
        <f t="shared" si="45"/>
        <v>2011</v>
      </c>
      <c r="W324">
        <f t="shared" si="46"/>
        <v>2011</v>
      </c>
      <c r="X324" t="str">
        <f t="shared" si="47"/>
        <v>FR00</v>
      </c>
    </row>
    <row r="325" spans="1:24" x14ac:dyDescent="0.2">
      <c r="A325" s="4">
        <v>40729</v>
      </c>
      <c r="B325" s="4">
        <v>40731</v>
      </c>
      <c r="D325" t="s">
        <v>267</v>
      </c>
      <c r="E325" s="4">
        <v>48044</v>
      </c>
      <c r="F325" s="6">
        <v>9.5000000000000001E-2</v>
      </c>
      <c r="L325" s="6">
        <v>8.6249999999999993E-2</v>
      </c>
      <c r="N325" s="8">
        <v>7832000</v>
      </c>
      <c r="R325" s="8">
        <v>950000</v>
      </c>
      <c r="T325" s="8">
        <v>8.2442105263157899</v>
      </c>
      <c r="V325">
        <f t="shared" si="45"/>
        <v>2011</v>
      </c>
      <c r="W325">
        <f t="shared" si="46"/>
        <v>2011</v>
      </c>
      <c r="X325" t="str">
        <f t="shared" si="47"/>
        <v>FR00</v>
      </c>
    </row>
    <row r="326" spans="1:24" x14ac:dyDescent="0.2">
      <c r="A326" s="4">
        <v>40729</v>
      </c>
      <c r="B326" s="4">
        <v>40731</v>
      </c>
      <c r="D326" t="s">
        <v>268</v>
      </c>
      <c r="E326" s="4">
        <v>51636</v>
      </c>
      <c r="F326" s="6">
        <v>9.5000000000000001E-2</v>
      </c>
      <c r="L326" s="6">
        <v>9.1562500000000005E-2</v>
      </c>
      <c r="N326" s="8">
        <v>5550000</v>
      </c>
      <c r="R326" s="8">
        <v>2100000</v>
      </c>
      <c r="T326" s="8">
        <v>2.6428571428571428</v>
      </c>
      <c r="V326">
        <f t="shared" si="45"/>
        <v>2011</v>
      </c>
      <c r="W326">
        <f t="shared" si="46"/>
        <v>2011</v>
      </c>
      <c r="X326" t="str">
        <f t="shared" si="47"/>
        <v>FR00</v>
      </c>
    </row>
    <row r="327" spans="1:24" x14ac:dyDescent="0.2">
      <c r="A327" s="4">
        <v>40743</v>
      </c>
      <c r="B327" s="4">
        <v>40745</v>
      </c>
      <c r="D327" t="s">
        <v>269</v>
      </c>
      <c r="E327" s="4">
        <v>40836</v>
      </c>
      <c r="F327" s="6">
        <v>0</v>
      </c>
      <c r="L327" s="6">
        <v>4.2812500000000003E-2</v>
      </c>
      <c r="M327" s="8">
        <v>7000000</v>
      </c>
      <c r="N327" s="8">
        <v>4218400</v>
      </c>
      <c r="R327" s="8">
        <v>550000</v>
      </c>
      <c r="T327" s="8">
        <v>7.6698181818181821</v>
      </c>
      <c r="V327">
        <f t="shared" si="45"/>
        <v>2011</v>
      </c>
      <c r="W327">
        <f t="shared" si="46"/>
        <v>2011</v>
      </c>
      <c r="X327" t="str">
        <f t="shared" si="47"/>
        <v>SPN2</v>
      </c>
    </row>
    <row r="328" spans="1:24" x14ac:dyDescent="0.2">
      <c r="A328" s="4">
        <v>40743</v>
      </c>
      <c r="B328" s="4">
        <v>40745</v>
      </c>
      <c r="D328" t="s">
        <v>270</v>
      </c>
      <c r="E328" s="4">
        <v>41096</v>
      </c>
      <c r="F328" s="6">
        <v>0</v>
      </c>
      <c r="L328" s="6">
        <v>0.05</v>
      </c>
      <c r="N328" s="8">
        <v>6335600</v>
      </c>
      <c r="R328" s="8">
        <v>900000</v>
      </c>
      <c r="T328" s="8">
        <v>7.0395555555555553</v>
      </c>
      <c r="V328">
        <f t="shared" si="45"/>
        <v>2011</v>
      </c>
      <c r="W328">
        <f t="shared" si="46"/>
        <v>2011</v>
      </c>
      <c r="X328" t="str">
        <f t="shared" si="47"/>
        <v>SPN2</v>
      </c>
    </row>
    <row r="329" spans="1:24" x14ac:dyDescent="0.2">
      <c r="A329" s="4">
        <v>40743</v>
      </c>
      <c r="B329" s="4">
        <v>40745</v>
      </c>
      <c r="D329" t="s">
        <v>271</v>
      </c>
      <c r="E329" s="4">
        <v>42628</v>
      </c>
      <c r="F329" s="6">
        <v>7.3749999999999996E-2</v>
      </c>
      <c r="N329" s="8">
        <v>1885000</v>
      </c>
      <c r="R329" s="8">
        <v>0</v>
      </c>
      <c r="V329">
        <f t="shared" si="45"/>
        <v>2011</v>
      </c>
      <c r="W329">
        <f t="shared" si="46"/>
        <v>2011</v>
      </c>
      <c r="X329" t="str">
        <f t="shared" si="47"/>
        <v>FR00</v>
      </c>
    </row>
    <row r="330" spans="1:24" x14ac:dyDescent="0.2">
      <c r="A330" s="4">
        <v>40743</v>
      </c>
      <c r="B330" s="4">
        <v>40745</v>
      </c>
      <c r="D330" t="s">
        <v>272</v>
      </c>
      <c r="E330" s="4">
        <v>44392</v>
      </c>
      <c r="F330" s="6">
        <v>8.2500000000000004E-2</v>
      </c>
      <c r="L330" s="6">
        <v>7.3437500000000003E-2</v>
      </c>
      <c r="N330" s="8">
        <v>2565000</v>
      </c>
      <c r="R330" s="8">
        <v>1950000</v>
      </c>
      <c r="T330" s="8">
        <v>1.3153846153846154</v>
      </c>
      <c r="V330">
        <f t="shared" si="45"/>
        <v>2011</v>
      </c>
      <c r="W330">
        <f t="shared" si="46"/>
        <v>2011</v>
      </c>
      <c r="X330" t="str">
        <f t="shared" si="47"/>
        <v>FR00</v>
      </c>
    </row>
    <row r="331" spans="1:24" x14ac:dyDescent="0.2">
      <c r="A331" s="4">
        <v>40743</v>
      </c>
      <c r="B331" s="4">
        <v>40745</v>
      </c>
      <c r="D331" t="s">
        <v>273</v>
      </c>
      <c r="E331" s="4">
        <v>48380</v>
      </c>
      <c r="F331" s="6">
        <v>8.2500000000000004E-2</v>
      </c>
      <c r="L331" s="6">
        <v>8.5000000000000006E-2</v>
      </c>
      <c r="N331" s="8">
        <v>9902900</v>
      </c>
      <c r="R331" s="8">
        <v>3000000</v>
      </c>
      <c r="T331" s="8">
        <v>3.3009666666666666</v>
      </c>
      <c r="V331">
        <f t="shared" si="45"/>
        <v>2011</v>
      </c>
      <c r="W331">
        <f t="shared" si="46"/>
        <v>2011</v>
      </c>
      <c r="X331" t="str">
        <f t="shared" si="47"/>
        <v>FR00</v>
      </c>
    </row>
    <row r="332" spans="1:24" x14ac:dyDescent="0.2">
      <c r="A332" s="4">
        <v>40743</v>
      </c>
      <c r="B332" s="4">
        <v>40745</v>
      </c>
      <c r="D332" t="s">
        <v>274</v>
      </c>
      <c r="E332" s="4">
        <v>51636</v>
      </c>
      <c r="F332" s="6">
        <v>9.5000000000000001E-2</v>
      </c>
      <c r="L332" s="6">
        <v>8.9374999999999996E-2</v>
      </c>
      <c r="N332" s="8">
        <v>3367000</v>
      </c>
      <c r="R332" s="8">
        <v>1050000</v>
      </c>
      <c r="T332" s="8">
        <v>3.2066666666666666</v>
      </c>
      <c r="V332">
        <f t="shared" si="45"/>
        <v>2011</v>
      </c>
      <c r="W332">
        <f t="shared" si="46"/>
        <v>2011</v>
      </c>
      <c r="X332" t="str">
        <f t="shared" si="47"/>
        <v>FR00</v>
      </c>
    </row>
    <row r="333" spans="1:24" x14ac:dyDescent="0.2">
      <c r="A333" s="4">
        <v>40757</v>
      </c>
      <c r="B333" s="4">
        <v>40759</v>
      </c>
      <c r="D333" t="s">
        <v>275</v>
      </c>
      <c r="E333" s="4">
        <v>40942</v>
      </c>
      <c r="F333" s="6">
        <v>0</v>
      </c>
      <c r="M333" s="8">
        <v>1000000</v>
      </c>
      <c r="N333" s="8">
        <v>8259500</v>
      </c>
      <c r="R333" s="8">
        <v>570000</v>
      </c>
      <c r="T333" s="8">
        <v>14.490350877192983</v>
      </c>
      <c r="V333">
        <f t="shared" si="45"/>
        <v>2011</v>
      </c>
      <c r="W333">
        <f t="shared" si="46"/>
        <v>2011</v>
      </c>
      <c r="X333" t="str">
        <f t="shared" si="47"/>
        <v>SPN-</v>
      </c>
    </row>
    <row r="334" spans="1:24" x14ac:dyDescent="0.2">
      <c r="A334" s="4">
        <v>40757</v>
      </c>
      <c r="B334" s="4">
        <v>40759</v>
      </c>
      <c r="D334" t="s">
        <v>121</v>
      </c>
      <c r="E334" s="4">
        <v>42750</v>
      </c>
      <c r="F334" s="6">
        <v>0.09</v>
      </c>
      <c r="N334" s="8">
        <v>702000</v>
      </c>
      <c r="V334">
        <f t="shared" si="45"/>
        <v>2011</v>
      </c>
      <c r="W334">
        <f t="shared" si="46"/>
        <v>2011</v>
      </c>
      <c r="X334" t="str">
        <f t="shared" si="47"/>
        <v>IFR0</v>
      </c>
    </row>
    <row r="335" spans="1:24" x14ac:dyDescent="0.2">
      <c r="A335" s="4">
        <v>40757</v>
      </c>
      <c r="B335" s="4">
        <v>40759</v>
      </c>
      <c r="D335" t="s">
        <v>122</v>
      </c>
      <c r="E335" s="4">
        <v>47557</v>
      </c>
      <c r="F335" s="6">
        <v>0.10249999999999999</v>
      </c>
      <c r="N335" s="8">
        <v>157000</v>
      </c>
      <c r="V335">
        <f t="shared" si="45"/>
        <v>2011</v>
      </c>
      <c r="W335">
        <f t="shared" si="46"/>
        <v>2011</v>
      </c>
      <c r="X335" t="str">
        <f t="shared" si="47"/>
        <v>IFR0</v>
      </c>
    </row>
    <row r="336" spans="1:24" x14ac:dyDescent="0.2">
      <c r="A336" s="4">
        <v>40757</v>
      </c>
      <c r="B336" s="4">
        <v>40759</v>
      </c>
      <c r="D336" t="s">
        <v>123</v>
      </c>
      <c r="E336" s="4">
        <v>45672</v>
      </c>
      <c r="F336" s="6">
        <v>0.10249999999999999</v>
      </c>
      <c r="N336" s="8">
        <v>50000</v>
      </c>
      <c r="R336" s="8">
        <v>40000</v>
      </c>
      <c r="T336" s="8">
        <v>1.25</v>
      </c>
      <c r="V336">
        <f t="shared" si="45"/>
        <v>2011</v>
      </c>
      <c r="W336">
        <f t="shared" si="46"/>
        <v>2011</v>
      </c>
      <c r="X336" t="str">
        <f t="shared" si="47"/>
        <v>IFR0</v>
      </c>
    </row>
    <row r="337" spans="1:24" x14ac:dyDescent="0.2">
      <c r="A337" s="4">
        <v>40757</v>
      </c>
      <c r="B337" s="4">
        <v>40759</v>
      </c>
      <c r="D337" t="s">
        <v>228</v>
      </c>
      <c r="E337" s="4">
        <v>49720</v>
      </c>
      <c r="F337" s="6">
        <v>0.1</v>
      </c>
      <c r="N337" s="8">
        <v>420000</v>
      </c>
      <c r="R337" s="8">
        <v>200000</v>
      </c>
      <c r="T337" s="8">
        <v>2.1</v>
      </c>
      <c r="V337">
        <f t="shared" si="45"/>
        <v>2011</v>
      </c>
      <c r="W337">
        <f t="shared" si="46"/>
        <v>2011</v>
      </c>
      <c r="X337" t="str">
        <f t="shared" si="47"/>
        <v>IFR0</v>
      </c>
    </row>
    <row r="338" spans="1:24" x14ac:dyDescent="0.2">
      <c r="A338" s="4">
        <v>40764</v>
      </c>
      <c r="B338" s="4">
        <v>40766</v>
      </c>
      <c r="D338" t="s">
        <v>276</v>
      </c>
      <c r="E338" s="4">
        <v>40857</v>
      </c>
      <c r="F338" s="6">
        <v>0</v>
      </c>
      <c r="M338" s="8">
        <v>7000000</v>
      </c>
      <c r="N338" s="8">
        <v>2835200</v>
      </c>
      <c r="R338" s="8">
        <v>0</v>
      </c>
      <c r="V338">
        <f t="shared" si="45"/>
        <v>2011</v>
      </c>
      <c r="W338">
        <f t="shared" si="46"/>
        <v>2011</v>
      </c>
      <c r="X338" t="str">
        <f t="shared" si="47"/>
        <v>SPN0</v>
      </c>
    </row>
    <row r="339" spans="1:24" x14ac:dyDescent="0.2">
      <c r="A339" s="4">
        <v>40764</v>
      </c>
      <c r="B339" s="4">
        <v>40766</v>
      </c>
      <c r="D339" t="s">
        <v>277</v>
      </c>
      <c r="E339" s="4">
        <v>41131</v>
      </c>
      <c r="F339" s="6">
        <v>0</v>
      </c>
      <c r="N339" s="8">
        <v>2553300</v>
      </c>
      <c r="R339" s="8">
        <v>0</v>
      </c>
      <c r="V339">
        <f t="shared" si="45"/>
        <v>2011</v>
      </c>
      <c r="W339">
        <f t="shared" si="46"/>
        <v>2011</v>
      </c>
      <c r="X339" t="str">
        <f t="shared" si="47"/>
        <v>SPN1</v>
      </c>
    </row>
    <row r="340" spans="1:24" x14ac:dyDescent="0.2">
      <c r="A340" s="4">
        <v>40764</v>
      </c>
      <c r="B340" s="4">
        <v>40766</v>
      </c>
      <c r="D340" t="s">
        <v>278</v>
      </c>
      <c r="E340" s="4">
        <v>42628</v>
      </c>
      <c r="F340" s="6">
        <v>7.3749999999999996E-2</v>
      </c>
      <c r="N340" s="8">
        <v>1315000</v>
      </c>
      <c r="R340" s="8">
        <v>0</v>
      </c>
      <c r="V340">
        <f t="shared" si="45"/>
        <v>2011</v>
      </c>
      <c r="W340">
        <f t="shared" si="46"/>
        <v>2011</v>
      </c>
      <c r="X340" t="str">
        <f t="shared" si="47"/>
        <v>FR00</v>
      </c>
    </row>
    <row r="341" spans="1:24" x14ac:dyDescent="0.2">
      <c r="A341" s="4">
        <v>40764</v>
      </c>
      <c r="B341" s="4">
        <v>40766</v>
      </c>
      <c r="D341" t="s">
        <v>279</v>
      </c>
      <c r="E341" s="4">
        <v>44392</v>
      </c>
      <c r="F341" s="6">
        <v>8.2500000000000004E-2</v>
      </c>
      <c r="N341" s="8">
        <v>855000</v>
      </c>
      <c r="R341" s="8">
        <v>0</v>
      </c>
      <c r="V341">
        <f t="shared" si="45"/>
        <v>2011</v>
      </c>
      <c r="W341">
        <f t="shared" si="46"/>
        <v>2011</v>
      </c>
      <c r="X341" t="str">
        <f t="shared" si="47"/>
        <v>FR00</v>
      </c>
    </row>
    <row r="342" spans="1:24" x14ac:dyDescent="0.2">
      <c r="A342" s="4">
        <v>40764</v>
      </c>
      <c r="B342" s="4">
        <v>40766</v>
      </c>
      <c r="D342" t="s">
        <v>280</v>
      </c>
      <c r="E342" s="4">
        <v>46280</v>
      </c>
      <c r="F342" s="6">
        <v>8.3750000000000005E-2</v>
      </c>
      <c r="N342" s="8">
        <v>1515000</v>
      </c>
      <c r="R342" s="8">
        <v>0</v>
      </c>
      <c r="V342">
        <f t="shared" si="45"/>
        <v>2011</v>
      </c>
      <c r="W342">
        <f t="shared" si="46"/>
        <v>2011</v>
      </c>
      <c r="X342" t="str">
        <f t="shared" si="47"/>
        <v>FR00</v>
      </c>
    </row>
    <row r="343" spans="1:24" x14ac:dyDescent="0.2">
      <c r="A343" s="4">
        <v>40764</v>
      </c>
      <c r="B343" s="4">
        <v>40766</v>
      </c>
      <c r="D343" t="s">
        <v>281</v>
      </c>
      <c r="E343" s="4">
        <v>51636</v>
      </c>
      <c r="F343" s="6">
        <v>9.5000000000000001E-2</v>
      </c>
      <c r="N343" s="8">
        <v>1500000</v>
      </c>
      <c r="R343" s="8">
        <v>0</v>
      </c>
      <c r="V343">
        <f t="shared" si="45"/>
        <v>2011</v>
      </c>
      <c r="W343">
        <f t="shared" si="46"/>
        <v>2011</v>
      </c>
      <c r="X343" t="str">
        <f t="shared" si="47"/>
        <v>FR00</v>
      </c>
    </row>
    <row r="344" spans="1:24" x14ac:dyDescent="0.2">
      <c r="A344" s="4">
        <v>40771</v>
      </c>
      <c r="B344" s="4">
        <v>40774</v>
      </c>
      <c r="D344" t="s">
        <v>282</v>
      </c>
      <c r="E344" s="4">
        <v>40865</v>
      </c>
      <c r="F344" s="6">
        <v>0</v>
      </c>
      <c r="L344" s="6">
        <v>3.7499999999999999E-2</v>
      </c>
      <c r="M344" s="8">
        <v>7000000</v>
      </c>
      <c r="N344" s="8">
        <v>4771000</v>
      </c>
      <c r="R344" s="8">
        <v>1300000</v>
      </c>
      <c r="T344" s="8">
        <v>3.67</v>
      </c>
      <c r="V344">
        <f t="shared" si="45"/>
        <v>2011</v>
      </c>
      <c r="W344">
        <f t="shared" si="46"/>
        <v>2011</v>
      </c>
      <c r="X344" t="str">
        <f t="shared" si="47"/>
        <v>SPN0</v>
      </c>
    </row>
    <row r="345" spans="1:24" x14ac:dyDescent="0.2">
      <c r="A345" s="4">
        <v>40771</v>
      </c>
      <c r="B345" s="4">
        <v>40774</v>
      </c>
      <c r="D345" t="s">
        <v>283</v>
      </c>
      <c r="E345" s="4">
        <v>41139</v>
      </c>
      <c r="F345" s="6">
        <v>0</v>
      </c>
      <c r="L345" s="6">
        <v>4.4999999999999998E-2</v>
      </c>
      <c r="N345" s="8">
        <v>5581900</v>
      </c>
      <c r="R345" s="8">
        <v>1800000</v>
      </c>
      <c r="T345" s="8">
        <v>3.1010555555555555</v>
      </c>
      <c r="V345">
        <f t="shared" si="45"/>
        <v>2011</v>
      </c>
      <c r="W345">
        <f t="shared" si="46"/>
        <v>2011</v>
      </c>
      <c r="X345" t="str">
        <f t="shared" si="47"/>
        <v>SPN1</v>
      </c>
    </row>
    <row r="346" spans="1:24" x14ac:dyDescent="0.2">
      <c r="A346" s="4">
        <v>40771</v>
      </c>
      <c r="B346" s="4">
        <v>40774</v>
      </c>
      <c r="D346" t="s">
        <v>284</v>
      </c>
      <c r="E346" s="4">
        <v>42628</v>
      </c>
      <c r="F346" s="6">
        <v>7.3749999999999996E-2</v>
      </c>
      <c r="L346" s="6">
        <v>6.21875E-2</v>
      </c>
      <c r="N346" s="8">
        <v>2560000</v>
      </c>
      <c r="R346" s="8">
        <v>850000</v>
      </c>
      <c r="T346" s="8">
        <v>3.0117647058823529</v>
      </c>
      <c r="V346">
        <f t="shared" si="45"/>
        <v>2011</v>
      </c>
      <c r="W346">
        <f t="shared" si="46"/>
        <v>2011</v>
      </c>
      <c r="X346" t="str">
        <f t="shared" si="47"/>
        <v>FR00</v>
      </c>
    </row>
    <row r="347" spans="1:24" x14ac:dyDescent="0.2">
      <c r="A347" s="4">
        <v>40771</v>
      </c>
      <c r="B347" s="4">
        <v>40774</v>
      </c>
      <c r="D347" t="s">
        <v>285</v>
      </c>
      <c r="E347" s="4">
        <v>44392</v>
      </c>
      <c r="F347" s="6">
        <v>8.2500000000000004E-2</v>
      </c>
      <c r="L347" s="6">
        <v>6.9375000000000006E-2</v>
      </c>
      <c r="N347" s="8">
        <v>2788200</v>
      </c>
      <c r="R347" s="8">
        <v>1450000</v>
      </c>
      <c r="T347" s="8">
        <v>1.9228965517241379</v>
      </c>
      <c r="V347">
        <f t="shared" si="45"/>
        <v>2011</v>
      </c>
      <c r="W347">
        <f t="shared" si="46"/>
        <v>2011</v>
      </c>
      <c r="X347" t="str">
        <f t="shared" si="47"/>
        <v>FR00</v>
      </c>
    </row>
    <row r="348" spans="1:24" x14ac:dyDescent="0.2">
      <c r="A348" s="4">
        <v>40771</v>
      </c>
      <c r="B348" s="4">
        <v>40774</v>
      </c>
      <c r="D348" t="s">
        <v>286</v>
      </c>
      <c r="E348" s="4">
        <v>48380</v>
      </c>
      <c r="F348" s="6">
        <v>8.2500000000000004E-2</v>
      </c>
      <c r="L348" s="6">
        <v>7.9687499999999994E-2</v>
      </c>
      <c r="N348" s="8">
        <v>6712000</v>
      </c>
      <c r="R348" s="8">
        <v>4000000</v>
      </c>
      <c r="T348" s="8">
        <v>1.6779999999999999</v>
      </c>
      <c r="V348">
        <f t="shared" si="45"/>
        <v>2011</v>
      </c>
      <c r="W348">
        <f t="shared" si="46"/>
        <v>2011</v>
      </c>
      <c r="X348" t="str">
        <f t="shared" si="47"/>
        <v>FR00</v>
      </c>
    </row>
    <row r="349" spans="1:24" x14ac:dyDescent="0.2">
      <c r="A349" s="4">
        <v>40778</v>
      </c>
      <c r="B349" s="4">
        <v>40780</v>
      </c>
      <c r="D349" t="s">
        <v>275</v>
      </c>
      <c r="E349" s="4">
        <v>40942</v>
      </c>
      <c r="F349" s="6">
        <v>0</v>
      </c>
      <c r="M349" s="8">
        <v>1000000</v>
      </c>
      <c r="N349" s="8">
        <v>1300000</v>
      </c>
      <c r="R349" s="8">
        <v>330000</v>
      </c>
      <c r="T349" s="8">
        <v>3.9393939393939394</v>
      </c>
      <c r="V349">
        <f t="shared" si="45"/>
        <v>2011</v>
      </c>
      <c r="W349">
        <f t="shared" si="46"/>
        <v>2011</v>
      </c>
      <c r="X349" t="str">
        <f t="shared" si="47"/>
        <v>SPN-</v>
      </c>
    </row>
    <row r="350" spans="1:24" x14ac:dyDescent="0.2">
      <c r="A350" s="4">
        <v>40778</v>
      </c>
      <c r="B350" s="4">
        <v>40780</v>
      </c>
      <c r="D350" t="s">
        <v>121</v>
      </c>
      <c r="E350" s="4">
        <v>42750</v>
      </c>
      <c r="F350" s="6">
        <v>0.09</v>
      </c>
      <c r="N350" s="8">
        <v>501000</v>
      </c>
      <c r="V350">
        <f t="shared" si="45"/>
        <v>2011</v>
      </c>
      <c r="W350">
        <f t="shared" si="46"/>
        <v>2011</v>
      </c>
      <c r="X350" t="str">
        <f t="shared" si="47"/>
        <v>IFR0</v>
      </c>
    </row>
    <row r="351" spans="1:24" x14ac:dyDescent="0.2">
      <c r="A351" s="4">
        <v>40778</v>
      </c>
      <c r="B351" s="4">
        <v>40780</v>
      </c>
      <c r="D351" t="s">
        <v>122</v>
      </c>
      <c r="E351" s="4">
        <v>47557</v>
      </c>
      <c r="F351" s="6">
        <v>0.10249999999999999</v>
      </c>
      <c r="N351" s="8">
        <v>171000</v>
      </c>
      <c r="V351">
        <f t="shared" si="45"/>
        <v>2011</v>
      </c>
      <c r="W351">
        <f t="shared" si="46"/>
        <v>2011</v>
      </c>
      <c r="X351" t="str">
        <f t="shared" si="47"/>
        <v>IFR0</v>
      </c>
    </row>
    <row r="352" spans="1:24" x14ac:dyDescent="0.2">
      <c r="A352" s="4">
        <v>40778</v>
      </c>
      <c r="B352" s="4">
        <v>40780</v>
      </c>
      <c r="D352" t="s">
        <v>123</v>
      </c>
      <c r="E352" s="4">
        <v>45672</v>
      </c>
      <c r="F352" s="6">
        <v>0.10249999999999999</v>
      </c>
      <c r="N352" s="8">
        <v>2000</v>
      </c>
      <c r="V352">
        <f t="shared" si="45"/>
        <v>2011</v>
      </c>
      <c r="W352">
        <f t="shared" si="46"/>
        <v>2011</v>
      </c>
      <c r="X352" t="str">
        <f t="shared" si="47"/>
        <v>IFR0</v>
      </c>
    </row>
    <row r="353" spans="1:24" x14ac:dyDescent="0.2">
      <c r="A353" s="4">
        <v>40778</v>
      </c>
      <c r="B353" s="4">
        <v>40780</v>
      </c>
      <c r="D353" t="s">
        <v>228</v>
      </c>
      <c r="E353" s="4">
        <v>49720</v>
      </c>
      <c r="F353" s="6">
        <v>0.1</v>
      </c>
      <c r="N353" s="8">
        <v>1125000</v>
      </c>
      <c r="R353" s="8">
        <v>500000</v>
      </c>
      <c r="T353" s="8">
        <v>2.25</v>
      </c>
      <c r="V353">
        <f t="shared" si="45"/>
        <v>2011</v>
      </c>
      <c r="W353">
        <f t="shared" si="46"/>
        <v>2011</v>
      </c>
      <c r="X353" t="str">
        <f t="shared" si="47"/>
        <v>IFR0</v>
      </c>
    </row>
    <row r="354" spans="1:24" x14ac:dyDescent="0.2">
      <c r="A354" s="4">
        <v>40799</v>
      </c>
      <c r="B354" s="4">
        <v>40801</v>
      </c>
      <c r="D354" t="s">
        <v>287</v>
      </c>
      <c r="E354" s="4">
        <v>40891</v>
      </c>
      <c r="F354" s="6">
        <v>0</v>
      </c>
      <c r="L354" s="6">
        <v>0</v>
      </c>
      <c r="M354" s="8">
        <v>7000000</v>
      </c>
      <c r="N354" s="8">
        <v>1272400</v>
      </c>
      <c r="R354" s="8">
        <v>0</v>
      </c>
      <c r="V354">
        <f t="shared" si="45"/>
        <v>2011</v>
      </c>
      <c r="W354">
        <f t="shared" si="46"/>
        <v>2011</v>
      </c>
      <c r="X354" t="str">
        <f t="shared" si="47"/>
        <v>SPN0</v>
      </c>
    </row>
    <row r="355" spans="1:24" x14ac:dyDescent="0.2">
      <c r="A355" s="4">
        <v>40799</v>
      </c>
      <c r="B355" s="4">
        <v>40801</v>
      </c>
      <c r="D355" t="s">
        <v>288</v>
      </c>
      <c r="E355" s="4">
        <v>41166</v>
      </c>
      <c r="F355" s="6">
        <v>0</v>
      </c>
      <c r="L355" s="6">
        <v>4.4999999999999998E-2</v>
      </c>
      <c r="N355" s="8">
        <v>7059800</v>
      </c>
      <c r="R355" s="8">
        <v>1700000</v>
      </c>
      <c r="T355" s="8">
        <v>4.1528235294117648</v>
      </c>
      <c r="V355">
        <f t="shared" si="45"/>
        <v>2011</v>
      </c>
      <c r="W355">
        <f t="shared" si="46"/>
        <v>2011</v>
      </c>
      <c r="X355" t="str">
        <f t="shared" si="47"/>
        <v>SPN1</v>
      </c>
    </row>
    <row r="356" spans="1:24" x14ac:dyDescent="0.2">
      <c r="A356" s="4">
        <v>40799</v>
      </c>
      <c r="B356" s="4">
        <v>40801</v>
      </c>
      <c r="D356" t="s">
        <v>289</v>
      </c>
      <c r="E356" s="4">
        <v>44392</v>
      </c>
      <c r="F356" s="6">
        <v>8.2500000000000004E-2</v>
      </c>
      <c r="L356" s="6">
        <v>6.7187499999999997E-2</v>
      </c>
      <c r="N356" s="8">
        <v>3020000</v>
      </c>
      <c r="R356" s="8">
        <v>650000</v>
      </c>
      <c r="T356" s="8">
        <v>4.6461538461538465</v>
      </c>
      <c r="V356">
        <f t="shared" si="45"/>
        <v>2011</v>
      </c>
      <c r="W356">
        <f t="shared" si="46"/>
        <v>2011</v>
      </c>
      <c r="X356" t="str">
        <f t="shared" si="47"/>
        <v>FR00</v>
      </c>
    </row>
    <row r="357" spans="1:24" x14ac:dyDescent="0.2">
      <c r="A357" s="4">
        <v>40799</v>
      </c>
      <c r="B357" s="4">
        <v>40801</v>
      </c>
      <c r="D357" t="s">
        <v>290</v>
      </c>
      <c r="E357" s="4">
        <v>46522</v>
      </c>
      <c r="F357" s="6">
        <v>7.0000000000000007E-2</v>
      </c>
      <c r="L357" s="6">
        <v>7.2187500000000002E-2</v>
      </c>
      <c r="N357" s="8">
        <v>4979000</v>
      </c>
      <c r="R357" s="8">
        <v>3650000</v>
      </c>
      <c r="T357" s="8">
        <v>1.3641095890410959</v>
      </c>
      <c r="V357">
        <f t="shared" si="45"/>
        <v>2011</v>
      </c>
      <c r="W357">
        <f t="shared" si="46"/>
        <v>2011</v>
      </c>
      <c r="X357" t="str">
        <f t="shared" si="47"/>
        <v>FR00</v>
      </c>
    </row>
    <row r="358" spans="1:24" x14ac:dyDescent="0.2">
      <c r="A358" s="4">
        <v>40799</v>
      </c>
      <c r="B358" s="4">
        <v>40801</v>
      </c>
      <c r="D358" t="s">
        <v>291</v>
      </c>
      <c r="E358" s="4">
        <v>51636</v>
      </c>
      <c r="F358" s="6">
        <v>9.5000000000000001E-2</v>
      </c>
      <c r="L358" s="6">
        <v>7.7499999999999999E-2</v>
      </c>
      <c r="N358" s="8">
        <v>2815000</v>
      </c>
      <c r="R358" s="8">
        <v>2000000</v>
      </c>
      <c r="T358" s="8">
        <v>1.4075</v>
      </c>
      <c r="V358">
        <f t="shared" si="45"/>
        <v>2011</v>
      </c>
      <c r="W358">
        <f t="shared" si="46"/>
        <v>2011</v>
      </c>
      <c r="X358" t="str">
        <f t="shared" si="47"/>
        <v>FR00</v>
      </c>
    </row>
    <row r="359" spans="1:24" x14ac:dyDescent="0.2">
      <c r="A359" s="4">
        <v>40813</v>
      </c>
      <c r="B359" s="4">
        <v>40815</v>
      </c>
      <c r="D359" t="s">
        <v>292</v>
      </c>
      <c r="E359" s="4">
        <v>40905</v>
      </c>
      <c r="F359" s="6">
        <v>0</v>
      </c>
      <c r="L359" s="6">
        <v>5.3124999999999999E-2</v>
      </c>
      <c r="M359" s="8">
        <v>5000000</v>
      </c>
      <c r="N359" s="8">
        <v>2140000</v>
      </c>
      <c r="R359" s="8">
        <v>150000</v>
      </c>
      <c r="T359" s="8">
        <v>14.266666666666667</v>
      </c>
      <c r="V359">
        <f t="shared" si="45"/>
        <v>2011</v>
      </c>
      <c r="W359">
        <f t="shared" si="46"/>
        <v>2011</v>
      </c>
      <c r="X359" t="str">
        <f t="shared" si="47"/>
        <v>SPN0</v>
      </c>
    </row>
    <row r="360" spans="1:24" x14ac:dyDescent="0.2">
      <c r="A360" s="4">
        <v>40813</v>
      </c>
      <c r="B360" s="4">
        <v>40815</v>
      </c>
      <c r="D360" t="s">
        <v>293</v>
      </c>
      <c r="E360" s="4">
        <v>41139</v>
      </c>
      <c r="F360" s="6">
        <v>0</v>
      </c>
      <c r="L360" s="6">
        <v>5.2499999999999998E-2</v>
      </c>
      <c r="N360" s="8">
        <v>1900000</v>
      </c>
      <c r="R360" s="8">
        <v>350000</v>
      </c>
      <c r="T360" s="8">
        <v>5.4285714285714288</v>
      </c>
      <c r="V360">
        <f t="shared" si="45"/>
        <v>2011</v>
      </c>
      <c r="W360">
        <f t="shared" si="46"/>
        <v>2011</v>
      </c>
      <c r="X360" t="str">
        <f t="shared" si="47"/>
        <v>SPN1</v>
      </c>
    </row>
    <row r="361" spans="1:24" x14ac:dyDescent="0.2">
      <c r="A361" s="4">
        <v>40813</v>
      </c>
      <c r="B361" s="4">
        <v>40815</v>
      </c>
      <c r="D361" t="s">
        <v>294</v>
      </c>
      <c r="E361" s="4">
        <v>42628</v>
      </c>
      <c r="F361" s="6">
        <v>7.3749999999999996E-2</v>
      </c>
      <c r="L361" s="6">
        <v>6.5625000000000003E-2</v>
      </c>
      <c r="N361" s="8">
        <v>2253000</v>
      </c>
      <c r="R361" s="8">
        <v>1000000</v>
      </c>
      <c r="T361" s="8">
        <v>2.2530000000000001</v>
      </c>
      <c r="V361">
        <f t="shared" si="45"/>
        <v>2011</v>
      </c>
      <c r="W361">
        <f t="shared" si="46"/>
        <v>2011</v>
      </c>
      <c r="X361" t="str">
        <f t="shared" si="47"/>
        <v>FR00</v>
      </c>
    </row>
    <row r="362" spans="1:24" x14ac:dyDescent="0.2">
      <c r="A362" s="4">
        <v>40813</v>
      </c>
      <c r="B362" s="4">
        <v>40815</v>
      </c>
      <c r="D362" t="s">
        <v>295</v>
      </c>
      <c r="E362" s="4">
        <v>46522</v>
      </c>
      <c r="F362" s="6">
        <v>7.0000000000000007E-2</v>
      </c>
      <c r="L362" s="6">
        <v>7.6562500000000006E-2</v>
      </c>
      <c r="N362" s="8">
        <v>1535000</v>
      </c>
      <c r="R362" s="8">
        <v>1150000</v>
      </c>
      <c r="T362" s="8">
        <v>1.3347826086956522</v>
      </c>
      <c r="V362">
        <f t="shared" si="45"/>
        <v>2011</v>
      </c>
      <c r="W362">
        <f t="shared" si="46"/>
        <v>2011</v>
      </c>
      <c r="X362" t="str">
        <f t="shared" si="47"/>
        <v>FR00</v>
      </c>
    </row>
    <row r="363" spans="1:24" x14ac:dyDescent="0.2">
      <c r="A363" s="4">
        <v>40813</v>
      </c>
      <c r="B363" s="4">
        <v>40815</v>
      </c>
      <c r="D363" t="s">
        <v>296</v>
      </c>
      <c r="E363" s="4">
        <v>48380</v>
      </c>
      <c r="F363" s="6">
        <v>8.2500000000000004E-2</v>
      </c>
      <c r="L363" s="6">
        <v>7.9062499999999994E-2</v>
      </c>
      <c r="N363" s="8">
        <v>2425000</v>
      </c>
      <c r="R363" s="8">
        <v>1500000</v>
      </c>
      <c r="T363" s="8">
        <v>1.6166666666666667</v>
      </c>
      <c r="V363">
        <f t="shared" si="45"/>
        <v>2011</v>
      </c>
      <c r="W363">
        <f t="shared" si="46"/>
        <v>2011</v>
      </c>
      <c r="X363" t="str">
        <f t="shared" si="47"/>
        <v>FR00</v>
      </c>
    </row>
    <row r="364" spans="1:24" x14ac:dyDescent="0.2">
      <c r="A364" s="4">
        <v>40820</v>
      </c>
      <c r="B364" s="4">
        <v>40822</v>
      </c>
      <c r="D364" t="s">
        <v>297</v>
      </c>
      <c r="E364" s="4">
        <v>40913</v>
      </c>
      <c r="F364" s="6">
        <v>0</v>
      </c>
      <c r="L364" s="6">
        <v>5.5625000000000001E-2</v>
      </c>
      <c r="M364" s="8">
        <v>6000000</v>
      </c>
      <c r="N364" s="8">
        <v>1562900</v>
      </c>
      <c r="R364" s="8">
        <v>750000</v>
      </c>
      <c r="T364" s="8">
        <v>2.0838666666666668</v>
      </c>
      <c r="V364">
        <f t="shared" si="45"/>
        <v>2011</v>
      </c>
      <c r="W364">
        <f t="shared" si="46"/>
        <v>2011</v>
      </c>
      <c r="X364" t="str">
        <f t="shared" si="47"/>
        <v>SPN0</v>
      </c>
    </row>
    <row r="365" spans="1:24" x14ac:dyDescent="0.2">
      <c r="A365" s="4">
        <v>40820</v>
      </c>
      <c r="B365" s="4">
        <v>40822</v>
      </c>
      <c r="D365" t="s">
        <v>298</v>
      </c>
      <c r="E365" s="4">
        <v>41187</v>
      </c>
      <c r="F365" s="6">
        <v>0</v>
      </c>
      <c r="L365" s="6">
        <v>5.8125000000000003E-2</v>
      </c>
      <c r="N365" s="8">
        <v>4060000</v>
      </c>
      <c r="R365" s="8">
        <v>3000000</v>
      </c>
      <c r="T365" s="8">
        <v>1.3533333333333333</v>
      </c>
      <c r="V365">
        <f t="shared" si="45"/>
        <v>2011</v>
      </c>
      <c r="W365">
        <f t="shared" si="46"/>
        <v>2011</v>
      </c>
      <c r="X365" t="str">
        <f t="shared" si="47"/>
        <v>SPN1</v>
      </c>
    </row>
    <row r="366" spans="1:24" x14ac:dyDescent="0.2">
      <c r="A366" s="4">
        <v>40820</v>
      </c>
      <c r="B366" s="4">
        <v>40822</v>
      </c>
      <c r="D366" t="s">
        <v>299</v>
      </c>
      <c r="E366" s="4">
        <v>44392</v>
      </c>
      <c r="F366" s="6">
        <v>6.25E-2</v>
      </c>
      <c r="L366" s="6">
        <v>6.5312499999999996E-2</v>
      </c>
      <c r="N366" s="8">
        <v>1567000</v>
      </c>
      <c r="R366" s="8">
        <v>950000</v>
      </c>
      <c r="T366" s="8">
        <v>1.6494736842105264</v>
      </c>
      <c r="V366">
        <f t="shared" si="45"/>
        <v>2011</v>
      </c>
      <c r="W366">
        <f t="shared" si="46"/>
        <v>2011</v>
      </c>
      <c r="X366" t="str">
        <f t="shared" si="47"/>
        <v>FR00</v>
      </c>
    </row>
    <row r="367" spans="1:24" x14ac:dyDescent="0.2">
      <c r="A367" s="4">
        <v>40820</v>
      </c>
      <c r="B367" s="4">
        <v>40822</v>
      </c>
      <c r="D367" t="s">
        <v>300</v>
      </c>
      <c r="E367" s="4">
        <v>46522</v>
      </c>
      <c r="F367" s="6">
        <v>7.0000000000000007E-2</v>
      </c>
      <c r="L367" s="6">
        <v>7.2812500000000002E-2</v>
      </c>
      <c r="N367" s="8">
        <v>1110000</v>
      </c>
      <c r="R367" s="8">
        <v>950000</v>
      </c>
      <c r="T367" s="8">
        <v>1.168421052631579</v>
      </c>
      <c r="V367">
        <f t="shared" si="45"/>
        <v>2011</v>
      </c>
      <c r="W367">
        <f t="shared" si="46"/>
        <v>2011</v>
      </c>
      <c r="X367" t="str">
        <f t="shared" si="47"/>
        <v>FR00</v>
      </c>
    </row>
    <row r="368" spans="1:24" x14ac:dyDescent="0.2">
      <c r="A368" s="4">
        <v>40820</v>
      </c>
      <c r="B368" s="4">
        <v>40822</v>
      </c>
      <c r="D368" t="s">
        <v>301</v>
      </c>
      <c r="E368" s="4">
        <v>48380</v>
      </c>
      <c r="F368" s="6">
        <v>8.2500000000000004E-2</v>
      </c>
      <c r="L368" s="6">
        <v>7.7187500000000006E-2</v>
      </c>
      <c r="N368" s="8">
        <v>1170000</v>
      </c>
      <c r="R368" s="8">
        <v>350000</v>
      </c>
      <c r="T368" s="8">
        <v>3.342857142857143</v>
      </c>
      <c r="V368">
        <f t="shared" si="45"/>
        <v>2011</v>
      </c>
      <c r="W368">
        <f t="shared" si="46"/>
        <v>2011</v>
      </c>
      <c r="X368" t="str">
        <f t="shared" si="47"/>
        <v>FR00</v>
      </c>
    </row>
    <row r="369" spans="1:24" x14ac:dyDescent="0.2">
      <c r="A369" s="4">
        <v>40827</v>
      </c>
      <c r="B369" s="4">
        <v>40829</v>
      </c>
      <c r="D369" t="s">
        <v>302</v>
      </c>
      <c r="E369" s="4">
        <v>41011</v>
      </c>
      <c r="F369" s="6">
        <v>0</v>
      </c>
      <c r="M369" s="8">
        <v>1000000</v>
      </c>
      <c r="N369" s="8">
        <v>1465200</v>
      </c>
      <c r="R369" s="8">
        <v>420000</v>
      </c>
      <c r="T369" s="8">
        <v>3.4885714285714284</v>
      </c>
      <c r="V369">
        <f t="shared" si="45"/>
        <v>2011</v>
      </c>
      <c r="W369">
        <f t="shared" si="46"/>
        <v>2011</v>
      </c>
      <c r="X369" t="str">
        <f t="shared" si="47"/>
        <v>SPN-</v>
      </c>
    </row>
    <row r="370" spans="1:24" x14ac:dyDescent="0.2">
      <c r="A370" s="4">
        <v>40827</v>
      </c>
      <c r="B370" s="4">
        <v>40829</v>
      </c>
      <c r="D370" t="s">
        <v>123</v>
      </c>
      <c r="E370" s="4">
        <v>45672</v>
      </c>
      <c r="F370" s="6">
        <v>0.10249999999999999</v>
      </c>
      <c r="N370" s="8">
        <v>277000</v>
      </c>
      <c r="V370">
        <f t="shared" si="45"/>
        <v>2011</v>
      </c>
      <c r="W370">
        <f t="shared" si="46"/>
        <v>2011</v>
      </c>
      <c r="X370" t="str">
        <f t="shared" si="47"/>
        <v>IFR0</v>
      </c>
    </row>
    <row r="371" spans="1:24" x14ac:dyDescent="0.2">
      <c r="A371" s="4">
        <v>40827</v>
      </c>
      <c r="B371" s="4">
        <v>40829</v>
      </c>
      <c r="D371" t="s">
        <v>228</v>
      </c>
      <c r="E371" s="4">
        <v>49720</v>
      </c>
      <c r="F371" s="6">
        <v>0.1</v>
      </c>
      <c r="N371" s="8">
        <v>1045000</v>
      </c>
      <c r="R371" s="8">
        <v>370000</v>
      </c>
      <c r="T371" s="8">
        <v>2.8243243243243241</v>
      </c>
      <c r="V371">
        <f t="shared" si="45"/>
        <v>2011</v>
      </c>
      <c r="W371">
        <f t="shared" si="46"/>
        <v>2011</v>
      </c>
      <c r="X371" t="str">
        <f t="shared" si="47"/>
        <v>IFR0</v>
      </c>
    </row>
    <row r="372" spans="1:24" x14ac:dyDescent="0.2">
      <c r="A372" s="4">
        <v>40827</v>
      </c>
      <c r="B372" s="4">
        <v>40829</v>
      </c>
      <c r="D372" t="s">
        <v>303</v>
      </c>
      <c r="N372" s="8">
        <v>111000</v>
      </c>
      <c r="V372">
        <f t="shared" si="45"/>
        <v>2011</v>
      </c>
      <c r="W372">
        <f t="shared" si="46"/>
        <v>2011</v>
      </c>
      <c r="X372" t="str">
        <f t="shared" si="47"/>
        <v>PBS-</v>
      </c>
    </row>
    <row r="373" spans="1:24" x14ac:dyDescent="0.2">
      <c r="A373" s="4">
        <v>40827</v>
      </c>
      <c r="B373" s="4">
        <v>40829</v>
      </c>
      <c r="D373" t="s">
        <v>304</v>
      </c>
      <c r="N373" s="8">
        <v>148000</v>
      </c>
      <c r="V373">
        <f t="shared" si="45"/>
        <v>2011</v>
      </c>
      <c r="W373">
        <f t="shared" si="46"/>
        <v>2011</v>
      </c>
      <c r="X373" t="str">
        <f t="shared" si="47"/>
        <v>PBS-</v>
      </c>
    </row>
    <row r="374" spans="1:24" x14ac:dyDescent="0.2">
      <c r="A374" s="4">
        <v>40833</v>
      </c>
      <c r="B374" s="4">
        <v>40833</v>
      </c>
      <c r="D374" t="s">
        <v>305</v>
      </c>
      <c r="E374" s="4">
        <v>44486</v>
      </c>
      <c r="F374" s="6">
        <v>7.1599999999999997E-2</v>
      </c>
      <c r="M374" s="8">
        <v>3000000</v>
      </c>
      <c r="N374" s="8">
        <v>3000000</v>
      </c>
      <c r="R374" s="8">
        <v>3000000</v>
      </c>
      <c r="V374">
        <f t="shared" si="45"/>
        <v>2011</v>
      </c>
      <c r="W374">
        <f t="shared" si="46"/>
        <v>2011</v>
      </c>
      <c r="X374" t="str">
        <f t="shared" si="47"/>
        <v>SDHI</v>
      </c>
    </row>
    <row r="375" spans="1:24" x14ac:dyDescent="0.2">
      <c r="A375" s="4">
        <v>40834</v>
      </c>
      <c r="B375" s="4">
        <v>40836</v>
      </c>
      <c r="D375" t="s">
        <v>306</v>
      </c>
      <c r="E375" s="4">
        <v>40927</v>
      </c>
      <c r="F375" s="6">
        <v>0</v>
      </c>
      <c r="L375" s="6">
        <v>4.9062500000000002E-2</v>
      </c>
      <c r="M375" s="8">
        <v>6000000</v>
      </c>
      <c r="N375" s="8">
        <v>1927600</v>
      </c>
      <c r="R375" s="8">
        <v>200000</v>
      </c>
      <c r="T375" s="8">
        <v>9.6379999999999999</v>
      </c>
      <c r="V375">
        <f t="shared" si="45"/>
        <v>2011</v>
      </c>
      <c r="W375">
        <f t="shared" si="46"/>
        <v>2011</v>
      </c>
      <c r="X375" t="str">
        <f t="shared" si="47"/>
        <v>SPN0</v>
      </c>
    </row>
    <row r="376" spans="1:24" x14ac:dyDescent="0.2">
      <c r="A376" s="4">
        <v>40834</v>
      </c>
      <c r="B376" s="4">
        <v>40836</v>
      </c>
      <c r="D376" t="s">
        <v>298</v>
      </c>
      <c r="E376" s="4">
        <v>41187</v>
      </c>
      <c r="F376" s="6">
        <v>0</v>
      </c>
      <c r="L376" s="6">
        <v>4.9062500000000002E-2</v>
      </c>
      <c r="N376" s="8">
        <v>6744500</v>
      </c>
      <c r="R376" s="8">
        <v>1100000</v>
      </c>
      <c r="T376" s="8">
        <v>6.1313636363636368</v>
      </c>
      <c r="V376">
        <f t="shared" ref="V376:V391" si="48">YEAR(A376)</f>
        <v>2011</v>
      </c>
      <c r="W376">
        <f t="shared" ref="W376:W391" si="49">YEAR(B376)</f>
        <v>2011</v>
      </c>
      <c r="X376" t="str">
        <f t="shared" ref="X376:X391" si="50">LEFT(D376,4)</f>
        <v>SPN1</v>
      </c>
    </row>
    <row r="377" spans="1:24" x14ac:dyDescent="0.2">
      <c r="A377" s="4">
        <v>40834</v>
      </c>
      <c r="B377" s="4">
        <v>40836</v>
      </c>
      <c r="D377" t="s">
        <v>307</v>
      </c>
      <c r="E377" s="4">
        <v>44392</v>
      </c>
      <c r="F377" s="6">
        <v>6.25E-2</v>
      </c>
      <c r="L377" s="6">
        <v>5.7812500000000003E-2</v>
      </c>
      <c r="N377" s="8">
        <v>2915000</v>
      </c>
      <c r="R377" s="8">
        <v>1800000</v>
      </c>
      <c r="T377" s="8">
        <v>1.6194444444444445</v>
      </c>
      <c r="V377">
        <f t="shared" si="48"/>
        <v>2011</v>
      </c>
      <c r="W377">
        <f t="shared" si="49"/>
        <v>2011</v>
      </c>
      <c r="X377" t="str">
        <f t="shared" si="50"/>
        <v>FR00</v>
      </c>
    </row>
    <row r="378" spans="1:24" x14ac:dyDescent="0.2">
      <c r="A378" s="4">
        <v>40834</v>
      </c>
      <c r="B378" s="4">
        <v>40836</v>
      </c>
      <c r="D378" t="s">
        <v>308</v>
      </c>
      <c r="E378" s="4">
        <v>46522</v>
      </c>
      <c r="F378" s="6">
        <v>7.0000000000000007E-2</v>
      </c>
      <c r="L378" s="6">
        <v>6.5312499999999996E-2</v>
      </c>
      <c r="N378" s="8">
        <v>3327000</v>
      </c>
      <c r="R378" s="8">
        <v>2200000</v>
      </c>
      <c r="T378" s="8">
        <v>1.5122727272727272</v>
      </c>
      <c r="V378">
        <f t="shared" si="48"/>
        <v>2011</v>
      </c>
      <c r="W378">
        <f t="shared" si="49"/>
        <v>2011</v>
      </c>
      <c r="X378" t="str">
        <f t="shared" si="50"/>
        <v>FR00</v>
      </c>
    </row>
    <row r="379" spans="1:24" x14ac:dyDescent="0.2">
      <c r="A379" s="4">
        <v>40834</v>
      </c>
      <c r="B379" s="4">
        <v>40836</v>
      </c>
      <c r="D379" t="s">
        <v>309</v>
      </c>
      <c r="E379" s="4">
        <v>46522</v>
      </c>
      <c r="F379" s="6">
        <v>7.0000000000000007E-2</v>
      </c>
      <c r="L379" s="6">
        <v>6.8437499999999998E-2</v>
      </c>
      <c r="N379" s="8">
        <v>2790000</v>
      </c>
      <c r="R379" s="8">
        <v>700000</v>
      </c>
      <c r="T379" s="8">
        <v>3.9857142857142858</v>
      </c>
      <c r="V379">
        <f t="shared" si="48"/>
        <v>2011</v>
      </c>
      <c r="W379">
        <f t="shared" si="49"/>
        <v>2011</v>
      </c>
      <c r="X379" t="str">
        <f t="shared" si="50"/>
        <v>FR00</v>
      </c>
    </row>
    <row r="380" spans="1:24" x14ac:dyDescent="0.2">
      <c r="A380" s="4">
        <v>40840</v>
      </c>
      <c r="B380" s="4">
        <v>40842</v>
      </c>
      <c r="D380" t="s">
        <v>310</v>
      </c>
      <c r="E380" s="4">
        <v>41927</v>
      </c>
      <c r="F380" s="6">
        <v>7.2999999999999995E-2</v>
      </c>
      <c r="M380" s="8">
        <v>11000000</v>
      </c>
      <c r="N380" s="8">
        <v>12308965</v>
      </c>
      <c r="R380" s="8">
        <v>11000000</v>
      </c>
      <c r="T380" s="8">
        <v>1.1189968181818182</v>
      </c>
      <c r="V380">
        <f t="shared" si="48"/>
        <v>2011</v>
      </c>
      <c r="W380">
        <f t="shared" si="49"/>
        <v>2011</v>
      </c>
      <c r="X380" t="str">
        <f t="shared" si="50"/>
        <v>ORI0</v>
      </c>
    </row>
    <row r="381" spans="1:24" x14ac:dyDescent="0.2">
      <c r="A381" s="4">
        <v>40848</v>
      </c>
      <c r="B381" s="4">
        <v>40850</v>
      </c>
      <c r="D381" t="s">
        <v>311</v>
      </c>
      <c r="E381" s="4">
        <v>40941</v>
      </c>
      <c r="F381" s="6">
        <v>0</v>
      </c>
      <c r="L381" s="6">
        <v>4.8125000000000001E-2</v>
      </c>
      <c r="M381" s="8">
        <v>6000000</v>
      </c>
      <c r="N381" s="8">
        <v>2740000</v>
      </c>
      <c r="R381" s="8">
        <v>1100000</v>
      </c>
      <c r="T381" s="8">
        <v>2.4909090909090907</v>
      </c>
      <c r="V381">
        <f t="shared" si="48"/>
        <v>2011</v>
      </c>
      <c r="W381">
        <f t="shared" si="49"/>
        <v>2011</v>
      </c>
      <c r="X381" t="str">
        <f t="shared" si="50"/>
        <v>SPN0</v>
      </c>
    </row>
    <row r="382" spans="1:24" x14ac:dyDescent="0.2">
      <c r="A382" s="4">
        <v>40848</v>
      </c>
      <c r="B382" s="4">
        <v>40850</v>
      </c>
      <c r="D382" t="s">
        <v>312</v>
      </c>
      <c r="E382" s="4">
        <v>41215</v>
      </c>
      <c r="F382" s="6">
        <v>0</v>
      </c>
      <c r="L382" s="6">
        <v>5.0937499999999997E-2</v>
      </c>
      <c r="N382" s="8">
        <v>5700000</v>
      </c>
      <c r="R382" s="8">
        <v>2750000</v>
      </c>
      <c r="T382" s="8">
        <v>2.0727272727272728</v>
      </c>
      <c r="V382">
        <f t="shared" si="48"/>
        <v>2011</v>
      </c>
      <c r="W382">
        <f t="shared" si="49"/>
        <v>2011</v>
      </c>
      <c r="X382" t="str">
        <f t="shared" si="50"/>
        <v>SPN1</v>
      </c>
    </row>
    <row r="383" spans="1:24" x14ac:dyDescent="0.2">
      <c r="A383" s="4">
        <v>40848</v>
      </c>
      <c r="B383" s="4">
        <v>40850</v>
      </c>
      <c r="D383" t="s">
        <v>313</v>
      </c>
      <c r="E383" s="4">
        <v>46522</v>
      </c>
      <c r="F383" s="6">
        <v>7.0000000000000007E-2</v>
      </c>
      <c r="L383" s="6">
        <v>6.4687499999999995E-2</v>
      </c>
      <c r="N383" s="8">
        <v>5635000</v>
      </c>
      <c r="R383" s="8">
        <v>1700000</v>
      </c>
      <c r="T383" s="8">
        <v>3.3147058823529414</v>
      </c>
      <c r="V383">
        <f t="shared" si="48"/>
        <v>2011</v>
      </c>
      <c r="W383">
        <f t="shared" si="49"/>
        <v>2011</v>
      </c>
      <c r="X383" t="str">
        <f t="shared" si="50"/>
        <v>FR00</v>
      </c>
    </row>
    <row r="384" spans="1:24" x14ac:dyDescent="0.2">
      <c r="A384" s="4">
        <v>40848</v>
      </c>
      <c r="B384" s="4">
        <v>40850</v>
      </c>
      <c r="D384" t="s">
        <v>314</v>
      </c>
      <c r="E384" s="4">
        <v>46522</v>
      </c>
      <c r="F384" s="6">
        <v>7.0000000000000007E-2</v>
      </c>
      <c r="L384" s="6">
        <v>6.9062499999999999E-2</v>
      </c>
      <c r="N384" s="8">
        <v>2839000</v>
      </c>
      <c r="R384" s="8">
        <v>450000</v>
      </c>
      <c r="T384" s="8">
        <v>6.3088888888888892</v>
      </c>
      <c r="V384">
        <f t="shared" si="48"/>
        <v>2011</v>
      </c>
      <c r="W384">
        <f t="shared" si="49"/>
        <v>2011</v>
      </c>
      <c r="X384" t="str">
        <f t="shared" si="50"/>
        <v>FR00</v>
      </c>
    </row>
    <row r="385" spans="1:24" x14ac:dyDescent="0.2">
      <c r="A385" s="4">
        <v>40848</v>
      </c>
      <c r="B385" s="4">
        <v>40850</v>
      </c>
      <c r="D385" t="s">
        <v>315</v>
      </c>
      <c r="E385" s="4">
        <v>48380</v>
      </c>
      <c r="F385" s="6">
        <v>8.2500000000000004E-2</v>
      </c>
      <c r="L385" s="6">
        <v>7.2812500000000002E-2</v>
      </c>
      <c r="N385" s="8">
        <v>1568000</v>
      </c>
      <c r="R385" s="8">
        <v>550000</v>
      </c>
      <c r="T385" s="8">
        <v>2.8509090909090911</v>
      </c>
      <c r="V385">
        <f t="shared" si="48"/>
        <v>2011</v>
      </c>
      <c r="W385">
        <f t="shared" si="49"/>
        <v>2011</v>
      </c>
      <c r="X385" t="str">
        <f t="shared" si="50"/>
        <v>FR00</v>
      </c>
    </row>
    <row r="386" spans="1:24" x14ac:dyDescent="0.2">
      <c r="A386" s="4">
        <v>40861</v>
      </c>
      <c r="B386" s="4">
        <v>40869</v>
      </c>
      <c r="D386" t="s">
        <v>316</v>
      </c>
      <c r="E386" s="4">
        <v>43425</v>
      </c>
      <c r="F386" s="6">
        <v>0.04</v>
      </c>
      <c r="N386" s="8">
        <v>58727500</v>
      </c>
      <c r="R386" s="8">
        <v>9035000</v>
      </c>
      <c r="T386" s="8">
        <v>6.5</v>
      </c>
      <c r="V386">
        <f t="shared" si="48"/>
        <v>2011</v>
      </c>
      <c r="W386">
        <f t="shared" si="49"/>
        <v>2011</v>
      </c>
      <c r="X386" t="str">
        <f t="shared" si="50"/>
        <v>SNI1</v>
      </c>
    </row>
    <row r="387" spans="1:24" x14ac:dyDescent="0.2">
      <c r="A387" s="4">
        <v>40869</v>
      </c>
      <c r="B387" s="4">
        <v>40871</v>
      </c>
      <c r="D387" t="s">
        <v>317</v>
      </c>
      <c r="E387" s="4">
        <v>40962</v>
      </c>
      <c r="F387" s="6">
        <v>0</v>
      </c>
      <c r="L387" s="6">
        <v>4.4999999999999998E-2</v>
      </c>
      <c r="M387" s="8">
        <v>6000000</v>
      </c>
      <c r="N387" s="8">
        <v>1893000</v>
      </c>
      <c r="R387" s="8">
        <v>300000</v>
      </c>
      <c r="T387" s="8">
        <v>6.31</v>
      </c>
      <c r="V387">
        <f t="shared" si="48"/>
        <v>2011</v>
      </c>
      <c r="W387">
        <f t="shared" si="49"/>
        <v>2011</v>
      </c>
      <c r="X387" t="str">
        <f t="shared" si="50"/>
        <v>SPN0</v>
      </c>
    </row>
    <row r="388" spans="1:24" x14ac:dyDescent="0.2">
      <c r="A388" s="4">
        <v>40869</v>
      </c>
      <c r="B388" s="4">
        <v>40871</v>
      </c>
      <c r="D388" t="s">
        <v>312</v>
      </c>
      <c r="E388" s="4">
        <v>41215</v>
      </c>
      <c r="F388" s="6">
        <v>0</v>
      </c>
      <c r="L388" s="6">
        <v>4.71875E-2</v>
      </c>
      <c r="N388" s="8">
        <v>4400000</v>
      </c>
      <c r="R388" s="8">
        <v>1600000</v>
      </c>
      <c r="T388" s="8">
        <v>2.75</v>
      </c>
      <c r="V388">
        <f t="shared" si="48"/>
        <v>2011</v>
      </c>
      <c r="W388">
        <f t="shared" si="49"/>
        <v>2011</v>
      </c>
      <c r="X388" t="str">
        <f t="shared" si="50"/>
        <v>SPN1</v>
      </c>
    </row>
    <row r="389" spans="1:24" x14ac:dyDescent="0.2">
      <c r="A389" s="4">
        <v>40869</v>
      </c>
      <c r="B389" s="4">
        <v>40871</v>
      </c>
      <c r="D389" t="s">
        <v>318</v>
      </c>
      <c r="E389" s="4">
        <v>42840</v>
      </c>
      <c r="F389" s="6">
        <v>6.25E-2</v>
      </c>
      <c r="L389" s="6">
        <v>5.6562500000000002E-2</v>
      </c>
      <c r="N389" s="8">
        <v>1581000</v>
      </c>
      <c r="R389" s="8">
        <v>950000</v>
      </c>
      <c r="T389" s="8">
        <v>1.6642105263157896</v>
      </c>
      <c r="V389">
        <f t="shared" si="48"/>
        <v>2011</v>
      </c>
      <c r="W389">
        <f t="shared" si="49"/>
        <v>2011</v>
      </c>
      <c r="X389" t="str">
        <f t="shared" si="50"/>
        <v>FR00</v>
      </c>
    </row>
    <row r="390" spans="1:24" x14ac:dyDescent="0.2">
      <c r="A390" s="4">
        <v>40869</v>
      </c>
      <c r="B390" s="4">
        <v>40871</v>
      </c>
      <c r="D390" t="s">
        <v>319</v>
      </c>
      <c r="E390" s="4">
        <v>44696</v>
      </c>
      <c r="F390" s="6">
        <v>7.0000000000000007E-2</v>
      </c>
      <c r="L390" s="6">
        <v>6.5625000000000003E-2</v>
      </c>
      <c r="N390" s="8">
        <v>2286000</v>
      </c>
      <c r="R390" s="8">
        <v>2250000</v>
      </c>
      <c r="T390" s="8">
        <v>1.016</v>
      </c>
      <c r="V390">
        <f t="shared" si="48"/>
        <v>2011</v>
      </c>
      <c r="W390">
        <f t="shared" si="49"/>
        <v>2011</v>
      </c>
      <c r="X390" t="str">
        <f t="shared" si="50"/>
        <v>FR00</v>
      </c>
    </row>
    <row r="391" spans="1:24" x14ac:dyDescent="0.2">
      <c r="A391" s="4">
        <v>40869</v>
      </c>
      <c r="B391" s="4">
        <v>40871</v>
      </c>
      <c r="D391" t="s">
        <v>320</v>
      </c>
      <c r="E391" s="4">
        <v>46522</v>
      </c>
      <c r="F391" s="6">
        <v>7.0000000000000007E-2</v>
      </c>
      <c r="L391" s="6">
        <v>6.9062499999999999E-2</v>
      </c>
      <c r="N391" s="8">
        <v>2056000</v>
      </c>
      <c r="R391" s="8">
        <v>1900000</v>
      </c>
      <c r="T391" s="8">
        <v>1.0821052631578947</v>
      </c>
      <c r="V391">
        <f t="shared" si="48"/>
        <v>2011</v>
      </c>
      <c r="W391">
        <f t="shared" si="49"/>
        <v>2011</v>
      </c>
      <c r="X391" t="str">
        <f t="shared" si="50"/>
        <v>FR00</v>
      </c>
    </row>
    <row r="392" spans="1:24" s="13" customFormat="1" x14ac:dyDescent="0.2">
      <c r="A392" s="12">
        <v>40918</v>
      </c>
      <c r="B392" s="12">
        <v>40920</v>
      </c>
      <c r="D392" s="13" t="s">
        <v>326</v>
      </c>
      <c r="E392" s="12">
        <v>41010</v>
      </c>
      <c r="F392" s="14">
        <v>0</v>
      </c>
      <c r="G392" s="14"/>
      <c r="H392" s="14"/>
      <c r="I392" s="14"/>
      <c r="J392" s="14"/>
      <c r="K392" s="14"/>
      <c r="L392" s="14">
        <v>3.9375E-2</v>
      </c>
      <c r="M392" s="15">
        <v>7000000</v>
      </c>
      <c r="N392" s="15">
        <v>5340000</v>
      </c>
      <c r="O392" s="15"/>
      <c r="P392" s="15">
        <v>2100000</v>
      </c>
      <c r="Q392" s="15"/>
      <c r="R392" s="15">
        <v>1000000</v>
      </c>
      <c r="S392" s="15"/>
      <c r="T392" s="15">
        <v>5.34</v>
      </c>
      <c r="U392" s="15"/>
      <c r="V392">
        <f t="shared" ref="V392" si="51">YEAR(A392)</f>
        <v>2012</v>
      </c>
      <c r="W392">
        <f t="shared" ref="W392" si="52">YEAR(B392)</f>
        <v>2012</v>
      </c>
      <c r="X392" t="str">
        <f t="shared" ref="X392" si="53">LEFT(D392,4)</f>
        <v>SPN0</v>
      </c>
    </row>
    <row r="393" spans="1:24" x14ac:dyDescent="0.2">
      <c r="A393" s="4">
        <v>40918</v>
      </c>
      <c r="B393" s="4">
        <v>40920</v>
      </c>
      <c r="D393" t="s">
        <v>327</v>
      </c>
      <c r="E393" s="4">
        <v>41285</v>
      </c>
      <c r="F393" s="6">
        <v>0</v>
      </c>
      <c r="L393" s="6">
        <v>4.5312499999999999E-2</v>
      </c>
      <c r="N393" s="8">
        <v>8400000</v>
      </c>
      <c r="P393" s="8">
        <v>2350000</v>
      </c>
      <c r="R393" s="8">
        <v>2350000</v>
      </c>
      <c r="T393" s="8">
        <v>3.5744680851063828</v>
      </c>
      <c r="V393">
        <f t="shared" ref="V393:V456" si="54">YEAR(A393)</f>
        <v>2012</v>
      </c>
      <c r="W393">
        <f t="shared" ref="W393:W456" si="55">YEAR(B393)</f>
        <v>2012</v>
      </c>
      <c r="X393" t="str">
        <f t="shared" ref="X393:X456" si="56">LEFT(D393,4)</f>
        <v>SPN1</v>
      </c>
    </row>
    <row r="394" spans="1:24" x14ac:dyDescent="0.2">
      <c r="A394" s="4">
        <v>40918</v>
      </c>
      <c r="B394" s="4">
        <v>40920</v>
      </c>
      <c r="D394" t="s">
        <v>299</v>
      </c>
      <c r="E394" s="4">
        <v>42840</v>
      </c>
      <c r="F394" s="6">
        <v>6.25E-2</v>
      </c>
      <c r="L394" s="6">
        <v>5.5E-2</v>
      </c>
      <c r="N394" s="8">
        <v>2001000</v>
      </c>
      <c r="P394" s="8">
        <v>800000</v>
      </c>
      <c r="R394" s="8">
        <v>800000</v>
      </c>
      <c r="T394" s="8">
        <v>2.5012500000000002</v>
      </c>
      <c r="V394">
        <f t="shared" si="54"/>
        <v>2012</v>
      </c>
      <c r="W394">
        <f t="shared" si="55"/>
        <v>2012</v>
      </c>
      <c r="X394" t="str">
        <f t="shared" si="56"/>
        <v>FR00</v>
      </c>
    </row>
    <row r="395" spans="1:24" x14ac:dyDescent="0.2">
      <c r="A395" s="4">
        <v>40918</v>
      </c>
      <c r="B395" s="4">
        <v>40920</v>
      </c>
      <c r="D395" t="s">
        <v>300</v>
      </c>
      <c r="E395" s="4">
        <v>44696</v>
      </c>
      <c r="F395" s="6">
        <v>7.0000000000000007E-2</v>
      </c>
      <c r="L395" s="6">
        <v>6.25E-2</v>
      </c>
      <c r="N395" s="8">
        <v>4642000</v>
      </c>
      <c r="P395" s="8">
        <v>2200000</v>
      </c>
      <c r="R395" s="8">
        <v>2200000</v>
      </c>
      <c r="T395" s="8">
        <v>2.11</v>
      </c>
      <c r="V395">
        <f t="shared" si="54"/>
        <v>2012</v>
      </c>
      <c r="W395">
        <f t="shared" si="55"/>
        <v>2012</v>
      </c>
      <c r="X395" t="str">
        <f t="shared" si="56"/>
        <v>FR00</v>
      </c>
    </row>
    <row r="396" spans="1:24" x14ac:dyDescent="0.2">
      <c r="A396" s="4">
        <v>40918</v>
      </c>
      <c r="B396" s="4">
        <v>40920</v>
      </c>
      <c r="D396" t="s">
        <v>273</v>
      </c>
      <c r="E396" s="4">
        <v>48380</v>
      </c>
      <c r="F396" s="6">
        <v>8.2500000000000004E-2</v>
      </c>
      <c r="L396" s="6">
        <v>7.2187500000000002E-2</v>
      </c>
      <c r="N396" s="8">
        <v>7286000</v>
      </c>
      <c r="P396" s="8">
        <v>3650000</v>
      </c>
      <c r="R396" s="8">
        <v>3650000</v>
      </c>
      <c r="T396" s="8">
        <v>1.9961643835616438</v>
      </c>
      <c r="V396">
        <f t="shared" si="54"/>
        <v>2012</v>
      </c>
      <c r="W396">
        <f t="shared" si="55"/>
        <v>2012</v>
      </c>
      <c r="X396" t="str">
        <f t="shared" si="56"/>
        <v>FR00</v>
      </c>
    </row>
    <row r="397" spans="1:24" x14ac:dyDescent="0.2">
      <c r="A397" s="4">
        <v>40918</v>
      </c>
      <c r="B397" s="4">
        <v>40925</v>
      </c>
      <c r="D397" t="s">
        <v>328</v>
      </c>
      <c r="E397" s="4">
        <v>51883</v>
      </c>
      <c r="F397" s="6">
        <v>5.2499999999999998E-2</v>
      </c>
      <c r="M397" s="8">
        <v>22630000</v>
      </c>
      <c r="N397" s="8">
        <v>32976000</v>
      </c>
      <c r="P397" s="8">
        <v>16030000</v>
      </c>
      <c r="R397" s="8">
        <v>16030000</v>
      </c>
      <c r="T397" s="8">
        <v>2.0571428571428569</v>
      </c>
      <c r="V397">
        <f t="shared" si="54"/>
        <v>2012</v>
      </c>
      <c r="W397">
        <f t="shared" si="55"/>
        <v>2012</v>
      </c>
      <c r="X397" t="str">
        <f t="shared" si="56"/>
        <v>RI01</v>
      </c>
    </row>
    <row r="398" spans="1:24" x14ac:dyDescent="0.2">
      <c r="A398" s="4">
        <v>40934</v>
      </c>
      <c r="B398" s="4">
        <v>40938</v>
      </c>
      <c r="D398" t="s">
        <v>329</v>
      </c>
      <c r="E398" s="4">
        <v>41028</v>
      </c>
      <c r="F398" s="6">
        <v>0</v>
      </c>
      <c r="L398" s="6">
        <v>2.1874999999999999E-2</v>
      </c>
      <c r="M398" s="8">
        <v>7000000</v>
      </c>
      <c r="N398" s="8">
        <v>12480000</v>
      </c>
      <c r="P398" s="8">
        <v>10550000</v>
      </c>
      <c r="R398" s="8">
        <v>800000</v>
      </c>
      <c r="T398" s="8">
        <v>15.6</v>
      </c>
      <c r="V398">
        <f t="shared" si="54"/>
        <v>2012</v>
      </c>
      <c r="W398">
        <f t="shared" si="55"/>
        <v>2012</v>
      </c>
      <c r="X398" t="str">
        <f t="shared" si="56"/>
        <v>SPN0</v>
      </c>
    </row>
    <row r="399" spans="1:24" x14ac:dyDescent="0.2">
      <c r="A399" s="4">
        <v>40934</v>
      </c>
      <c r="B399" s="4">
        <v>40938</v>
      </c>
      <c r="D399" t="s">
        <v>327</v>
      </c>
      <c r="E399" s="4">
        <v>41285</v>
      </c>
      <c r="F399" s="6">
        <v>0</v>
      </c>
      <c r="L399" s="6">
        <v>3.3750000000000002E-2</v>
      </c>
      <c r="N399" s="8">
        <v>12295000</v>
      </c>
      <c r="P399" s="8">
        <v>2000000</v>
      </c>
      <c r="R399" s="8">
        <v>1000000</v>
      </c>
      <c r="T399" s="8">
        <v>12.295</v>
      </c>
      <c r="V399">
        <f t="shared" si="54"/>
        <v>2012</v>
      </c>
      <c r="W399">
        <f t="shared" si="55"/>
        <v>2012</v>
      </c>
      <c r="X399" t="str">
        <f t="shared" si="56"/>
        <v>SPN1</v>
      </c>
    </row>
    <row r="400" spans="1:24" x14ac:dyDescent="0.2">
      <c r="A400" s="4">
        <v>40934</v>
      </c>
      <c r="B400" s="4">
        <v>40938</v>
      </c>
      <c r="D400" t="s">
        <v>300</v>
      </c>
      <c r="E400" s="4">
        <v>44696</v>
      </c>
      <c r="F400" s="6">
        <v>7.0000000000000007E-2</v>
      </c>
      <c r="L400" s="6">
        <v>5.5937500000000001E-2</v>
      </c>
      <c r="N400" s="8">
        <v>6109000</v>
      </c>
      <c r="P400" s="8">
        <v>3600000</v>
      </c>
      <c r="R400" s="8">
        <v>2100000</v>
      </c>
      <c r="T400" s="8">
        <v>2.9090476190476191</v>
      </c>
      <c r="V400">
        <f t="shared" si="54"/>
        <v>2012</v>
      </c>
      <c r="W400">
        <f t="shared" si="55"/>
        <v>2012</v>
      </c>
      <c r="X400" t="str">
        <f t="shared" si="56"/>
        <v>FR00</v>
      </c>
    </row>
    <row r="401" spans="1:24" x14ac:dyDescent="0.2">
      <c r="A401" s="4">
        <v>40934</v>
      </c>
      <c r="B401" s="4">
        <v>40938</v>
      </c>
      <c r="D401" t="s">
        <v>290</v>
      </c>
      <c r="E401" s="4">
        <v>46522</v>
      </c>
      <c r="F401" s="6">
        <v>7.0000000000000007E-2</v>
      </c>
      <c r="L401" s="6">
        <v>6.25E-2</v>
      </c>
      <c r="N401" s="8">
        <v>7421000</v>
      </c>
      <c r="P401" s="8">
        <v>3550000</v>
      </c>
      <c r="R401" s="8">
        <v>3400000</v>
      </c>
      <c r="T401" s="8">
        <v>2.1826470588235294</v>
      </c>
      <c r="V401">
        <f t="shared" si="54"/>
        <v>2012</v>
      </c>
      <c r="W401">
        <f t="shared" si="55"/>
        <v>2012</v>
      </c>
      <c r="X401" t="str">
        <f t="shared" si="56"/>
        <v>FR00</v>
      </c>
    </row>
    <row r="402" spans="1:24" x14ac:dyDescent="0.2">
      <c r="A402" s="4">
        <v>40934</v>
      </c>
      <c r="B402" s="4">
        <v>40938</v>
      </c>
      <c r="D402" t="s">
        <v>273</v>
      </c>
      <c r="E402" s="4">
        <v>48380</v>
      </c>
      <c r="F402" s="6">
        <v>8.2500000000000004E-2</v>
      </c>
      <c r="L402" s="6">
        <v>6.6562499999999997E-2</v>
      </c>
      <c r="N402" s="8">
        <v>11829500</v>
      </c>
      <c r="P402" s="8">
        <v>5300000</v>
      </c>
      <c r="R402" s="8">
        <v>3200000</v>
      </c>
      <c r="T402" s="8">
        <v>3.6967187500000001</v>
      </c>
      <c r="V402">
        <f t="shared" si="54"/>
        <v>2012</v>
      </c>
      <c r="W402">
        <f t="shared" si="55"/>
        <v>2012</v>
      </c>
      <c r="X402" t="str">
        <f t="shared" si="56"/>
        <v>FR00</v>
      </c>
    </row>
    <row r="403" spans="1:24" x14ac:dyDescent="0.2">
      <c r="A403" s="4">
        <v>40939</v>
      </c>
      <c r="B403" s="4">
        <v>40941</v>
      </c>
      <c r="D403" t="s">
        <v>330</v>
      </c>
      <c r="E403" s="4">
        <v>43115</v>
      </c>
      <c r="F403" s="6">
        <v>0</v>
      </c>
      <c r="M403" s="8">
        <v>1000000</v>
      </c>
      <c r="N403" s="8">
        <v>573000</v>
      </c>
      <c r="V403">
        <f t="shared" si="54"/>
        <v>2012</v>
      </c>
      <c r="W403">
        <f t="shared" si="55"/>
        <v>2012</v>
      </c>
      <c r="X403" t="str">
        <f t="shared" si="56"/>
        <v>PBS0</v>
      </c>
    </row>
    <row r="404" spans="1:24" x14ac:dyDescent="0.2">
      <c r="A404" s="4">
        <v>40939</v>
      </c>
      <c r="B404" s="4">
        <v>40941</v>
      </c>
      <c r="D404" t="s">
        <v>331</v>
      </c>
      <c r="E404" s="4">
        <v>44576</v>
      </c>
      <c r="N404" s="8">
        <v>536000</v>
      </c>
      <c r="P404" s="8">
        <v>415000</v>
      </c>
      <c r="R404" s="8">
        <v>415000</v>
      </c>
      <c r="T404" s="8">
        <v>1.2915662650602409</v>
      </c>
      <c r="V404">
        <f t="shared" si="54"/>
        <v>2012</v>
      </c>
      <c r="W404">
        <f t="shared" si="55"/>
        <v>2012</v>
      </c>
      <c r="X404" t="str">
        <f t="shared" si="56"/>
        <v>PBS0</v>
      </c>
    </row>
    <row r="405" spans="1:24" x14ac:dyDescent="0.2">
      <c r="A405" s="4">
        <v>40939</v>
      </c>
      <c r="B405" s="4">
        <v>40941</v>
      </c>
      <c r="D405" t="s">
        <v>332</v>
      </c>
      <c r="E405" s="4">
        <v>46402</v>
      </c>
      <c r="N405" s="8">
        <v>1391000</v>
      </c>
      <c r="P405" s="8">
        <v>510000</v>
      </c>
      <c r="R405" s="8">
        <v>510000</v>
      </c>
      <c r="T405" s="8">
        <v>2.7274509803921569</v>
      </c>
      <c r="V405">
        <f t="shared" si="54"/>
        <v>2012</v>
      </c>
      <c r="W405">
        <f t="shared" si="55"/>
        <v>2012</v>
      </c>
      <c r="X405" t="str">
        <f t="shared" si="56"/>
        <v>PBS0</v>
      </c>
    </row>
    <row r="406" spans="1:24" x14ac:dyDescent="0.2">
      <c r="A406" s="4">
        <v>40939</v>
      </c>
      <c r="B406" s="4">
        <v>40941</v>
      </c>
      <c r="D406" t="s">
        <v>228</v>
      </c>
      <c r="E406" s="4">
        <v>49720</v>
      </c>
      <c r="F406" s="6">
        <v>0.1</v>
      </c>
      <c r="N406" s="8">
        <v>1676000</v>
      </c>
      <c r="P406" s="8">
        <v>400000</v>
      </c>
      <c r="R406" s="8">
        <v>400000</v>
      </c>
      <c r="T406" s="8">
        <v>4.1900000000000004</v>
      </c>
      <c r="V406">
        <f t="shared" si="54"/>
        <v>2012</v>
      </c>
      <c r="W406">
        <f t="shared" si="55"/>
        <v>2012</v>
      </c>
      <c r="X406" t="str">
        <f t="shared" si="56"/>
        <v>IFR0</v>
      </c>
    </row>
    <row r="407" spans="1:24" x14ac:dyDescent="0.2">
      <c r="A407" s="4">
        <v>40946</v>
      </c>
      <c r="B407" s="4">
        <v>40948</v>
      </c>
      <c r="D407" t="s">
        <v>333</v>
      </c>
      <c r="E407" s="4">
        <v>41037</v>
      </c>
      <c r="F407" s="6">
        <v>0</v>
      </c>
      <c r="L407" s="6">
        <v>1.90625E-2</v>
      </c>
      <c r="M407" s="8">
        <v>8000000</v>
      </c>
      <c r="N407" s="8">
        <v>4535000</v>
      </c>
      <c r="P407" s="8">
        <v>4535000</v>
      </c>
      <c r="R407" s="8">
        <v>1000000</v>
      </c>
      <c r="T407" s="8">
        <v>4.5350000000000001</v>
      </c>
      <c r="V407">
        <f t="shared" si="54"/>
        <v>2012</v>
      </c>
      <c r="W407">
        <f t="shared" si="55"/>
        <v>2012</v>
      </c>
      <c r="X407" t="str">
        <f t="shared" si="56"/>
        <v>SPN0</v>
      </c>
    </row>
    <row r="408" spans="1:24" x14ac:dyDescent="0.2">
      <c r="A408" s="4">
        <v>40946</v>
      </c>
      <c r="B408" s="4">
        <v>40948</v>
      </c>
      <c r="D408" t="s">
        <v>334</v>
      </c>
      <c r="E408" s="4">
        <v>41313</v>
      </c>
      <c r="F408" s="6">
        <v>0</v>
      </c>
      <c r="L408" s="6">
        <v>3.125E-2</v>
      </c>
      <c r="N408" s="8">
        <v>6075000</v>
      </c>
      <c r="P408" s="8">
        <v>6075000</v>
      </c>
      <c r="R408" s="8">
        <v>1000000</v>
      </c>
      <c r="T408" s="8">
        <v>6.0750000000000002</v>
      </c>
      <c r="V408">
        <f t="shared" si="54"/>
        <v>2012</v>
      </c>
      <c r="W408">
        <f t="shared" si="55"/>
        <v>2012</v>
      </c>
      <c r="X408" t="str">
        <f t="shared" si="56"/>
        <v>SPN1</v>
      </c>
    </row>
    <row r="409" spans="1:24" x14ac:dyDescent="0.2">
      <c r="A409" s="4">
        <v>40946</v>
      </c>
      <c r="B409" s="4">
        <v>40948</v>
      </c>
      <c r="D409" t="s">
        <v>290</v>
      </c>
      <c r="E409" s="4">
        <v>46522</v>
      </c>
      <c r="F409" s="6">
        <v>7.0000000000000007E-2</v>
      </c>
      <c r="L409" s="6">
        <v>5.7500000000000002E-2</v>
      </c>
      <c r="N409" s="8">
        <v>8177000</v>
      </c>
      <c r="P409" s="8">
        <v>4100000</v>
      </c>
      <c r="R409" s="8">
        <v>3450000</v>
      </c>
      <c r="T409" s="8">
        <v>2.3701449275362321</v>
      </c>
      <c r="V409">
        <f t="shared" si="54"/>
        <v>2012</v>
      </c>
      <c r="W409">
        <f t="shared" si="55"/>
        <v>2012</v>
      </c>
      <c r="X409" t="str">
        <f t="shared" si="56"/>
        <v>FR00</v>
      </c>
    </row>
    <row r="410" spans="1:24" x14ac:dyDescent="0.2">
      <c r="A410" s="4">
        <v>40946</v>
      </c>
      <c r="B410" s="4">
        <v>40948</v>
      </c>
      <c r="D410" t="s">
        <v>273</v>
      </c>
      <c r="E410" s="4">
        <v>48380</v>
      </c>
      <c r="F410" s="6">
        <v>8.2500000000000004E-2</v>
      </c>
      <c r="L410" s="6">
        <v>6.1874999999999999E-2</v>
      </c>
      <c r="N410" s="8">
        <v>9233500</v>
      </c>
      <c r="P410" s="8">
        <v>7350000</v>
      </c>
      <c r="R410" s="8">
        <v>2000000</v>
      </c>
      <c r="T410" s="8">
        <v>4.6167499999999997</v>
      </c>
      <c r="V410">
        <f t="shared" si="54"/>
        <v>2012</v>
      </c>
      <c r="W410">
        <f t="shared" si="55"/>
        <v>2012</v>
      </c>
      <c r="X410" t="str">
        <f t="shared" si="56"/>
        <v>FR00</v>
      </c>
    </row>
    <row r="411" spans="1:24" x14ac:dyDescent="0.2">
      <c r="A411" s="4">
        <v>40946</v>
      </c>
      <c r="B411" s="4">
        <v>40948</v>
      </c>
      <c r="D411" t="s">
        <v>335</v>
      </c>
      <c r="E411" s="4">
        <v>51971</v>
      </c>
      <c r="F411" s="6">
        <v>6.3750000000000001E-2</v>
      </c>
      <c r="L411" s="6">
        <v>6.5000000000000002E-2</v>
      </c>
      <c r="N411" s="8">
        <v>14362500</v>
      </c>
      <c r="P411" s="8">
        <v>6000000</v>
      </c>
      <c r="R411" s="8">
        <v>4550000</v>
      </c>
      <c r="T411" s="8">
        <v>3.1565934065934065</v>
      </c>
      <c r="V411">
        <f t="shared" si="54"/>
        <v>2012</v>
      </c>
      <c r="W411">
        <f t="shared" si="55"/>
        <v>2012</v>
      </c>
      <c r="X411" t="str">
        <f t="shared" si="56"/>
        <v>FR00</v>
      </c>
    </row>
    <row r="412" spans="1:24" x14ac:dyDescent="0.2">
      <c r="A412" s="4">
        <v>40953</v>
      </c>
      <c r="B412" s="4">
        <v>40955</v>
      </c>
      <c r="D412" t="s">
        <v>336</v>
      </c>
      <c r="F412" s="6">
        <v>0</v>
      </c>
      <c r="M412" s="8">
        <v>1000000</v>
      </c>
      <c r="N412" s="8">
        <v>2331000</v>
      </c>
      <c r="V412">
        <f t="shared" si="54"/>
        <v>2012</v>
      </c>
      <c r="W412">
        <f t="shared" si="55"/>
        <v>2012</v>
      </c>
      <c r="X412" t="str">
        <f t="shared" si="56"/>
        <v>SPN-</v>
      </c>
    </row>
    <row r="413" spans="1:24" x14ac:dyDescent="0.2">
      <c r="A413" s="4">
        <v>40953</v>
      </c>
      <c r="B413" s="4">
        <v>40955</v>
      </c>
      <c r="D413" t="s">
        <v>330</v>
      </c>
      <c r="E413" s="4">
        <v>43146</v>
      </c>
      <c r="F413" s="6">
        <v>4.4499999999999998E-2</v>
      </c>
      <c r="N413" s="8">
        <v>246000</v>
      </c>
      <c r="P413" s="8">
        <v>25000</v>
      </c>
      <c r="R413" s="8">
        <v>25000</v>
      </c>
      <c r="T413" s="8">
        <v>9.84</v>
      </c>
      <c r="V413">
        <f t="shared" si="54"/>
        <v>2012</v>
      </c>
      <c r="W413">
        <f t="shared" si="55"/>
        <v>2012</v>
      </c>
      <c r="X413" t="str">
        <f t="shared" si="56"/>
        <v>PBS0</v>
      </c>
    </row>
    <row r="414" spans="1:24" x14ac:dyDescent="0.2">
      <c r="A414" s="4">
        <v>40953</v>
      </c>
      <c r="B414" s="4">
        <v>40955</v>
      </c>
      <c r="D414" t="s">
        <v>331</v>
      </c>
      <c r="E414" s="4">
        <v>44576</v>
      </c>
      <c r="N414" s="8">
        <v>219000</v>
      </c>
      <c r="V414">
        <f t="shared" si="54"/>
        <v>2012</v>
      </c>
      <c r="W414">
        <f t="shared" si="55"/>
        <v>2012</v>
      </c>
      <c r="X414" t="str">
        <f t="shared" si="56"/>
        <v>PBS0</v>
      </c>
    </row>
    <row r="415" spans="1:24" x14ac:dyDescent="0.2">
      <c r="A415" s="4">
        <v>40953</v>
      </c>
      <c r="B415" s="4">
        <v>40955</v>
      </c>
      <c r="D415" t="s">
        <v>332</v>
      </c>
      <c r="E415" s="4">
        <v>46402</v>
      </c>
      <c r="F415" s="6">
        <v>0.06</v>
      </c>
      <c r="N415" s="8">
        <v>476000</v>
      </c>
      <c r="P415" s="8">
        <v>100000</v>
      </c>
      <c r="R415" s="8">
        <v>100000</v>
      </c>
      <c r="T415" s="8">
        <v>4.76</v>
      </c>
      <c r="V415">
        <f t="shared" si="54"/>
        <v>2012</v>
      </c>
      <c r="W415">
        <f t="shared" si="55"/>
        <v>2012</v>
      </c>
      <c r="X415" t="str">
        <f t="shared" si="56"/>
        <v>PBS0</v>
      </c>
    </row>
    <row r="416" spans="1:24" x14ac:dyDescent="0.2">
      <c r="A416" s="4">
        <v>40953</v>
      </c>
      <c r="B416" s="4">
        <v>40955</v>
      </c>
      <c r="D416" t="s">
        <v>337</v>
      </c>
      <c r="E416" s="4">
        <v>50086</v>
      </c>
      <c r="F416" s="6">
        <v>6.0999999999999999E-2</v>
      </c>
      <c r="N416" s="8">
        <v>3784000</v>
      </c>
      <c r="P416" s="8">
        <v>2050000</v>
      </c>
      <c r="R416" s="8">
        <v>2050000</v>
      </c>
      <c r="T416" s="8">
        <v>1.8458536585365855</v>
      </c>
      <c r="V416">
        <f t="shared" si="54"/>
        <v>2012</v>
      </c>
      <c r="W416">
        <f t="shared" si="55"/>
        <v>2012</v>
      </c>
      <c r="X416" t="str">
        <f t="shared" si="56"/>
        <v>PBS0</v>
      </c>
    </row>
    <row r="417" spans="1:24" x14ac:dyDescent="0.2">
      <c r="A417" s="4">
        <v>40960</v>
      </c>
      <c r="B417" s="4">
        <v>40962</v>
      </c>
      <c r="D417" t="s">
        <v>338</v>
      </c>
      <c r="E417" s="4">
        <v>41051</v>
      </c>
      <c r="F417" s="6">
        <v>0</v>
      </c>
      <c r="L417" s="6">
        <v>2.3125E-2</v>
      </c>
      <c r="M417" s="8">
        <v>8000000</v>
      </c>
      <c r="N417" s="8">
        <v>2360000</v>
      </c>
      <c r="P417" s="8">
        <v>1200000</v>
      </c>
      <c r="R417" s="8">
        <v>1000000</v>
      </c>
      <c r="T417" s="8">
        <v>2.36</v>
      </c>
      <c r="V417">
        <f t="shared" si="54"/>
        <v>2012</v>
      </c>
      <c r="W417">
        <f t="shared" si="55"/>
        <v>2012</v>
      </c>
      <c r="X417" t="str">
        <f t="shared" si="56"/>
        <v>SPN0</v>
      </c>
    </row>
    <row r="418" spans="1:24" x14ac:dyDescent="0.2">
      <c r="A418" s="4">
        <v>40960</v>
      </c>
      <c r="B418" s="4">
        <v>40962</v>
      </c>
      <c r="D418" t="s">
        <v>339</v>
      </c>
      <c r="E418" s="4">
        <v>41285</v>
      </c>
      <c r="F418" s="6">
        <v>0</v>
      </c>
      <c r="L418" s="6">
        <v>3.3750000000000002E-2</v>
      </c>
      <c r="N418" s="8">
        <v>3380000</v>
      </c>
      <c r="P418" s="8">
        <v>750000</v>
      </c>
      <c r="R418" s="8">
        <v>750000</v>
      </c>
      <c r="T418" s="8">
        <v>4.5066666666666668</v>
      </c>
      <c r="V418">
        <f t="shared" si="54"/>
        <v>2012</v>
      </c>
      <c r="W418">
        <f t="shared" si="55"/>
        <v>2012</v>
      </c>
      <c r="X418" t="str">
        <f t="shared" si="56"/>
        <v>SPN1</v>
      </c>
    </row>
    <row r="419" spans="1:24" x14ac:dyDescent="0.2">
      <c r="A419" s="4">
        <v>40960</v>
      </c>
      <c r="B419" s="4">
        <v>40962</v>
      </c>
      <c r="D419" t="s">
        <v>300</v>
      </c>
      <c r="E419" s="4">
        <v>44696</v>
      </c>
      <c r="F419" s="6">
        <v>7.0000000000000007E-2</v>
      </c>
      <c r="L419" s="6">
        <v>5.2499999999999998E-2</v>
      </c>
      <c r="N419" s="8">
        <v>4294000</v>
      </c>
      <c r="P419" s="8">
        <v>2150000</v>
      </c>
      <c r="R419" s="8">
        <v>1950000</v>
      </c>
      <c r="T419" s="8">
        <v>2.2020512820512819</v>
      </c>
      <c r="V419">
        <f t="shared" si="54"/>
        <v>2012</v>
      </c>
      <c r="W419">
        <f t="shared" si="55"/>
        <v>2012</v>
      </c>
      <c r="X419" t="str">
        <f t="shared" si="56"/>
        <v>FR00</v>
      </c>
    </row>
    <row r="420" spans="1:24" x14ac:dyDescent="0.2">
      <c r="A420" s="4">
        <v>40960</v>
      </c>
      <c r="B420" s="4">
        <v>40962</v>
      </c>
      <c r="D420" t="s">
        <v>273</v>
      </c>
      <c r="E420" s="4">
        <v>48380</v>
      </c>
      <c r="F420" s="6">
        <v>8.2500000000000004E-2</v>
      </c>
      <c r="L420" s="6">
        <v>6.1249999999999999E-2</v>
      </c>
      <c r="N420" s="8">
        <v>5631000</v>
      </c>
      <c r="P420" s="8">
        <v>2600000</v>
      </c>
      <c r="R420" s="8">
        <v>2600000</v>
      </c>
      <c r="T420" s="8">
        <v>2.1657692307692309</v>
      </c>
      <c r="V420">
        <f t="shared" si="54"/>
        <v>2012</v>
      </c>
      <c r="W420">
        <f t="shared" si="55"/>
        <v>2012</v>
      </c>
      <c r="X420" t="str">
        <f t="shared" si="56"/>
        <v>FR00</v>
      </c>
    </row>
    <row r="421" spans="1:24" x14ac:dyDescent="0.2">
      <c r="A421" s="4">
        <v>40960</v>
      </c>
      <c r="B421" s="4">
        <v>40962</v>
      </c>
      <c r="D421" t="s">
        <v>335</v>
      </c>
      <c r="E421" s="4">
        <v>51971</v>
      </c>
      <c r="F421" s="6">
        <v>6.3750000000000001E-2</v>
      </c>
      <c r="L421" s="6">
        <v>6.25E-2</v>
      </c>
      <c r="N421" s="8">
        <v>6600500</v>
      </c>
      <c r="P421" s="8">
        <v>6350000</v>
      </c>
      <c r="R421" s="8">
        <v>5700000</v>
      </c>
      <c r="T421" s="8">
        <v>1.1579824561403509</v>
      </c>
      <c r="V421">
        <f t="shared" si="54"/>
        <v>2012</v>
      </c>
      <c r="W421">
        <f t="shared" si="55"/>
        <v>2012</v>
      </c>
      <c r="X421" t="str">
        <f t="shared" si="56"/>
        <v>FR00</v>
      </c>
    </row>
    <row r="422" spans="1:24" x14ac:dyDescent="0.2">
      <c r="A422" s="4">
        <v>40962</v>
      </c>
      <c r="B422" s="4">
        <v>40966</v>
      </c>
      <c r="D422" t="s">
        <v>330</v>
      </c>
      <c r="E422" s="4">
        <v>43146</v>
      </c>
      <c r="F422" s="6">
        <v>4.4499999999999998E-2</v>
      </c>
      <c r="M422" s="8">
        <v>1000000</v>
      </c>
      <c r="N422" s="8">
        <v>246000</v>
      </c>
      <c r="P422" s="8">
        <v>25000</v>
      </c>
      <c r="R422" s="8">
        <v>25000</v>
      </c>
      <c r="T422" s="8">
        <v>9.84</v>
      </c>
      <c r="V422">
        <f t="shared" si="54"/>
        <v>2012</v>
      </c>
      <c r="W422">
        <f t="shared" si="55"/>
        <v>2012</v>
      </c>
      <c r="X422" t="str">
        <f t="shared" si="56"/>
        <v>PBS0</v>
      </c>
    </row>
    <row r="423" spans="1:24" x14ac:dyDescent="0.2">
      <c r="A423" s="4">
        <v>40962</v>
      </c>
      <c r="B423" s="4">
        <v>40966</v>
      </c>
      <c r="D423" t="s">
        <v>331</v>
      </c>
      <c r="E423" s="4">
        <v>44576</v>
      </c>
      <c r="F423" s="6">
        <v>5.45E-2</v>
      </c>
      <c r="N423" s="8">
        <v>196000</v>
      </c>
      <c r="P423" s="8">
        <v>170000</v>
      </c>
      <c r="R423" s="8">
        <v>170000</v>
      </c>
      <c r="T423" s="8">
        <v>1.1529411764705881</v>
      </c>
      <c r="V423">
        <f t="shared" si="54"/>
        <v>2012</v>
      </c>
      <c r="W423">
        <f t="shared" si="55"/>
        <v>2012</v>
      </c>
      <c r="X423" t="str">
        <f t="shared" si="56"/>
        <v>PBS0</v>
      </c>
    </row>
    <row r="424" spans="1:24" x14ac:dyDescent="0.2">
      <c r="A424" s="4">
        <v>40962</v>
      </c>
      <c r="B424" s="4">
        <v>40966</v>
      </c>
      <c r="D424" t="s">
        <v>332</v>
      </c>
      <c r="E424" s="4">
        <v>46402</v>
      </c>
      <c r="F424" s="6">
        <v>0.06</v>
      </c>
      <c r="N424" s="8">
        <v>115000</v>
      </c>
      <c r="P424" s="8">
        <v>77000</v>
      </c>
      <c r="R424" s="8">
        <v>77000</v>
      </c>
      <c r="T424" s="8">
        <v>1.4935064935064934</v>
      </c>
      <c r="V424">
        <f t="shared" si="54"/>
        <v>2012</v>
      </c>
      <c r="W424">
        <f t="shared" si="55"/>
        <v>2012</v>
      </c>
      <c r="X424" t="str">
        <f t="shared" si="56"/>
        <v>PBS0</v>
      </c>
    </row>
    <row r="425" spans="1:24" x14ac:dyDescent="0.2">
      <c r="A425" s="4">
        <v>40962</v>
      </c>
      <c r="B425" s="4">
        <v>40966</v>
      </c>
      <c r="D425" t="s">
        <v>337</v>
      </c>
      <c r="E425" s="4">
        <v>50086</v>
      </c>
      <c r="F425" s="6">
        <v>6.0999999999999999E-2</v>
      </c>
      <c r="N425" s="8">
        <v>1569500</v>
      </c>
      <c r="P425" s="8">
        <v>1200000</v>
      </c>
      <c r="R425" s="8">
        <v>1200000</v>
      </c>
      <c r="T425" s="8">
        <v>1.3079166666666666</v>
      </c>
      <c r="V425">
        <f t="shared" si="54"/>
        <v>2012</v>
      </c>
      <c r="W425">
        <f t="shared" si="55"/>
        <v>2012</v>
      </c>
      <c r="X425" t="str">
        <f t="shared" si="56"/>
        <v>PBS0</v>
      </c>
    </row>
    <row r="426" spans="1:24" x14ac:dyDescent="0.2">
      <c r="A426" s="4">
        <v>40974</v>
      </c>
      <c r="B426" s="4">
        <v>40976</v>
      </c>
      <c r="D426" t="s">
        <v>340</v>
      </c>
      <c r="E426" s="4">
        <v>41067</v>
      </c>
      <c r="F426" s="6">
        <v>0</v>
      </c>
      <c r="L426" s="6">
        <v>0.03</v>
      </c>
      <c r="M426" s="8">
        <v>5000000</v>
      </c>
      <c r="N426" s="8">
        <v>1900000</v>
      </c>
      <c r="P426" s="8">
        <v>500000</v>
      </c>
      <c r="R426" s="8">
        <v>500000</v>
      </c>
      <c r="T426" s="8">
        <v>3.8</v>
      </c>
      <c r="V426">
        <f t="shared" si="54"/>
        <v>2012</v>
      </c>
      <c r="W426">
        <f t="shared" si="55"/>
        <v>2012</v>
      </c>
      <c r="X426" t="str">
        <f t="shared" si="56"/>
        <v>SPN0</v>
      </c>
    </row>
    <row r="427" spans="1:24" x14ac:dyDescent="0.2">
      <c r="A427" s="4">
        <v>40974</v>
      </c>
      <c r="B427" s="4">
        <v>40976</v>
      </c>
      <c r="D427" t="s">
        <v>341</v>
      </c>
      <c r="E427" s="4">
        <v>41312</v>
      </c>
      <c r="F427" s="6">
        <v>0</v>
      </c>
      <c r="L427" s="6">
        <v>4.0625000000000001E-2</v>
      </c>
      <c r="N427" s="8">
        <v>2025000</v>
      </c>
      <c r="P427" s="8">
        <v>1100000</v>
      </c>
      <c r="R427" s="8">
        <v>1100000</v>
      </c>
      <c r="T427" s="8">
        <v>1.8409090909090908</v>
      </c>
      <c r="V427">
        <f t="shared" si="54"/>
        <v>2012</v>
      </c>
      <c r="W427">
        <f t="shared" si="55"/>
        <v>2012</v>
      </c>
      <c r="X427" t="str">
        <f t="shared" si="56"/>
        <v>SPN1</v>
      </c>
    </row>
    <row r="428" spans="1:24" x14ac:dyDescent="0.2">
      <c r="A428" s="4">
        <v>40974</v>
      </c>
      <c r="B428" s="4">
        <v>40976</v>
      </c>
      <c r="D428" t="s">
        <v>299</v>
      </c>
      <c r="E428" s="4">
        <v>42840</v>
      </c>
      <c r="F428" s="6">
        <v>6.25E-2</v>
      </c>
      <c r="L428" s="6">
        <v>0</v>
      </c>
      <c r="N428" s="8">
        <v>2835000</v>
      </c>
      <c r="V428">
        <f t="shared" si="54"/>
        <v>2012</v>
      </c>
      <c r="W428">
        <f t="shared" si="55"/>
        <v>2012</v>
      </c>
      <c r="X428" t="str">
        <f t="shared" si="56"/>
        <v>FR00</v>
      </c>
    </row>
    <row r="429" spans="1:24" x14ac:dyDescent="0.2">
      <c r="A429" s="4">
        <v>40974</v>
      </c>
      <c r="B429" s="4">
        <v>40976</v>
      </c>
      <c r="D429" t="s">
        <v>300</v>
      </c>
      <c r="E429" s="4">
        <v>44696</v>
      </c>
      <c r="F429" s="6">
        <v>7.0000000000000007E-2</v>
      </c>
      <c r="L429" s="6">
        <v>0</v>
      </c>
      <c r="N429" s="8">
        <v>1955000</v>
      </c>
      <c r="V429">
        <f t="shared" si="54"/>
        <v>2012</v>
      </c>
      <c r="W429">
        <f t="shared" si="55"/>
        <v>2012</v>
      </c>
      <c r="X429" t="str">
        <f t="shared" si="56"/>
        <v>FR00</v>
      </c>
    </row>
    <row r="430" spans="1:24" x14ac:dyDescent="0.2">
      <c r="A430" s="4">
        <v>40974</v>
      </c>
      <c r="B430" s="4">
        <v>40976</v>
      </c>
      <c r="D430" t="s">
        <v>290</v>
      </c>
      <c r="E430" s="4">
        <v>46522</v>
      </c>
      <c r="F430" s="6">
        <v>7.0000000000000007E-2</v>
      </c>
      <c r="L430" s="6">
        <v>0</v>
      </c>
      <c r="N430" s="8">
        <v>1905000</v>
      </c>
      <c r="V430">
        <f t="shared" si="54"/>
        <v>2012</v>
      </c>
      <c r="W430">
        <f t="shared" si="55"/>
        <v>2012</v>
      </c>
      <c r="X430" t="str">
        <f t="shared" si="56"/>
        <v>FR00</v>
      </c>
    </row>
    <row r="431" spans="1:24" x14ac:dyDescent="0.2">
      <c r="A431" s="4">
        <v>40981</v>
      </c>
      <c r="B431" s="4">
        <v>40983</v>
      </c>
      <c r="D431" t="s">
        <v>342</v>
      </c>
      <c r="E431" s="4">
        <v>41166</v>
      </c>
      <c r="F431" s="6">
        <v>0</v>
      </c>
      <c r="M431" s="8">
        <v>1000000</v>
      </c>
      <c r="N431" s="8">
        <v>2350000</v>
      </c>
      <c r="P431" s="8">
        <v>280000</v>
      </c>
      <c r="R431" s="8">
        <v>280000</v>
      </c>
      <c r="T431" s="8">
        <v>8.3928571428571423</v>
      </c>
      <c r="V431">
        <f t="shared" si="54"/>
        <v>2012</v>
      </c>
      <c r="W431">
        <f t="shared" si="55"/>
        <v>2012</v>
      </c>
      <c r="X431" t="str">
        <f t="shared" si="56"/>
        <v>SPN-</v>
      </c>
    </row>
    <row r="432" spans="1:24" x14ac:dyDescent="0.2">
      <c r="A432" s="4">
        <v>40981</v>
      </c>
      <c r="B432" s="4">
        <v>40983</v>
      </c>
      <c r="D432" t="s">
        <v>330</v>
      </c>
      <c r="E432" s="4">
        <v>43146</v>
      </c>
      <c r="F432" s="6">
        <v>4.4499999999999998E-2</v>
      </c>
      <c r="N432" s="8">
        <v>132000</v>
      </c>
      <c r="V432">
        <f t="shared" si="54"/>
        <v>2012</v>
      </c>
      <c r="W432">
        <f t="shared" si="55"/>
        <v>2012</v>
      </c>
      <c r="X432" t="str">
        <f t="shared" si="56"/>
        <v>PBS0</v>
      </c>
    </row>
    <row r="433" spans="1:24" x14ac:dyDescent="0.2">
      <c r="A433" s="4">
        <v>40981</v>
      </c>
      <c r="B433" s="4">
        <v>40983</v>
      </c>
      <c r="D433" t="s">
        <v>331</v>
      </c>
      <c r="E433" s="4">
        <v>44576</v>
      </c>
      <c r="F433" s="6">
        <v>5.45E-2</v>
      </c>
      <c r="N433" s="8">
        <v>664000</v>
      </c>
      <c r="V433">
        <f t="shared" si="54"/>
        <v>2012</v>
      </c>
      <c r="W433">
        <f t="shared" si="55"/>
        <v>2012</v>
      </c>
      <c r="X433" t="str">
        <f t="shared" si="56"/>
        <v>PBS0</v>
      </c>
    </row>
    <row r="434" spans="1:24" x14ac:dyDescent="0.2">
      <c r="A434" s="4">
        <v>40981</v>
      </c>
      <c r="B434" s="4">
        <v>40983</v>
      </c>
      <c r="D434" t="s">
        <v>332</v>
      </c>
      <c r="E434" s="4">
        <v>46402</v>
      </c>
      <c r="F434" s="6">
        <v>0.06</v>
      </c>
      <c r="N434" s="8">
        <v>1326000</v>
      </c>
      <c r="P434" s="8">
        <v>650000</v>
      </c>
      <c r="R434" s="8">
        <v>650000</v>
      </c>
      <c r="T434" s="8">
        <v>2.04</v>
      </c>
      <c r="V434">
        <f t="shared" si="54"/>
        <v>2012</v>
      </c>
      <c r="W434">
        <f t="shared" si="55"/>
        <v>2012</v>
      </c>
      <c r="X434" t="str">
        <f t="shared" si="56"/>
        <v>PBS0</v>
      </c>
    </row>
    <row r="435" spans="1:24" x14ac:dyDescent="0.2">
      <c r="A435" s="4">
        <v>40981</v>
      </c>
      <c r="B435" s="4">
        <v>40983</v>
      </c>
      <c r="D435" t="s">
        <v>337</v>
      </c>
      <c r="E435" s="4">
        <v>50086</v>
      </c>
      <c r="F435" s="6">
        <v>6.0999999999999999E-2</v>
      </c>
      <c r="N435" s="8">
        <v>812000</v>
      </c>
      <c r="P435" s="8">
        <v>730000</v>
      </c>
      <c r="R435" s="8">
        <v>730000</v>
      </c>
      <c r="T435" s="8">
        <v>1.1123287671232878</v>
      </c>
      <c r="V435">
        <f t="shared" si="54"/>
        <v>2012</v>
      </c>
      <c r="W435">
        <f t="shared" si="55"/>
        <v>2012</v>
      </c>
      <c r="X435" t="str">
        <f t="shared" si="56"/>
        <v>PBS0</v>
      </c>
    </row>
    <row r="436" spans="1:24" x14ac:dyDescent="0.2">
      <c r="A436" s="4">
        <v>40987</v>
      </c>
      <c r="B436" s="4">
        <v>40989</v>
      </c>
      <c r="D436" t="s">
        <v>343</v>
      </c>
      <c r="E436" s="4">
        <v>42268</v>
      </c>
      <c r="F436" s="6">
        <v>6.25E-2</v>
      </c>
      <c r="M436" s="8">
        <v>13000000</v>
      </c>
      <c r="N436" s="8">
        <v>13613805</v>
      </c>
      <c r="P436" s="8">
        <v>13613805</v>
      </c>
      <c r="R436" s="8">
        <v>13613805</v>
      </c>
      <c r="T436" s="8">
        <v>1</v>
      </c>
      <c r="V436">
        <f t="shared" si="54"/>
        <v>2012</v>
      </c>
      <c r="W436">
        <f t="shared" si="55"/>
        <v>2012</v>
      </c>
      <c r="X436" t="str">
        <f t="shared" si="56"/>
        <v>SR-0</v>
      </c>
    </row>
    <row r="437" spans="1:24" x14ac:dyDescent="0.2">
      <c r="A437" s="4">
        <v>40988</v>
      </c>
      <c r="B437" s="4">
        <v>40990</v>
      </c>
      <c r="D437" t="s">
        <v>344</v>
      </c>
      <c r="E437" s="4">
        <v>41051</v>
      </c>
      <c r="F437" s="6">
        <v>0</v>
      </c>
      <c r="L437" s="6">
        <v>3.1875000000000001E-2</v>
      </c>
      <c r="M437" s="8">
        <v>6000000</v>
      </c>
      <c r="N437" s="8">
        <v>2465000</v>
      </c>
      <c r="P437" s="8">
        <v>250000</v>
      </c>
      <c r="R437" s="8">
        <v>250000</v>
      </c>
      <c r="T437" s="8">
        <v>9.86</v>
      </c>
      <c r="V437">
        <f t="shared" si="54"/>
        <v>2012</v>
      </c>
      <c r="W437">
        <f t="shared" si="55"/>
        <v>2012</v>
      </c>
      <c r="X437" t="str">
        <f t="shared" si="56"/>
        <v>SPN0</v>
      </c>
    </row>
    <row r="438" spans="1:24" x14ac:dyDescent="0.2">
      <c r="A438" s="4">
        <v>40988</v>
      </c>
      <c r="B438" s="4">
        <v>40990</v>
      </c>
      <c r="D438" t="s">
        <v>341</v>
      </c>
      <c r="E438" s="4">
        <v>41285</v>
      </c>
      <c r="F438" s="6">
        <v>0</v>
      </c>
      <c r="L438" s="6">
        <v>4.0625000000000001E-2</v>
      </c>
      <c r="N438" s="8">
        <v>2721000</v>
      </c>
      <c r="P438" s="8">
        <v>1050000</v>
      </c>
      <c r="R438" s="8">
        <v>1000000</v>
      </c>
      <c r="T438" s="8">
        <v>2.7210000000000001</v>
      </c>
      <c r="V438">
        <f t="shared" si="54"/>
        <v>2012</v>
      </c>
      <c r="W438">
        <f t="shared" si="55"/>
        <v>2012</v>
      </c>
      <c r="X438" t="str">
        <f t="shared" si="56"/>
        <v>SPN1</v>
      </c>
    </row>
    <row r="439" spans="1:24" x14ac:dyDescent="0.2">
      <c r="A439" s="4">
        <v>40988</v>
      </c>
      <c r="B439" s="4">
        <v>40990</v>
      </c>
      <c r="D439" t="s">
        <v>299</v>
      </c>
      <c r="E439" s="4">
        <v>42840</v>
      </c>
      <c r="F439" s="6">
        <v>6.25E-2</v>
      </c>
      <c r="L439" s="6">
        <v>5.2187499999999998E-2</v>
      </c>
      <c r="N439" s="8">
        <v>2449000</v>
      </c>
      <c r="P439" s="8">
        <v>2300000</v>
      </c>
      <c r="R439" s="8">
        <v>1950000</v>
      </c>
      <c r="T439" s="8">
        <v>1.255897435897436</v>
      </c>
      <c r="V439">
        <f t="shared" si="54"/>
        <v>2012</v>
      </c>
      <c r="W439">
        <f t="shared" si="55"/>
        <v>2012</v>
      </c>
      <c r="X439" t="str">
        <f t="shared" si="56"/>
        <v>FR00</v>
      </c>
    </row>
    <row r="440" spans="1:24" x14ac:dyDescent="0.2">
      <c r="A440" s="4">
        <v>40988</v>
      </c>
      <c r="B440" s="4">
        <v>40990</v>
      </c>
      <c r="D440" t="s">
        <v>300</v>
      </c>
      <c r="E440" s="4">
        <v>44696</v>
      </c>
      <c r="F440" s="6">
        <v>7.0000000000000007E-2</v>
      </c>
      <c r="L440" s="6">
        <v>5.9374999999999997E-2</v>
      </c>
      <c r="N440" s="8">
        <v>3433000</v>
      </c>
      <c r="P440" s="8">
        <v>2050000</v>
      </c>
      <c r="R440" s="8">
        <v>2050000</v>
      </c>
      <c r="T440" s="8">
        <v>1.6746341463414633</v>
      </c>
      <c r="V440">
        <f t="shared" si="54"/>
        <v>2012</v>
      </c>
      <c r="W440">
        <f t="shared" si="55"/>
        <v>2012</v>
      </c>
      <c r="X440" t="str">
        <f t="shared" si="56"/>
        <v>FR00</v>
      </c>
    </row>
    <row r="441" spans="1:24" x14ac:dyDescent="0.2">
      <c r="A441" s="4">
        <v>40988</v>
      </c>
      <c r="B441" s="4">
        <v>40990</v>
      </c>
      <c r="D441" t="s">
        <v>273</v>
      </c>
      <c r="E441" s="4">
        <v>48380</v>
      </c>
      <c r="F441" s="6">
        <v>8.2500000000000004E-2</v>
      </c>
      <c r="L441" s="6">
        <v>6.7812499999999998E-2</v>
      </c>
      <c r="N441" s="8">
        <v>3017000</v>
      </c>
      <c r="P441" s="8">
        <v>2100000</v>
      </c>
      <c r="R441" s="8">
        <v>2050000</v>
      </c>
      <c r="T441" s="8">
        <v>4.6167499999999997</v>
      </c>
      <c r="V441">
        <f t="shared" si="54"/>
        <v>2012</v>
      </c>
      <c r="W441">
        <f t="shared" si="55"/>
        <v>2012</v>
      </c>
      <c r="X441" t="str">
        <f t="shared" si="56"/>
        <v>FR00</v>
      </c>
    </row>
    <row r="442" spans="1:24" x14ac:dyDescent="0.2">
      <c r="A442" s="4">
        <v>40989</v>
      </c>
      <c r="B442" s="4">
        <v>40989</v>
      </c>
      <c r="D442" t="s">
        <v>345</v>
      </c>
      <c r="E442" s="4">
        <v>42815</v>
      </c>
      <c r="F442" s="6">
        <v>5.16E-2</v>
      </c>
      <c r="M442" s="8">
        <v>8000000</v>
      </c>
      <c r="N442" s="8">
        <v>2000000</v>
      </c>
      <c r="P442" s="8">
        <v>2000000</v>
      </c>
      <c r="R442" s="8">
        <v>2000000</v>
      </c>
      <c r="T442" s="8">
        <v>1</v>
      </c>
      <c r="V442">
        <f t="shared" si="54"/>
        <v>2012</v>
      </c>
      <c r="W442">
        <f t="shared" si="55"/>
        <v>2012</v>
      </c>
      <c r="X442" t="str">
        <f t="shared" si="56"/>
        <v>SDHI</v>
      </c>
    </row>
    <row r="443" spans="1:24" x14ac:dyDescent="0.2">
      <c r="A443" s="4">
        <v>40989</v>
      </c>
      <c r="B443" s="4">
        <v>40989</v>
      </c>
      <c r="D443" t="s">
        <v>346</v>
      </c>
      <c r="E443" s="4">
        <v>43545</v>
      </c>
      <c r="F443" s="6">
        <v>5.4600000000000003E-2</v>
      </c>
      <c r="N443" s="8">
        <v>3000000</v>
      </c>
      <c r="P443" s="8">
        <v>3000000</v>
      </c>
      <c r="R443" s="8">
        <v>3000000</v>
      </c>
      <c r="T443" s="8">
        <v>1</v>
      </c>
      <c r="V443">
        <f t="shared" si="54"/>
        <v>2012</v>
      </c>
      <c r="W443">
        <f t="shared" si="55"/>
        <v>2012</v>
      </c>
      <c r="X443" t="str">
        <f t="shared" si="56"/>
        <v>SDHI</v>
      </c>
    </row>
    <row r="444" spans="1:24" x14ac:dyDescent="0.2">
      <c r="A444" s="4">
        <v>40989</v>
      </c>
      <c r="B444" s="4">
        <v>40989</v>
      </c>
      <c r="D444" t="s">
        <v>347</v>
      </c>
      <c r="E444" s="4">
        <v>44641</v>
      </c>
      <c r="F444" s="6">
        <v>5.91E-2</v>
      </c>
      <c r="N444" s="8">
        <v>3342000</v>
      </c>
      <c r="P444" s="8">
        <v>3342000</v>
      </c>
      <c r="R444" s="8">
        <v>3342000</v>
      </c>
      <c r="T444" s="8">
        <v>1</v>
      </c>
      <c r="V444">
        <f t="shared" si="54"/>
        <v>2012</v>
      </c>
      <c r="W444">
        <f t="shared" si="55"/>
        <v>2012</v>
      </c>
      <c r="X444" t="str">
        <f t="shared" si="56"/>
        <v>SDHI</v>
      </c>
    </row>
    <row r="445" spans="1:24" x14ac:dyDescent="0.2">
      <c r="A445" s="4">
        <v>40995</v>
      </c>
      <c r="B445" s="4">
        <v>40997</v>
      </c>
      <c r="D445" t="s">
        <v>330</v>
      </c>
      <c r="E445" s="4">
        <v>43146</v>
      </c>
      <c r="F445" s="6">
        <v>4.4499999999999998E-2</v>
      </c>
      <c r="M445" s="8">
        <v>1000000</v>
      </c>
      <c r="N445" s="8">
        <v>108000</v>
      </c>
      <c r="V445">
        <f t="shared" si="54"/>
        <v>2012</v>
      </c>
      <c r="W445">
        <f t="shared" si="55"/>
        <v>2012</v>
      </c>
      <c r="X445" t="str">
        <f t="shared" si="56"/>
        <v>PBS0</v>
      </c>
    </row>
    <row r="446" spans="1:24" x14ac:dyDescent="0.2">
      <c r="A446" s="4">
        <v>40995</v>
      </c>
      <c r="B446" s="4">
        <v>40997</v>
      </c>
      <c r="D446" t="s">
        <v>331</v>
      </c>
      <c r="E446" s="4">
        <v>44576</v>
      </c>
      <c r="F446" s="6">
        <v>5.45E-2</v>
      </c>
      <c r="N446" s="8">
        <v>483000</v>
      </c>
      <c r="V446">
        <f t="shared" si="54"/>
        <v>2012</v>
      </c>
      <c r="W446">
        <f t="shared" si="55"/>
        <v>2012</v>
      </c>
      <c r="X446" t="str">
        <f t="shared" si="56"/>
        <v>PBS0</v>
      </c>
    </row>
    <row r="447" spans="1:24" x14ac:dyDescent="0.2">
      <c r="A447" s="4">
        <v>40995</v>
      </c>
      <c r="B447" s="4">
        <v>40997</v>
      </c>
      <c r="D447" t="s">
        <v>332</v>
      </c>
      <c r="E447" s="4">
        <v>46402</v>
      </c>
      <c r="F447" s="6">
        <v>0.06</v>
      </c>
      <c r="N447" s="8">
        <v>801000</v>
      </c>
      <c r="V447">
        <f t="shared" si="54"/>
        <v>2012</v>
      </c>
      <c r="W447">
        <f t="shared" si="55"/>
        <v>2012</v>
      </c>
      <c r="X447" t="str">
        <f t="shared" si="56"/>
        <v>PBS0</v>
      </c>
    </row>
    <row r="448" spans="1:24" x14ac:dyDescent="0.2">
      <c r="A448" s="4">
        <v>40995</v>
      </c>
      <c r="B448" s="4">
        <v>40997</v>
      </c>
      <c r="D448" t="s">
        <v>337</v>
      </c>
      <c r="E448" s="4">
        <v>50086</v>
      </c>
      <c r="F448" s="6">
        <v>6.0999999999999999E-2</v>
      </c>
      <c r="N448" s="8">
        <v>792000</v>
      </c>
      <c r="R448" s="8">
        <v>355000</v>
      </c>
      <c r="T448" s="8">
        <v>2.2309859154929579</v>
      </c>
      <c r="V448">
        <f t="shared" si="54"/>
        <v>2012</v>
      </c>
      <c r="W448">
        <f t="shared" si="55"/>
        <v>2012</v>
      </c>
      <c r="X448" t="str">
        <f t="shared" si="56"/>
        <v>PBS0</v>
      </c>
    </row>
    <row r="449" spans="1:24" x14ac:dyDescent="0.2">
      <c r="A449" s="4">
        <v>41002</v>
      </c>
      <c r="B449" s="4">
        <v>41004</v>
      </c>
      <c r="D449" t="s">
        <v>348</v>
      </c>
      <c r="E449" s="4">
        <v>41368</v>
      </c>
      <c r="F449" s="6">
        <v>0</v>
      </c>
      <c r="L449" s="6">
        <v>3.9375E-2</v>
      </c>
      <c r="M449" s="8">
        <v>6000000</v>
      </c>
      <c r="N449" s="8">
        <v>6100000</v>
      </c>
      <c r="P449" s="8">
        <v>1300000</v>
      </c>
      <c r="R449" s="8">
        <v>1000000</v>
      </c>
      <c r="T449" s="8">
        <v>6.1</v>
      </c>
      <c r="V449">
        <f t="shared" si="54"/>
        <v>2012</v>
      </c>
      <c r="W449">
        <f t="shared" si="55"/>
        <v>2012</v>
      </c>
      <c r="X449" t="str">
        <f t="shared" si="56"/>
        <v>SPN1</v>
      </c>
    </row>
    <row r="450" spans="1:24" x14ac:dyDescent="0.2">
      <c r="A450" s="4">
        <v>41002</v>
      </c>
      <c r="B450" s="4">
        <v>41004</v>
      </c>
      <c r="D450" t="s">
        <v>300</v>
      </c>
      <c r="E450" s="4">
        <v>44696</v>
      </c>
      <c r="F450" s="6">
        <v>7.0000000000000007E-2</v>
      </c>
      <c r="L450" s="6">
        <v>5.9062499999999997E-2</v>
      </c>
      <c r="N450" s="8">
        <v>4188000</v>
      </c>
      <c r="P450" s="8">
        <v>3300000</v>
      </c>
      <c r="R450" s="8">
        <v>3300000</v>
      </c>
      <c r="T450" s="8">
        <v>1.269090909090909</v>
      </c>
      <c r="V450">
        <f t="shared" si="54"/>
        <v>2012</v>
      </c>
      <c r="W450">
        <f t="shared" si="55"/>
        <v>2012</v>
      </c>
      <c r="X450" t="str">
        <f t="shared" si="56"/>
        <v>FR00</v>
      </c>
    </row>
    <row r="451" spans="1:24" x14ac:dyDescent="0.2">
      <c r="A451" s="4">
        <v>41002</v>
      </c>
      <c r="B451" s="4">
        <v>41004</v>
      </c>
      <c r="D451" t="s">
        <v>290</v>
      </c>
      <c r="E451" s="4">
        <v>46522</v>
      </c>
      <c r="F451" s="6">
        <v>7.0000000000000007E-2</v>
      </c>
      <c r="L451" s="6">
        <v>6.3437499999999994E-2</v>
      </c>
      <c r="N451" s="8">
        <v>4009000</v>
      </c>
      <c r="P451" s="8">
        <v>2700000</v>
      </c>
      <c r="R451" s="8">
        <v>2700000</v>
      </c>
      <c r="T451" s="8">
        <v>1.4848148148148148</v>
      </c>
      <c r="V451">
        <f t="shared" si="54"/>
        <v>2012</v>
      </c>
      <c r="W451">
        <f t="shared" si="55"/>
        <v>2012</v>
      </c>
      <c r="X451" t="str">
        <f t="shared" si="56"/>
        <v>FR00</v>
      </c>
    </row>
    <row r="452" spans="1:24" x14ac:dyDescent="0.2">
      <c r="A452" s="4">
        <v>41002</v>
      </c>
      <c r="B452" s="4">
        <v>41004</v>
      </c>
      <c r="D452" t="s">
        <v>273</v>
      </c>
      <c r="E452" s="4">
        <v>48380</v>
      </c>
      <c r="F452" s="6">
        <v>8.2500000000000004E-2</v>
      </c>
      <c r="L452" s="6">
        <v>6.7500000000000004E-2</v>
      </c>
      <c r="N452" s="8">
        <v>5192000</v>
      </c>
      <c r="P452" s="8">
        <v>2150000</v>
      </c>
      <c r="R452" s="8">
        <v>2000000</v>
      </c>
      <c r="T452" s="8">
        <v>2.5960000000000001</v>
      </c>
      <c r="V452">
        <f t="shared" si="54"/>
        <v>2012</v>
      </c>
      <c r="W452">
        <f t="shared" si="55"/>
        <v>2012</v>
      </c>
      <c r="X452" t="str">
        <f t="shared" si="56"/>
        <v>FR00</v>
      </c>
    </row>
    <row r="453" spans="1:24" x14ac:dyDescent="0.2">
      <c r="A453" s="4">
        <v>41009</v>
      </c>
      <c r="B453" s="4">
        <v>41011</v>
      </c>
      <c r="D453" t="s">
        <v>349</v>
      </c>
      <c r="E453" s="4">
        <v>41193</v>
      </c>
      <c r="F453" s="6">
        <v>0</v>
      </c>
      <c r="M453" s="8">
        <v>1000000</v>
      </c>
      <c r="N453" s="8">
        <v>2451000</v>
      </c>
      <c r="R453" s="8">
        <v>0</v>
      </c>
      <c r="T453" s="8" t="e">
        <v>#DIV/0!</v>
      </c>
      <c r="V453">
        <f t="shared" si="54"/>
        <v>2012</v>
      </c>
      <c r="W453">
        <f t="shared" si="55"/>
        <v>2012</v>
      </c>
      <c r="X453" t="str">
        <f t="shared" si="56"/>
        <v>SPNS</v>
      </c>
    </row>
    <row r="454" spans="1:24" x14ac:dyDescent="0.2">
      <c r="A454" s="4">
        <v>41009</v>
      </c>
      <c r="B454" s="4">
        <v>41011</v>
      </c>
      <c r="D454" t="s">
        <v>330</v>
      </c>
      <c r="E454" s="4">
        <v>43146</v>
      </c>
      <c r="F454" s="6">
        <v>4.4499999999999998E-2</v>
      </c>
      <c r="N454" s="8">
        <v>2171000</v>
      </c>
      <c r="R454" s="8">
        <v>1000000</v>
      </c>
      <c r="T454" s="8">
        <v>2.1709999999999998</v>
      </c>
      <c r="V454">
        <f t="shared" si="54"/>
        <v>2012</v>
      </c>
      <c r="W454">
        <f t="shared" si="55"/>
        <v>2012</v>
      </c>
      <c r="X454" t="str">
        <f t="shared" si="56"/>
        <v>PBS0</v>
      </c>
    </row>
    <row r="455" spans="1:24" x14ac:dyDescent="0.2">
      <c r="A455" s="4">
        <v>41009</v>
      </c>
      <c r="B455" s="4">
        <v>41011</v>
      </c>
      <c r="D455" t="s">
        <v>331</v>
      </c>
      <c r="E455" s="4">
        <v>44576</v>
      </c>
      <c r="F455" s="6">
        <v>5.45E-2</v>
      </c>
      <c r="N455" s="8">
        <v>466000</v>
      </c>
      <c r="R455" s="8">
        <v>100000</v>
      </c>
      <c r="T455" s="8">
        <v>4.66</v>
      </c>
      <c r="V455">
        <f t="shared" si="54"/>
        <v>2012</v>
      </c>
      <c r="W455">
        <f t="shared" si="55"/>
        <v>2012</v>
      </c>
      <c r="X455" t="str">
        <f t="shared" si="56"/>
        <v>PBS0</v>
      </c>
    </row>
    <row r="456" spans="1:24" x14ac:dyDescent="0.2">
      <c r="A456" s="4">
        <v>41009</v>
      </c>
      <c r="B456" s="4">
        <v>41011</v>
      </c>
      <c r="D456" t="s">
        <v>332</v>
      </c>
      <c r="E456" s="4">
        <v>46402</v>
      </c>
      <c r="F456" s="6">
        <v>0.06</v>
      </c>
      <c r="N456" s="8">
        <v>1341000</v>
      </c>
      <c r="R456" s="8">
        <v>550000</v>
      </c>
      <c r="T456" s="8">
        <v>2.438181818181818</v>
      </c>
      <c r="V456">
        <f t="shared" si="54"/>
        <v>2012</v>
      </c>
      <c r="W456">
        <f t="shared" si="55"/>
        <v>2012</v>
      </c>
      <c r="X456" t="str">
        <f t="shared" si="56"/>
        <v>PBS0</v>
      </c>
    </row>
    <row r="457" spans="1:24" x14ac:dyDescent="0.2">
      <c r="A457" s="4">
        <v>41009</v>
      </c>
      <c r="B457" s="4">
        <v>41011</v>
      </c>
      <c r="D457" t="s">
        <v>337</v>
      </c>
      <c r="E457" s="4">
        <v>50086</v>
      </c>
      <c r="F457" s="6">
        <v>6.0999999999999999E-2</v>
      </c>
      <c r="N457" s="8">
        <v>639000</v>
      </c>
      <c r="R457" s="8">
        <v>250000</v>
      </c>
      <c r="T457" s="8">
        <v>2.556</v>
      </c>
      <c r="V457">
        <f t="shared" ref="V457:V520" si="57">YEAR(A457)</f>
        <v>2012</v>
      </c>
      <c r="W457">
        <f t="shared" ref="W457:W520" si="58">YEAR(B457)</f>
        <v>2012</v>
      </c>
      <c r="X457" t="str">
        <f t="shared" ref="X457:X520" si="59">LEFT(D457,4)</f>
        <v>PBS0</v>
      </c>
    </row>
    <row r="458" spans="1:24" x14ac:dyDescent="0.2">
      <c r="A458" s="4">
        <v>41016</v>
      </c>
      <c r="B458" s="4">
        <v>41018</v>
      </c>
      <c r="D458" t="s">
        <v>350</v>
      </c>
      <c r="E458" s="4">
        <v>41108</v>
      </c>
      <c r="F458" s="6">
        <v>0</v>
      </c>
      <c r="L458" s="6">
        <v>3.3437500000000002E-2</v>
      </c>
      <c r="M458" s="8">
        <v>6000000</v>
      </c>
      <c r="N458" s="8">
        <v>2080000</v>
      </c>
      <c r="P458" s="8">
        <v>300000</v>
      </c>
      <c r="R458" s="8">
        <v>300000</v>
      </c>
      <c r="T458" s="8">
        <v>6.9333333333333336</v>
      </c>
      <c r="V458">
        <f t="shared" si="57"/>
        <v>2012</v>
      </c>
      <c r="W458">
        <f t="shared" si="58"/>
        <v>2012</v>
      </c>
      <c r="X458" t="str">
        <f t="shared" si="59"/>
        <v>SPN0</v>
      </c>
    </row>
    <row r="459" spans="1:24" x14ac:dyDescent="0.2">
      <c r="A459" s="4">
        <v>41016</v>
      </c>
      <c r="B459" s="4">
        <v>41018</v>
      </c>
      <c r="D459" t="s">
        <v>351</v>
      </c>
      <c r="E459" s="4">
        <v>41368</v>
      </c>
      <c r="F459" s="6">
        <v>0</v>
      </c>
      <c r="L459" s="6">
        <v>0.04</v>
      </c>
      <c r="N459" s="8">
        <v>4150000</v>
      </c>
      <c r="P459" s="8">
        <v>1900000</v>
      </c>
      <c r="R459" s="8">
        <v>1900000</v>
      </c>
      <c r="T459" s="8">
        <v>2.1842105263157894</v>
      </c>
      <c r="V459">
        <f t="shared" si="57"/>
        <v>2012</v>
      </c>
      <c r="W459">
        <f t="shared" si="58"/>
        <v>2012</v>
      </c>
      <c r="X459" t="str">
        <f t="shared" si="59"/>
        <v>SPN1</v>
      </c>
    </row>
    <row r="460" spans="1:24" x14ac:dyDescent="0.2">
      <c r="A460" s="4">
        <v>41016</v>
      </c>
      <c r="B460" s="4">
        <v>41018</v>
      </c>
      <c r="D460" t="s">
        <v>300</v>
      </c>
      <c r="E460" s="4">
        <v>44696</v>
      </c>
      <c r="F460" s="6">
        <v>7.0000000000000007E-2</v>
      </c>
      <c r="N460" s="8">
        <v>3225000</v>
      </c>
      <c r="P460" s="8">
        <v>0</v>
      </c>
      <c r="R460" s="8">
        <v>0</v>
      </c>
      <c r="V460">
        <f t="shared" si="57"/>
        <v>2012</v>
      </c>
      <c r="W460">
        <f t="shared" si="58"/>
        <v>2012</v>
      </c>
      <c r="X460" t="str">
        <f t="shared" si="59"/>
        <v>FR00</v>
      </c>
    </row>
    <row r="461" spans="1:24" x14ac:dyDescent="0.2">
      <c r="A461" s="4">
        <v>41016</v>
      </c>
      <c r="B461" s="4">
        <v>41018</v>
      </c>
      <c r="D461" t="s">
        <v>290</v>
      </c>
      <c r="E461" s="4">
        <v>46522</v>
      </c>
      <c r="F461" s="6">
        <v>7.0000000000000007E-2</v>
      </c>
      <c r="N461" s="8">
        <v>3020000</v>
      </c>
      <c r="P461" s="8">
        <v>0</v>
      </c>
      <c r="R461" s="8">
        <v>0</v>
      </c>
      <c r="V461">
        <f t="shared" si="57"/>
        <v>2012</v>
      </c>
      <c r="W461">
        <f t="shared" si="58"/>
        <v>2012</v>
      </c>
      <c r="X461" t="str">
        <f t="shared" si="59"/>
        <v>FR00</v>
      </c>
    </row>
    <row r="462" spans="1:24" x14ac:dyDescent="0.2">
      <c r="A462" s="4">
        <v>41016</v>
      </c>
      <c r="B462" s="4">
        <v>41018</v>
      </c>
      <c r="D462" t="s">
        <v>273</v>
      </c>
      <c r="E462" s="4">
        <v>48380</v>
      </c>
      <c r="F462" s="6">
        <v>8.2500000000000004E-2</v>
      </c>
      <c r="N462" s="8">
        <v>2362000</v>
      </c>
      <c r="P462" s="8">
        <v>0</v>
      </c>
      <c r="R462" s="8">
        <v>0</v>
      </c>
      <c r="V462">
        <f t="shared" si="57"/>
        <v>2012</v>
      </c>
      <c r="W462">
        <f t="shared" si="58"/>
        <v>2012</v>
      </c>
      <c r="X462" t="str">
        <f t="shared" si="59"/>
        <v>FR00</v>
      </c>
    </row>
    <row r="463" spans="1:24" x14ac:dyDescent="0.2">
      <c r="A463" s="4">
        <v>41016</v>
      </c>
      <c r="B463" s="4">
        <v>41024</v>
      </c>
      <c r="D463" t="s">
        <v>352</v>
      </c>
      <c r="E463" s="4">
        <v>44676</v>
      </c>
      <c r="F463" s="6">
        <v>3.7499999999999999E-2</v>
      </c>
      <c r="M463" s="8">
        <v>20000000</v>
      </c>
      <c r="N463" s="8">
        <v>54221000</v>
      </c>
      <c r="P463" s="8">
        <v>18380000</v>
      </c>
      <c r="R463" s="8">
        <v>18380000</v>
      </c>
      <c r="T463" s="8">
        <v>2.95</v>
      </c>
      <c r="V463">
        <f t="shared" si="57"/>
        <v>2012</v>
      </c>
      <c r="W463">
        <f t="shared" si="58"/>
        <v>2012</v>
      </c>
      <c r="X463" t="str">
        <f t="shared" si="59"/>
        <v>RI04</v>
      </c>
    </row>
    <row r="464" spans="1:24" x14ac:dyDescent="0.2">
      <c r="A464" s="4">
        <v>41016</v>
      </c>
      <c r="B464" s="4">
        <v>41024</v>
      </c>
      <c r="D464" t="s">
        <v>328</v>
      </c>
      <c r="E464" s="4">
        <v>51883</v>
      </c>
      <c r="F464" s="6">
        <v>5.2499999999999998E-2</v>
      </c>
      <c r="N464" s="8">
        <v>18380000</v>
      </c>
      <c r="P464" s="8">
        <v>4595000</v>
      </c>
      <c r="R464" s="8">
        <v>4595000</v>
      </c>
      <c r="T464" s="8">
        <v>4</v>
      </c>
      <c r="V464">
        <f t="shared" si="57"/>
        <v>2012</v>
      </c>
      <c r="W464">
        <f t="shared" si="58"/>
        <v>2012</v>
      </c>
      <c r="X464" t="str">
        <f t="shared" si="59"/>
        <v>RI01</v>
      </c>
    </row>
    <row r="465" spans="1:24" x14ac:dyDescent="0.2">
      <c r="A465" s="4">
        <v>41023</v>
      </c>
      <c r="B465" s="4">
        <v>41026</v>
      </c>
      <c r="D465" t="s">
        <v>330</v>
      </c>
      <c r="E465" s="4">
        <v>43146</v>
      </c>
      <c r="F465" s="6">
        <v>4.4499999999999998E-2</v>
      </c>
      <c r="M465" s="8">
        <v>1000000</v>
      </c>
      <c r="N465" s="8">
        <v>2674000</v>
      </c>
      <c r="R465" s="8">
        <v>1500000</v>
      </c>
      <c r="T465" s="8">
        <v>1.7826666666666666</v>
      </c>
      <c r="V465">
        <f t="shared" si="57"/>
        <v>2012</v>
      </c>
      <c r="W465">
        <f t="shared" si="58"/>
        <v>2012</v>
      </c>
      <c r="X465" t="str">
        <f t="shared" si="59"/>
        <v>PBS0</v>
      </c>
    </row>
    <row r="466" spans="1:24" x14ac:dyDescent="0.2">
      <c r="A466" s="4">
        <v>41023</v>
      </c>
      <c r="B466" s="4">
        <v>41026</v>
      </c>
      <c r="D466" t="s">
        <v>331</v>
      </c>
      <c r="E466" s="4">
        <v>44576</v>
      </c>
      <c r="F466" s="6">
        <v>5.45E-2</v>
      </c>
      <c r="N466" s="8">
        <v>441000</v>
      </c>
      <c r="R466" s="8">
        <v>0</v>
      </c>
      <c r="T466" s="8" t="e">
        <v>#DIV/0!</v>
      </c>
      <c r="V466">
        <f t="shared" si="57"/>
        <v>2012</v>
      </c>
      <c r="W466">
        <f t="shared" si="58"/>
        <v>2012</v>
      </c>
      <c r="X466" t="str">
        <f t="shared" si="59"/>
        <v>PBS0</v>
      </c>
    </row>
    <row r="467" spans="1:24" x14ac:dyDescent="0.2">
      <c r="A467" s="4">
        <v>41023</v>
      </c>
      <c r="B467" s="4">
        <v>41026</v>
      </c>
      <c r="D467" t="s">
        <v>332</v>
      </c>
      <c r="E467" s="4">
        <v>46402</v>
      </c>
      <c r="F467" s="6">
        <v>0.06</v>
      </c>
      <c r="N467" s="8">
        <v>841000</v>
      </c>
      <c r="R467" s="8">
        <v>320000</v>
      </c>
      <c r="T467" s="8">
        <v>2.6281249999999998</v>
      </c>
      <c r="V467">
        <f t="shared" si="57"/>
        <v>2012</v>
      </c>
      <c r="W467">
        <f t="shared" si="58"/>
        <v>2012</v>
      </c>
      <c r="X467" t="str">
        <f t="shared" si="59"/>
        <v>PBS0</v>
      </c>
    </row>
    <row r="468" spans="1:24" x14ac:dyDescent="0.2">
      <c r="A468" s="4">
        <v>41023</v>
      </c>
      <c r="B468" s="4">
        <v>41026</v>
      </c>
      <c r="D468" t="s">
        <v>337</v>
      </c>
      <c r="E468" s="4">
        <v>50086</v>
      </c>
      <c r="F468" s="6">
        <v>6.0999999999999999E-2</v>
      </c>
      <c r="N468" s="8">
        <v>235000</v>
      </c>
      <c r="R468" s="8">
        <v>0</v>
      </c>
      <c r="T468" s="8" t="e">
        <v>#DIV/0!</v>
      </c>
      <c r="V468">
        <f t="shared" si="57"/>
        <v>2012</v>
      </c>
      <c r="W468">
        <f t="shared" si="58"/>
        <v>2012</v>
      </c>
      <c r="X468" t="str">
        <f t="shared" si="59"/>
        <v>PBS0</v>
      </c>
    </row>
    <row r="469" spans="1:24" x14ac:dyDescent="0.2">
      <c r="A469" s="4">
        <v>41026</v>
      </c>
      <c r="B469" s="4">
        <v>41026</v>
      </c>
      <c r="D469" t="s">
        <v>353</v>
      </c>
      <c r="E469" s="4">
        <v>42487</v>
      </c>
      <c r="F469" s="6">
        <v>5.0299999999999997E-2</v>
      </c>
      <c r="M469" s="8">
        <v>2500000</v>
      </c>
      <c r="N469" s="8">
        <v>1000000</v>
      </c>
      <c r="P469" s="8">
        <v>1000000</v>
      </c>
      <c r="R469" s="8">
        <v>1000000</v>
      </c>
      <c r="T469" s="8">
        <v>1</v>
      </c>
      <c r="V469">
        <f t="shared" si="57"/>
        <v>2012</v>
      </c>
      <c r="W469">
        <f t="shared" si="58"/>
        <v>2012</v>
      </c>
      <c r="X469" t="str">
        <f t="shared" si="59"/>
        <v>SDHI</v>
      </c>
    </row>
    <row r="470" spans="1:24" x14ac:dyDescent="0.2">
      <c r="A470" s="4">
        <v>41026</v>
      </c>
      <c r="B470" s="4">
        <v>41026</v>
      </c>
      <c r="D470" t="s">
        <v>354</v>
      </c>
      <c r="E470" s="4">
        <v>43948</v>
      </c>
      <c r="F470" s="6">
        <v>5.79E-2</v>
      </c>
      <c r="N470" s="8">
        <v>1500000</v>
      </c>
      <c r="P470" s="8">
        <v>1500000</v>
      </c>
      <c r="R470" s="8">
        <v>1500000</v>
      </c>
      <c r="T470" s="8">
        <v>1</v>
      </c>
      <c r="V470">
        <f t="shared" si="57"/>
        <v>2012</v>
      </c>
      <c r="W470">
        <f t="shared" si="58"/>
        <v>2012</v>
      </c>
      <c r="X470" t="str">
        <f t="shared" si="59"/>
        <v>SDHI</v>
      </c>
    </row>
    <row r="471" spans="1:24" x14ac:dyDescent="0.2">
      <c r="A471" s="4">
        <v>41031</v>
      </c>
      <c r="B471" s="4">
        <v>41033</v>
      </c>
      <c r="D471" t="s">
        <v>355</v>
      </c>
      <c r="E471" s="4">
        <v>41396</v>
      </c>
      <c r="F471" s="6">
        <v>0</v>
      </c>
      <c r="L471" s="6">
        <v>4.0625000000000001E-2</v>
      </c>
      <c r="M471" s="8">
        <v>6000000</v>
      </c>
      <c r="N471" s="8">
        <v>3550000</v>
      </c>
      <c r="P471" s="8">
        <v>900000</v>
      </c>
      <c r="R471" s="8">
        <v>900000</v>
      </c>
      <c r="T471" s="8">
        <v>3.9444444444444446</v>
      </c>
      <c r="V471">
        <f t="shared" si="57"/>
        <v>2012</v>
      </c>
      <c r="W471">
        <f t="shared" si="58"/>
        <v>2012</v>
      </c>
      <c r="X471" t="str">
        <f t="shared" si="59"/>
        <v>SPN1</v>
      </c>
    </row>
    <row r="472" spans="1:24" x14ac:dyDescent="0.2">
      <c r="A472" s="4">
        <v>41031</v>
      </c>
      <c r="B472" s="4">
        <v>41033</v>
      </c>
      <c r="D472" t="s">
        <v>299</v>
      </c>
      <c r="E472" s="4">
        <v>42840</v>
      </c>
      <c r="F472" s="6">
        <v>6.25E-2</v>
      </c>
      <c r="L472" s="6">
        <v>5.3124999999999999E-2</v>
      </c>
      <c r="N472" s="8">
        <v>1562000</v>
      </c>
      <c r="P472" s="8">
        <v>1050000</v>
      </c>
      <c r="R472" s="8">
        <v>1050000</v>
      </c>
      <c r="T472" s="8">
        <v>1.4876190476190476</v>
      </c>
      <c r="V472">
        <f t="shared" si="57"/>
        <v>2012</v>
      </c>
      <c r="W472">
        <f t="shared" si="58"/>
        <v>2012</v>
      </c>
      <c r="X472" t="str">
        <f t="shared" si="59"/>
        <v>FR00</v>
      </c>
    </row>
    <row r="473" spans="1:24" x14ac:dyDescent="0.2">
      <c r="A473" s="4">
        <v>41031</v>
      </c>
      <c r="B473" s="4">
        <v>41033</v>
      </c>
      <c r="D473" t="s">
        <v>300</v>
      </c>
      <c r="E473" s="4">
        <v>44696</v>
      </c>
      <c r="F473" s="6">
        <v>7.0000000000000007E-2</v>
      </c>
      <c r="L473" s="6">
        <v>6.0937499999999999E-2</v>
      </c>
      <c r="N473" s="8">
        <v>3747500</v>
      </c>
      <c r="P473" s="8">
        <v>2750000</v>
      </c>
      <c r="R473" s="8">
        <v>2750000</v>
      </c>
      <c r="T473" s="8">
        <v>1.3627272727272728</v>
      </c>
      <c r="V473">
        <f t="shared" si="57"/>
        <v>2012</v>
      </c>
      <c r="W473">
        <f t="shared" si="58"/>
        <v>2012</v>
      </c>
      <c r="X473" t="str">
        <f t="shared" si="59"/>
        <v>FR00</v>
      </c>
    </row>
    <row r="474" spans="1:24" x14ac:dyDescent="0.2">
      <c r="A474" s="4">
        <v>41031</v>
      </c>
      <c r="B474" s="4">
        <v>41033</v>
      </c>
      <c r="D474" t="s">
        <v>273</v>
      </c>
      <c r="E474" s="4">
        <v>48380</v>
      </c>
      <c r="F474" s="6">
        <v>8.2500000000000004E-2</v>
      </c>
      <c r="L474" s="6">
        <v>6.8750000000000006E-2</v>
      </c>
      <c r="N474" s="8">
        <v>5862000</v>
      </c>
      <c r="P474" s="8">
        <v>2850000</v>
      </c>
      <c r="R474" s="8">
        <v>2850000</v>
      </c>
      <c r="T474" s="8">
        <v>2.0568421052631578</v>
      </c>
      <c r="V474">
        <f t="shared" si="57"/>
        <v>2012</v>
      </c>
      <c r="W474">
        <f t="shared" si="58"/>
        <v>2012</v>
      </c>
      <c r="X474" t="str">
        <f t="shared" si="59"/>
        <v>FR00</v>
      </c>
    </row>
    <row r="475" spans="1:24" x14ac:dyDescent="0.2">
      <c r="A475" s="4">
        <v>41037</v>
      </c>
      <c r="B475" s="4">
        <v>41039</v>
      </c>
      <c r="D475" t="s">
        <v>356</v>
      </c>
      <c r="E475" s="4">
        <v>41222</v>
      </c>
      <c r="F475" s="6">
        <v>0</v>
      </c>
      <c r="M475" s="8">
        <v>1000000</v>
      </c>
      <c r="N475" s="8">
        <v>1596000</v>
      </c>
      <c r="P475" s="8">
        <v>150000</v>
      </c>
      <c r="R475" s="8">
        <v>150000</v>
      </c>
      <c r="T475" s="8">
        <v>10.64</v>
      </c>
      <c r="V475">
        <f t="shared" si="57"/>
        <v>2012</v>
      </c>
      <c r="W475">
        <f t="shared" si="58"/>
        <v>2012</v>
      </c>
      <c r="X475" t="str">
        <f t="shared" si="59"/>
        <v>SPNS</v>
      </c>
    </row>
    <row r="476" spans="1:24" x14ac:dyDescent="0.2">
      <c r="A476" s="4">
        <v>41037</v>
      </c>
      <c r="B476" s="4">
        <v>41039</v>
      </c>
      <c r="D476" t="s">
        <v>330</v>
      </c>
      <c r="E476" s="4">
        <v>43146</v>
      </c>
      <c r="F476" s="6">
        <v>4.4499999999999998E-2</v>
      </c>
      <c r="N476" s="8">
        <v>207000</v>
      </c>
      <c r="V476">
        <f t="shared" si="57"/>
        <v>2012</v>
      </c>
      <c r="W476">
        <f t="shared" si="58"/>
        <v>2012</v>
      </c>
      <c r="X476" t="str">
        <f t="shared" si="59"/>
        <v>PBS0</v>
      </c>
    </row>
    <row r="477" spans="1:24" x14ac:dyDescent="0.2">
      <c r="A477" s="4">
        <v>41037</v>
      </c>
      <c r="B477" s="4">
        <v>41039</v>
      </c>
      <c r="D477" t="s">
        <v>331</v>
      </c>
      <c r="E477" s="4">
        <v>44576</v>
      </c>
      <c r="F477" s="6">
        <v>5.45E-2</v>
      </c>
      <c r="N477" s="8">
        <v>361000</v>
      </c>
      <c r="P477" s="8">
        <v>225000</v>
      </c>
      <c r="R477" s="8">
        <v>225000</v>
      </c>
      <c r="T477" s="8">
        <v>1.6044444444444443</v>
      </c>
      <c r="V477">
        <f t="shared" si="57"/>
        <v>2012</v>
      </c>
      <c r="W477">
        <f t="shared" si="58"/>
        <v>2012</v>
      </c>
      <c r="X477" t="str">
        <f t="shared" si="59"/>
        <v>PBS0</v>
      </c>
    </row>
    <row r="478" spans="1:24" x14ac:dyDescent="0.2">
      <c r="A478" s="4">
        <v>41037</v>
      </c>
      <c r="B478" s="4">
        <v>41039</v>
      </c>
      <c r="D478" t="s">
        <v>332</v>
      </c>
      <c r="E478" s="4">
        <v>46402</v>
      </c>
      <c r="F478" s="6">
        <v>0.06</v>
      </c>
      <c r="N478" s="8">
        <v>651000</v>
      </c>
      <c r="P478" s="8">
        <v>640000</v>
      </c>
      <c r="R478" s="8">
        <v>640000</v>
      </c>
      <c r="T478" s="8">
        <v>1.0171874999999999</v>
      </c>
      <c r="V478">
        <f t="shared" si="57"/>
        <v>2012</v>
      </c>
      <c r="W478">
        <f t="shared" si="58"/>
        <v>2012</v>
      </c>
      <c r="X478" t="str">
        <f t="shared" si="59"/>
        <v>PBS0</v>
      </c>
    </row>
    <row r="479" spans="1:24" x14ac:dyDescent="0.2">
      <c r="A479" s="4">
        <v>41037</v>
      </c>
      <c r="B479" s="4">
        <v>41039</v>
      </c>
      <c r="D479" t="s">
        <v>337</v>
      </c>
      <c r="E479" s="4">
        <v>50086</v>
      </c>
      <c r="F479" s="6">
        <v>6.0999999999999999E-2</v>
      </c>
      <c r="N479" s="8">
        <v>264000</v>
      </c>
      <c r="V479">
        <f t="shared" si="57"/>
        <v>2012</v>
      </c>
      <c r="W479">
        <f t="shared" si="58"/>
        <v>2012</v>
      </c>
      <c r="X479" t="str">
        <f t="shared" si="59"/>
        <v>PBS0</v>
      </c>
    </row>
    <row r="480" spans="1:24" x14ac:dyDescent="0.2">
      <c r="A480" s="4">
        <v>41038</v>
      </c>
      <c r="B480" s="4">
        <v>41039</v>
      </c>
      <c r="D480" t="s">
        <v>357</v>
      </c>
      <c r="E480" s="4">
        <v>41222</v>
      </c>
      <c r="F480" s="6">
        <v>0</v>
      </c>
      <c r="N480" s="8">
        <v>755000</v>
      </c>
      <c r="P480" s="8">
        <v>755000</v>
      </c>
      <c r="R480" s="8">
        <v>755000</v>
      </c>
      <c r="T480" s="8">
        <v>1</v>
      </c>
      <c r="V480">
        <f t="shared" si="57"/>
        <v>2012</v>
      </c>
      <c r="W480">
        <f t="shared" si="58"/>
        <v>2012</v>
      </c>
      <c r="X480" t="str">
        <f t="shared" si="59"/>
        <v>SPNS</v>
      </c>
    </row>
    <row r="481" spans="1:24" x14ac:dyDescent="0.2">
      <c r="A481" s="4">
        <v>41043</v>
      </c>
      <c r="B481" s="4">
        <v>41045</v>
      </c>
      <c r="D481" t="s">
        <v>358</v>
      </c>
      <c r="E481" s="4">
        <v>41108</v>
      </c>
      <c r="F481" s="6">
        <v>0</v>
      </c>
      <c r="M481" s="8">
        <v>6000000</v>
      </c>
      <c r="N481" s="8">
        <v>2655000</v>
      </c>
      <c r="P481" s="8">
        <v>0</v>
      </c>
      <c r="R481" s="8">
        <v>0</v>
      </c>
      <c r="T481" s="8">
        <v>0</v>
      </c>
      <c r="V481">
        <f t="shared" si="57"/>
        <v>2012</v>
      </c>
      <c r="W481">
        <f t="shared" si="58"/>
        <v>2012</v>
      </c>
      <c r="X481" t="str">
        <f t="shared" si="59"/>
        <v>SPN0</v>
      </c>
    </row>
    <row r="482" spans="1:24" x14ac:dyDescent="0.2">
      <c r="A482" s="4">
        <v>41043</v>
      </c>
      <c r="B482" s="4">
        <v>41045</v>
      </c>
      <c r="D482" t="s">
        <v>359</v>
      </c>
      <c r="E482" s="4">
        <v>41368</v>
      </c>
      <c r="F482" s="6">
        <v>0</v>
      </c>
      <c r="N482" s="8">
        <v>2780000</v>
      </c>
      <c r="P482" s="8">
        <v>0</v>
      </c>
      <c r="R482" s="8">
        <v>0</v>
      </c>
      <c r="T482" s="8">
        <v>0</v>
      </c>
      <c r="V482">
        <f t="shared" si="57"/>
        <v>2012</v>
      </c>
      <c r="W482">
        <f t="shared" si="58"/>
        <v>2012</v>
      </c>
      <c r="X482" t="str">
        <f t="shared" si="59"/>
        <v>SPN1</v>
      </c>
    </row>
    <row r="483" spans="1:24" x14ac:dyDescent="0.2">
      <c r="A483" s="4">
        <v>41043</v>
      </c>
      <c r="B483" s="4">
        <v>41045</v>
      </c>
      <c r="D483" t="s">
        <v>300</v>
      </c>
      <c r="E483" s="4">
        <v>44696</v>
      </c>
      <c r="F483" s="6">
        <v>7.0000000000000007E-2</v>
      </c>
      <c r="L483" s="6">
        <v>6.3125000000000001E-2</v>
      </c>
      <c r="N483" s="8">
        <v>3511000</v>
      </c>
      <c r="P483" s="8">
        <v>500000</v>
      </c>
      <c r="R483" s="8">
        <v>500000</v>
      </c>
      <c r="T483" s="8">
        <v>7.0220000000000002</v>
      </c>
      <c r="V483">
        <f t="shared" si="57"/>
        <v>2012</v>
      </c>
      <c r="W483">
        <f t="shared" si="58"/>
        <v>2012</v>
      </c>
      <c r="X483" t="str">
        <f t="shared" si="59"/>
        <v>FR00</v>
      </c>
    </row>
    <row r="484" spans="1:24" x14ac:dyDescent="0.2">
      <c r="A484" s="4">
        <v>41043</v>
      </c>
      <c r="B484" s="4">
        <v>41045</v>
      </c>
      <c r="D484" t="s">
        <v>290</v>
      </c>
      <c r="E484" s="4">
        <v>46522</v>
      </c>
      <c r="F484" s="6">
        <v>7.0000000000000007E-2</v>
      </c>
      <c r="L484" s="6">
        <v>6.6875000000000004E-2</v>
      </c>
      <c r="N484" s="8">
        <v>2100000</v>
      </c>
      <c r="P484" s="8">
        <v>300000</v>
      </c>
      <c r="R484" s="8">
        <v>275000</v>
      </c>
      <c r="T484" s="8">
        <v>7.6363636363636367</v>
      </c>
      <c r="V484">
        <f t="shared" si="57"/>
        <v>2012</v>
      </c>
      <c r="W484">
        <f t="shared" si="58"/>
        <v>2012</v>
      </c>
      <c r="X484" t="str">
        <f t="shared" si="59"/>
        <v>FR00</v>
      </c>
    </row>
    <row r="485" spans="1:24" x14ac:dyDescent="0.2">
      <c r="A485" s="4">
        <v>41043</v>
      </c>
      <c r="B485" s="4">
        <v>41045</v>
      </c>
      <c r="D485" t="s">
        <v>273</v>
      </c>
      <c r="E485" s="4">
        <v>48380</v>
      </c>
      <c r="F485" s="6">
        <v>8.2500000000000004E-2</v>
      </c>
      <c r="N485" s="8">
        <v>2263000</v>
      </c>
      <c r="P485" s="8">
        <v>0</v>
      </c>
      <c r="R485" s="8">
        <v>0</v>
      </c>
      <c r="V485">
        <f t="shared" si="57"/>
        <v>2012</v>
      </c>
      <c r="W485">
        <f t="shared" si="58"/>
        <v>2012</v>
      </c>
      <c r="X485" t="str">
        <f t="shared" si="59"/>
        <v>FR00</v>
      </c>
    </row>
    <row r="486" spans="1:24" x14ac:dyDescent="0.2">
      <c r="A486" s="4">
        <v>41051</v>
      </c>
      <c r="B486" s="4">
        <v>41053</v>
      </c>
      <c r="D486" t="s">
        <v>330</v>
      </c>
      <c r="E486" s="4">
        <v>43146</v>
      </c>
      <c r="F486" s="6">
        <v>4.4499999999999998E-2</v>
      </c>
      <c r="M486" s="8">
        <v>1000000</v>
      </c>
      <c r="N486" s="8">
        <v>145000</v>
      </c>
      <c r="P486" s="8">
        <v>115000</v>
      </c>
      <c r="R486" s="8">
        <v>115000</v>
      </c>
      <c r="V486">
        <f t="shared" si="57"/>
        <v>2012</v>
      </c>
      <c r="W486">
        <f t="shared" si="58"/>
        <v>2012</v>
      </c>
      <c r="X486" t="str">
        <f t="shared" si="59"/>
        <v>PBS0</v>
      </c>
    </row>
    <row r="487" spans="1:24" x14ac:dyDescent="0.2">
      <c r="A487" s="4">
        <v>41051</v>
      </c>
      <c r="B487" s="4">
        <v>41053</v>
      </c>
      <c r="D487" t="s">
        <v>331</v>
      </c>
      <c r="E487" s="4">
        <v>44576</v>
      </c>
      <c r="F487" s="6">
        <v>5.45E-2</v>
      </c>
      <c r="N487" s="8">
        <v>306000</v>
      </c>
      <c r="P487" s="8">
        <v>105000</v>
      </c>
      <c r="R487" s="8">
        <v>105000</v>
      </c>
      <c r="V487">
        <f t="shared" si="57"/>
        <v>2012</v>
      </c>
      <c r="W487">
        <f t="shared" si="58"/>
        <v>2012</v>
      </c>
      <c r="X487" t="str">
        <f t="shared" si="59"/>
        <v>PBS0</v>
      </c>
    </row>
    <row r="488" spans="1:24" x14ac:dyDescent="0.2">
      <c r="A488" s="4">
        <v>41051</v>
      </c>
      <c r="B488" s="4">
        <v>41053</v>
      </c>
      <c r="D488" t="s">
        <v>332</v>
      </c>
      <c r="E488" s="4">
        <v>46402</v>
      </c>
      <c r="F488" s="6">
        <v>0.06</v>
      </c>
      <c r="N488" s="8">
        <v>124000</v>
      </c>
      <c r="V488">
        <f t="shared" si="57"/>
        <v>2012</v>
      </c>
      <c r="W488">
        <f t="shared" si="58"/>
        <v>2012</v>
      </c>
      <c r="X488" t="str">
        <f t="shared" si="59"/>
        <v>PBS0</v>
      </c>
    </row>
    <row r="489" spans="1:24" x14ac:dyDescent="0.2">
      <c r="A489" s="4">
        <v>41051</v>
      </c>
      <c r="B489" s="4">
        <v>41053</v>
      </c>
      <c r="D489" t="s">
        <v>337</v>
      </c>
      <c r="E489" s="4">
        <v>50086</v>
      </c>
      <c r="F489" s="6">
        <v>6.0999999999999999E-2</v>
      </c>
      <c r="N489" s="8">
        <v>843000</v>
      </c>
      <c r="P489" s="8">
        <v>330000</v>
      </c>
      <c r="R489" s="8">
        <v>330000</v>
      </c>
      <c r="V489">
        <f t="shared" si="57"/>
        <v>2012</v>
      </c>
      <c r="W489">
        <f t="shared" si="58"/>
        <v>2012</v>
      </c>
      <c r="X489" t="str">
        <f t="shared" si="59"/>
        <v>PBS0</v>
      </c>
    </row>
    <row r="490" spans="1:24" x14ac:dyDescent="0.2">
      <c r="A490" s="4">
        <v>41059</v>
      </c>
      <c r="B490" s="4">
        <v>41059</v>
      </c>
      <c r="D490" t="s">
        <v>360</v>
      </c>
      <c r="E490" s="4">
        <v>43250</v>
      </c>
      <c r="F490" s="6">
        <v>6.0600000000000001E-2</v>
      </c>
      <c r="N490" s="8">
        <v>2500000</v>
      </c>
      <c r="P490" s="8">
        <v>2500000</v>
      </c>
      <c r="R490" s="8">
        <v>2500000</v>
      </c>
      <c r="T490" s="8">
        <v>1</v>
      </c>
      <c r="V490">
        <f t="shared" si="57"/>
        <v>2012</v>
      </c>
      <c r="W490">
        <f t="shared" si="58"/>
        <v>2012</v>
      </c>
      <c r="X490" t="str">
        <f t="shared" si="59"/>
        <v>SDHI</v>
      </c>
    </row>
    <row r="491" spans="1:24" x14ac:dyDescent="0.2">
      <c r="A491" s="4">
        <v>41065</v>
      </c>
      <c r="B491" s="4">
        <v>41067</v>
      </c>
      <c r="D491" t="s">
        <v>361</v>
      </c>
      <c r="E491" s="4">
        <v>41431</v>
      </c>
      <c r="F491" s="6">
        <v>0</v>
      </c>
      <c r="L491" s="6">
        <v>4.1250000000000002E-2</v>
      </c>
      <c r="M491" s="8">
        <v>5000000</v>
      </c>
      <c r="N491" s="8">
        <v>2425000</v>
      </c>
      <c r="P491" s="8">
        <v>1780000</v>
      </c>
      <c r="R491" s="8">
        <v>730000</v>
      </c>
      <c r="T491" s="8">
        <v>3.3219178082191783</v>
      </c>
      <c r="V491">
        <f t="shared" si="57"/>
        <v>2012</v>
      </c>
      <c r="W491">
        <f t="shared" si="58"/>
        <v>2012</v>
      </c>
      <c r="X491" t="str">
        <f t="shared" si="59"/>
        <v>SPN1</v>
      </c>
    </row>
    <row r="492" spans="1:24" x14ac:dyDescent="0.2">
      <c r="A492" s="4">
        <v>41065</v>
      </c>
      <c r="B492" s="4">
        <v>41067</v>
      </c>
      <c r="D492" t="s">
        <v>299</v>
      </c>
      <c r="E492" s="4">
        <v>42840</v>
      </c>
      <c r="F492" s="6">
        <v>6.25E-2</v>
      </c>
      <c r="L492" s="6">
        <v>5.6562500000000002E-2</v>
      </c>
      <c r="N492" s="8">
        <v>2680000</v>
      </c>
      <c r="P492" s="8">
        <v>1550000</v>
      </c>
      <c r="R492" s="8">
        <v>1550000</v>
      </c>
      <c r="T492" s="8">
        <v>1.7290322580645161</v>
      </c>
      <c r="V492">
        <f t="shared" si="57"/>
        <v>2012</v>
      </c>
      <c r="W492">
        <f t="shared" si="58"/>
        <v>2012</v>
      </c>
      <c r="X492" t="str">
        <f t="shared" si="59"/>
        <v>FR00</v>
      </c>
    </row>
    <row r="493" spans="1:24" x14ac:dyDescent="0.2">
      <c r="A493" s="4">
        <v>41065</v>
      </c>
      <c r="B493" s="4">
        <v>41067</v>
      </c>
      <c r="D493" t="s">
        <v>300</v>
      </c>
      <c r="E493" s="4">
        <v>44696</v>
      </c>
      <c r="F493" s="6">
        <v>7.0000000000000007E-2</v>
      </c>
      <c r="L493" s="6">
        <v>6.5625000000000003E-2</v>
      </c>
      <c r="N493" s="8">
        <v>4652000</v>
      </c>
      <c r="P493" s="8">
        <v>3800000</v>
      </c>
      <c r="R493" s="8">
        <v>3500000</v>
      </c>
      <c r="T493" s="8">
        <v>1.3291428571428572</v>
      </c>
      <c r="V493">
        <f t="shared" si="57"/>
        <v>2012</v>
      </c>
      <c r="W493">
        <f t="shared" si="58"/>
        <v>2012</v>
      </c>
      <c r="X493" t="str">
        <f t="shared" si="59"/>
        <v>FR00</v>
      </c>
    </row>
    <row r="494" spans="1:24" x14ac:dyDescent="0.2">
      <c r="A494" s="4">
        <v>41065</v>
      </c>
      <c r="B494" s="4">
        <v>41067</v>
      </c>
      <c r="D494" t="s">
        <v>273</v>
      </c>
      <c r="E494" s="4">
        <v>48380</v>
      </c>
      <c r="F494" s="6">
        <v>8.2500000000000004E-2</v>
      </c>
      <c r="L494" s="6">
        <v>7.2499999999999995E-2</v>
      </c>
      <c r="N494" s="8">
        <v>4410000</v>
      </c>
      <c r="P494" s="8">
        <v>1900000</v>
      </c>
      <c r="R494" s="8">
        <v>1720000</v>
      </c>
      <c r="T494" s="8">
        <v>2.5639534883720931</v>
      </c>
      <c r="V494">
        <f t="shared" si="57"/>
        <v>2012</v>
      </c>
      <c r="W494">
        <f t="shared" si="58"/>
        <v>2012</v>
      </c>
      <c r="X494" t="str">
        <f t="shared" si="59"/>
        <v>FR00</v>
      </c>
    </row>
    <row r="495" spans="1:24" x14ac:dyDescent="0.2">
      <c r="A495" s="4">
        <v>41072</v>
      </c>
      <c r="B495" s="4">
        <v>41074</v>
      </c>
      <c r="D495" t="s">
        <v>362</v>
      </c>
      <c r="F495" s="6">
        <v>0</v>
      </c>
      <c r="M495" s="8">
        <v>1000000</v>
      </c>
      <c r="N495" s="8">
        <v>726000</v>
      </c>
      <c r="V495">
        <f t="shared" si="57"/>
        <v>2012</v>
      </c>
      <c r="W495">
        <f t="shared" si="58"/>
        <v>2012</v>
      </c>
      <c r="X495" t="str">
        <f t="shared" si="59"/>
        <v>SPNS</v>
      </c>
    </row>
    <row r="496" spans="1:24" x14ac:dyDescent="0.2">
      <c r="A496" s="4">
        <v>41072</v>
      </c>
      <c r="B496" s="4">
        <v>41074</v>
      </c>
      <c r="D496" t="s">
        <v>330</v>
      </c>
      <c r="E496" s="4">
        <v>43146</v>
      </c>
      <c r="F496" s="6">
        <v>4.4499999999999998E-2</v>
      </c>
      <c r="N496" s="8">
        <v>1146000</v>
      </c>
      <c r="R496" s="8">
        <v>800000</v>
      </c>
      <c r="T496" s="8">
        <v>1.4325000000000001</v>
      </c>
      <c r="V496">
        <f t="shared" si="57"/>
        <v>2012</v>
      </c>
      <c r="W496">
        <f t="shared" si="58"/>
        <v>2012</v>
      </c>
      <c r="X496" t="str">
        <f t="shared" si="59"/>
        <v>PBS0</v>
      </c>
    </row>
    <row r="497" spans="1:24" x14ac:dyDescent="0.2">
      <c r="A497" s="4">
        <v>41072</v>
      </c>
      <c r="B497" s="4">
        <v>41074</v>
      </c>
      <c r="D497" t="s">
        <v>331</v>
      </c>
      <c r="E497" s="4">
        <v>44576</v>
      </c>
      <c r="F497" s="6">
        <v>5.45E-2</v>
      </c>
      <c r="N497" s="8">
        <v>101000</v>
      </c>
      <c r="V497">
        <f t="shared" si="57"/>
        <v>2012</v>
      </c>
      <c r="W497">
        <f t="shared" si="58"/>
        <v>2012</v>
      </c>
      <c r="X497" t="str">
        <f t="shared" si="59"/>
        <v>PBS0</v>
      </c>
    </row>
    <row r="498" spans="1:24" x14ac:dyDescent="0.2">
      <c r="A498" s="4">
        <v>41072</v>
      </c>
      <c r="B498" s="4">
        <v>41074</v>
      </c>
      <c r="D498" t="s">
        <v>332</v>
      </c>
      <c r="E498" s="4">
        <v>46402</v>
      </c>
      <c r="F498" s="6">
        <v>0.06</v>
      </c>
      <c r="N498" s="8">
        <v>31000</v>
      </c>
      <c r="V498">
        <f t="shared" si="57"/>
        <v>2012</v>
      </c>
      <c r="W498">
        <f t="shared" si="58"/>
        <v>2012</v>
      </c>
      <c r="X498" t="str">
        <f t="shared" si="59"/>
        <v>PBS0</v>
      </c>
    </row>
    <row r="499" spans="1:24" x14ac:dyDescent="0.2">
      <c r="A499" s="4">
        <v>41072</v>
      </c>
      <c r="B499" s="4">
        <v>41074</v>
      </c>
      <c r="D499" t="s">
        <v>337</v>
      </c>
      <c r="E499" s="4">
        <v>50086</v>
      </c>
      <c r="F499" s="6">
        <v>6.0999999999999999E-2</v>
      </c>
      <c r="N499" s="8">
        <v>259000</v>
      </c>
      <c r="V499">
        <f t="shared" si="57"/>
        <v>2012</v>
      </c>
      <c r="W499">
        <f t="shared" si="58"/>
        <v>2012</v>
      </c>
      <c r="X499" t="str">
        <f t="shared" si="59"/>
        <v>PBS0</v>
      </c>
    </row>
    <row r="500" spans="1:24" x14ac:dyDescent="0.2">
      <c r="A500" s="4">
        <v>41079</v>
      </c>
      <c r="B500" s="4">
        <v>41081</v>
      </c>
      <c r="D500" t="s">
        <v>363</v>
      </c>
      <c r="E500" s="4">
        <v>41172</v>
      </c>
      <c r="F500" s="6">
        <v>0</v>
      </c>
      <c r="L500" s="6">
        <v>3.9375E-2</v>
      </c>
      <c r="M500" s="8">
        <v>5000000</v>
      </c>
      <c r="N500" s="8">
        <v>1685000</v>
      </c>
      <c r="P500" s="8">
        <v>500000</v>
      </c>
      <c r="R500" s="8">
        <v>500000</v>
      </c>
      <c r="T500" s="8">
        <v>3.37</v>
      </c>
      <c r="V500">
        <f t="shared" si="57"/>
        <v>2012</v>
      </c>
      <c r="W500">
        <f t="shared" si="58"/>
        <v>2012</v>
      </c>
      <c r="X500" t="str">
        <f t="shared" si="59"/>
        <v>SPN0</v>
      </c>
    </row>
    <row r="501" spans="1:24" x14ac:dyDescent="0.2">
      <c r="A501" s="4">
        <v>41079</v>
      </c>
      <c r="B501" s="4">
        <v>41081</v>
      </c>
      <c r="D501" t="s">
        <v>364</v>
      </c>
      <c r="E501" s="4">
        <v>41431</v>
      </c>
      <c r="F501" s="6">
        <v>0</v>
      </c>
      <c r="L501" s="6">
        <v>4.3749999999999997E-2</v>
      </c>
      <c r="N501" s="8">
        <v>1271400</v>
      </c>
      <c r="P501" s="8">
        <v>1250000</v>
      </c>
      <c r="R501" s="8">
        <v>1150000</v>
      </c>
      <c r="T501" s="8">
        <v>1.1055652173913044</v>
      </c>
      <c r="V501">
        <f t="shared" si="57"/>
        <v>2012</v>
      </c>
      <c r="W501">
        <f t="shared" si="58"/>
        <v>2012</v>
      </c>
      <c r="X501" t="str">
        <f t="shared" si="59"/>
        <v>SPN1</v>
      </c>
    </row>
    <row r="502" spans="1:24" x14ac:dyDescent="0.2">
      <c r="A502" s="4">
        <v>41079</v>
      </c>
      <c r="B502" s="4">
        <v>41081</v>
      </c>
      <c r="D502" t="s">
        <v>300</v>
      </c>
      <c r="E502" s="4">
        <v>44696</v>
      </c>
      <c r="F502" s="6">
        <v>7.0000000000000007E-2</v>
      </c>
      <c r="L502" s="6">
        <v>6.4062499999999994E-2</v>
      </c>
      <c r="N502" s="8">
        <v>4972000</v>
      </c>
      <c r="P502" s="8">
        <v>950000</v>
      </c>
      <c r="R502" s="8">
        <v>950000</v>
      </c>
      <c r="T502" s="8">
        <v>5.2336842105263157</v>
      </c>
      <c r="V502">
        <f t="shared" si="57"/>
        <v>2012</v>
      </c>
      <c r="W502">
        <f t="shared" si="58"/>
        <v>2012</v>
      </c>
      <c r="X502" t="str">
        <f t="shared" si="59"/>
        <v>FR00</v>
      </c>
    </row>
    <row r="503" spans="1:24" x14ac:dyDescent="0.2">
      <c r="A503" s="4">
        <v>41079</v>
      </c>
      <c r="B503" s="4">
        <v>41081</v>
      </c>
      <c r="D503" t="s">
        <v>290</v>
      </c>
      <c r="E503" s="4">
        <v>46522</v>
      </c>
      <c r="F503" s="6">
        <v>7.0000000000000007E-2</v>
      </c>
      <c r="L503" s="6">
        <v>6.7812499999999998E-2</v>
      </c>
      <c r="N503" s="8">
        <v>2540000</v>
      </c>
      <c r="P503" s="8">
        <v>1600000</v>
      </c>
      <c r="R503" s="8">
        <v>1600000</v>
      </c>
      <c r="T503" s="8">
        <v>1.5874999999999999</v>
      </c>
      <c r="V503">
        <f t="shared" si="57"/>
        <v>2012</v>
      </c>
      <c r="W503">
        <f t="shared" si="58"/>
        <v>2012</v>
      </c>
      <c r="X503" t="str">
        <f t="shared" si="59"/>
        <v>FR00</v>
      </c>
    </row>
    <row r="504" spans="1:24" x14ac:dyDescent="0.2">
      <c r="A504" s="4">
        <v>41079</v>
      </c>
      <c r="B504" s="4">
        <v>41081</v>
      </c>
      <c r="D504" t="s">
        <v>273</v>
      </c>
      <c r="E504" s="4">
        <v>48380</v>
      </c>
      <c r="F504" s="6">
        <v>8.2500000000000004E-2</v>
      </c>
      <c r="L504" s="6">
        <v>7.1874999999999994E-2</v>
      </c>
      <c r="N504" s="8">
        <v>2848000</v>
      </c>
      <c r="P504" s="8">
        <v>2800000</v>
      </c>
      <c r="R504" s="8">
        <v>2650000</v>
      </c>
      <c r="T504" s="8">
        <v>1.0747169811320754</v>
      </c>
      <c r="V504">
        <f t="shared" si="57"/>
        <v>2012</v>
      </c>
      <c r="W504">
        <f t="shared" si="58"/>
        <v>2012</v>
      </c>
      <c r="X504" t="str">
        <f t="shared" si="59"/>
        <v>FR00</v>
      </c>
    </row>
    <row r="505" spans="1:24" x14ac:dyDescent="0.2">
      <c r="A505" s="4">
        <v>41086</v>
      </c>
      <c r="B505" s="4">
        <v>41088</v>
      </c>
      <c r="D505" t="s">
        <v>330</v>
      </c>
      <c r="E505" s="4">
        <v>43146</v>
      </c>
      <c r="F505" s="6">
        <v>4.4499999999999998E-2</v>
      </c>
      <c r="M505" s="8">
        <v>1000000</v>
      </c>
      <c r="N505" s="8">
        <v>916000</v>
      </c>
      <c r="R505" s="8">
        <v>655000</v>
      </c>
      <c r="T505" s="8">
        <v>1.3984732824427482</v>
      </c>
      <c r="V505">
        <f t="shared" si="57"/>
        <v>2012</v>
      </c>
      <c r="W505">
        <f t="shared" si="58"/>
        <v>2012</v>
      </c>
      <c r="X505" t="str">
        <f t="shared" si="59"/>
        <v>PBS0</v>
      </c>
    </row>
    <row r="506" spans="1:24" x14ac:dyDescent="0.2">
      <c r="A506" s="4">
        <v>41086</v>
      </c>
      <c r="B506" s="4">
        <v>41088</v>
      </c>
      <c r="D506" t="s">
        <v>331</v>
      </c>
      <c r="E506" s="4">
        <v>44576</v>
      </c>
      <c r="F506" s="6">
        <v>5.45E-2</v>
      </c>
      <c r="N506" s="8">
        <v>266000</v>
      </c>
      <c r="V506">
        <f t="shared" si="57"/>
        <v>2012</v>
      </c>
      <c r="W506">
        <f t="shared" si="58"/>
        <v>2012</v>
      </c>
      <c r="X506" t="str">
        <f t="shared" si="59"/>
        <v>PBS0</v>
      </c>
    </row>
    <row r="507" spans="1:24" x14ac:dyDescent="0.2">
      <c r="A507" s="4">
        <v>41086</v>
      </c>
      <c r="B507" s="4">
        <v>41088</v>
      </c>
      <c r="D507" t="s">
        <v>332</v>
      </c>
      <c r="E507" s="4">
        <v>46402</v>
      </c>
      <c r="F507" s="6">
        <v>0.06</v>
      </c>
      <c r="N507" s="8">
        <v>261000</v>
      </c>
      <c r="V507">
        <f t="shared" si="57"/>
        <v>2012</v>
      </c>
      <c r="W507">
        <f t="shared" si="58"/>
        <v>2012</v>
      </c>
      <c r="X507" t="str">
        <f t="shared" si="59"/>
        <v>PBS0</v>
      </c>
    </row>
    <row r="508" spans="1:24" x14ac:dyDescent="0.2">
      <c r="A508" s="4">
        <v>41086</v>
      </c>
      <c r="B508" s="4">
        <v>41088</v>
      </c>
      <c r="D508" t="s">
        <v>337</v>
      </c>
      <c r="E508" s="4">
        <v>50086</v>
      </c>
      <c r="F508" s="6">
        <v>6.0999999999999999E-2</v>
      </c>
      <c r="N508" s="8">
        <v>150000</v>
      </c>
      <c r="V508">
        <f t="shared" si="57"/>
        <v>2012</v>
      </c>
      <c r="W508">
        <f t="shared" si="58"/>
        <v>2012</v>
      </c>
      <c r="X508" t="str">
        <f t="shared" si="59"/>
        <v>PBS0</v>
      </c>
    </row>
    <row r="509" spans="1:24" x14ac:dyDescent="0.2">
      <c r="A509" s="4">
        <v>41088</v>
      </c>
      <c r="B509" s="4">
        <v>41088</v>
      </c>
      <c r="D509" t="s">
        <v>365</v>
      </c>
      <c r="E509" s="4">
        <v>42183</v>
      </c>
      <c r="F509" s="6">
        <v>5.21E-2</v>
      </c>
      <c r="M509" s="8">
        <v>2000000</v>
      </c>
      <c r="N509" s="8">
        <v>1000000</v>
      </c>
      <c r="P509" s="8">
        <v>1000000</v>
      </c>
      <c r="R509" s="8">
        <v>1000000</v>
      </c>
      <c r="T509" s="8">
        <v>1</v>
      </c>
      <c r="V509">
        <f t="shared" si="57"/>
        <v>2012</v>
      </c>
      <c r="W509">
        <f t="shared" si="58"/>
        <v>2012</v>
      </c>
      <c r="X509" t="str">
        <f t="shared" si="59"/>
        <v>SDHI</v>
      </c>
    </row>
    <row r="510" spans="1:24" x14ac:dyDescent="0.2">
      <c r="A510" s="4">
        <v>41088</v>
      </c>
      <c r="B510" s="4">
        <v>41088</v>
      </c>
      <c r="D510" t="s">
        <v>366</v>
      </c>
      <c r="E510" s="4">
        <v>44010</v>
      </c>
      <c r="F510" s="6">
        <v>6.2E-2</v>
      </c>
      <c r="N510" s="8">
        <v>1000000</v>
      </c>
      <c r="P510" s="8">
        <v>1000000</v>
      </c>
      <c r="R510" s="8">
        <v>1000000</v>
      </c>
      <c r="T510" s="8">
        <v>1</v>
      </c>
      <c r="V510">
        <f t="shared" si="57"/>
        <v>2012</v>
      </c>
      <c r="W510">
        <f t="shared" si="58"/>
        <v>2012</v>
      </c>
      <c r="X510" t="str">
        <f t="shared" si="59"/>
        <v>SDHI</v>
      </c>
    </row>
    <row r="511" spans="1:24" x14ac:dyDescent="0.2">
      <c r="A511" s="4">
        <v>41093</v>
      </c>
      <c r="B511" s="4">
        <v>41095</v>
      </c>
      <c r="D511" t="s">
        <v>367</v>
      </c>
      <c r="E511" s="4">
        <v>41459</v>
      </c>
      <c r="F511" s="6">
        <v>0</v>
      </c>
      <c r="L511" s="6">
        <v>4.4999999999999998E-2</v>
      </c>
      <c r="M511" s="8">
        <v>6000000</v>
      </c>
      <c r="N511" s="8">
        <v>792700</v>
      </c>
      <c r="P511" s="8">
        <v>600000</v>
      </c>
      <c r="R511" s="8">
        <v>550000</v>
      </c>
      <c r="T511" s="8">
        <v>1.4412727272727273</v>
      </c>
      <c r="V511">
        <f t="shared" si="57"/>
        <v>2012</v>
      </c>
      <c r="W511">
        <f t="shared" si="58"/>
        <v>2012</v>
      </c>
      <c r="X511" t="str">
        <f t="shared" si="59"/>
        <v>SPN1</v>
      </c>
    </row>
    <row r="512" spans="1:24" x14ac:dyDescent="0.2">
      <c r="A512" s="4">
        <v>41093</v>
      </c>
      <c r="B512" s="4">
        <v>41095</v>
      </c>
      <c r="D512" t="s">
        <v>300</v>
      </c>
      <c r="E512" s="4">
        <v>44696</v>
      </c>
      <c r="F512" s="6">
        <v>7.0000000000000007E-2</v>
      </c>
      <c r="L512" s="6">
        <v>6.1249999999999999E-2</v>
      </c>
      <c r="N512" s="8">
        <v>6483000</v>
      </c>
      <c r="P512" s="8">
        <v>3300000</v>
      </c>
      <c r="R512" s="8">
        <v>3300000</v>
      </c>
      <c r="T512" s="8">
        <v>1.9645454545454546</v>
      </c>
      <c r="V512">
        <f t="shared" si="57"/>
        <v>2012</v>
      </c>
      <c r="W512">
        <f t="shared" si="58"/>
        <v>2012</v>
      </c>
      <c r="X512" t="str">
        <f t="shared" si="59"/>
        <v>FR00</v>
      </c>
    </row>
    <row r="513" spans="1:24" x14ac:dyDescent="0.2">
      <c r="A513" s="4">
        <v>41093</v>
      </c>
      <c r="B513" s="4">
        <v>41095</v>
      </c>
      <c r="D513" t="s">
        <v>290</v>
      </c>
      <c r="E513" s="4">
        <v>46522</v>
      </c>
      <c r="F513" s="6">
        <v>7.0000000000000007E-2</v>
      </c>
      <c r="L513" s="6">
        <v>6.5312499999999996E-2</v>
      </c>
      <c r="N513" s="8">
        <v>3720000</v>
      </c>
      <c r="P513" s="8">
        <v>1900000</v>
      </c>
      <c r="R513" s="8">
        <v>1900000</v>
      </c>
      <c r="T513" s="8">
        <v>1.9578947368421054</v>
      </c>
      <c r="V513">
        <f t="shared" si="57"/>
        <v>2012</v>
      </c>
      <c r="W513">
        <f t="shared" si="58"/>
        <v>2012</v>
      </c>
      <c r="X513" t="str">
        <f t="shared" si="59"/>
        <v>FR00</v>
      </c>
    </row>
    <row r="514" spans="1:24" x14ac:dyDescent="0.2">
      <c r="A514" s="4">
        <v>41093</v>
      </c>
      <c r="B514" s="4">
        <v>41095</v>
      </c>
      <c r="D514" t="s">
        <v>273</v>
      </c>
      <c r="E514" s="4">
        <v>48380</v>
      </c>
      <c r="F514" s="6">
        <v>8.2500000000000004E-2</v>
      </c>
      <c r="L514" s="6">
        <v>6.8437499999999998E-2</v>
      </c>
      <c r="N514" s="8">
        <v>5491500</v>
      </c>
      <c r="P514" s="8">
        <v>1200000</v>
      </c>
      <c r="R514" s="8">
        <v>1200000</v>
      </c>
      <c r="T514" s="8">
        <v>4.5762499999999999</v>
      </c>
      <c r="V514">
        <f t="shared" si="57"/>
        <v>2012</v>
      </c>
      <c r="W514">
        <f t="shared" si="58"/>
        <v>2012</v>
      </c>
      <c r="X514" t="str">
        <f t="shared" si="59"/>
        <v>FR00</v>
      </c>
    </row>
    <row r="515" spans="1:24" x14ac:dyDescent="0.2">
      <c r="A515" s="4">
        <v>41100</v>
      </c>
      <c r="B515" s="4">
        <v>41102</v>
      </c>
      <c r="D515" t="s">
        <v>368</v>
      </c>
      <c r="F515" s="6">
        <v>0</v>
      </c>
      <c r="M515" s="8">
        <v>1000000</v>
      </c>
      <c r="N515" s="8">
        <v>181000</v>
      </c>
      <c r="V515">
        <f t="shared" si="57"/>
        <v>2012</v>
      </c>
      <c r="W515">
        <f t="shared" si="58"/>
        <v>2012</v>
      </c>
      <c r="X515" t="str">
        <f t="shared" si="59"/>
        <v>SPN-</v>
      </c>
    </row>
    <row r="516" spans="1:24" x14ac:dyDescent="0.2">
      <c r="A516" s="4">
        <v>41100</v>
      </c>
      <c r="B516" s="4">
        <v>41102</v>
      </c>
      <c r="D516" t="s">
        <v>330</v>
      </c>
      <c r="E516" s="4">
        <v>43146</v>
      </c>
      <c r="F516" s="6">
        <v>4.4499999999999998E-2</v>
      </c>
      <c r="N516" s="8">
        <v>646000</v>
      </c>
      <c r="V516">
        <f t="shared" si="57"/>
        <v>2012</v>
      </c>
      <c r="W516">
        <f t="shared" si="58"/>
        <v>2012</v>
      </c>
      <c r="X516" t="str">
        <f t="shared" si="59"/>
        <v>PBS0</v>
      </c>
    </row>
    <row r="517" spans="1:24" x14ac:dyDescent="0.2">
      <c r="A517" s="4">
        <v>41100</v>
      </c>
      <c r="B517" s="4">
        <v>41102</v>
      </c>
      <c r="D517" t="s">
        <v>331</v>
      </c>
      <c r="E517" s="4">
        <v>44576</v>
      </c>
      <c r="F517" s="6">
        <v>5.45E-2</v>
      </c>
      <c r="N517" s="8">
        <v>131000</v>
      </c>
      <c r="V517">
        <f t="shared" si="57"/>
        <v>2012</v>
      </c>
      <c r="W517">
        <f t="shared" si="58"/>
        <v>2012</v>
      </c>
      <c r="X517" t="str">
        <f t="shared" si="59"/>
        <v>PBS0</v>
      </c>
    </row>
    <row r="518" spans="1:24" x14ac:dyDescent="0.2">
      <c r="A518" s="4">
        <v>41100</v>
      </c>
      <c r="B518" s="4">
        <v>41102</v>
      </c>
      <c r="D518" t="s">
        <v>332</v>
      </c>
      <c r="E518" s="4">
        <v>46402</v>
      </c>
      <c r="F518" s="6">
        <v>0.06</v>
      </c>
      <c r="N518" s="8">
        <v>96000</v>
      </c>
      <c r="V518">
        <f t="shared" si="57"/>
        <v>2012</v>
      </c>
      <c r="W518">
        <f t="shared" si="58"/>
        <v>2012</v>
      </c>
      <c r="X518" t="str">
        <f t="shared" si="59"/>
        <v>PBS0</v>
      </c>
    </row>
    <row r="519" spans="1:24" x14ac:dyDescent="0.2">
      <c r="A519" s="4">
        <v>41100</v>
      </c>
      <c r="B519" s="4">
        <v>41102</v>
      </c>
      <c r="D519" t="s">
        <v>337</v>
      </c>
      <c r="E519" s="4">
        <v>50086</v>
      </c>
      <c r="F519" s="6">
        <v>6.0999999999999999E-2</v>
      </c>
      <c r="N519" s="8">
        <v>163000</v>
      </c>
      <c r="V519">
        <f t="shared" si="57"/>
        <v>2012</v>
      </c>
      <c r="W519">
        <f t="shared" si="58"/>
        <v>2012</v>
      </c>
      <c r="X519" t="str">
        <f t="shared" si="59"/>
        <v>PBS0</v>
      </c>
    </row>
    <row r="520" spans="1:24" x14ac:dyDescent="0.2">
      <c r="A520" s="4">
        <v>41107</v>
      </c>
      <c r="B520" s="4">
        <v>41109</v>
      </c>
      <c r="D520" t="s">
        <v>369</v>
      </c>
      <c r="E520" s="4">
        <v>41200</v>
      </c>
      <c r="F520" s="6">
        <v>0</v>
      </c>
      <c r="L520" s="6">
        <v>0.04</v>
      </c>
      <c r="M520" s="8">
        <v>6000000</v>
      </c>
      <c r="N520" s="8">
        <v>4330000</v>
      </c>
      <c r="P520" s="8">
        <v>500000</v>
      </c>
      <c r="R520" s="8">
        <v>500000</v>
      </c>
      <c r="T520" s="8">
        <v>8.66</v>
      </c>
      <c r="V520">
        <f t="shared" si="57"/>
        <v>2012</v>
      </c>
      <c r="W520">
        <f t="shared" si="58"/>
        <v>2012</v>
      </c>
      <c r="X520" t="str">
        <f t="shared" si="59"/>
        <v>SPN0</v>
      </c>
    </row>
    <row r="521" spans="1:24" x14ac:dyDescent="0.2">
      <c r="A521" s="4">
        <v>41107</v>
      </c>
      <c r="B521" s="4">
        <v>41109</v>
      </c>
      <c r="D521" t="s">
        <v>370</v>
      </c>
      <c r="E521" s="4">
        <v>41459</v>
      </c>
      <c r="F521" s="6">
        <v>0</v>
      </c>
      <c r="L521" s="6">
        <v>4.4062499999999998E-2</v>
      </c>
      <c r="N521" s="8">
        <v>2654500</v>
      </c>
      <c r="P521" s="8">
        <v>1850000</v>
      </c>
      <c r="R521" s="8">
        <v>1000000</v>
      </c>
      <c r="T521" s="8">
        <v>2.6545000000000001</v>
      </c>
      <c r="V521">
        <f t="shared" ref="V521:V584" si="60">YEAR(A521)</f>
        <v>2012</v>
      </c>
      <c r="W521">
        <f t="shared" ref="W521:W584" si="61">YEAR(B521)</f>
        <v>2012</v>
      </c>
      <c r="X521" t="str">
        <f t="shared" ref="X521:X584" si="62">LEFT(D521,4)</f>
        <v>SPN1</v>
      </c>
    </row>
    <row r="522" spans="1:24" x14ac:dyDescent="0.2">
      <c r="A522" s="4">
        <v>41107</v>
      </c>
      <c r="B522" s="4">
        <v>41109</v>
      </c>
      <c r="D522" t="s">
        <v>299</v>
      </c>
      <c r="E522" s="4">
        <v>42840</v>
      </c>
      <c r="F522" s="6">
        <v>6.25E-2</v>
      </c>
      <c r="L522" s="6">
        <v>5.5E-2</v>
      </c>
      <c r="N522" s="8">
        <v>2800000</v>
      </c>
      <c r="P522" s="8">
        <v>1250000</v>
      </c>
      <c r="R522" s="8">
        <v>1250000</v>
      </c>
      <c r="T522" s="8">
        <v>2.2400000000000002</v>
      </c>
      <c r="V522">
        <f t="shared" si="60"/>
        <v>2012</v>
      </c>
      <c r="W522">
        <f t="shared" si="61"/>
        <v>2012</v>
      </c>
      <c r="X522" t="str">
        <f t="shared" si="62"/>
        <v>FR00</v>
      </c>
    </row>
    <row r="523" spans="1:24" x14ac:dyDescent="0.2">
      <c r="A523" s="4">
        <v>41107</v>
      </c>
      <c r="B523" s="4">
        <v>41109</v>
      </c>
      <c r="D523" t="s">
        <v>273</v>
      </c>
      <c r="E523" s="4">
        <v>48380</v>
      </c>
      <c r="F523" s="6">
        <v>8.2500000000000004E-2</v>
      </c>
      <c r="L523" s="6">
        <v>6.6875000000000004E-2</v>
      </c>
      <c r="N523" s="8">
        <v>12502200</v>
      </c>
      <c r="P523" s="8">
        <v>6450000</v>
      </c>
      <c r="R523" s="8">
        <v>4500000</v>
      </c>
      <c r="T523" s="8">
        <v>2.7782666666666667</v>
      </c>
      <c r="V523">
        <f t="shared" si="60"/>
        <v>2012</v>
      </c>
      <c r="W523">
        <f t="shared" si="61"/>
        <v>2012</v>
      </c>
      <c r="X523" t="str">
        <f t="shared" si="62"/>
        <v>FR00</v>
      </c>
    </row>
    <row r="524" spans="1:24" x14ac:dyDescent="0.2">
      <c r="A524" s="4">
        <v>41107</v>
      </c>
      <c r="B524" s="4">
        <v>41109</v>
      </c>
      <c r="D524" t="s">
        <v>335</v>
      </c>
      <c r="E524" s="4">
        <v>51971</v>
      </c>
      <c r="F524" s="6">
        <v>6.3750000000000001E-2</v>
      </c>
      <c r="L524" s="6">
        <v>6.8750000000000006E-2</v>
      </c>
      <c r="N524" s="8">
        <v>5403000</v>
      </c>
      <c r="P524" s="8">
        <v>1750000</v>
      </c>
      <c r="R524" s="8">
        <v>1750000</v>
      </c>
      <c r="T524" s="8">
        <v>3.0874285714285716</v>
      </c>
      <c r="V524">
        <f t="shared" si="60"/>
        <v>2012</v>
      </c>
      <c r="W524">
        <f t="shared" si="61"/>
        <v>2012</v>
      </c>
      <c r="X524" t="str">
        <f t="shared" si="62"/>
        <v>FR00</v>
      </c>
    </row>
    <row r="525" spans="1:24" x14ac:dyDescent="0.2">
      <c r="A525" s="4">
        <v>41114</v>
      </c>
      <c r="B525" s="4">
        <v>41116</v>
      </c>
      <c r="D525" t="s">
        <v>371</v>
      </c>
      <c r="F525" s="6">
        <v>0</v>
      </c>
      <c r="M525" s="8">
        <v>1000000</v>
      </c>
      <c r="N525" s="8">
        <v>341000</v>
      </c>
      <c r="V525">
        <f t="shared" si="60"/>
        <v>2012</v>
      </c>
      <c r="W525">
        <f t="shared" si="61"/>
        <v>2012</v>
      </c>
      <c r="X525" t="str">
        <f t="shared" si="62"/>
        <v>SPN-</v>
      </c>
    </row>
    <row r="526" spans="1:24" x14ac:dyDescent="0.2">
      <c r="A526" s="4">
        <v>41114</v>
      </c>
      <c r="B526" s="4">
        <v>41116</v>
      </c>
      <c r="D526" t="s">
        <v>330</v>
      </c>
      <c r="E526" s="4">
        <v>43146</v>
      </c>
      <c r="F526" s="6">
        <v>4.4499999999999998E-2</v>
      </c>
      <c r="N526" s="8">
        <v>731000</v>
      </c>
      <c r="V526">
        <f t="shared" si="60"/>
        <v>2012</v>
      </c>
      <c r="W526">
        <f t="shared" si="61"/>
        <v>2012</v>
      </c>
      <c r="X526" t="str">
        <f t="shared" si="62"/>
        <v>PBS0</v>
      </c>
    </row>
    <row r="527" spans="1:24" x14ac:dyDescent="0.2">
      <c r="A527" s="4">
        <v>41114</v>
      </c>
      <c r="B527" s="4">
        <v>41116</v>
      </c>
      <c r="D527" t="s">
        <v>331</v>
      </c>
      <c r="E527" s="4">
        <v>44576</v>
      </c>
      <c r="F527" s="6">
        <v>5.45E-2</v>
      </c>
      <c r="N527" s="8">
        <v>291000</v>
      </c>
      <c r="V527">
        <f t="shared" si="60"/>
        <v>2012</v>
      </c>
      <c r="W527">
        <f t="shared" si="61"/>
        <v>2012</v>
      </c>
      <c r="X527" t="str">
        <f t="shared" si="62"/>
        <v>PBS0</v>
      </c>
    </row>
    <row r="528" spans="1:24" x14ac:dyDescent="0.2">
      <c r="A528" s="4">
        <v>41114</v>
      </c>
      <c r="B528" s="4">
        <v>41116</v>
      </c>
      <c r="D528" t="s">
        <v>332</v>
      </c>
      <c r="E528" s="4">
        <v>46402</v>
      </c>
      <c r="F528" s="6">
        <v>0.06</v>
      </c>
      <c r="N528" s="8">
        <v>106000</v>
      </c>
      <c r="V528">
        <f t="shared" si="60"/>
        <v>2012</v>
      </c>
      <c r="W528">
        <f t="shared" si="61"/>
        <v>2012</v>
      </c>
      <c r="X528" t="str">
        <f t="shared" si="62"/>
        <v>PBS0</v>
      </c>
    </row>
    <row r="529" spans="1:24" x14ac:dyDescent="0.2">
      <c r="A529" s="4">
        <v>41114</v>
      </c>
      <c r="B529" s="4">
        <v>41116</v>
      </c>
      <c r="D529" t="s">
        <v>337</v>
      </c>
      <c r="E529" s="4">
        <v>50086</v>
      </c>
      <c r="F529" s="6">
        <v>6.0999999999999999E-2</v>
      </c>
      <c r="N529" s="8">
        <v>530000</v>
      </c>
      <c r="R529" s="8">
        <v>460000</v>
      </c>
      <c r="T529" s="8">
        <v>1.1521739130434783</v>
      </c>
      <c r="V529">
        <f t="shared" si="60"/>
        <v>2012</v>
      </c>
      <c r="W529">
        <f t="shared" si="61"/>
        <v>2012</v>
      </c>
      <c r="X529" t="str">
        <f t="shared" si="62"/>
        <v>PBS0</v>
      </c>
    </row>
    <row r="530" spans="1:24" x14ac:dyDescent="0.2">
      <c r="A530" s="4">
        <v>41128</v>
      </c>
      <c r="B530" s="4">
        <v>41130</v>
      </c>
      <c r="D530" t="s">
        <v>372</v>
      </c>
      <c r="F530" s="6">
        <v>0</v>
      </c>
      <c r="M530" s="8">
        <v>1000000</v>
      </c>
      <c r="N530" s="8">
        <v>336000</v>
      </c>
      <c r="V530">
        <f t="shared" si="60"/>
        <v>2012</v>
      </c>
      <c r="W530">
        <f t="shared" si="61"/>
        <v>2012</v>
      </c>
      <c r="X530" t="str">
        <f t="shared" si="62"/>
        <v>SPN-</v>
      </c>
    </row>
    <row r="531" spans="1:24" x14ac:dyDescent="0.2">
      <c r="A531" s="4">
        <v>41128</v>
      </c>
      <c r="B531" s="4">
        <v>41130</v>
      </c>
      <c r="D531" t="s">
        <v>330</v>
      </c>
      <c r="E531" s="4">
        <v>43146</v>
      </c>
      <c r="F531" s="6">
        <v>4.4499999999999998E-2</v>
      </c>
      <c r="N531" s="8">
        <v>726000</v>
      </c>
      <c r="R531" s="8">
        <v>40000</v>
      </c>
      <c r="T531" s="8">
        <v>18.149999999999999</v>
      </c>
      <c r="V531">
        <f t="shared" si="60"/>
        <v>2012</v>
      </c>
      <c r="W531">
        <f t="shared" si="61"/>
        <v>2012</v>
      </c>
      <c r="X531" t="str">
        <f t="shared" si="62"/>
        <v>PBS0</v>
      </c>
    </row>
    <row r="532" spans="1:24" x14ac:dyDescent="0.2">
      <c r="A532" s="4">
        <v>41128</v>
      </c>
      <c r="B532" s="4">
        <v>41130</v>
      </c>
      <c r="D532" t="s">
        <v>331</v>
      </c>
      <c r="E532" s="4">
        <v>44576</v>
      </c>
      <c r="F532" s="6">
        <v>5.45E-2</v>
      </c>
      <c r="N532" s="8">
        <v>176000</v>
      </c>
      <c r="V532">
        <f t="shared" si="60"/>
        <v>2012</v>
      </c>
      <c r="W532">
        <f t="shared" si="61"/>
        <v>2012</v>
      </c>
      <c r="X532" t="str">
        <f t="shared" si="62"/>
        <v>PBS0</v>
      </c>
    </row>
    <row r="533" spans="1:24" x14ac:dyDescent="0.2">
      <c r="A533" s="4">
        <v>41128</v>
      </c>
      <c r="B533" s="4">
        <v>41130</v>
      </c>
      <c r="D533" t="s">
        <v>332</v>
      </c>
      <c r="E533" s="4">
        <v>46402</v>
      </c>
      <c r="F533" s="6">
        <v>0.06</v>
      </c>
      <c r="N533" s="8">
        <v>106000</v>
      </c>
      <c r="V533">
        <f t="shared" si="60"/>
        <v>2012</v>
      </c>
      <c r="W533">
        <f t="shared" si="61"/>
        <v>2012</v>
      </c>
      <c r="X533" t="str">
        <f t="shared" si="62"/>
        <v>PBS0</v>
      </c>
    </row>
    <row r="534" spans="1:24" x14ac:dyDescent="0.2">
      <c r="A534" s="4">
        <v>41128</v>
      </c>
      <c r="B534" s="4">
        <v>41130</v>
      </c>
      <c r="D534" t="s">
        <v>337</v>
      </c>
      <c r="E534" s="4">
        <v>50086</v>
      </c>
      <c r="F534" s="6">
        <v>6.0999999999999999E-2</v>
      </c>
      <c r="N534" s="8">
        <v>589000</v>
      </c>
      <c r="R534" s="8">
        <v>500000</v>
      </c>
      <c r="T534" s="8">
        <v>1.1779999999999999</v>
      </c>
      <c r="V534">
        <f t="shared" si="60"/>
        <v>2012</v>
      </c>
      <c r="W534">
        <f t="shared" si="61"/>
        <v>2012</v>
      </c>
      <c r="X534" t="str">
        <f t="shared" si="62"/>
        <v>PBS0</v>
      </c>
    </row>
    <row r="535" spans="1:24" x14ac:dyDescent="0.2">
      <c r="A535" s="4">
        <v>41130</v>
      </c>
      <c r="B535" s="4">
        <v>41134</v>
      </c>
      <c r="D535" t="s">
        <v>373</v>
      </c>
      <c r="E535" s="4">
        <v>41225</v>
      </c>
      <c r="F535" s="6">
        <v>0</v>
      </c>
      <c r="L535" s="6">
        <v>4.1250000000000002E-2</v>
      </c>
      <c r="M535" s="8">
        <v>6000000</v>
      </c>
      <c r="N535" s="8">
        <v>1169000</v>
      </c>
      <c r="P535" s="8">
        <v>850000</v>
      </c>
      <c r="R535" s="8">
        <v>850000</v>
      </c>
      <c r="T535" s="8">
        <v>1.3752941176470588</v>
      </c>
      <c r="V535">
        <f t="shared" si="60"/>
        <v>2012</v>
      </c>
      <c r="W535">
        <f t="shared" si="61"/>
        <v>2012</v>
      </c>
      <c r="X535" t="str">
        <f t="shared" si="62"/>
        <v>SPN0</v>
      </c>
    </row>
    <row r="536" spans="1:24" x14ac:dyDescent="0.2">
      <c r="A536" s="4">
        <v>41130</v>
      </c>
      <c r="B536" s="4">
        <v>41134</v>
      </c>
      <c r="D536" t="s">
        <v>374</v>
      </c>
      <c r="E536" s="4">
        <v>41498</v>
      </c>
      <c r="F536" s="6">
        <v>0</v>
      </c>
      <c r="L536" s="6">
        <v>4.5312499999999999E-2</v>
      </c>
      <c r="N536" s="8">
        <v>531000</v>
      </c>
      <c r="P536" s="8">
        <v>500000</v>
      </c>
      <c r="R536" s="8">
        <v>450000</v>
      </c>
      <c r="T536" s="8">
        <v>1.18</v>
      </c>
      <c r="V536">
        <f t="shared" si="60"/>
        <v>2012</v>
      </c>
      <c r="W536">
        <f t="shared" si="61"/>
        <v>2012</v>
      </c>
      <c r="X536" t="str">
        <f t="shared" si="62"/>
        <v>SPN1</v>
      </c>
    </row>
    <row r="537" spans="1:24" x14ac:dyDescent="0.2">
      <c r="A537" s="4">
        <v>41130</v>
      </c>
      <c r="B537" s="4">
        <v>41134</v>
      </c>
      <c r="D537" t="s">
        <v>375</v>
      </c>
      <c r="E537" s="4">
        <v>45061</v>
      </c>
      <c r="F537" s="6">
        <v>5.6250000000000001E-2</v>
      </c>
      <c r="L537" s="6">
        <v>5.8125000000000003E-2</v>
      </c>
      <c r="N537" s="8">
        <v>7471300</v>
      </c>
      <c r="P537" s="8">
        <v>4950000</v>
      </c>
      <c r="R537" s="8">
        <v>3100000</v>
      </c>
      <c r="T537" s="8">
        <v>2.4100967741935482</v>
      </c>
      <c r="V537">
        <f t="shared" si="60"/>
        <v>2012</v>
      </c>
      <c r="W537">
        <f t="shared" si="61"/>
        <v>2012</v>
      </c>
      <c r="X537" t="str">
        <f t="shared" si="62"/>
        <v>FR00</v>
      </c>
    </row>
    <row r="538" spans="1:24" x14ac:dyDescent="0.2">
      <c r="A538" s="4">
        <v>41130</v>
      </c>
      <c r="B538" s="4">
        <v>41134</v>
      </c>
      <c r="D538" t="s">
        <v>376</v>
      </c>
      <c r="E538" s="4">
        <v>46888</v>
      </c>
      <c r="F538" s="6">
        <v>6.1249999999999999E-2</v>
      </c>
      <c r="L538" s="6">
        <v>6.3125000000000001E-2</v>
      </c>
      <c r="N538" s="8">
        <v>7838200</v>
      </c>
      <c r="P538" s="8">
        <v>7838200</v>
      </c>
      <c r="R538" s="8">
        <v>4600000</v>
      </c>
      <c r="T538" s="8">
        <v>1.7039565217391304</v>
      </c>
      <c r="V538">
        <f t="shared" si="60"/>
        <v>2012</v>
      </c>
      <c r="W538">
        <f t="shared" si="61"/>
        <v>2012</v>
      </c>
      <c r="X538" t="str">
        <f t="shared" si="62"/>
        <v>FR00</v>
      </c>
    </row>
    <row r="539" spans="1:24" x14ac:dyDescent="0.2">
      <c r="A539" s="4">
        <v>41130</v>
      </c>
      <c r="B539" s="4">
        <v>41134</v>
      </c>
      <c r="D539" t="s">
        <v>335</v>
      </c>
      <c r="E539" s="4">
        <v>51971</v>
      </c>
      <c r="F539" s="6">
        <v>6.3750000000000001E-2</v>
      </c>
      <c r="N539" s="8">
        <v>3007000</v>
      </c>
      <c r="P539" s="8">
        <v>300000</v>
      </c>
      <c r="V539">
        <f t="shared" si="60"/>
        <v>2012</v>
      </c>
      <c r="W539">
        <f t="shared" si="61"/>
        <v>2012</v>
      </c>
      <c r="X539" t="str">
        <f t="shared" si="62"/>
        <v>FR00</v>
      </c>
    </row>
    <row r="540" spans="1:24" x14ac:dyDescent="0.2">
      <c r="A540" s="4">
        <v>41149</v>
      </c>
      <c r="B540" s="4">
        <v>41151</v>
      </c>
      <c r="D540" t="s">
        <v>374</v>
      </c>
      <c r="E540" s="4">
        <v>41498</v>
      </c>
      <c r="F540" s="6">
        <v>0</v>
      </c>
      <c r="L540" s="6">
        <v>4.6249999999999999E-2</v>
      </c>
      <c r="M540" s="8">
        <v>6000000</v>
      </c>
      <c r="N540" s="8">
        <v>666300</v>
      </c>
      <c r="P540" s="8">
        <v>666300</v>
      </c>
      <c r="R540" s="8">
        <v>540000</v>
      </c>
      <c r="T540" s="8">
        <v>1.2338888888888888</v>
      </c>
      <c r="V540">
        <f t="shared" si="60"/>
        <v>2012</v>
      </c>
      <c r="W540">
        <f t="shared" si="61"/>
        <v>2012</v>
      </c>
      <c r="X540" t="str">
        <f t="shared" si="62"/>
        <v>SPN1</v>
      </c>
    </row>
    <row r="541" spans="1:24" x14ac:dyDescent="0.2">
      <c r="A541" s="4">
        <v>41149</v>
      </c>
      <c r="B541" s="4">
        <v>41151</v>
      </c>
      <c r="D541" t="s">
        <v>299</v>
      </c>
      <c r="E541" s="4">
        <v>42840</v>
      </c>
      <c r="F541" s="6">
        <v>6.25E-2</v>
      </c>
      <c r="L541" s="6">
        <v>5.6250000000000001E-2</v>
      </c>
      <c r="N541" s="8">
        <v>887000</v>
      </c>
      <c r="P541" s="8">
        <v>600000</v>
      </c>
      <c r="R541" s="8">
        <v>350000</v>
      </c>
      <c r="T541" s="8">
        <v>2.5342857142857143</v>
      </c>
      <c r="V541">
        <f t="shared" si="60"/>
        <v>2012</v>
      </c>
      <c r="W541">
        <f t="shared" si="61"/>
        <v>2012</v>
      </c>
      <c r="X541" t="str">
        <f t="shared" si="62"/>
        <v>FR00</v>
      </c>
    </row>
    <row r="542" spans="1:24" x14ac:dyDescent="0.2">
      <c r="A542" s="4">
        <v>41149</v>
      </c>
      <c r="B542" s="4">
        <v>41151</v>
      </c>
      <c r="D542" t="s">
        <v>375</v>
      </c>
      <c r="E542" s="4">
        <v>45061</v>
      </c>
      <c r="F542" s="6">
        <v>5.6250000000000001E-2</v>
      </c>
      <c r="N542" s="8">
        <v>1530000</v>
      </c>
      <c r="V542">
        <f t="shared" si="60"/>
        <v>2012</v>
      </c>
      <c r="W542">
        <f t="shared" si="61"/>
        <v>2012</v>
      </c>
      <c r="X542" t="str">
        <f t="shared" si="62"/>
        <v>FR00</v>
      </c>
    </row>
    <row r="543" spans="1:24" x14ac:dyDescent="0.2">
      <c r="A543" s="4">
        <v>41149</v>
      </c>
      <c r="B543" s="4">
        <v>41151</v>
      </c>
      <c r="D543" t="s">
        <v>377</v>
      </c>
      <c r="E543" s="4">
        <v>48714</v>
      </c>
      <c r="F543" s="6">
        <v>6.6250000000000003E-2</v>
      </c>
      <c r="L543" s="6">
        <v>6.9062499999999999E-2</v>
      </c>
      <c r="N543" s="8">
        <v>4284500</v>
      </c>
      <c r="P543" s="8">
        <v>3200000</v>
      </c>
      <c r="R543" s="8">
        <v>2950000</v>
      </c>
      <c r="T543" s="8">
        <v>1.4523728813559322</v>
      </c>
      <c r="V543">
        <f t="shared" si="60"/>
        <v>2012</v>
      </c>
      <c r="W543">
        <f t="shared" si="61"/>
        <v>2012</v>
      </c>
      <c r="X543" t="str">
        <f t="shared" si="62"/>
        <v>FR00</v>
      </c>
    </row>
    <row r="544" spans="1:24" x14ac:dyDescent="0.2">
      <c r="A544" s="4">
        <v>41149</v>
      </c>
      <c r="B544" s="4">
        <v>41151</v>
      </c>
      <c r="D544" t="s">
        <v>335</v>
      </c>
      <c r="E544" s="4">
        <v>51971</v>
      </c>
      <c r="F544" s="6">
        <v>6.3750000000000001E-2</v>
      </c>
      <c r="N544" s="8">
        <v>1149500</v>
      </c>
      <c r="P544" s="8">
        <v>100000</v>
      </c>
      <c r="V544">
        <f t="shared" si="60"/>
        <v>2012</v>
      </c>
      <c r="W544">
        <f t="shared" si="61"/>
        <v>2012</v>
      </c>
      <c r="X544" t="str">
        <f t="shared" si="62"/>
        <v>FR00</v>
      </c>
    </row>
    <row r="545" spans="1:24" x14ac:dyDescent="0.2">
      <c r="A545" s="4">
        <v>41156</v>
      </c>
      <c r="B545" s="4">
        <v>41158</v>
      </c>
      <c r="D545" t="s">
        <v>378</v>
      </c>
      <c r="F545" s="6">
        <v>0</v>
      </c>
      <c r="M545" s="8">
        <v>1000000</v>
      </c>
      <c r="N545" s="8">
        <v>182000</v>
      </c>
      <c r="V545">
        <f t="shared" si="60"/>
        <v>2012</v>
      </c>
      <c r="W545">
        <f t="shared" si="61"/>
        <v>2012</v>
      </c>
      <c r="X545" t="str">
        <f t="shared" si="62"/>
        <v>SPN-</v>
      </c>
    </row>
    <row r="546" spans="1:24" x14ac:dyDescent="0.2">
      <c r="A546" s="4">
        <v>41156</v>
      </c>
      <c r="B546" s="4">
        <v>41158</v>
      </c>
      <c r="D546" t="s">
        <v>330</v>
      </c>
      <c r="E546" s="4">
        <v>43146</v>
      </c>
      <c r="F546" s="6">
        <v>4.4499999999999998E-2</v>
      </c>
      <c r="N546" s="8">
        <v>870000</v>
      </c>
      <c r="R546" s="8">
        <v>660000</v>
      </c>
      <c r="T546" s="8">
        <v>1.3181818181818181</v>
      </c>
      <c r="V546">
        <f t="shared" si="60"/>
        <v>2012</v>
      </c>
      <c r="W546">
        <f t="shared" si="61"/>
        <v>2012</v>
      </c>
      <c r="X546" t="str">
        <f t="shared" si="62"/>
        <v>PBS0</v>
      </c>
    </row>
    <row r="547" spans="1:24" x14ac:dyDescent="0.2">
      <c r="A547" s="4">
        <v>41156</v>
      </c>
      <c r="B547" s="4">
        <v>41158</v>
      </c>
      <c r="D547" t="s">
        <v>331</v>
      </c>
      <c r="E547" s="4">
        <v>44576</v>
      </c>
      <c r="F547" s="6">
        <v>5.45E-2</v>
      </c>
      <c r="N547" s="8">
        <v>390000</v>
      </c>
      <c r="R547" s="8">
        <v>193000</v>
      </c>
      <c r="T547" s="8">
        <v>2.0207253886010363</v>
      </c>
      <c r="V547">
        <f t="shared" si="60"/>
        <v>2012</v>
      </c>
      <c r="W547">
        <f t="shared" si="61"/>
        <v>2012</v>
      </c>
      <c r="X547" t="str">
        <f t="shared" si="62"/>
        <v>PBS0</v>
      </c>
    </row>
    <row r="548" spans="1:24" x14ac:dyDescent="0.2">
      <c r="A548" s="4">
        <v>41156</v>
      </c>
      <c r="B548" s="4">
        <v>41158</v>
      </c>
      <c r="D548" t="s">
        <v>332</v>
      </c>
      <c r="E548" s="4">
        <v>46402</v>
      </c>
      <c r="F548" s="6">
        <v>0.06</v>
      </c>
      <c r="N548" s="8">
        <v>139000</v>
      </c>
      <c r="V548">
        <f t="shared" si="60"/>
        <v>2012</v>
      </c>
      <c r="W548">
        <f t="shared" si="61"/>
        <v>2012</v>
      </c>
      <c r="X548" t="str">
        <f t="shared" si="62"/>
        <v>PBS0</v>
      </c>
    </row>
    <row r="549" spans="1:24" x14ac:dyDescent="0.2">
      <c r="A549" s="4">
        <v>41156</v>
      </c>
      <c r="B549" s="4">
        <v>41158</v>
      </c>
      <c r="D549" t="s">
        <v>337</v>
      </c>
      <c r="E549" s="4">
        <v>50086</v>
      </c>
      <c r="F549" s="6">
        <v>6.0999999999999999E-2</v>
      </c>
      <c r="N549" s="8">
        <v>402000</v>
      </c>
      <c r="R549" s="8">
        <v>250000</v>
      </c>
      <c r="T549" s="8">
        <v>1.6080000000000001</v>
      </c>
      <c r="V549">
        <f t="shared" si="60"/>
        <v>2012</v>
      </c>
      <c r="W549">
        <f t="shared" si="61"/>
        <v>2012</v>
      </c>
      <c r="X549" t="str">
        <f t="shared" si="62"/>
        <v>PBS0</v>
      </c>
    </row>
    <row r="550" spans="1:24" x14ac:dyDescent="0.2">
      <c r="A550" s="4">
        <v>41163</v>
      </c>
      <c r="B550" s="4">
        <v>41165</v>
      </c>
      <c r="D550" t="s">
        <v>379</v>
      </c>
      <c r="E550" s="4">
        <v>41255</v>
      </c>
      <c r="F550" s="6">
        <v>0</v>
      </c>
      <c r="L550" s="6">
        <v>4.0625000000000001E-2</v>
      </c>
      <c r="M550" s="8">
        <v>5000000</v>
      </c>
      <c r="N550" s="8">
        <v>4487000</v>
      </c>
      <c r="P550" s="8">
        <v>3650000</v>
      </c>
      <c r="R550" s="8">
        <v>1000000</v>
      </c>
      <c r="T550" s="8">
        <v>4.4870000000000001</v>
      </c>
      <c r="V550">
        <f t="shared" si="60"/>
        <v>2012</v>
      </c>
      <c r="W550">
        <f t="shared" si="61"/>
        <v>2012</v>
      </c>
      <c r="X550" t="str">
        <f t="shared" si="62"/>
        <v>SPN0</v>
      </c>
    </row>
    <row r="551" spans="1:24" x14ac:dyDescent="0.2">
      <c r="A551" s="4">
        <v>41163</v>
      </c>
      <c r="B551" s="4">
        <v>41165</v>
      </c>
      <c r="D551" t="s">
        <v>380</v>
      </c>
      <c r="E551" s="4">
        <v>41164</v>
      </c>
      <c r="F551" s="6">
        <v>0</v>
      </c>
      <c r="L551" s="6">
        <v>4.6249999999999999E-2</v>
      </c>
      <c r="N551" s="8">
        <v>1785000</v>
      </c>
      <c r="P551" s="8">
        <v>1100000</v>
      </c>
      <c r="R551" s="8">
        <v>1000000</v>
      </c>
      <c r="T551" s="8">
        <v>1.7849999999999999</v>
      </c>
      <c r="V551">
        <f t="shared" si="60"/>
        <v>2012</v>
      </c>
      <c r="W551">
        <f t="shared" si="61"/>
        <v>2012</v>
      </c>
      <c r="X551" t="str">
        <f t="shared" si="62"/>
        <v>SPN1</v>
      </c>
    </row>
    <row r="552" spans="1:24" x14ac:dyDescent="0.2">
      <c r="A552" s="4">
        <v>41163</v>
      </c>
      <c r="B552" s="4">
        <v>41165</v>
      </c>
      <c r="D552" t="s">
        <v>375</v>
      </c>
      <c r="E552" s="4">
        <v>45061</v>
      </c>
      <c r="F552" s="6">
        <v>5.6250000000000001E-2</v>
      </c>
      <c r="L552" s="6">
        <v>5.9687499999999998E-2</v>
      </c>
      <c r="N552" s="8">
        <v>2121500</v>
      </c>
      <c r="P552" s="8">
        <v>450000</v>
      </c>
      <c r="R552" s="8">
        <v>400000</v>
      </c>
      <c r="T552" s="8">
        <v>5.30375</v>
      </c>
      <c r="V552">
        <f t="shared" si="60"/>
        <v>2012</v>
      </c>
      <c r="W552">
        <f t="shared" si="61"/>
        <v>2012</v>
      </c>
      <c r="X552" t="str">
        <f t="shared" si="62"/>
        <v>FR00</v>
      </c>
    </row>
    <row r="553" spans="1:24" x14ac:dyDescent="0.2">
      <c r="A553" s="4">
        <v>41163</v>
      </c>
      <c r="B553" s="4">
        <v>41165</v>
      </c>
      <c r="D553" t="s">
        <v>376</v>
      </c>
      <c r="E553" s="4">
        <v>46888</v>
      </c>
      <c r="F553" s="6">
        <v>6.1249999999999999E-2</v>
      </c>
      <c r="L553" s="6">
        <v>6.3750000000000001E-2</v>
      </c>
      <c r="N553" s="8">
        <v>1750500</v>
      </c>
      <c r="P553" s="8">
        <v>650000</v>
      </c>
      <c r="R553" s="8">
        <v>600000</v>
      </c>
      <c r="T553" s="8">
        <v>2.9175</v>
      </c>
      <c r="V553">
        <f t="shared" si="60"/>
        <v>2012</v>
      </c>
      <c r="W553">
        <f t="shared" si="61"/>
        <v>2012</v>
      </c>
      <c r="X553" t="str">
        <f t="shared" si="62"/>
        <v>FR00</v>
      </c>
    </row>
    <row r="554" spans="1:24" x14ac:dyDescent="0.2">
      <c r="A554" s="4">
        <v>41163</v>
      </c>
      <c r="B554" s="4">
        <v>41165</v>
      </c>
      <c r="D554" t="s">
        <v>377</v>
      </c>
      <c r="E554" s="4">
        <v>48714</v>
      </c>
      <c r="F554" s="6">
        <v>6.6250000000000003E-2</v>
      </c>
      <c r="L554" s="6">
        <v>6.7187499999999997E-2</v>
      </c>
      <c r="N554" s="8">
        <v>3973000</v>
      </c>
      <c r="P554" s="8">
        <v>3450000</v>
      </c>
      <c r="R554" s="8">
        <v>3200000</v>
      </c>
      <c r="V554">
        <f t="shared" si="60"/>
        <v>2012</v>
      </c>
      <c r="W554">
        <f t="shared" si="61"/>
        <v>2012</v>
      </c>
      <c r="X554" t="str">
        <f t="shared" si="62"/>
        <v>FR00</v>
      </c>
    </row>
    <row r="555" spans="1:24" x14ac:dyDescent="0.2">
      <c r="A555" s="4">
        <v>41170</v>
      </c>
      <c r="B555" s="4">
        <v>41172</v>
      </c>
      <c r="D555" t="s">
        <v>381</v>
      </c>
      <c r="F555" s="6">
        <v>0</v>
      </c>
      <c r="M555" s="8">
        <v>1000000</v>
      </c>
      <c r="N555" s="8">
        <v>151000</v>
      </c>
      <c r="V555">
        <f t="shared" si="60"/>
        <v>2012</v>
      </c>
      <c r="W555">
        <f t="shared" si="61"/>
        <v>2012</v>
      </c>
      <c r="X555" t="str">
        <f t="shared" si="62"/>
        <v>SPN-</v>
      </c>
    </row>
    <row r="556" spans="1:24" x14ac:dyDescent="0.2">
      <c r="A556" s="4">
        <v>41170</v>
      </c>
      <c r="B556" s="4">
        <v>41172</v>
      </c>
      <c r="D556" t="s">
        <v>330</v>
      </c>
      <c r="E556" s="4">
        <v>43146</v>
      </c>
      <c r="F556" s="6">
        <v>4.4499999999999998E-2</v>
      </c>
      <c r="N556" s="8">
        <v>741000</v>
      </c>
      <c r="V556">
        <f t="shared" si="60"/>
        <v>2012</v>
      </c>
      <c r="W556">
        <f t="shared" si="61"/>
        <v>2012</v>
      </c>
      <c r="X556" t="str">
        <f t="shared" si="62"/>
        <v>PBS0</v>
      </c>
    </row>
    <row r="557" spans="1:24" x14ac:dyDescent="0.2">
      <c r="A557" s="4">
        <v>41170</v>
      </c>
      <c r="B557" s="4">
        <v>41172</v>
      </c>
      <c r="D557" t="s">
        <v>331</v>
      </c>
      <c r="E557" s="4">
        <v>44576</v>
      </c>
      <c r="F557" s="6">
        <v>5.45E-2</v>
      </c>
      <c r="N557" s="8">
        <v>241000</v>
      </c>
      <c r="V557">
        <f t="shared" si="60"/>
        <v>2012</v>
      </c>
      <c r="W557">
        <f t="shared" si="61"/>
        <v>2012</v>
      </c>
      <c r="X557" t="str">
        <f t="shared" si="62"/>
        <v>PBS0</v>
      </c>
    </row>
    <row r="558" spans="1:24" x14ac:dyDescent="0.2">
      <c r="A558" s="4">
        <v>41170</v>
      </c>
      <c r="B558" s="4">
        <v>41172</v>
      </c>
      <c r="D558" t="s">
        <v>332</v>
      </c>
      <c r="E558" s="4">
        <v>46402</v>
      </c>
      <c r="F558" s="6">
        <v>0.06</v>
      </c>
      <c r="N558" s="8">
        <v>26000</v>
      </c>
      <c r="V558">
        <f t="shared" si="60"/>
        <v>2012</v>
      </c>
      <c r="W558">
        <f t="shared" si="61"/>
        <v>2012</v>
      </c>
      <c r="X558" t="str">
        <f t="shared" si="62"/>
        <v>PBS0</v>
      </c>
    </row>
    <row r="559" spans="1:24" x14ac:dyDescent="0.2">
      <c r="A559" s="4">
        <v>41170</v>
      </c>
      <c r="B559" s="4">
        <v>41172</v>
      </c>
      <c r="D559" t="s">
        <v>337</v>
      </c>
      <c r="E559" s="4">
        <v>50086</v>
      </c>
      <c r="F559" s="6">
        <v>6.0999999999999999E-2</v>
      </c>
      <c r="N559" s="8">
        <v>206000</v>
      </c>
      <c r="V559">
        <f t="shared" si="60"/>
        <v>2012</v>
      </c>
      <c r="W559">
        <f t="shared" si="61"/>
        <v>2012</v>
      </c>
      <c r="X559" t="str">
        <f t="shared" si="62"/>
        <v>PBS0</v>
      </c>
    </row>
    <row r="560" spans="1:24" x14ac:dyDescent="0.2">
      <c r="A560" s="4">
        <v>41177</v>
      </c>
      <c r="B560" s="4">
        <v>41179</v>
      </c>
      <c r="D560" t="s">
        <v>380</v>
      </c>
      <c r="E560" s="4">
        <v>41529</v>
      </c>
      <c r="F560" s="6">
        <v>0</v>
      </c>
      <c r="L560" s="6">
        <v>4.7500000000000001E-2</v>
      </c>
      <c r="M560" s="8">
        <v>5000000</v>
      </c>
      <c r="N560" s="8">
        <v>1796000</v>
      </c>
      <c r="P560" s="8">
        <v>1150000</v>
      </c>
      <c r="R560" s="8">
        <v>1000000</v>
      </c>
      <c r="T560" s="8">
        <v>1.796</v>
      </c>
      <c r="V560">
        <f t="shared" si="60"/>
        <v>2012</v>
      </c>
      <c r="W560">
        <f t="shared" si="61"/>
        <v>2012</v>
      </c>
      <c r="X560" t="str">
        <f t="shared" si="62"/>
        <v>SPN1</v>
      </c>
    </row>
    <row r="561" spans="1:24" x14ac:dyDescent="0.2">
      <c r="A561" s="4">
        <v>41177</v>
      </c>
      <c r="B561" s="4">
        <v>41179</v>
      </c>
      <c r="D561" t="s">
        <v>299</v>
      </c>
      <c r="E561" s="4">
        <v>42840</v>
      </c>
      <c r="F561" s="6">
        <v>6.25E-2</v>
      </c>
      <c r="L561" s="6">
        <v>5.5312500000000001E-2</v>
      </c>
      <c r="N561" s="8">
        <v>1761000</v>
      </c>
      <c r="P561" s="8">
        <v>950000</v>
      </c>
      <c r="R561" s="8">
        <v>950000</v>
      </c>
      <c r="T561" s="8">
        <v>1.8536842105263158</v>
      </c>
      <c r="V561">
        <f t="shared" si="60"/>
        <v>2012</v>
      </c>
      <c r="W561">
        <f t="shared" si="61"/>
        <v>2012</v>
      </c>
      <c r="X561" t="str">
        <f t="shared" si="62"/>
        <v>FR00</v>
      </c>
    </row>
    <row r="562" spans="1:24" x14ac:dyDescent="0.2">
      <c r="A562" s="4">
        <v>41177</v>
      </c>
      <c r="B562" s="4">
        <v>41179</v>
      </c>
      <c r="D562" t="s">
        <v>375</v>
      </c>
      <c r="E562" s="4">
        <v>45061</v>
      </c>
      <c r="F562" s="6">
        <v>5.6250000000000001E-2</v>
      </c>
      <c r="L562" s="6">
        <v>6.0312499999999998E-2</v>
      </c>
      <c r="N562" s="8">
        <v>4200800</v>
      </c>
      <c r="P562" s="8">
        <v>2200000</v>
      </c>
      <c r="R562" s="8">
        <v>2200000</v>
      </c>
      <c r="T562" s="8">
        <v>1.9094545454545455</v>
      </c>
      <c r="V562">
        <f t="shared" si="60"/>
        <v>2012</v>
      </c>
      <c r="W562">
        <f t="shared" si="61"/>
        <v>2012</v>
      </c>
      <c r="X562" t="str">
        <f t="shared" si="62"/>
        <v>FR00</v>
      </c>
    </row>
    <row r="563" spans="1:24" x14ac:dyDescent="0.2">
      <c r="A563" s="4">
        <v>41177</v>
      </c>
      <c r="B563" s="4">
        <v>41179</v>
      </c>
      <c r="D563" t="s">
        <v>377</v>
      </c>
      <c r="E563" s="4">
        <v>48714</v>
      </c>
      <c r="F563" s="6">
        <v>6.6250000000000003E-2</v>
      </c>
      <c r="L563" s="6">
        <v>6.7500000000000004E-2</v>
      </c>
      <c r="N563" s="8">
        <v>4118000</v>
      </c>
      <c r="P563" s="8">
        <v>1150000</v>
      </c>
      <c r="R563" s="8">
        <v>1150000</v>
      </c>
      <c r="T563" s="8">
        <v>3.5808695652173914</v>
      </c>
      <c r="V563">
        <f t="shared" si="60"/>
        <v>2012</v>
      </c>
      <c r="W563">
        <f t="shared" si="61"/>
        <v>2012</v>
      </c>
      <c r="X563" t="str">
        <f t="shared" si="62"/>
        <v>FR00</v>
      </c>
    </row>
    <row r="564" spans="1:24" x14ac:dyDescent="0.2">
      <c r="A564" s="4">
        <v>41184</v>
      </c>
      <c r="B564" s="4">
        <v>41186</v>
      </c>
      <c r="D564" t="s">
        <v>382</v>
      </c>
      <c r="E564" s="4">
        <v>41367</v>
      </c>
      <c r="F564" s="6">
        <v>0</v>
      </c>
      <c r="M564" s="8">
        <v>1000000</v>
      </c>
      <c r="N564" s="8">
        <v>265000</v>
      </c>
      <c r="R564" s="8">
        <v>90000</v>
      </c>
      <c r="T564" s="8">
        <v>2.9444444444444446</v>
      </c>
      <c r="V564">
        <f t="shared" si="60"/>
        <v>2012</v>
      </c>
      <c r="W564">
        <f t="shared" si="61"/>
        <v>2012</v>
      </c>
      <c r="X564" t="str">
        <f t="shared" si="62"/>
        <v>SPN-</v>
      </c>
    </row>
    <row r="565" spans="1:24" x14ac:dyDescent="0.2">
      <c r="A565" s="4">
        <v>41184</v>
      </c>
      <c r="B565" s="4">
        <v>41186</v>
      </c>
      <c r="D565" t="s">
        <v>330</v>
      </c>
      <c r="E565" s="4">
        <v>43146</v>
      </c>
      <c r="F565" s="6">
        <v>4.4499999999999998E-2</v>
      </c>
      <c r="N565" s="8">
        <v>756000</v>
      </c>
      <c r="R565" s="8">
        <v>460000</v>
      </c>
      <c r="T565" s="8">
        <v>1.6434782608695653</v>
      </c>
      <c r="V565">
        <f t="shared" si="60"/>
        <v>2012</v>
      </c>
      <c r="W565">
        <f t="shared" si="61"/>
        <v>2012</v>
      </c>
      <c r="X565" t="str">
        <f t="shared" si="62"/>
        <v>PBS0</v>
      </c>
    </row>
    <row r="566" spans="1:24" x14ac:dyDescent="0.2">
      <c r="A566" s="4">
        <v>41184</v>
      </c>
      <c r="B566" s="4">
        <v>41186</v>
      </c>
      <c r="D566" t="s">
        <v>331</v>
      </c>
      <c r="E566" s="4">
        <v>44576</v>
      </c>
      <c r="F566" s="6">
        <v>5.45E-2</v>
      </c>
      <c r="N566" s="8">
        <v>209000</v>
      </c>
      <c r="V566">
        <f t="shared" si="60"/>
        <v>2012</v>
      </c>
      <c r="W566">
        <f t="shared" si="61"/>
        <v>2012</v>
      </c>
      <c r="X566" t="str">
        <f t="shared" si="62"/>
        <v>PBS0</v>
      </c>
    </row>
    <row r="567" spans="1:24" x14ac:dyDescent="0.2">
      <c r="A567" s="4">
        <v>41184</v>
      </c>
      <c r="B567" s="4">
        <v>41186</v>
      </c>
      <c r="D567" t="s">
        <v>332</v>
      </c>
      <c r="E567" s="4">
        <v>46402</v>
      </c>
      <c r="F567" s="6">
        <v>0.06</v>
      </c>
      <c r="N567" s="8">
        <v>68000</v>
      </c>
      <c r="V567">
        <f t="shared" si="60"/>
        <v>2012</v>
      </c>
      <c r="W567">
        <f t="shared" si="61"/>
        <v>2012</v>
      </c>
      <c r="X567" t="str">
        <f t="shared" si="62"/>
        <v>PBS0</v>
      </c>
    </row>
    <row r="568" spans="1:24" x14ac:dyDescent="0.2">
      <c r="A568" s="4">
        <v>41184</v>
      </c>
      <c r="B568" s="4">
        <v>41186</v>
      </c>
      <c r="D568" t="s">
        <v>337</v>
      </c>
      <c r="E568" s="4">
        <v>50086</v>
      </c>
      <c r="F568" s="6">
        <v>6.0999999999999999E-2</v>
      </c>
      <c r="N568" s="8">
        <v>102000</v>
      </c>
      <c r="R568" s="8">
        <v>81000</v>
      </c>
      <c r="T568" s="8">
        <v>1.2592592592592593</v>
      </c>
      <c r="V568">
        <f t="shared" si="60"/>
        <v>2012</v>
      </c>
      <c r="W568">
        <f t="shared" si="61"/>
        <v>2012</v>
      </c>
      <c r="X568" t="str">
        <f t="shared" si="62"/>
        <v>PBS0</v>
      </c>
    </row>
    <row r="569" spans="1:24" x14ac:dyDescent="0.2">
      <c r="A569" s="4">
        <v>41186</v>
      </c>
      <c r="B569" s="4">
        <v>41190</v>
      </c>
      <c r="D569" t="s">
        <v>383</v>
      </c>
      <c r="E569" s="4">
        <v>41281</v>
      </c>
      <c r="F569" s="6">
        <v>0</v>
      </c>
      <c r="L569" s="6">
        <v>4.0312500000000001E-2</v>
      </c>
      <c r="M569" s="8">
        <v>5000000</v>
      </c>
      <c r="N569" s="8">
        <v>3711000</v>
      </c>
      <c r="P569" s="8">
        <v>2350000</v>
      </c>
      <c r="R569" s="8">
        <v>1000000</v>
      </c>
      <c r="T569" s="8">
        <v>3.7109999999999999</v>
      </c>
      <c r="V569">
        <f t="shared" si="60"/>
        <v>2012</v>
      </c>
      <c r="W569">
        <f t="shared" si="61"/>
        <v>2012</v>
      </c>
      <c r="X569" t="str">
        <f t="shared" si="62"/>
        <v>SPN0</v>
      </c>
    </row>
    <row r="570" spans="1:24" x14ac:dyDescent="0.2">
      <c r="A570" s="4">
        <v>41186</v>
      </c>
      <c r="B570" s="4">
        <v>41190</v>
      </c>
      <c r="D570" t="s">
        <v>384</v>
      </c>
      <c r="E570" s="4">
        <v>41554</v>
      </c>
      <c r="F570" s="6">
        <v>0</v>
      </c>
      <c r="L570" s="6">
        <v>4.6875E-2</v>
      </c>
      <c r="N570" s="8">
        <v>2450000</v>
      </c>
      <c r="P570" s="8">
        <v>2450000</v>
      </c>
      <c r="R570" s="8">
        <v>1000000</v>
      </c>
      <c r="T570" s="8">
        <v>2.4500000000000002</v>
      </c>
      <c r="V570">
        <f t="shared" si="60"/>
        <v>2012</v>
      </c>
      <c r="W570">
        <f t="shared" si="61"/>
        <v>2012</v>
      </c>
      <c r="X570" t="str">
        <f t="shared" si="62"/>
        <v>SPN1</v>
      </c>
    </row>
    <row r="571" spans="1:24" x14ac:dyDescent="0.2">
      <c r="A571" s="4">
        <v>41186</v>
      </c>
      <c r="B571" s="4">
        <v>41190</v>
      </c>
      <c r="D571" t="s">
        <v>375</v>
      </c>
      <c r="E571" s="4">
        <v>45061</v>
      </c>
      <c r="F571" s="6">
        <v>5.6250000000000001E-2</v>
      </c>
      <c r="L571" s="6">
        <v>5.8749999999999997E-2</v>
      </c>
      <c r="N571" s="8">
        <v>3366000</v>
      </c>
      <c r="P571" s="8">
        <v>3366000</v>
      </c>
      <c r="R571" s="8">
        <v>1600000</v>
      </c>
      <c r="T571" s="8">
        <v>2.1037499999999998</v>
      </c>
      <c r="V571">
        <f t="shared" si="60"/>
        <v>2012</v>
      </c>
      <c r="W571">
        <f t="shared" si="61"/>
        <v>2012</v>
      </c>
      <c r="X571" t="str">
        <f t="shared" si="62"/>
        <v>FR00</v>
      </c>
    </row>
    <row r="572" spans="1:24" x14ac:dyDescent="0.2">
      <c r="A572" s="4">
        <v>41186</v>
      </c>
      <c r="B572" s="4">
        <v>41190</v>
      </c>
      <c r="D572" t="s">
        <v>376</v>
      </c>
      <c r="E572" s="4">
        <v>46888</v>
      </c>
      <c r="F572" s="6">
        <v>6.1249999999999999E-2</v>
      </c>
      <c r="L572" s="6">
        <v>6.3125000000000001E-2</v>
      </c>
      <c r="N572" s="8">
        <v>2547500</v>
      </c>
      <c r="P572" s="8">
        <v>1500000</v>
      </c>
      <c r="R572" s="8">
        <v>1500000</v>
      </c>
      <c r="T572" s="8">
        <v>1.6983333333333333</v>
      </c>
      <c r="V572">
        <f t="shared" si="60"/>
        <v>2012</v>
      </c>
      <c r="W572">
        <f t="shared" si="61"/>
        <v>2012</v>
      </c>
      <c r="X572" t="str">
        <f t="shared" si="62"/>
        <v>FR00</v>
      </c>
    </row>
    <row r="573" spans="1:24" x14ac:dyDescent="0.2">
      <c r="A573" s="4">
        <v>41186</v>
      </c>
      <c r="B573" s="4">
        <v>41190</v>
      </c>
      <c r="D573" t="s">
        <v>377</v>
      </c>
      <c r="E573" s="4">
        <v>48714</v>
      </c>
      <c r="F573" s="6">
        <v>6.6250000000000003E-2</v>
      </c>
      <c r="L573" s="6">
        <v>6.5937499999999996E-2</v>
      </c>
      <c r="N573" s="8">
        <v>6752400</v>
      </c>
      <c r="P573" s="8">
        <v>6752400</v>
      </c>
      <c r="R573" s="8">
        <v>2400000</v>
      </c>
      <c r="T573" s="8">
        <v>2.8134999999999999</v>
      </c>
      <c r="V573">
        <f t="shared" si="60"/>
        <v>2012</v>
      </c>
      <c r="W573">
        <f t="shared" si="61"/>
        <v>2012</v>
      </c>
      <c r="X573" t="str">
        <f t="shared" si="62"/>
        <v>FR00</v>
      </c>
    </row>
    <row r="574" spans="1:24" x14ac:dyDescent="0.2">
      <c r="A574" s="4">
        <v>41190</v>
      </c>
      <c r="B574" s="4">
        <v>41192</v>
      </c>
      <c r="D574" t="s">
        <v>385</v>
      </c>
      <c r="E574" s="4">
        <v>42292</v>
      </c>
      <c r="F574" s="6">
        <v>6.25E-2</v>
      </c>
      <c r="M574" s="8">
        <v>12000000</v>
      </c>
      <c r="N574" s="8">
        <v>12765145</v>
      </c>
      <c r="P574" s="8">
        <v>12676745</v>
      </c>
      <c r="R574" s="8">
        <v>12676745</v>
      </c>
      <c r="T574" s="8">
        <v>1.0069733989285103</v>
      </c>
      <c r="V574">
        <f t="shared" si="60"/>
        <v>2012</v>
      </c>
      <c r="W574">
        <f t="shared" si="61"/>
        <v>2012</v>
      </c>
      <c r="X574" t="str">
        <f t="shared" si="62"/>
        <v>ORI0</v>
      </c>
    </row>
    <row r="575" spans="1:24" x14ac:dyDescent="0.2">
      <c r="A575" s="4">
        <v>41198</v>
      </c>
      <c r="B575" s="4">
        <v>41200</v>
      </c>
      <c r="D575" t="s">
        <v>386</v>
      </c>
      <c r="E575" s="4">
        <v>41381</v>
      </c>
      <c r="F575" s="6">
        <v>0</v>
      </c>
      <c r="M575" s="8">
        <v>1000000</v>
      </c>
      <c r="N575" s="8">
        <v>226000</v>
      </c>
      <c r="R575" s="8">
        <v>105000</v>
      </c>
      <c r="T575" s="8">
        <v>2.1523809523809523</v>
      </c>
      <c r="V575">
        <f t="shared" si="60"/>
        <v>2012</v>
      </c>
      <c r="W575">
        <f t="shared" si="61"/>
        <v>2012</v>
      </c>
      <c r="X575" t="str">
        <f t="shared" si="62"/>
        <v>SPN-</v>
      </c>
    </row>
    <row r="576" spans="1:24" x14ac:dyDescent="0.2">
      <c r="A576" s="4">
        <v>41198</v>
      </c>
      <c r="B576" s="4">
        <v>41200</v>
      </c>
      <c r="D576" t="s">
        <v>330</v>
      </c>
      <c r="E576" s="4">
        <v>43146</v>
      </c>
      <c r="F576" s="6">
        <v>4.4499999999999998E-2</v>
      </c>
      <c r="N576" s="8">
        <v>1256000</v>
      </c>
      <c r="V576">
        <f t="shared" si="60"/>
        <v>2012</v>
      </c>
      <c r="W576">
        <f t="shared" si="61"/>
        <v>2012</v>
      </c>
      <c r="X576" t="str">
        <f t="shared" si="62"/>
        <v>PBS0</v>
      </c>
    </row>
    <row r="577" spans="1:24" x14ac:dyDescent="0.2">
      <c r="A577" s="4">
        <v>41198</v>
      </c>
      <c r="B577" s="4">
        <v>41200</v>
      </c>
      <c r="D577" t="s">
        <v>331</v>
      </c>
      <c r="E577" s="4">
        <v>44576</v>
      </c>
      <c r="F577" s="6">
        <v>5.45E-2</v>
      </c>
      <c r="N577" s="8">
        <v>193000</v>
      </c>
      <c r="V577">
        <f t="shared" si="60"/>
        <v>2012</v>
      </c>
      <c r="W577">
        <f t="shared" si="61"/>
        <v>2012</v>
      </c>
      <c r="X577" t="str">
        <f t="shared" si="62"/>
        <v>PBS0</v>
      </c>
    </row>
    <row r="578" spans="1:24" x14ac:dyDescent="0.2">
      <c r="A578" s="4">
        <v>41198</v>
      </c>
      <c r="B578" s="4">
        <v>41200</v>
      </c>
      <c r="D578" t="s">
        <v>332</v>
      </c>
      <c r="E578" s="4">
        <v>46402</v>
      </c>
      <c r="F578" s="6">
        <v>0.06</v>
      </c>
      <c r="N578" s="8">
        <v>205000</v>
      </c>
      <c r="V578">
        <f t="shared" si="60"/>
        <v>2012</v>
      </c>
      <c r="W578">
        <f t="shared" si="61"/>
        <v>2012</v>
      </c>
      <c r="X578" t="str">
        <f t="shared" si="62"/>
        <v>PBS0</v>
      </c>
    </row>
    <row r="579" spans="1:24" x14ac:dyDescent="0.2">
      <c r="A579" s="4">
        <v>41198</v>
      </c>
      <c r="B579" s="4">
        <v>41200</v>
      </c>
      <c r="D579" t="s">
        <v>337</v>
      </c>
      <c r="E579" s="4">
        <v>50086</v>
      </c>
      <c r="F579" s="6">
        <v>6.0999999999999999E-2</v>
      </c>
      <c r="N579" s="8">
        <v>261000</v>
      </c>
      <c r="R579" s="8">
        <v>260000</v>
      </c>
      <c r="T579" s="8">
        <v>1.0038461538461538</v>
      </c>
      <c r="V579">
        <f t="shared" si="60"/>
        <v>2012</v>
      </c>
      <c r="W579">
        <f t="shared" si="61"/>
        <v>2012</v>
      </c>
      <c r="X579" t="str">
        <f t="shared" si="62"/>
        <v>PBS0</v>
      </c>
    </row>
    <row r="580" spans="1:24" x14ac:dyDescent="0.2">
      <c r="A580" s="4">
        <v>41205</v>
      </c>
      <c r="B580" s="4">
        <v>41207</v>
      </c>
      <c r="D580" t="s">
        <v>384</v>
      </c>
      <c r="E580" s="4">
        <v>41554</v>
      </c>
      <c r="F580" s="6">
        <v>0</v>
      </c>
      <c r="L580" s="6">
        <v>4.6875E-2</v>
      </c>
      <c r="M580" s="8">
        <v>6000000</v>
      </c>
      <c r="N580" s="8">
        <v>1510000</v>
      </c>
      <c r="P580" s="8">
        <v>200000</v>
      </c>
      <c r="R580" s="8">
        <v>200000</v>
      </c>
      <c r="T580" s="8">
        <v>7.55</v>
      </c>
      <c r="V580">
        <f t="shared" si="60"/>
        <v>2012</v>
      </c>
      <c r="W580">
        <f t="shared" si="61"/>
        <v>2012</v>
      </c>
      <c r="X580" t="str">
        <f t="shared" si="62"/>
        <v>SPN1</v>
      </c>
    </row>
    <row r="581" spans="1:24" x14ac:dyDescent="0.2">
      <c r="A581" s="4">
        <v>41205</v>
      </c>
      <c r="B581" s="4">
        <v>41207</v>
      </c>
      <c r="D581" t="s">
        <v>387</v>
      </c>
      <c r="E581" s="4">
        <v>45061</v>
      </c>
      <c r="F581" s="6">
        <v>5.6250000000000001E-2</v>
      </c>
      <c r="L581" s="6">
        <v>5.46875E-2</v>
      </c>
      <c r="N581" s="8">
        <v>4306000</v>
      </c>
      <c r="P581" s="8">
        <v>3100000</v>
      </c>
      <c r="R581" s="8">
        <v>2550000</v>
      </c>
      <c r="T581" s="8">
        <v>1.6886274509803922</v>
      </c>
      <c r="V581">
        <f t="shared" si="60"/>
        <v>2012</v>
      </c>
      <c r="W581">
        <f t="shared" si="61"/>
        <v>2012</v>
      </c>
      <c r="X581" t="str">
        <f t="shared" si="62"/>
        <v>FR00</v>
      </c>
    </row>
    <row r="582" spans="1:24" x14ac:dyDescent="0.2">
      <c r="A582" s="4">
        <v>41205</v>
      </c>
      <c r="B582" s="4">
        <v>41207</v>
      </c>
      <c r="D582" t="s">
        <v>375</v>
      </c>
      <c r="E582" s="4">
        <v>45061</v>
      </c>
      <c r="F582" s="6">
        <v>5.6250000000000001E-2</v>
      </c>
      <c r="L582" s="6">
        <v>5.7500000000000002E-2</v>
      </c>
      <c r="N582" s="8">
        <v>4917000</v>
      </c>
      <c r="P582" s="8">
        <v>3300000</v>
      </c>
      <c r="R582" s="8">
        <v>3250000</v>
      </c>
      <c r="T582" s="8">
        <v>1.5129230769230768</v>
      </c>
      <c r="V582">
        <f t="shared" si="60"/>
        <v>2012</v>
      </c>
      <c r="W582">
        <f t="shared" si="61"/>
        <v>2012</v>
      </c>
      <c r="X582" t="str">
        <f t="shared" si="62"/>
        <v>FR00</v>
      </c>
    </row>
    <row r="583" spans="1:24" x14ac:dyDescent="0.2">
      <c r="A583" s="4">
        <v>41205</v>
      </c>
      <c r="B583" s="4">
        <v>41207</v>
      </c>
      <c r="D583" t="s">
        <v>377</v>
      </c>
      <c r="E583" s="4">
        <v>48714</v>
      </c>
      <c r="F583" s="6">
        <v>6.6250000000000003E-2</v>
      </c>
      <c r="L583" s="6">
        <v>6.5312499999999996E-2</v>
      </c>
      <c r="N583" s="8">
        <v>7234000</v>
      </c>
      <c r="P583" s="8">
        <v>7234000</v>
      </c>
      <c r="R583" s="8">
        <v>3000000</v>
      </c>
      <c r="T583" s="8">
        <v>2.4113333333333333</v>
      </c>
      <c r="V583">
        <f t="shared" si="60"/>
        <v>2012</v>
      </c>
      <c r="W583">
        <f t="shared" si="61"/>
        <v>2012</v>
      </c>
      <c r="X583" t="str">
        <f t="shared" si="62"/>
        <v>FR00</v>
      </c>
    </row>
    <row r="584" spans="1:24" x14ac:dyDescent="0.2">
      <c r="A584" s="4">
        <v>41212</v>
      </c>
      <c r="B584" s="4">
        <v>41214</v>
      </c>
      <c r="D584" t="s">
        <v>388</v>
      </c>
      <c r="E584" s="4">
        <v>41394</v>
      </c>
      <c r="F584" s="6">
        <v>0</v>
      </c>
      <c r="M584" s="8">
        <v>1000000</v>
      </c>
      <c r="N584" s="8">
        <v>921000</v>
      </c>
      <c r="V584">
        <f t="shared" si="60"/>
        <v>2012</v>
      </c>
      <c r="W584">
        <f t="shared" si="61"/>
        <v>2012</v>
      </c>
      <c r="X584" t="str">
        <f t="shared" si="62"/>
        <v>SPN-</v>
      </c>
    </row>
    <row r="585" spans="1:24" x14ac:dyDescent="0.2">
      <c r="A585" s="4">
        <v>41212</v>
      </c>
      <c r="B585" s="4">
        <v>41214</v>
      </c>
      <c r="D585" t="s">
        <v>330</v>
      </c>
      <c r="E585" s="4">
        <v>43146</v>
      </c>
      <c r="F585" s="6">
        <v>4.4499999999999998E-2</v>
      </c>
      <c r="N585" s="8">
        <v>1286000</v>
      </c>
      <c r="R585" s="8">
        <v>640000</v>
      </c>
      <c r="T585" s="8">
        <v>2.0093749999999999</v>
      </c>
      <c r="V585">
        <f t="shared" ref="V585:V597" si="63">YEAR(A585)</f>
        <v>2012</v>
      </c>
      <c r="W585">
        <f t="shared" ref="W585:W597" si="64">YEAR(B585)</f>
        <v>2012</v>
      </c>
      <c r="X585" t="str">
        <f t="shared" ref="X585:X597" si="65">LEFT(D585,4)</f>
        <v>PBS0</v>
      </c>
    </row>
    <row r="586" spans="1:24" x14ac:dyDescent="0.2">
      <c r="A586" s="4">
        <v>41212</v>
      </c>
      <c r="B586" s="4">
        <v>41214</v>
      </c>
      <c r="D586" t="s">
        <v>331</v>
      </c>
      <c r="E586" s="4">
        <v>44576</v>
      </c>
      <c r="F586" s="6">
        <v>5.45E-2</v>
      </c>
      <c r="N586" s="8">
        <v>63000</v>
      </c>
      <c r="V586">
        <f t="shared" si="63"/>
        <v>2012</v>
      </c>
      <c r="W586">
        <f t="shared" si="64"/>
        <v>2012</v>
      </c>
      <c r="X586" t="str">
        <f t="shared" si="65"/>
        <v>PBS0</v>
      </c>
    </row>
    <row r="587" spans="1:24" x14ac:dyDescent="0.2">
      <c r="A587" s="4">
        <v>41212</v>
      </c>
      <c r="B587" s="4">
        <v>41214</v>
      </c>
      <c r="D587" t="s">
        <v>332</v>
      </c>
      <c r="E587" s="4">
        <v>46402</v>
      </c>
      <c r="F587" s="6">
        <v>0.06</v>
      </c>
      <c r="N587" s="8">
        <v>66000</v>
      </c>
      <c r="V587">
        <f t="shared" si="63"/>
        <v>2012</v>
      </c>
      <c r="W587">
        <f t="shared" si="64"/>
        <v>2012</v>
      </c>
      <c r="X587" t="str">
        <f t="shared" si="65"/>
        <v>PBS0</v>
      </c>
    </row>
    <row r="588" spans="1:24" x14ac:dyDescent="0.2">
      <c r="A588" s="4">
        <v>41212</v>
      </c>
      <c r="B588" s="4">
        <v>41214</v>
      </c>
      <c r="D588" t="s">
        <v>337</v>
      </c>
      <c r="E588" s="4">
        <v>50086</v>
      </c>
      <c r="F588" s="6">
        <v>6.0999999999999999E-2</v>
      </c>
      <c r="N588" s="8">
        <v>317000</v>
      </c>
      <c r="R588" s="8">
        <v>273000</v>
      </c>
      <c r="T588" s="8">
        <v>1.1611721611721613</v>
      </c>
      <c r="V588">
        <f t="shared" si="63"/>
        <v>2012</v>
      </c>
      <c r="W588">
        <f t="shared" si="64"/>
        <v>2012</v>
      </c>
      <c r="X588" t="str">
        <f t="shared" si="65"/>
        <v>PBS0</v>
      </c>
    </row>
    <row r="589" spans="1:24" x14ac:dyDescent="0.2">
      <c r="A589" s="4">
        <v>41225</v>
      </c>
      <c r="B589" s="4">
        <v>41227</v>
      </c>
      <c r="D589" t="s">
        <v>389</v>
      </c>
      <c r="E589" s="4">
        <v>41318</v>
      </c>
      <c r="F589" s="6">
        <v>0</v>
      </c>
      <c r="L589" s="6">
        <v>3.7812499999999999E-2</v>
      </c>
      <c r="M589" s="8">
        <v>5000000</v>
      </c>
      <c r="N589" s="8">
        <v>4050000</v>
      </c>
      <c r="P589" s="8">
        <v>1800000</v>
      </c>
      <c r="R589" s="8">
        <v>1000000</v>
      </c>
      <c r="T589" s="8">
        <v>4.05</v>
      </c>
      <c r="V589">
        <f t="shared" si="63"/>
        <v>2012</v>
      </c>
      <c r="W589">
        <f t="shared" si="64"/>
        <v>2012</v>
      </c>
      <c r="X589" t="str">
        <f t="shared" si="65"/>
        <v>SPN0</v>
      </c>
    </row>
    <row r="590" spans="1:24" x14ac:dyDescent="0.2">
      <c r="A590" s="4">
        <v>41225</v>
      </c>
      <c r="B590" s="4">
        <v>41227</v>
      </c>
      <c r="D590" t="s">
        <v>390</v>
      </c>
      <c r="E590" s="4">
        <v>41591</v>
      </c>
      <c r="F590" s="6">
        <v>0</v>
      </c>
      <c r="L590" s="6">
        <v>4.65625E-2</v>
      </c>
      <c r="N590" s="8">
        <v>2561000</v>
      </c>
      <c r="P590" s="8">
        <v>1400000</v>
      </c>
      <c r="R590" s="8">
        <v>1000000</v>
      </c>
      <c r="T590" s="8">
        <v>2.5609999999999999</v>
      </c>
      <c r="V590">
        <f t="shared" si="63"/>
        <v>2012</v>
      </c>
      <c r="W590">
        <f t="shared" si="64"/>
        <v>2012</v>
      </c>
      <c r="X590" t="str">
        <f t="shared" si="65"/>
        <v>SPN1</v>
      </c>
    </row>
    <row r="591" spans="1:24" x14ac:dyDescent="0.2">
      <c r="A591" s="4">
        <v>41225</v>
      </c>
      <c r="B591" s="4">
        <v>41227</v>
      </c>
      <c r="D591" t="s">
        <v>387</v>
      </c>
      <c r="E591" s="4">
        <v>43235</v>
      </c>
      <c r="F591" s="6">
        <v>5.2499999999999998E-2</v>
      </c>
      <c r="L591" s="6">
        <v>5.1874999999999998E-2</v>
      </c>
      <c r="N591" s="8">
        <v>5177000</v>
      </c>
      <c r="P591" s="8">
        <v>4600000</v>
      </c>
      <c r="R591" s="8">
        <v>2500000</v>
      </c>
      <c r="T591" s="8">
        <v>2.0708000000000002</v>
      </c>
      <c r="V591">
        <f t="shared" si="63"/>
        <v>2012</v>
      </c>
      <c r="W591">
        <f t="shared" si="64"/>
        <v>2012</v>
      </c>
      <c r="X591" t="str">
        <f t="shared" si="65"/>
        <v>FR00</v>
      </c>
    </row>
    <row r="592" spans="1:24" x14ac:dyDescent="0.2">
      <c r="A592" s="4">
        <v>41225</v>
      </c>
      <c r="B592" s="4">
        <v>41227</v>
      </c>
      <c r="D592" t="s">
        <v>376</v>
      </c>
      <c r="E592" s="4">
        <v>46888</v>
      </c>
      <c r="F592" s="6">
        <v>6.1249999999999999E-2</v>
      </c>
      <c r="L592" s="6">
        <v>0.06</v>
      </c>
      <c r="N592" s="8">
        <v>9340000</v>
      </c>
      <c r="P592" s="8">
        <v>9300000</v>
      </c>
      <c r="R592" s="8">
        <v>1850000</v>
      </c>
      <c r="T592" s="8">
        <v>5.0486486486486486</v>
      </c>
      <c r="V592">
        <f t="shared" si="63"/>
        <v>2012</v>
      </c>
      <c r="W592">
        <f t="shared" si="64"/>
        <v>2012</v>
      </c>
      <c r="X592" t="str">
        <f t="shared" si="65"/>
        <v>FR00</v>
      </c>
    </row>
    <row r="593" spans="1:24" x14ac:dyDescent="0.2">
      <c r="A593" s="4">
        <v>41225</v>
      </c>
      <c r="B593" s="4">
        <v>41227</v>
      </c>
      <c r="D593" t="s">
        <v>377</v>
      </c>
      <c r="E593" s="4">
        <v>48714</v>
      </c>
      <c r="F593" s="6">
        <v>6.6250000000000003E-2</v>
      </c>
      <c r="L593" s="6">
        <v>6.3437499999999994E-2</v>
      </c>
      <c r="N593" s="8">
        <v>7812000</v>
      </c>
      <c r="P593" s="8">
        <v>7150000</v>
      </c>
      <c r="R593" s="8">
        <v>1150000</v>
      </c>
      <c r="T593" s="8">
        <v>6.79304347826087</v>
      </c>
      <c r="V593">
        <f t="shared" si="63"/>
        <v>2012</v>
      </c>
      <c r="W593">
        <f t="shared" si="64"/>
        <v>2012</v>
      </c>
      <c r="X593" t="str">
        <f t="shared" si="65"/>
        <v>FR00</v>
      </c>
    </row>
    <row r="594" spans="1:24" x14ac:dyDescent="0.2">
      <c r="A594" s="4">
        <v>41219</v>
      </c>
      <c r="B594" s="4">
        <v>41235</v>
      </c>
      <c r="D594" t="s">
        <v>391</v>
      </c>
      <c r="E594" s="4">
        <v>44887</v>
      </c>
      <c r="F594" s="6">
        <v>1.1299999999999999E-2</v>
      </c>
      <c r="N594" s="8">
        <v>7012308</v>
      </c>
      <c r="P594" s="8">
        <v>7012308</v>
      </c>
      <c r="R594" s="8">
        <v>7012308</v>
      </c>
      <c r="V594">
        <f t="shared" si="63"/>
        <v>2012</v>
      </c>
      <c r="W594">
        <f t="shared" si="64"/>
        <v>2012</v>
      </c>
      <c r="X594" t="str">
        <f t="shared" si="65"/>
        <v>RIJP</v>
      </c>
    </row>
    <row r="595" spans="1:24" x14ac:dyDescent="0.2">
      <c r="A595" s="4">
        <v>41227</v>
      </c>
      <c r="B595" s="4">
        <v>41234</v>
      </c>
      <c r="D595" t="s">
        <v>392</v>
      </c>
      <c r="E595" s="4">
        <v>44886</v>
      </c>
      <c r="F595" s="6">
        <v>3.3000000000000002E-2</v>
      </c>
      <c r="N595" s="8">
        <v>9639000</v>
      </c>
      <c r="P595" s="8">
        <v>9639000</v>
      </c>
      <c r="R595" s="8">
        <v>9639000</v>
      </c>
      <c r="V595">
        <f t="shared" si="63"/>
        <v>2012</v>
      </c>
      <c r="W595">
        <f t="shared" si="64"/>
        <v>2012</v>
      </c>
      <c r="X595" t="str">
        <f t="shared" si="65"/>
        <v>SNI2</v>
      </c>
    </row>
    <row r="596" spans="1:24" x14ac:dyDescent="0.2">
      <c r="A596" s="4">
        <v>41246</v>
      </c>
      <c r="B596" s="4">
        <v>41248</v>
      </c>
      <c r="D596" t="s">
        <v>393</v>
      </c>
      <c r="E596" s="4">
        <v>41337</v>
      </c>
      <c r="F596" s="6">
        <v>0</v>
      </c>
      <c r="L596" s="6">
        <v>0.02</v>
      </c>
      <c r="M596" s="8">
        <v>1000000</v>
      </c>
      <c r="N596" s="8">
        <v>5236000</v>
      </c>
      <c r="P596" s="8">
        <v>5236000</v>
      </c>
      <c r="R596" s="8">
        <v>700000</v>
      </c>
      <c r="T596" s="8">
        <v>7.48</v>
      </c>
      <c r="V596">
        <f t="shared" si="63"/>
        <v>2012</v>
      </c>
      <c r="W596">
        <f t="shared" si="64"/>
        <v>2012</v>
      </c>
      <c r="X596" t="str">
        <f t="shared" si="65"/>
        <v>SPN0</v>
      </c>
    </row>
    <row r="597" spans="1:24" x14ac:dyDescent="0.2">
      <c r="A597" s="4">
        <v>41246</v>
      </c>
      <c r="B597" s="4">
        <v>41248</v>
      </c>
      <c r="D597" t="s">
        <v>394</v>
      </c>
      <c r="E597" s="4">
        <v>41612</v>
      </c>
      <c r="F597" s="6">
        <v>0</v>
      </c>
      <c r="L597" s="6">
        <v>4.2187500000000003E-2</v>
      </c>
      <c r="N597" s="8">
        <v>3917000</v>
      </c>
      <c r="P597" s="8">
        <v>1300000</v>
      </c>
      <c r="R597" s="8">
        <v>500000</v>
      </c>
      <c r="T597" s="8">
        <v>7.8339999999999996</v>
      </c>
      <c r="V597">
        <f t="shared" si="63"/>
        <v>2012</v>
      </c>
      <c r="W597">
        <f t="shared" si="64"/>
        <v>2012</v>
      </c>
      <c r="X597" t="str">
        <f t="shared" si="65"/>
        <v>SPN1</v>
      </c>
    </row>
    <row r="598" spans="1:24" s="13" customFormat="1" x14ac:dyDescent="0.2">
      <c r="A598" s="12">
        <v>41289</v>
      </c>
      <c r="B598" s="12">
        <v>41291</v>
      </c>
      <c r="D598" s="13" t="s">
        <v>400</v>
      </c>
      <c r="E598" s="12">
        <v>41380</v>
      </c>
      <c r="F598" s="14">
        <v>0</v>
      </c>
      <c r="G598" s="14"/>
      <c r="H598" s="14"/>
      <c r="I598" s="14"/>
      <c r="J598" s="14"/>
      <c r="K598" s="14"/>
      <c r="L598" s="14">
        <v>4.1250000000000002E-2</v>
      </c>
      <c r="M598" s="15">
        <v>7000000</v>
      </c>
      <c r="N598" s="15">
        <v>1841000</v>
      </c>
      <c r="O598" s="15">
        <v>17075300</v>
      </c>
      <c r="P598" s="15">
        <v>800000</v>
      </c>
      <c r="Q598" s="15">
        <v>10577000</v>
      </c>
      <c r="R598" s="15">
        <v>800000</v>
      </c>
      <c r="S598" s="15">
        <v>9000000</v>
      </c>
      <c r="T598" s="15">
        <v>2.30125</v>
      </c>
      <c r="U598" s="15"/>
      <c r="V598">
        <f t="shared" ref="V598" si="66">YEAR(A598)</f>
        <v>2013</v>
      </c>
      <c r="W598">
        <f t="shared" ref="W598" si="67">YEAR(B598)</f>
        <v>2013</v>
      </c>
      <c r="X598" t="str">
        <f t="shared" ref="X598" si="68">LEFT(D598,4)</f>
        <v>SPN0</v>
      </c>
    </row>
    <row r="599" spans="1:24" x14ac:dyDescent="0.2">
      <c r="A599" s="4">
        <v>41289</v>
      </c>
      <c r="B599" s="4">
        <v>41291</v>
      </c>
      <c r="D599" t="s">
        <v>401</v>
      </c>
      <c r="E599" s="4">
        <v>41655</v>
      </c>
      <c r="F599" s="6">
        <v>0</v>
      </c>
      <c r="L599" s="6">
        <v>4.4062499999999998E-2</v>
      </c>
      <c r="N599" s="8">
        <v>3646000</v>
      </c>
      <c r="P599" s="8">
        <v>1400000</v>
      </c>
      <c r="R599" s="8">
        <v>1000000</v>
      </c>
      <c r="T599" s="8">
        <v>3.6459999999999999</v>
      </c>
      <c r="V599">
        <f t="shared" ref="V599:V662" si="69">YEAR(A599)</f>
        <v>2013</v>
      </c>
      <c r="W599">
        <f t="shared" ref="W599:W662" si="70">YEAR(B599)</f>
        <v>2013</v>
      </c>
      <c r="X599" t="str">
        <f t="shared" ref="X599:X662" si="71">LEFT(D599,4)</f>
        <v>SPN1</v>
      </c>
    </row>
    <row r="600" spans="1:24" x14ac:dyDescent="0.2">
      <c r="A600" s="4">
        <v>41289</v>
      </c>
      <c r="B600" s="4">
        <v>41291</v>
      </c>
      <c r="D600" t="s">
        <v>387</v>
      </c>
      <c r="E600" s="4">
        <v>43235</v>
      </c>
      <c r="F600" s="6">
        <v>5.2499999999999998E-2</v>
      </c>
      <c r="L600" s="6">
        <v>4.71875E-2</v>
      </c>
      <c r="N600" s="8">
        <v>2340000</v>
      </c>
      <c r="P600" s="8">
        <v>1800000</v>
      </c>
      <c r="R600" s="8">
        <v>1800000</v>
      </c>
      <c r="T600" s="8">
        <v>1.3</v>
      </c>
      <c r="V600">
        <f t="shared" si="69"/>
        <v>2013</v>
      </c>
      <c r="W600">
        <f t="shared" si="70"/>
        <v>2013</v>
      </c>
      <c r="X600" t="str">
        <f t="shared" si="71"/>
        <v>FR00</v>
      </c>
    </row>
    <row r="601" spans="1:24" x14ac:dyDescent="0.2">
      <c r="A601" s="4">
        <v>41289</v>
      </c>
      <c r="B601" s="4">
        <v>41291</v>
      </c>
      <c r="D601" t="s">
        <v>375</v>
      </c>
      <c r="E601" s="4">
        <v>45061</v>
      </c>
      <c r="F601" s="6">
        <v>5.6250000000000001E-2</v>
      </c>
      <c r="L601" s="6">
        <v>5.2187499999999998E-2</v>
      </c>
      <c r="N601" s="8">
        <v>3421300</v>
      </c>
      <c r="P601" s="8">
        <v>750000</v>
      </c>
      <c r="R601" s="8">
        <v>600000</v>
      </c>
      <c r="T601" s="8">
        <v>5.7021666666666668</v>
      </c>
      <c r="V601">
        <f t="shared" si="69"/>
        <v>2013</v>
      </c>
      <c r="W601">
        <f t="shared" si="70"/>
        <v>2013</v>
      </c>
      <c r="X601" t="str">
        <f t="shared" si="71"/>
        <v>FR00</v>
      </c>
    </row>
    <row r="602" spans="1:24" x14ac:dyDescent="0.2">
      <c r="A602" s="4">
        <v>41289</v>
      </c>
      <c r="B602" s="4">
        <v>41291</v>
      </c>
      <c r="D602" t="s">
        <v>377</v>
      </c>
      <c r="E602" s="4">
        <v>48714</v>
      </c>
      <c r="F602" s="6">
        <v>6.6250000000000003E-2</v>
      </c>
      <c r="L602" s="6">
        <v>6.3437499999999994E-2</v>
      </c>
      <c r="N602" s="8">
        <v>5827000</v>
      </c>
      <c r="P602" s="8">
        <v>5827000</v>
      </c>
      <c r="R602" s="8">
        <v>4800000</v>
      </c>
      <c r="T602" s="8">
        <v>1.2139583333333333</v>
      </c>
      <c r="V602">
        <f t="shared" si="69"/>
        <v>2013</v>
      </c>
      <c r="W602">
        <f t="shared" si="70"/>
        <v>2013</v>
      </c>
      <c r="X602" t="str">
        <f t="shared" si="71"/>
        <v>FR00</v>
      </c>
    </row>
    <row r="603" spans="1:24" x14ac:dyDescent="0.2">
      <c r="A603" s="4">
        <v>41303</v>
      </c>
      <c r="B603" s="4">
        <v>41305</v>
      </c>
      <c r="D603" t="s">
        <v>401</v>
      </c>
      <c r="E603" s="4">
        <v>41655</v>
      </c>
      <c r="F603" s="6">
        <v>0</v>
      </c>
      <c r="L603" s="6">
        <v>4.3437499999999997E-2</v>
      </c>
      <c r="M603" s="8">
        <v>7000000</v>
      </c>
      <c r="N603" s="8">
        <v>4700000</v>
      </c>
      <c r="O603" s="8">
        <v>16346000</v>
      </c>
      <c r="P603" s="8">
        <v>1050000</v>
      </c>
      <c r="Q603" s="8">
        <v>9450000</v>
      </c>
      <c r="R603" s="8">
        <v>1000000</v>
      </c>
      <c r="S603" s="8">
        <v>8500000</v>
      </c>
      <c r="T603" s="8">
        <v>4.7</v>
      </c>
      <c r="V603">
        <f t="shared" si="69"/>
        <v>2013</v>
      </c>
      <c r="W603">
        <f t="shared" si="70"/>
        <v>2013</v>
      </c>
      <c r="X603" t="str">
        <f t="shared" si="71"/>
        <v>SPN1</v>
      </c>
    </row>
    <row r="604" spans="1:24" x14ac:dyDescent="0.2">
      <c r="A604" s="4">
        <v>41303</v>
      </c>
      <c r="B604" s="4">
        <v>41305</v>
      </c>
      <c r="D604" t="s">
        <v>387</v>
      </c>
      <c r="E604" s="4">
        <v>43235</v>
      </c>
      <c r="F604" s="6">
        <v>5.2499999999999998E-2</v>
      </c>
      <c r="L604" s="6">
        <v>4.7500000000000001E-2</v>
      </c>
      <c r="N604" s="8">
        <v>2324000</v>
      </c>
      <c r="P604" s="8">
        <v>2250000</v>
      </c>
      <c r="R604" s="8">
        <v>2150000</v>
      </c>
      <c r="T604" s="8">
        <v>1.0809302325581396</v>
      </c>
      <c r="V604">
        <f t="shared" si="69"/>
        <v>2013</v>
      </c>
      <c r="W604">
        <f t="shared" si="70"/>
        <v>2013</v>
      </c>
      <c r="X604" t="str">
        <f t="shared" si="71"/>
        <v>FR00</v>
      </c>
    </row>
    <row r="605" spans="1:24" x14ac:dyDescent="0.2">
      <c r="A605" s="4">
        <v>41303</v>
      </c>
      <c r="B605" s="4">
        <v>41305</v>
      </c>
      <c r="D605" t="s">
        <v>375</v>
      </c>
      <c r="E605" s="4">
        <v>45061</v>
      </c>
      <c r="F605" s="6">
        <v>5.6250000000000001E-2</v>
      </c>
      <c r="L605" s="6">
        <v>5.2499999999999998E-2</v>
      </c>
      <c r="N605" s="8">
        <v>5530000</v>
      </c>
      <c r="P605" s="8">
        <v>3500000</v>
      </c>
      <c r="R605" s="8">
        <v>2700000</v>
      </c>
      <c r="T605" s="8">
        <v>2.0481481481481483</v>
      </c>
      <c r="V605">
        <f t="shared" si="69"/>
        <v>2013</v>
      </c>
      <c r="W605">
        <f t="shared" si="70"/>
        <v>2013</v>
      </c>
      <c r="X605" t="str">
        <f t="shared" si="71"/>
        <v>FR00</v>
      </c>
    </row>
    <row r="606" spans="1:24" x14ac:dyDescent="0.2">
      <c r="A606" s="4">
        <v>41303</v>
      </c>
      <c r="B606" s="4">
        <v>41305</v>
      </c>
      <c r="D606" t="s">
        <v>376</v>
      </c>
      <c r="E606" s="4">
        <v>46888</v>
      </c>
      <c r="F606" s="6">
        <v>6.1249999999999999E-2</v>
      </c>
      <c r="L606" s="6">
        <v>5.9374999999999997E-2</v>
      </c>
      <c r="N606" s="8">
        <v>3792000</v>
      </c>
      <c r="P606" s="8">
        <v>2650000</v>
      </c>
      <c r="R606" s="8">
        <v>2650000</v>
      </c>
      <c r="T606" s="8">
        <v>1.4309433962264151</v>
      </c>
      <c r="V606">
        <f t="shared" si="69"/>
        <v>2013</v>
      </c>
      <c r="W606">
        <f t="shared" si="70"/>
        <v>2013</v>
      </c>
      <c r="X606" t="str">
        <f t="shared" si="71"/>
        <v>FR00</v>
      </c>
    </row>
    <row r="607" spans="1:24" x14ac:dyDescent="0.2">
      <c r="A607" s="4">
        <v>41310</v>
      </c>
      <c r="B607" s="4">
        <v>41312</v>
      </c>
      <c r="D607" t="s">
        <v>402</v>
      </c>
      <c r="E607" s="4">
        <v>41492</v>
      </c>
      <c r="F607" s="6">
        <v>0</v>
      </c>
      <c r="L607" s="6">
        <v>4.1562500000000002E-2</v>
      </c>
      <c r="M607" s="8">
        <v>1500000</v>
      </c>
      <c r="N607" s="8">
        <v>2077000</v>
      </c>
      <c r="O607" s="8">
        <v>4132000</v>
      </c>
      <c r="P607" s="8">
        <v>1800000</v>
      </c>
      <c r="Q607" s="8">
        <v>2610000</v>
      </c>
      <c r="R607" s="8">
        <v>700000</v>
      </c>
      <c r="S607" s="8">
        <v>1500000</v>
      </c>
      <c r="T607" s="8">
        <v>2.9671428571428571</v>
      </c>
      <c r="V607">
        <f t="shared" si="69"/>
        <v>2013</v>
      </c>
      <c r="W607">
        <f t="shared" si="70"/>
        <v>2013</v>
      </c>
      <c r="X607" t="str">
        <f t="shared" si="71"/>
        <v>SPN-</v>
      </c>
    </row>
    <row r="608" spans="1:24" x14ac:dyDescent="0.2">
      <c r="A608" s="4">
        <v>41310</v>
      </c>
      <c r="B608" s="4">
        <v>41312</v>
      </c>
      <c r="D608" t="s">
        <v>330</v>
      </c>
      <c r="E608" s="4">
        <v>43146</v>
      </c>
      <c r="F608" s="6">
        <v>4.4499999999999998E-2</v>
      </c>
      <c r="L608" s="6">
        <v>4.9062500000000002E-2</v>
      </c>
      <c r="N608" s="8">
        <v>556000</v>
      </c>
      <c r="P608" s="8">
        <v>150000</v>
      </c>
      <c r="R608" s="8">
        <v>140000</v>
      </c>
      <c r="T608" s="8">
        <v>3.9714285714285715</v>
      </c>
      <c r="V608">
        <f t="shared" si="69"/>
        <v>2013</v>
      </c>
      <c r="W608">
        <f t="shared" si="70"/>
        <v>2013</v>
      </c>
      <c r="X608" t="str">
        <f t="shared" si="71"/>
        <v>PBS0</v>
      </c>
    </row>
    <row r="609" spans="1:24" x14ac:dyDescent="0.2">
      <c r="A609" s="4">
        <v>41310</v>
      </c>
      <c r="B609" s="4">
        <v>41312</v>
      </c>
      <c r="D609" t="s">
        <v>331</v>
      </c>
      <c r="E609" s="4">
        <v>44576</v>
      </c>
      <c r="F609" s="6">
        <v>5.45E-2</v>
      </c>
      <c r="L609" s="6">
        <v>0</v>
      </c>
      <c r="N609" s="8">
        <v>340000</v>
      </c>
      <c r="P609" s="8">
        <v>0</v>
      </c>
      <c r="R609" s="8">
        <v>0</v>
      </c>
      <c r="T609" s="8">
        <v>0</v>
      </c>
      <c r="V609">
        <f t="shared" si="69"/>
        <v>2013</v>
      </c>
      <c r="W609">
        <f t="shared" si="70"/>
        <v>2013</v>
      </c>
      <c r="X609" t="str">
        <f t="shared" si="71"/>
        <v>PBS0</v>
      </c>
    </row>
    <row r="610" spans="1:24" x14ac:dyDescent="0.2">
      <c r="A610" s="4">
        <v>41310</v>
      </c>
      <c r="B610" s="4">
        <v>41312</v>
      </c>
      <c r="D610" t="s">
        <v>332</v>
      </c>
      <c r="E610" s="4">
        <v>46402</v>
      </c>
      <c r="F610" s="6">
        <v>0.06</v>
      </c>
      <c r="L610" s="6">
        <v>0</v>
      </c>
      <c r="N610" s="8">
        <v>295000</v>
      </c>
      <c r="P610" s="8">
        <v>0</v>
      </c>
      <c r="R610" s="8">
        <v>0</v>
      </c>
      <c r="T610" s="8">
        <v>0</v>
      </c>
      <c r="V610">
        <f t="shared" si="69"/>
        <v>2013</v>
      </c>
      <c r="W610">
        <f t="shared" si="70"/>
        <v>2013</v>
      </c>
      <c r="X610" t="str">
        <f t="shared" si="71"/>
        <v>PBS0</v>
      </c>
    </row>
    <row r="611" spans="1:24" x14ac:dyDescent="0.2">
      <c r="A611" s="4">
        <v>41310</v>
      </c>
      <c r="B611" s="4">
        <v>41312</v>
      </c>
      <c r="D611" t="s">
        <v>337</v>
      </c>
      <c r="E611" s="4">
        <v>50086</v>
      </c>
      <c r="F611" s="6">
        <v>6.0999999999999999E-2</v>
      </c>
      <c r="L611" s="6">
        <v>6.6875000000000004E-2</v>
      </c>
      <c r="N611" s="8">
        <v>864000</v>
      </c>
      <c r="P611" s="8">
        <v>660000</v>
      </c>
      <c r="R611" s="8">
        <v>660000</v>
      </c>
      <c r="T611" s="8">
        <v>1.3090909090909091</v>
      </c>
      <c r="V611">
        <f t="shared" si="69"/>
        <v>2013</v>
      </c>
      <c r="W611">
        <f t="shared" si="70"/>
        <v>2013</v>
      </c>
      <c r="X611" t="str">
        <f t="shared" si="71"/>
        <v>PBS0</v>
      </c>
    </row>
    <row r="612" spans="1:24" x14ac:dyDescent="0.2">
      <c r="A612" s="4">
        <v>41319</v>
      </c>
      <c r="B612" s="4">
        <v>41323</v>
      </c>
      <c r="D612" t="s">
        <v>403</v>
      </c>
      <c r="E612" s="4">
        <v>41411</v>
      </c>
      <c r="F612" s="6">
        <v>0</v>
      </c>
      <c r="L612" s="6">
        <v>3.15625E-2</v>
      </c>
      <c r="M612" s="8">
        <v>7000000</v>
      </c>
      <c r="N612" s="8">
        <v>9157000</v>
      </c>
      <c r="O612" s="8">
        <v>29365000</v>
      </c>
      <c r="P612" s="8">
        <v>2200000</v>
      </c>
      <c r="Q612" s="8">
        <v>13800000</v>
      </c>
      <c r="R612" s="8">
        <v>1000000</v>
      </c>
      <c r="S612" s="8">
        <v>9950000</v>
      </c>
      <c r="T612" s="8">
        <v>9.157</v>
      </c>
      <c r="V612">
        <f t="shared" si="69"/>
        <v>2013</v>
      </c>
      <c r="W612">
        <f t="shared" si="70"/>
        <v>2013</v>
      </c>
      <c r="X612" t="str">
        <f t="shared" si="71"/>
        <v>SPN0</v>
      </c>
    </row>
    <row r="613" spans="1:24" x14ac:dyDescent="0.2">
      <c r="A613" s="4">
        <v>41319</v>
      </c>
      <c r="B613" s="4">
        <v>41323</v>
      </c>
      <c r="D613" t="s">
        <v>404</v>
      </c>
      <c r="E613" s="4">
        <v>41687</v>
      </c>
      <c r="F613" s="6">
        <v>0</v>
      </c>
      <c r="L613" s="6">
        <v>4.2500000000000003E-2</v>
      </c>
      <c r="N613" s="8">
        <v>4480000</v>
      </c>
      <c r="P613" s="8">
        <v>3450000</v>
      </c>
      <c r="R613" s="8">
        <v>1000000</v>
      </c>
      <c r="T613" s="8">
        <v>4.4800000000000004</v>
      </c>
      <c r="V613">
        <f t="shared" si="69"/>
        <v>2013</v>
      </c>
      <c r="W613">
        <f t="shared" si="70"/>
        <v>2013</v>
      </c>
      <c r="X613" t="str">
        <f t="shared" si="71"/>
        <v>SPN1</v>
      </c>
    </row>
    <row r="614" spans="1:24" x14ac:dyDescent="0.2">
      <c r="A614" s="4">
        <v>41319</v>
      </c>
      <c r="B614" s="4">
        <v>41323</v>
      </c>
      <c r="D614" t="s">
        <v>375</v>
      </c>
      <c r="E614" s="4">
        <v>45061</v>
      </c>
      <c r="F614" s="6">
        <v>5.6250000000000001E-2</v>
      </c>
      <c r="L614" s="6">
        <v>5.2812499999999998E-2</v>
      </c>
      <c r="N614" s="8">
        <v>5063500</v>
      </c>
      <c r="P614" s="8">
        <v>2100000</v>
      </c>
      <c r="R614" s="8">
        <v>2100000</v>
      </c>
      <c r="T614" s="8">
        <v>2.4111904761904763</v>
      </c>
      <c r="V614">
        <f t="shared" si="69"/>
        <v>2013</v>
      </c>
      <c r="W614">
        <f t="shared" si="70"/>
        <v>2013</v>
      </c>
      <c r="X614" t="str">
        <f t="shared" si="71"/>
        <v>FR00</v>
      </c>
    </row>
    <row r="615" spans="1:24" x14ac:dyDescent="0.2">
      <c r="A615" s="4">
        <v>41319</v>
      </c>
      <c r="B615" s="4">
        <v>41323</v>
      </c>
      <c r="D615" t="s">
        <v>376</v>
      </c>
      <c r="E615" s="4">
        <v>46888</v>
      </c>
      <c r="F615" s="6">
        <v>6.1249999999999999E-2</v>
      </c>
      <c r="L615" s="6">
        <v>5.9687499999999998E-2</v>
      </c>
      <c r="N615" s="8">
        <v>3613000</v>
      </c>
      <c r="P615" s="8">
        <v>2000000</v>
      </c>
      <c r="R615" s="8">
        <v>1950000</v>
      </c>
      <c r="T615" s="8">
        <v>1.8528205128205129</v>
      </c>
      <c r="V615">
        <f t="shared" si="69"/>
        <v>2013</v>
      </c>
      <c r="W615">
        <f t="shared" si="70"/>
        <v>2013</v>
      </c>
      <c r="X615" t="str">
        <f t="shared" si="71"/>
        <v>FR00</v>
      </c>
    </row>
    <row r="616" spans="1:24" x14ac:dyDescent="0.2">
      <c r="A616" s="4">
        <v>41319</v>
      </c>
      <c r="B616" s="4">
        <v>41323</v>
      </c>
      <c r="D616" t="s">
        <v>377</v>
      </c>
      <c r="E616" s="4">
        <v>48714</v>
      </c>
      <c r="F616" s="6">
        <v>6.6250000000000003E-2</v>
      </c>
      <c r="L616" s="6">
        <v>6.2812499999999993E-2</v>
      </c>
      <c r="N616" s="8">
        <v>7051500</v>
      </c>
      <c r="P616" s="8">
        <v>4050000</v>
      </c>
      <c r="R616" s="8">
        <v>3900000</v>
      </c>
      <c r="T616" s="8">
        <v>1.8080769230769231</v>
      </c>
      <c r="V616">
        <f t="shared" si="69"/>
        <v>2013</v>
      </c>
      <c r="W616">
        <f t="shared" si="70"/>
        <v>2013</v>
      </c>
      <c r="X616" t="str">
        <f t="shared" si="71"/>
        <v>FR00</v>
      </c>
    </row>
    <row r="617" spans="1:24" x14ac:dyDescent="0.2">
      <c r="A617" s="4">
        <v>41324</v>
      </c>
      <c r="B617" s="4">
        <v>41326</v>
      </c>
      <c r="D617" t="s">
        <v>330</v>
      </c>
      <c r="E617" s="4">
        <v>43146</v>
      </c>
      <c r="F617" s="6">
        <v>4.4499999999999998E-2</v>
      </c>
      <c r="L617" s="6">
        <v>5.0312500000000003E-2</v>
      </c>
      <c r="M617" s="8">
        <v>1500000</v>
      </c>
      <c r="N617" s="8">
        <v>992000</v>
      </c>
      <c r="O617" s="8">
        <v>2264000</v>
      </c>
      <c r="P617" s="8">
        <v>54000</v>
      </c>
      <c r="Q617" s="8">
        <v>109000</v>
      </c>
      <c r="R617" s="8">
        <v>500000</v>
      </c>
      <c r="S617" s="8">
        <v>1050000</v>
      </c>
      <c r="T617" s="8">
        <v>1.984</v>
      </c>
      <c r="V617">
        <f t="shared" si="69"/>
        <v>2013</v>
      </c>
      <c r="W617">
        <f t="shared" si="70"/>
        <v>2013</v>
      </c>
      <c r="X617" t="str">
        <f t="shared" si="71"/>
        <v>PBS0</v>
      </c>
    </row>
    <row r="618" spans="1:24" x14ac:dyDescent="0.2">
      <c r="A618" s="4">
        <v>41324</v>
      </c>
      <c r="B618" s="4">
        <v>41326</v>
      </c>
      <c r="D618" t="s">
        <v>331</v>
      </c>
      <c r="E618" s="4">
        <v>44576</v>
      </c>
      <c r="F618" s="6">
        <v>5.45E-2</v>
      </c>
      <c r="L618" s="6">
        <v>0</v>
      </c>
      <c r="N618" s="8">
        <v>409000</v>
      </c>
      <c r="P618" s="8">
        <v>0</v>
      </c>
      <c r="T618" s="8">
        <v>0</v>
      </c>
      <c r="V618">
        <f t="shared" si="69"/>
        <v>2013</v>
      </c>
      <c r="W618">
        <f t="shared" si="70"/>
        <v>2013</v>
      </c>
      <c r="X618" t="str">
        <f t="shared" si="71"/>
        <v>PBS0</v>
      </c>
    </row>
    <row r="619" spans="1:24" x14ac:dyDescent="0.2">
      <c r="A619" s="4">
        <v>41324</v>
      </c>
      <c r="B619" s="4">
        <v>41326</v>
      </c>
      <c r="D619" t="s">
        <v>332</v>
      </c>
      <c r="E619" s="4">
        <v>46402</v>
      </c>
      <c r="F619" s="6">
        <v>0.06</v>
      </c>
      <c r="L619" s="6">
        <v>0</v>
      </c>
      <c r="N619" s="8">
        <v>210000</v>
      </c>
      <c r="P619" s="8">
        <v>0</v>
      </c>
      <c r="T619" s="8">
        <v>0</v>
      </c>
      <c r="V619">
        <f t="shared" si="69"/>
        <v>2013</v>
      </c>
      <c r="W619">
        <f t="shared" si="70"/>
        <v>2013</v>
      </c>
      <c r="X619" t="str">
        <f t="shared" si="71"/>
        <v>PBS0</v>
      </c>
    </row>
    <row r="620" spans="1:24" x14ac:dyDescent="0.2">
      <c r="A620" s="4">
        <v>41324</v>
      </c>
      <c r="B620" s="4">
        <v>41326</v>
      </c>
      <c r="D620" t="s">
        <v>337</v>
      </c>
      <c r="E620" s="4">
        <v>50086</v>
      </c>
      <c r="F620" s="6">
        <v>6.0999999999999999E-2</v>
      </c>
      <c r="L620" s="6">
        <v>6.6875000000000004E-2</v>
      </c>
      <c r="N620" s="8">
        <v>653000</v>
      </c>
      <c r="P620" s="8">
        <v>55000</v>
      </c>
      <c r="R620" s="8">
        <v>550000</v>
      </c>
      <c r="T620" s="8">
        <v>1.1872727272727273</v>
      </c>
      <c r="V620">
        <f t="shared" si="69"/>
        <v>2013</v>
      </c>
      <c r="W620">
        <f t="shared" si="70"/>
        <v>2013</v>
      </c>
      <c r="X620" t="str">
        <f t="shared" si="71"/>
        <v>PBS0</v>
      </c>
    </row>
    <row r="621" spans="1:24" x14ac:dyDescent="0.2">
      <c r="A621" s="4">
        <v>41697</v>
      </c>
      <c r="B621" s="4">
        <v>41332</v>
      </c>
      <c r="D621" t="s">
        <v>405</v>
      </c>
      <c r="E621" s="4">
        <v>42427</v>
      </c>
      <c r="F621" s="6">
        <v>0.06</v>
      </c>
      <c r="M621" s="8">
        <v>13000000</v>
      </c>
      <c r="N621" s="8">
        <v>20870000</v>
      </c>
      <c r="P621" s="8">
        <v>14968875</v>
      </c>
      <c r="R621" s="8">
        <v>14968875</v>
      </c>
      <c r="T621" s="8">
        <v>1.3942263530158412</v>
      </c>
      <c r="V621">
        <f t="shared" si="69"/>
        <v>2014</v>
      </c>
      <c r="W621">
        <f t="shared" si="70"/>
        <v>2013</v>
      </c>
      <c r="X621" t="str">
        <f t="shared" si="71"/>
        <v>SR-0</v>
      </c>
    </row>
    <row r="622" spans="1:24" x14ac:dyDescent="0.2">
      <c r="A622" s="4">
        <v>41331</v>
      </c>
      <c r="B622" s="4">
        <v>41333</v>
      </c>
      <c r="D622" t="s">
        <v>404</v>
      </c>
      <c r="E622" s="4">
        <v>41687</v>
      </c>
      <c r="F622" s="6">
        <v>0</v>
      </c>
      <c r="L622" s="6">
        <v>4.1250000000000002E-2</v>
      </c>
      <c r="M622" s="8">
        <v>7000000</v>
      </c>
      <c r="N622" s="8">
        <v>5616000</v>
      </c>
      <c r="O622" s="8">
        <v>18855500</v>
      </c>
      <c r="P622" s="8">
        <v>5550000</v>
      </c>
      <c r="Q622" s="8">
        <v>12350000</v>
      </c>
      <c r="R622" s="8">
        <v>1000000</v>
      </c>
      <c r="S622" s="8">
        <v>7550000</v>
      </c>
      <c r="T622" s="8">
        <v>5.6159999999999997</v>
      </c>
      <c r="V622">
        <f t="shared" si="69"/>
        <v>2013</v>
      </c>
      <c r="W622">
        <f t="shared" si="70"/>
        <v>2013</v>
      </c>
      <c r="X622" t="str">
        <f t="shared" si="71"/>
        <v>SPN1</v>
      </c>
    </row>
    <row r="623" spans="1:24" x14ac:dyDescent="0.2">
      <c r="A623" s="4">
        <v>41331</v>
      </c>
      <c r="B623" s="4">
        <v>41333</v>
      </c>
      <c r="D623" t="s">
        <v>387</v>
      </c>
      <c r="E623" s="4">
        <v>43235</v>
      </c>
      <c r="F623" s="6">
        <v>5.2499999999999998E-2</v>
      </c>
      <c r="L623" s="6">
        <v>4.8437500000000001E-2</v>
      </c>
      <c r="N623" s="8">
        <v>2262500</v>
      </c>
      <c r="P623" s="8">
        <v>2000000</v>
      </c>
      <c r="R623" s="8">
        <v>2000000</v>
      </c>
      <c r="T623" s="8">
        <v>1.1312500000000001</v>
      </c>
      <c r="V623">
        <f t="shared" si="69"/>
        <v>2013</v>
      </c>
      <c r="W623">
        <f t="shared" si="70"/>
        <v>2013</v>
      </c>
      <c r="X623" t="str">
        <f t="shared" si="71"/>
        <v>FR00</v>
      </c>
    </row>
    <row r="624" spans="1:24" x14ac:dyDescent="0.2">
      <c r="A624" s="4">
        <v>41331</v>
      </c>
      <c r="B624" s="4">
        <v>41333</v>
      </c>
      <c r="D624" t="s">
        <v>375</v>
      </c>
      <c r="E624" s="4">
        <v>45061</v>
      </c>
      <c r="F624" s="6">
        <v>5.6250000000000001E-2</v>
      </c>
      <c r="L624" s="6">
        <v>5.3124999999999999E-2</v>
      </c>
      <c r="N624" s="8">
        <v>4493000</v>
      </c>
      <c r="P624" s="8">
        <v>3100000</v>
      </c>
      <c r="R624" s="8">
        <v>3100000</v>
      </c>
      <c r="T624" s="8">
        <v>1.4493548387096775</v>
      </c>
      <c r="V624">
        <f t="shared" si="69"/>
        <v>2013</v>
      </c>
      <c r="W624">
        <f t="shared" si="70"/>
        <v>2013</v>
      </c>
      <c r="X624" t="str">
        <f t="shared" si="71"/>
        <v>FR00</v>
      </c>
    </row>
    <row r="625" spans="1:24" x14ac:dyDescent="0.2">
      <c r="A625" s="4">
        <v>41331</v>
      </c>
      <c r="B625" s="4">
        <v>41333</v>
      </c>
      <c r="D625" t="s">
        <v>377</v>
      </c>
      <c r="E625" s="4">
        <v>48714</v>
      </c>
      <c r="F625" s="6">
        <v>6.6250000000000003E-2</v>
      </c>
      <c r="L625" s="6">
        <v>6.2812499999999993E-2</v>
      </c>
      <c r="N625" s="8">
        <v>6484000</v>
      </c>
      <c r="P625" s="8">
        <v>1700000</v>
      </c>
      <c r="R625" s="8">
        <v>1450000</v>
      </c>
      <c r="T625" s="8">
        <v>4.4717241379310346</v>
      </c>
      <c r="V625">
        <f t="shared" si="69"/>
        <v>2013</v>
      </c>
      <c r="W625">
        <f t="shared" si="70"/>
        <v>2013</v>
      </c>
      <c r="X625" t="str">
        <f t="shared" si="71"/>
        <v>FR00</v>
      </c>
    </row>
    <row r="626" spans="1:24" x14ac:dyDescent="0.2">
      <c r="A626" s="4">
        <v>41338</v>
      </c>
      <c r="B626" s="4">
        <v>41340</v>
      </c>
      <c r="D626" t="s">
        <v>406</v>
      </c>
      <c r="E626" s="4">
        <v>41492</v>
      </c>
      <c r="F626" s="6">
        <v>0</v>
      </c>
      <c r="L626" s="6">
        <v>4.1875000000000002E-2</v>
      </c>
      <c r="M626" s="8">
        <v>1500000</v>
      </c>
      <c r="N626" s="8">
        <v>2104000</v>
      </c>
      <c r="O626" s="8">
        <v>3386000</v>
      </c>
      <c r="P626" s="8">
        <v>720000</v>
      </c>
      <c r="Q626" s="8">
        <v>760000</v>
      </c>
      <c r="R626" s="8">
        <v>720000</v>
      </c>
      <c r="S626" s="8">
        <v>760000</v>
      </c>
      <c r="T626" s="8">
        <v>2.9222222222222221</v>
      </c>
      <c r="V626">
        <f t="shared" si="69"/>
        <v>2013</v>
      </c>
      <c r="W626">
        <f t="shared" si="70"/>
        <v>2013</v>
      </c>
      <c r="X626" t="str">
        <f t="shared" si="71"/>
        <v>SPN-</v>
      </c>
    </row>
    <row r="627" spans="1:24" x14ac:dyDescent="0.2">
      <c r="A627" s="4">
        <v>41338</v>
      </c>
      <c r="B627" s="4">
        <v>41340</v>
      </c>
      <c r="D627" t="s">
        <v>330</v>
      </c>
      <c r="E627" s="4">
        <v>43146</v>
      </c>
      <c r="F627" s="6">
        <v>4.4499999999999998E-2</v>
      </c>
      <c r="L627" s="6">
        <v>0</v>
      </c>
      <c r="N627" s="8">
        <v>328000</v>
      </c>
      <c r="P627" s="8">
        <v>0</v>
      </c>
      <c r="R627" s="8">
        <v>0</v>
      </c>
      <c r="T627" s="8">
        <v>0</v>
      </c>
      <c r="V627">
        <f t="shared" si="69"/>
        <v>2013</v>
      </c>
      <c r="W627">
        <f t="shared" si="70"/>
        <v>2013</v>
      </c>
      <c r="X627" t="str">
        <f t="shared" si="71"/>
        <v>PBS0</v>
      </c>
    </row>
    <row r="628" spans="1:24" x14ac:dyDescent="0.2">
      <c r="A628" s="4">
        <v>41338</v>
      </c>
      <c r="B628" s="4">
        <v>41340</v>
      </c>
      <c r="D628" t="s">
        <v>331</v>
      </c>
      <c r="E628" s="4">
        <v>44576</v>
      </c>
      <c r="F628" s="6">
        <v>5.45E-2</v>
      </c>
      <c r="L628" s="6">
        <v>5.6250000000000001E-2</v>
      </c>
      <c r="N628" s="8">
        <v>101000</v>
      </c>
      <c r="P628" s="8">
        <v>10000</v>
      </c>
      <c r="R628" s="8">
        <v>10000</v>
      </c>
      <c r="T628" s="8">
        <v>10.1</v>
      </c>
      <c r="V628">
        <f t="shared" si="69"/>
        <v>2013</v>
      </c>
      <c r="W628">
        <f t="shared" si="70"/>
        <v>2013</v>
      </c>
      <c r="X628" t="str">
        <f t="shared" si="71"/>
        <v>PBS0</v>
      </c>
    </row>
    <row r="629" spans="1:24" x14ac:dyDescent="0.2">
      <c r="A629" s="4">
        <v>41338</v>
      </c>
      <c r="B629" s="4">
        <v>41340</v>
      </c>
      <c r="D629" t="s">
        <v>332</v>
      </c>
      <c r="E629" s="4">
        <v>46402</v>
      </c>
      <c r="F629" s="6">
        <v>0.06</v>
      </c>
      <c r="L629" s="6">
        <v>6.4062499999999994E-2</v>
      </c>
      <c r="N629" s="8">
        <v>101000</v>
      </c>
      <c r="P629" s="8">
        <v>30000</v>
      </c>
      <c r="R629" s="8">
        <v>30000</v>
      </c>
      <c r="T629" s="8">
        <v>3.3666666666666667</v>
      </c>
      <c r="V629">
        <f t="shared" si="69"/>
        <v>2013</v>
      </c>
      <c r="W629">
        <f t="shared" si="70"/>
        <v>2013</v>
      </c>
      <c r="X629" t="str">
        <f t="shared" si="71"/>
        <v>PBS0</v>
      </c>
    </row>
    <row r="630" spans="1:24" x14ac:dyDescent="0.2">
      <c r="A630" s="4">
        <v>41338</v>
      </c>
      <c r="B630" s="4">
        <v>41340</v>
      </c>
      <c r="D630" t="s">
        <v>337</v>
      </c>
      <c r="E630" s="4">
        <v>50086</v>
      </c>
      <c r="F630" s="6">
        <v>6.0999999999999999E-2</v>
      </c>
      <c r="L630" s="6">
        <v>0</v>
      </c>
      <c r="N630" s="8">
        <v>752000</v>
      </c>
      <c r="P630" s="8">
        <v>0</v>
      </c>
      <c r="R630" s="8">
        <v>0</v>
      </c>
      <c r="T630" s="8">
        <v>0</v>
      </c>
      <c r="V630">
        <f t="shared" si="69"/>
        <v>2013</v>
      </c>
      <c r="W630">
        <f t="shared" si="70"/>
        <v>2013</v>
      </c>
      <c r="X630" t="str">
        <f t="shared" si="71"/>
        <v>PBS0</v>
      </c>
    </row>
    <row r="631" spans="1:24" x14ac:dyDescent="0.2">
      <c r="A631" s="4">
        <v>41346</v>
      </c>
      <c r="B631" s="4">
        <v>41348</v>
      </c>
      <c r="D631" t="s">
        <v>407</v>
      </c>
      <c r="E631" s="4">
        <v>41439</v>
      </c>
      <c r="F631" s="6">
        <v>0</v>
      </c>
      <c r="L631" s="6">
        <v>3.7499999999999999E-2</v>
      </c>
      <c r="M631" s="8">
        <v>7000000</v>
      </c>
      <c r="N631" s="8">
        <v>1650000</v>
      </c>
      <c r="O631" s="8">
        <v>14103200</v>
      </c>
      <c r="P631" s="8">
        <v>1000000</v>
      </c>
      <c r="Q631" s="8">
        <v>8150000</v>
      </c>
      <c r="R631" s="8">
        <v>1000000</v>
      </c>
      <c r="S631" s="8">
        <v>7150000</v>
      </c>
      <c r="T631" s="8">
        <v>1.65</v>
      </c>
      <c r="V631">
        <f t="shared" si="69"/>
        <v>2013</v>
      </c>
      <c r="W631">
        <f t="shared" si="70"/>
        <v>2013</v>
      </c>
      <c r="X631" t="str">
        <f t="shared" si="71"/>
        <v>SPN0</v>
      </c>
    </row>
    <row r="632" spans="1:24" x14ac:dyDescent="0.2">
      <c r="A632" s="4">
        <v>41346</v>
      </c>
      <c r="B632" s="4">
        <v>41348</v>
      </c>
      <c r="D632" t="s">
        <v>408</v>
      </c>
      <c r="E632" s="4">
        <v>41712</v>
      </c>
      <c r="F632" s="6">
        <v>0</v>
      </c>
      <c r="L632" s="6">
        <v>4.1250000000000002E-2</v>
      </c>
      <c r="N632" s="8">
        <v>3650200</v>
      </c>
      <c r="P632" s="8">
        <v>1950000</v>
      </c>
      <c r="R632" s="8">
        <v>1000000</v>
      </c>
      <c r="T632" s="8">
        <v>3.6501999999999999</v>
      </c>
      <c r="V632">
        <f t="shared" si="69"/>
        <v>2013</v>
      </c>
      <c r="W632">
        <f t="shared" si="70"/>
        <v>2013</v>
      </c>
      <c r="X632" t="str">
        <f t="shared" si="71"/>
        <v>SPN1</v>
      </c>
    </row>
    <row r="633" spans="1:24" x14ac:dyDescent="0.2">
      <c r="A633" s="4">
        <v>41346</v>
      </c>
      <c r="B633" s="4">
        <v>41348</v>
      </c>
      <c r="D633" t="s">
        <v>387</v>
      </c>
      <c r="E633" s="4">
        <v>43235</v>
      </c>
      <c r="F633" s="6">
        <v>5.2499999999999998E-2</v>
      </c>
      <c r="L633" s="6">
        <v>4.9062500000000002E-2</v>
      </c>
      <c r="N633" s="8">
        <v>1231000</v>
      </c>
      <c r="P633" s="8">
        <v>800000</v>
      </c>
      <c r="R633" s="8">
        <v>800000</v>
      </c>
      <c r="T633" s="8">
        <v>1.5387500000000001</v>
      </c>
      <c r="V633">
        <f t="shared" si="69"/>
        <v>2013</v>
      </c>
      <c r="W633">
        <f t="shared" si="70"/>
        <v>2013</v>
      </c>
      <c r="X633" t="str">
        <f t="shared" si="71"/>
        <v>FR00</v>
      </c>
    </row>
    <row r="634" spans="1:24" x14ac:dyDescent="0.2">
      <c r="A634" s="4">
        <v>41346</v>
      </c>
      <c r="B634" s="4">
        <v>41348</v>
      </c>
      <c r="D634" t="s">
        <v>375</v>
      </c>
      <c r="E634" s="4">
        <v>45061</v>
      </c>
      <c r="F634" s="6">
        <v>5.6250000000000001E-2</v>
      </c>
      <c r="L634" s="6">
        <v>5.4062499999999999E-2</v>
      </c>
      <c r="N634" s="8">
        <v>3290000</v>
      </c>
      <c r="P634" s="8">
        <v>1800000</v>
      </c>
      <c r="R634" s="8">
        <v>1750000</v>
      </c>
      <c r="T634" s="8">
        <v>1.88</v>
      </c>
      <c r="V634">
        <f t="shared" si="69"/>
        <v>2013</v>
      </c>
      <c r="W634">
        <f t="shared" si="70"/>
        <v>2013</v>
      </c>
      <c r="X634" t="str">
        <f t="shared" si="71"/>
        <v>FR00</v>
      </c>
    </row>
    <row r="635" spans="1:24" x14ac:dyDescent="0.2">
      <c r="A635" s="4">
        <v>41346</v>
      </c>
      <c r="B635" s="4">
        <v>41348</v>
      </c>
      <c r="D635" t="s">
        <v>376</v>
      </c>
      <c r="E635" s="4">
        <v>46888</v>
      </c>
      <c r="F635" s="6">
        <v>6.1249999999999999E-2</v>
      </c>
      <c r="L635" s="6">
        <v>6.0624999999999998E-2</v>
      </c>
      <c r="N635" s="8">
        <v>4282000</v>
      </c>
      <c r="P635" s="8">
        <v>2600000</v>
      </c>
      <c r="R635" s="8">
        <v>2600000</v>
      </c>
      <c r="T635" s="8">
        <v>1.6469230769230769</v>
      </c>
      <c r="V635">
        <f t="shared" si="69"/>
        <v>2013</v>
      </c>
      <c r="W635">
        <f t="shared" si="70"/>
        <v>2013</v>
      </c>
      <c r="X635" t="str">
        <f t="shared" si="71"/>
        <v>FR00</v>
      </c>
    </row>
    <row r="636" spans="1:24" x14ac:dyDescent="0.2">
      <c r="A636" s="4">
        <v>41352</v>
      </c>
      <c r="B636" s="4">
        <v>41354</v>
      </c>
      <c r="D636" t="s">
        <v>330</v>
      </c>
      <c r="E636" s="4">
        <v>43146</v>
      </c>
      <c r="F636" s="6">
        <v>4.4499999999999998E-2</v>
      </c>
      <c r="L636" s="6">
        <v>5.2499999999999998E-2</v>
      </c>
      <c r="M636" s="8">
        <v>1500000</v>
      </c>
      <c r="N636" s="8">
        <v>391000</v>
      </c>
      <c r="O636" s="8">
        <v>1817000</v>
      </c>
      <c r="P636" s="8">
        <v>115000</v>
      </c>
      <c r="Q636" s="8">
        <v>911000</v>
      </c>
      <c r="R636" s="8">
        <v>115000</v>
      </c>
      <c r="S636" s="8">
        <v>905000</v>
      </c>
      <c r="T636" s="8">
        <v>3.4</v>
      </c>
      <c r="V636">
        <f t="shared" si="69"/>
        <v>2013</v>
      </c>
      <c r="W636">
        <f t="shared" si="70"/>
        <v>2013</v>
      </c>
      <c r="X636" t="str">
        <f t="shared" si="71"/>
        <v>PBS0</v>
      </c>
    </row>
    <row r="637" spans="1:24" x14ac:dyDescent="0.2">
      <c r="A637" s="4">
        <v>41352</v>
      </c>
      <c r="B637" s="4">
        <v>41354</v>
      </c>
      <c r="D637" t="s">
        <v>331</v>
      </c>
      <c r="E637" s="4">
        <v>44576</v>
      </c>
      <c r="F637" s="6">
        <v>5.45E-2</v>
      </c>
      <c r="L637" s="6">
        <v>0</v>
      </c>
      <c r="N637" s="8">
        <v>111000</v>
      </c>
      <c r="P637" s="8">
        <v>0</v>
      </c>
      <c r="R637" s="8">
        <v>0</v>
      </c>
      <c r="T637" s="8">
        <v>0</v>
      </c>
      <c r="V637">
        <f t="shared" si="69"/>
        <v>2013</v>
      </c>
      <c r="W637">
        <f t="shared" si="70"/>
        <v>2013</v>
      </c>
      <c r="X637" t="str">
        <f t="shared" si="71"/>
        <v>PBS0</v>
      </c>
    </row>
    <row r="638" spans="1:24" x14ac:dyDescent="0.2">
      <c r="A638" s="4">
        <v>41352</v>
      </c>
      <c r="B638" s="4">
        <v>41354</v>
      </c>
      <c r="D638" t="s">
        <v>332</v>
      </c>
      <c r="E638" s="4">
        <v>46402</v>
      </c>
      <c r="F638" s="6">
        <v>0.06</v>
      </c>
      <c r="L638" s="6">
        <v>0</v>
      </c>
      <c r="N638" s="8">
        <v>87000</v>
      </c>
      <c r="P638" s="8">
        <v>6000</v>
      </c>
      <c r="R638" s="8">
        <v>0</v>
      </c>
      <c r="T638" s="8">
        <v>0</v>
      </c>
      <c r="V638">
        <f t="shared" si="69"/>
        <v>2013</v>
      </c>
      <c r="W638">
        <f t="shared" si="70"/>
        <v>2013</v>
      </c>
      <c r="X638" t="str">
        <f t="shared" si="71"/>
        <v>PBS0</v>
      </c>
    </row>
    <row r="639" spans="1:24" x14ac:dyDescent="0.2">
      <c r="A639" s="4">
        <v>41352</v>
      </c>
      <c r="B639" s="4">
        <v>41354</v>
      </c>
      <c r="D639" t="s">
        <v>337</v>
      </c>
      <c r="E639" s="4">
        <v>50086</v>
      </c>
      <c r="F639" s="6">
        <v>6.0999999999999999E-2</v>
      </c>
      <c r="L639" s="6">
        <v>6.6875000000000004E-2</v>
      </c>
      <c r="N639" s="8">
        <v>1228000</v>
      </c>
      <c r="P639" s="8">
        <v>790000</v>
      </c>
      <c r="R639" s="8">
        <v>790000</v>
      </c>
      <c r="T639" s="8">
        <v>1.5544303797468355</v>
      </c>
      <c r="V639">
        <f t="shared" si="69"/>
        <v>2013</v>
      </c>
      <c r="W639">
        <f t="shared" si="70"/>
        <v>2013</v>
      </c>
      <c r="X639" t="str">
        <f t="shared" si="71"/>
        <v>PBS0</v>
      </c>
    </row>
    <row r="640" spans="1:24" x14ac:dyDescent="0.2">
      <c r="A640" s="4">
        <v>41359</v>
      </c>
      <c r="B640" s="4">
        <v>41361</v>
      </c>
      <c r="D640" t="s">
        <v>408</v>
      </c>
      <c r="E640" s="4">
        <v>41712</v>
      </c>
      <c r="F640" s="6">
        <v>0</v>
      </c>
      <c r="L640" s="6">
        <v>4.2187500000000003E-2</v>
      </c>
      <c r="M640" s="8">
        <v>7000000</v>
      </c>
      <c r="N640" s="8">
        <v>1970000</v>
      </c>
      <c r="O640" s="8">
        <v>9439000</v>
      </c>
      <c r="P640" s="8">
        <v>1200000</v>
      </c>
      <c r="Q640" s="8">
        <v>7850000</v>
      </c>
      <c r="R640" s="8">
        <v>1000000</v>
      </c>
      <c r="S640" s="8">
        <v>7650000</v>
      </c>
      <c r="T640" s="8">
        <v>1.97</v>
      </c>
      <c r="V640">
        <f t="shared" si="69"/>
        <v>2013</v>
      </c>
      <c r="W640">
        <f t="shared" si="70"/>
        <v>2013</v>
      </c>
      <c r="X640" t="str">
        <f t="shared" si="71"/>
        <v>SPN1</v>
      </c>
    </row>
    <row r="641" spans="1:24" x14ac:dyDescent="0.2">
      <c r="A641" s="4">
        <v>41359</v>
      </c>
      <c r="B641" s="4">
        <v>41361</v>
      </c>
      <c r="D641" t="s">
        <v>387</v>
      </c>
      <c r="E641" s="4">
        <v>43235</v>
      </c>
      <c r="F641" s="6">
        <v>5.2499999999999998E-2</v>
      </c>
      <c r="L641" s="6">
        <v>5.0312500000000003E-2</v>
      </c>
      <c r="N641" s="8">
        <v>418000</v>
      </c>
      <c r="P641" s="8">
        <v>200000</v>
      </c>
      <c r="R641" s="8">
        <v>200000</v>
      </c>
      <c r="T641" s="8">
        <v>2.09</v>
      </c>
      <c r="V641">
        <f t="shared" si="69"/>
        <v>2013</v>
      </c>
      <c r="W641">
        <f t="shared" si="70"/>
        <v>2013</v>
      </c>
      <c r="X641" t="str">
        <f t="shared" si="71"/>
        <v>FR00</v>
      </c>
    </row>
    <row r="642" spans="1:24" x14ac:dyDescent="0.2">
      <c r="A642" s="4">
        <v>41359</v>
      </c>
      <c r="B642" s="4">
        <v>41361</v>
      </c>
      <c r="D642" t="s">
        <v>376</v>
      </c>
      <c r="E642" s="4">
        <v>46888</v>
      </c>
      <c r="F642" s="6">
        <v>6.1249999999999999E-2</v>
      </c>
      <c r="L642" s="6">
        <v>6.2812499999999993E-2</v>
      </c>
      <c r="N642" s="8">
        <v>2300000</v>
      </c>
      <c r="P642" s="8">
        <v>1800000</v>
      </c>
      <c r="R642" s="8">
        <v>1800000</v>
      </c>
      <c r="T642" s="8">
        <v>1.2777777777777777</v>
      </c>
      <c r="V642">
        <f t="shared" si="69"/>
        <v>2013</v>
      </c>
      <c r="W642">
        <f t="shared" si="70"/>
        <v>2013</v>
      </c>
      <c r="X642" t="str">
        <f t="shared" si="71"/>
        <v>FR00</v>
      </c>
    </row>
    <row r="643" spans="1:24" x14ac:dyDescent="0.2">
      <c r="A643" s="4">
        <v>41359</v>
      </c>
      <c r="B643" s="4">
        <v>41361</v>
      </c>
      <c r="D643" t="s">
        <v>377</v>
      </c>
      <c r="E643" s="4">
        <v>48714</v>
      </c>
      <c r="F643" s="6">
        <v>6.6250000000000003E-2</v>
      </c>
      <c r="L643" s="6">
        <v>6.5312499999999996E-2</v>
      </c>
      <c r="N643" s="8">
        <v>4751000</v>
      </c>
      <c r="P643" s="8">
        <v>4650000</v>
      </c>
      <c r="R643" s="8">
        <v>4650000</v>
      </c>
      <c r="T643" s="8">
        <v>1.0217204301075269</v>
      </c>
      <c r="V643">
        <f t="shared" si="69"/>
        <v>2013</v>
      </c>
      <c r="W643">
        <f t="shared" si="70"/>
        <v>2013</v>
      </c>
      <c r="X643" t="str">
        <f t="shared" si="71"/>
        <v>FR00</v>
      </c>
    </row>
    <row r="644" spans="1:24" x14ac:dyDescent="0.2">
      <c r="A644" s="4">
        <v>41366</v>
      </c>
      <c r="B644" s="4">
        <v>41368</v>
      </c>
      <c r="D644" t="s">
        <v>409</v>
      </c>
      <c r="E644" s="4">
        <v>41550</v>
      </c>
      <c r="F644" s="6">
        <v>0</v>
      </c>
      <c r="L644" s="6">
        <v>0</v>
      </c>
      <c r="M644" s="8">
        <v>1500000</v>
      </c>
      <c r="N644" s="8">
        <v>520000</v>
      </c>
      <c r="O644" s="8">
        <v>1855000</v>
      </c>
      <c r="P644" s="8">
        <v>0</v>
      </c>
      <c r="Q644" s="8">
        <v>645000</v>
      </c>
      <c r="R644" s="8">
        <v>0</v>
      </c>
      <c r="S644" s="8">
        <v>645000</v>
      </c>
      <c r="T644" s="8">
        <v>0</v>
      </c>
      <c r="V644">
        <f t="shared" si="69"/>
        <v>2013</v>
      </c>
      <c r="W644">
        <f t="shared" si="70"/>
        <v>2013</v>
      </c>
      <c r="X644" t="str">
        <f t="shared" si="71"/>
        <v>SPN-</v>
      </c>
    </row>
    <row r="645" spans="1:24" x14ac:dyDescent="0.2">
      <c r="A645" s="4">
        <v>41366</v>
      </c>
      <c r="B645" s="4">
        <v>41368</v>
      </c>
      <c r="D645" t="s">
        <v>330</v>
      </c>
      <c r="E645" s="4">
        <v>43146</v>
      </c>
      <c r="F645" s="6">
        <v>4.4499999999999998E-2</v>
      </c>
      <c r="L645" s="6">
        <v>0</v>
      </c>
      <c r="N645" s="8">
        <v>410000</v>
      </c>
      <c r="P645" s="8">
        <v>0</v>
      </c>
      <c r="R645" s="8">
        <v>0</v>
      </c>
      <c r="T645" s="8">
        <v>0</v>
      </c>
      <c r="V645">
        <f t="shared" si="69"/>
        <v>2013</v>
      </c>
      <c r="W645">
        <f t="shared" si="70"/>
        <v>2013</v>
      </c>
      <c r="X645" t="str">
        <f t="shared" si="71"/>
        <v>PBS0</v>
      </c>
    </row>
    <row r="646" spans="1:24" x14ac:dyDescent="0.2">
      <c r="A646" s="4">
        <v>41366</v>
      </c>
      <c r="B646" s="4">
        <v>41368</v>
      </c>
      <c r="D646" t="s">
        <v>410</v>
      </c>
      <c r="E646" s="4">
        <v>43905</v>
      </c>
      <c r="F646" s="6">
        <v>0</v>
      </c>
      <c r="L646" s="6">
        <v>0</v>
      </c>
      <c r="N646" s="8">
        <v>200000</v>
      </c>
      <c r="P646" s="8">
        <v>0</v>
      </c>
      <c r="R646" s="8">
        <v>0</v>
      </c>
      <c r="T646" s="8">
        <v>0</v>
      </c>
      <c r="V646">
        <f t="shared" si="69"/>
        <v>2013</v>
      </c>
      <c r="W646">
        <f t="shared" si="70"/>
        <v>2013</v>
      </c>
      <c r="X646" t="str">
        <f t="shared" si="71"/>
        <v>PBS0</v>
      </c>
    </row>
    <row r="647" spans="1:24" x14ac:dyDescent="0.2">
      <c r="A647" s="4">
        <v>41366</v>
      </c>
      <c r="B647" s="4">
        <v>41368</v>
      </c>
      <c r="D647" t="s">
        <v>332</v>
      </c>
      <c r="E647" s="4">
        <v>46402</v>
      </c>
      <c r="F647" s="6">
        <v>0.06</v>
      </c>
      <c r="L647" s="6">
        <v>0</v>
      </c>
      <c r="N647" s="8">
        <v>80000</v>
      </c>
      <c r="P647" s="8">
        <v>0</v>
      </c>
      <c r="R647" s="8">
        <v>0</v>
      </c>
      <c r="T647" s="8">
        <v>0</v>
      </c>
      <c r="V647">
        <f t="shared" si="69"/>
        <v>2013</v>
      </c>
      <c r="W647">
        <f t="shared" si="70"/>
        <v>2013</v>
      </c>
      <c r="X647" t="str">
        <f t="shared" si="71"/>
        <v>PBS0</v>
      </c>
    </row>
    <row r="648" spans="1:24" x14ac:dyDescent="0.2">
      <c r="A648" s="4">
        <v>41366</v>
      </c>
      <c r="B648" s="4">
        <v>41368</v>
      </c>
      <c r="D648" t="s">
        <v>337</v>
      </c>
      <c r="E648" s="4">
        <v>50086</v>
      </c>
      <c r="F648" s="6">
        <v>6.0999999999999999E-2</v>
      </c>
      <c r="L648" s="6">
        <v>6.8750000000000006E-2</v>
      </c>
      <c r="N648" s="8">
        <v>645000</v>
      </c>
      <c r="P648" s="8">
        <v>645000</v>
      </c>
      <c r="R648" s="8">
        <v>645000</v>
      </c>
      <c r="T648" s="8">
        <v>1</v>
      </c>
      <c r="V648">
        <f t="shared" si="69"/>
        <v>2013</v>
      </c>
      <c r="W648">
        <f t="shared" si="70"/>
        <v>2013</v>
      </c>
      <c r="X648" t="str">
        <f t="shared" si="71"/>
        <v>PBS0</v>
      </c>
    </row>
    <row r="649" spans="1:24" x14ac:dyDescent="0.2">
      <c r="A649" s="4">
        <v>41373</v>
      </c>
      <c r="B649" s="4">
        <v>41375</v>
      </c>
      <c r="D649" t="s">
        <v>411</v>
      </c>
      <c r="E649" s="4">
        <v>41465</v>
      </c>
      <c r="F649" s="6">
        <v>0</v>
      </c>
      <c r="L649" s="6">
        <v>4.1300000000000003E-2</v>
      </c>
      <c r="M649" s="8">
        <v>7000000</v>
      </c>
      <c r="N649" s="8">
        <v>1600000</v>
      </c>
      <c r="O649" s="8">
        <v>15512500</v>
      </c>
      <c r="P649" s="8">
        <v>1050000</v>
      </c>
      <c r="Q649" s="8">
        <v>5150000</v>
      </c>
      <c r="R649" s="8">
        <v>1000000</v>
      </c>
      <c r="S649" s="8">
        <v>4500000</v>
      </c>
      <c r="T649" s="8">
        <v>1.6</v>
      </c>
      <c r="V649">
        <f t="shared" si="69"/>
        <v>2013</v>
      </c>
      <c r="W649">
        <f t="shared" si="70"/>
        <v>2013</v>
      </c>
      <c r="X649" t="str">
        <f t="shared" si="71"/>
        <v>SPN0</v>
      </c>
    </row>
    <row r="650" spans="1:24" x14ac:dyDescent="0.2">
      <c r="A650" s="4">
        <v>41373</v>
      </c>
      <c r="B650" s="4">
        <v>41375</v>
      </c>
      <c r="D650" t="s">
        <v>412</v>
      </c>
      <c r="E650" s="4">
        <v>41739</v>
      </c>
      <c r="F650" s="6">
        <v>0</v>
      </c>
      <c r="L650" s="6">
        <v>4.4499999999999998E-2</v>
      </c>
      <c r="N650" s="8">
        <v>2064000</v>
      </c>
      <c r="P650" s="8">
        <v>1500000</v>
      </c>
      <c r="R650" s="8">
        <v>1000000</v>
      </c>
      <c r="T650" s="8">
        <v>2.0640000000000001</v>
      </c>
      <c r="V650">
        <f t="shared" si="69"/>
        <v>2013</v>
      </c>
      <c r="W650">
        <f t="shared" si="70"/>
        <v>2013</v>
      </c>
      <c r="X650" t="str">
        <f t="shared" si="71"/>
        <v>SPN1</v>
      </c>
    </row>
    <row r="651" spans="1:24" x14ac:dyDescent="0.2">
      <c r="A651" s="4">
        <v>41373</v>
      </c>
      <c r="B651" s="4">
        <v>41375</v>
      </c>
      <c r="D651" t="s">
        <v>387</v>
      </c>
      <c r="E651" s="4">
        <v>43235</v>
      </c>
      <c r="F651" s="6">
        <v>5.2499999999999998E-2</v>
      </c>
      <c r="L651" s="6">
        <v>5.2499999999999998E-2</v>
      </c>
      <c r="N651" s="8">
        <v>1969000</v>
      </c>
      <c r="P651" s="8">
        <v>1600000</v>
      </c>
      <c r="R651" s="8">
        <v>1600000</v>
      </c>
      <c r="T651" s="8">
        <v>1.2306250000000001</v>
      </c>
      <c r="V651">
        <f t="shared" si="69"/>
        <v>2013</v>
      </c>
      <c r="W651">
        <f t="shared" si="70"/>
        <v>2013</v>
      </c>
      <c r="X651" t="str">
        <f t="shared" si="71"/>
        <v>FR00</v>
      </c>
    </row>
    <row r="652" spans="1:24" x14ac:dyDescent="0.2">
      <c r="A652" s="4">
        <v>41373</v>
      </c>
      <c r="B652" s="4">
        <v>41375</v>
      </c>
      <c r="D652" t="s">
        <v>375</v>
      </c>
      <c r="E652" s="4">
        <v>45061</v>
      </c>
      <c r="F652" s="6">
        <v>5.6250000000000001E-2</v>
      </c>
      <c r="L652" s="6">
        <v>0</v>
      </c>
      <c r="N652" s="8">
        <v>1768500</v>
      </c>
      <c r="P652" s="8">
        <v>100000</v>
      </c>
      <c r="R652" s="8">
        <v>0</v>
      </c>
      <c r="T652" s="8">
        <v>0</v>
      </c>
      <c r="V652">
        <f t="shared" si="69"/>
        <v>2013</v>
      </c>
      <c r="W652">
        <f t="shared" si="70"/>
        <v>2013</v>
      </c>
      <c r="X652" t="str">
        <f t="shared" si="71"/>
        <v>FR00</v>
      </c>
    </row>
    <row r="653" spans="1:24" x14ac:dyDescent="0.2">
      <c r="A653" s="4">
        <v>41373</v>
      </c>
      <c r="B653" s="4">
        <v>41375</v>
      </c>
      <c r="D653" t="s">
        <v>377</v>
      </c>
      <c r="E653" s="4">
        <v>48714</v>
      </c>
      <c r="F653" s="6">
        <v>6.6250000000000003E-2</v>
      </c>
      <c r="L653" s="6">
        <v>6.7000000000000004E-2</v>
      </c>
      <c r="N653" s="8">
        <v>8111000</v>
      </c>
      <c r="P653" s="8">
        <v>900000</v>
      </c>
      <c r="R653" s="8">
        <v>900000</v>
      </c>
      <c r="T653" s="8">
        <v>9.0122222222222224</v>
      </c>
      <c r="V653">
        <f t="shared" si="69"/>
        <v>2013</v>
      </c>
      <c r="W653">
        <f t="shared" si="70"/>
        <v>2013</v>
      </c>
      <c r="X653" t="str">
        <f t="shared" si="71"/>
        <v>FR00</v>
      </c>
    </row>
    <row r="654" spans="1:24" x14ac:dyDescent="0.2">
      <c r="A654" s="4">
        <v>41372</v>
      </c>
      <c r="B654" s="4">
        <v>41379</v>
      </c>
      <c r="D654" t="s">
        <v>413</v>
      </c>
      <c r="E654" s="4">
        <v>45041</v>
      </c>
      <c r="F654" s="6">
        <v>3.5000000000000003E-2</v>
      </c>
      <c r="N654" s="8">
        <v>60768750</v>
      </c>
      <c r="P654" s="8">
        <v>19446000</v>
      </c>
      <c r="R654" s="8">
        <v>14584500</v>
      </c>
      <c r="T654" s="8">
        <v>4.166666666666667</v>
      </c>
      <c r="V654">
        <f t="shared" si="69"/>
        <v>2013</v>
      </c>
      <c r="W654">
        <f t="shared" si="70"/>
        <v>2013</v>
      </c>
      <c r="X654" t="str">
        <f t="shared" si="71"/>
        <v>RI04</v>
      </c>
    </row>
    <row r="655" spans="1:24" x14ac:dyDescent="0.2">
      <c r="A655" s="4">
        <v>41372</v>
      </c>
      <c r="B655" s="4">
        <v>41379</v>
      </c>
      <c r="D655" t="s">
        <v>414</v>
      </c>
      <c r="E655" s="4">
        <v>52346</v>
      </c>
      <c r="F655" s="6">
        <v>4.7500000000000001E-2</v>
      </c>
      <c r="N655" s="8">
        <v>60768750</v>
      </c>
      <c r="P655" s="8">
        <v>14584500</v>
      </c>
      <c r="R655" s="8">
        <v>14584500</v>
      </c>
      <c r="T655" s="8">
        <v>4.166666666666667</v>
      </c>
      <c r="V655">
        <f t="shared" si="69"/>
        <v>2013</v>
      </c>
      <c r="W655">
        <f t="shared" si="70"/>
        <v>2013</v>
      </c>
      <c r="X655" t="str">
        <f t="shared" si="71"/>
        <v>RI04</v>
      </c>
    </row>
    <row r="656" spans="1:24" x14ac:dyDescent="0.2">
      <c r="A656" s="4">
        <v>41380</v>
      </c>
      <c r="B656" s="4">
        <v>41382</v>
      </c>
      <c r="D656" t="s">
        <v>415</v>
      </c>
      <c r="E656" s="4">
        <v>41564</v>
      </c>
      <c r="F656" s="6">
        <v>0</v>
      </c>
      <c r="L656" s="6">
        <v>4.3124999999999997E-2</v>
      </c>
      <c r="M656" s="8">
        <v>1500000</v>
      </c>
      <c r="N656" s="8">
        <v>1101000</v>
      </c>
      <c r="O656" s="8">
        <v>2925000</v>
      </c>
      <c r="P656" s="8">
        <v>470000</v>
      </c>
      <c r="Q656" s="8">
        <v>1290000</v>
      </c>
      <c r="R656" s="8">
        <v>400000</v>
      </c>
      <c r="S656" s="8">
        <v>1220000</v>
      </c>
      <c r="T656" s="8">
        <v>2.7524999999999999</v>
      </c>
      <c r="V656">
        <f t="shared" si="69"/>
        <v>2013</v>
      </c>
      <c r="W656">
        <f t="shared" si="70"/>
        <v>2013</v>
      </c>
      <c r="X656" t="str">
        <f t="shared" si="71"/>
        <v>SPN-</v>
      </c>
    </row>
    <row r="657" spans="1:24" x14ac:dyDescent="0.2">
      <c r="A657" s="4">
        <v>41380</v>
      </c>
      <c r="B657" s="4">
        <v>41382</v>
      </c>
      <c r="D657" t="s">
        <v>416</v>
      </c>
      <c r="E657" s="4">
        <v>43146</v>
      </c>
      <c r="F657" s="6">
        <v>4.4499999999999998E-2</v>
      </c>
      <c r="L657" s="6">
        <v>0</v>
      </c>
      <c r="N657" s="8">
        <v>602000</v>
      </c>
      <c r="P657" s="8">
        <v>0</v>
      </c>
      <c r="R657" s="8">
        <v>0</v>
      </c>
      <c r="T657" s="8">
        <v>0</v>
      </c>
      <c r="V657">
        <f t="shared" si="69"/>
        <v>2013</v>
      </c>
      <c r="W657">
        <f t="shared" si="70"/>
        <v>2013</v>
      </c>
      <c r="X657" t="str">
        <f t="shared" si="71"/>
        <v>PBS-</v>
      </c>
    </row>
    <row r="658" spans="1:24" x14ac:dyDescent="0.2">
      <c r="A658" s="4">
        <v>41380</v>
      </c>
      <c r="B658" s="4">
        <v>41382</v>
      </c>
      <c r="D658" t="s">
        <v>417</v>
      </c>
      <c r="E658" s="4">
        <v>43936</v>
      </c>
      <c r="F658" s="6">
        <v>0</v>
      </c>
      <c r="L658" s="6">
        <v>0</v>
      </c>
      <c r="N658" s="8">
        <v>55000</v>
      </c>
      <c r="P658" s="8">
        <v>0</v>
      </c>
      <c r="R658" s="8">
        <v>0</v>
      </c>
      <c r="T658" s="8">
        <v>0</v>
      </c>
      <c r="V658">
        <f t="shared" si="69"/>
        <v>2013</v>
      </c>
      <c r="W658">
        <f t="shared" si="70"/>
        <v>2013</v>
      </c>
      <c r="X658" t="str">
        <f t="shared" si="71"/>
        <v>PBS-</v>
      </c>
    </row>
    <row r="659" spans="1:24" x14ac:dyDescent="0.2">
      <c r="A659" s="4">
        <v>41380</v>
      </c>
      <c r="B659" s="4">
        <v>41382</v>
      </c>
      <c r="D659" t="s">
        <v>418</v>
      </c>
      <c r="E659" s="4">
        <v>46402</v>
      </c>
      <c r="F659" s="6">
        <v>0.06</v>
      </c>
      <c r="L659" s="6">
        <v>6.5312499999999996E-2</v>
      </c>
      <c r="N659" s="8">
        <v>173000</v>
      </c>
      <c r="P659" s="8">
        <v>55000</v>
      </c>
      <c r="R659" s="8">
        <v>55000</v>
      </c>
      <c r="T659" s="8">
        <v>3.1454545454545455</v>
      </c>
      <c r="V659">
        <f t="shared" si="69"/>
        <v>2013</v>
      </c>
      <c r="W659">
        <f t="shared" si="70"/>
        <v>2013</v>
      </c>
      <c r="X659" t="str">
        <f t="shared" si="71"/>
        <v>PBS-</v>
      </c>
    </row>
    <row r="660" spans="1:24" x14ac:dyDescent="0.2">
      <c r="A660" s="4">
        <v>41380</v>
      </c>
      <c r="B660" s="4">
        <v>41382</v>
      </c>
      <c r="D660" t="s">
        <v>419</v>
      </c>
      <c r="E660" s="4">
        <v>50086</v>
      </c>
      <c r="F660" s="6">
        <v>6.0999999999999999E-2</v>
      </c>
      <c r="L660" s="6">
        <v>6.8750000000000006E-2</v>
      </c>
      <c r="N660" s="8">
        <v>994000</v>
      </c>
      <c r="P660" s="8">
        <v>765000</v>
      </c>
      <c r="R660" s="8">
        <v>765000</v>
      </c>
      <c r="T660" s="8">
        <v>1.2993464052287582</v>
      </c>
      <c r="V660">
        <f t="shared" si="69"/>
        <v>2013</v>
      </c>
      <c r="W660">
        <f t="shared" si="70"/>
        <v>2013</v>
      </c>
      <c r="X660" t="str">
        <f t="shared" si="71"/>
        <v>PBS-</v>
      </c>
    </row>
    <row r="661" spans="1:24" x14ac:dyDescent="0.2">
      <c r="A661" s="4">
        <v>41387</v>
      </c>
      <c r="B661" s="4">
        <v>41389</v>
      </c>
      <c r="D661" t="s">
        <v>412</v>
      </c>
      <c r="E661" s="4">
        <v>41739</v>
      </c>
      <c r="F661" s="6">
        <v>0</v>
      </c>
      <c r="L661" s="6">
        <v>3.95E-2</v>
      </c>
      <c r="M661" s="8">
        <v>7000000</v>
      </c>
      <c r="N661" s="8">
        <v>5492000</v>
      </c>
      <c r="O661" s="8">
        <v>22283500</v>
      </c>
      <c r="P661" s="8">
        <v>2200000</v>
      </c>
      <c r="Q661" s="8">
        <v>13300000</v>
      </c>
      <c r="R661" s="8">
        <v>1000000</v>
      </c>
      <c r="S661" s="8">
        <v>10500000</v>
      </c>
      <c r="T661" s="8">
        <v>5.492</v>
      </c>
      <c r="V661">
        <f t="shared" si="69"/>
        <v>2013</v>
      </c>
      <c r="W661">
        <f t="shared" si="70"/>
        <v>2013</v>
      </c>
      <c r="X661" t="str">
        <f t="shared" si="71"/>
        <v>SPN1</v>
      </c>
    </row>
    <row r="662" spans="1:24" x14ac:dyDescent="0.2">
      <c r="A662" s="4">
        <v>41387</v>
      </c>
      <c r="B662" s="4">
        <v>41389</v>
      </c>
      <c r="D662" t="s">
        <v>375</v>
      </c>
      <c r="E662" s="4">
        <v>45061</v>
      </c>
      <c r="F662" s="6">
        <v>5.6250000000000001E-2</v>
      </c>
      <c r="L662" s="6">
        <v>5.4899999999999997E-2</v>
      </c>
      <c r="N662" s="8">
        <v>2949000</v>
      </c>
      <c r="P662" s="8">
        <v>2000000</v>
      </c>
      <c r="R662" s="8">
        <v>2000000</v>
      </c>
      <c r="T662" s="8">
        <v>1.4744999999999999</v>
      </c>
      <c r="V662">
        <f t="shared" si="69"/>
        <v>2013</v>
      </c>
      <c r="W662">
        <f t="shared" si="70"/>
        <v>2013</v>
      </c>
      <c r="X662" t="str">
        <f t="shared" si="71"/>
        <v>FR00</v>
      </c>
    </row>
    <row r="663" spans="1:24" x14ac:dyDescent="0.2">
      <c r="A663" s="4">
        <v>41387</v>
      </c>
      <c r="B663" s="4">
        <v>41389</v>
      </c>
      <c r="D663" t="s">
        <v>376</v>
      </c>
      <c r="E663" s="4">
        <v>46888</v>
      </c>
      <c r="F663" s="6">
        <v>6.1249999999999999E-2</v>
      </c>
      <c r="L663" s="6">
        <v>6.1499999999999999E-2</v>
      </c>
      <c r="N663" s="8">
        <v>3856000</v>
      </c>
      <c r="P663" s="8">
        <v>2850000</v>
      </c>
      <c r="R663" s="8">
        <v>2850000</v>
      </c>
      <c r="T663" s="8">
        <v>1.352982456140351</v>
      </c>
      <c r="V663">
        <f t="shared" ref="V663:V726" si="72">YEAR(A663)</f>
        <v>2013</v>
      </c>
      <c r="W663">
        <f t="shared" ref="W663:W726" si="73">YEAR(B663)</f>
        <v>2013</v>
      </c>
      <c r="X663" t="str">
        <f t="shared" ref="X663:X726" si="74">LEFT(D663,4)</f>
        <v>FR00</v>
      </c>
    </row>
    <row r="664" spans="1:24" x14ac:dyDescent="0.2">
      <c r="A664" s="4">
        <v>41387</v>
      </c>
      <c r="B664" s="4">
        <v>41389</v>
      </c>
      <c r="D664" t="s">
        <v>377</v>
      </c>
      <c r="E664" s="4">
        <v>48714</v>
      </c>
      <c r="F664" s="6">
        <v>6.6250000000000003E-2</v>
      </c>
      <c r="L664" s="6">
        <v>6.4299999999999996E-2</v>
      </c>
      <c r="N664" s="8">
        <v>9986500</v>
      </c>
      <c r="P664" s="8">
        <v>6250000</v>
      </c>
      <c r="R664" s="8">
        <v>4650000</v>
      </c>
      <c r="T664" s="8">
        <v>2.1476344086021504</v>
      </c>
      <c r="V664">
        <f t="shared" si="72"/>
        <v>2013</v>
      </c>
      <c r="W664">
        <f t="shared" si="73"/>
        <v>2013</v>
      </c>
      <c r="X664" t="str">
        <f t="shared" si="74"/>
        <v>FR00</v>
      </c>
    </row>
    <row r="665" spans="1:24" x14ac:dyDescent="0.2">
      <c r="A665" s="4">
        <v>41394</v>
      </c>
      <c r="B665" s="4">
        <v>41396</v>
      </c>
      <c r="D665" t="s">
        <v>416</v>
      </c>
      <c r="E665" s="4">
        <v>43146</v>
      </c>
      <c r="F665" s="6">
        <v>4.4499999999999998E-2</v>
      </c>
      <c r="L665" s="6">
        <v>4.3124999999999997E-2</v>
      </c>
      <c r="M665" s="8">
        <v>1500000</v>
      </c>
      <c r="N665" s="8">
        <v>641000</v>
      </c>
      <c r="O665" s="8">
        <v>2425500</v>
      </c>
      <c r="P665" s="8">
        <v>20000</v>
      </c>
      <c r="Q665" s="8">
        <v>1050000</v>
      </c>
      <c r="R665" s="8">
        <v>0</v>
      </c>
      <c r="S665" s="8">
        <v>1000000</v>
      </c>
      <c r="T665" s="8" t="e">
        <v>#DIV/0!</v>
      </c>
      <c r="V665">
        <f t="shared" si="72"/>
        <v>2013</v>
      </c>
      <c r="W665">
        <f t="shared" si="73"/>
        <v>2013</v>
      </c>
      <c r="X665" t="str">
        <f t="shared" si="74"/>
        <v>PBS-</v>
      </c>
    </row>
    <row r="666" spans="1:24" x14ac:dyDescent="0.2">
      <c r="A666" s="4">
        <v>41394</v>
      </c>
      <c r="B666" s="4">
        <v>41396</v>
      </c>
      <c r="D666" t="s">
        <v>418</v>
      </c>
      <c r="E666" s="4">
        <v>46402</v>
      </c>
      <c r="F666" s="6">
        <v>0.06</v>
      </c>
      <c r="L666" s="6">
        <v>0</v>
      </c>
      <c r="N666" s="8">
        <v>36000</v>
      </c>
      <c r="P666" s="8">
        <v>0</v>
      </c>
      <c r="R666" s="8">
        <v>0</v>
      </c>
      <c r="T666" s="8" t="e">
        <v>#DIV/0!</v>
      </c>
      <c r="V666">
        <f t="shared" si="72"/>
        <v>2013</v>
      </c>
      <c r="W666">
        <f t="shared" si="73"/>
        <v>2013</v>
      </c>
      <c r="X666" t="str">
        <f t="shared" si="74"/>
        <v>PBS-</v>
      </c>
    </row>
    <row r="667" spans="1:24" x14ac:dyDescent="0.2">
      <c r="A667" s="4">
        <v>41394</v>
      </c>
      <c r="B667" s="4">
        <v>41396</v>
      </c>
      <c r="D667" t="s">
        <v>419</v>
      </c>
      <c r="E667" s="4">
        <v>50086</v>
      </c>
      <c r="F667" s="6">
        <v>6.0999999999999999E-2</v>
      </c>
      <c r="L667" s="6">
        <v>0</v>
      </c>
      <c r="N667" s="8">
        <v>567000</v>
      </c>
      <c r="P667" s="8">
        <v>0</v>
      </c>
      <c r="R667" s="8">
        <v>0</v>
      </c>
      <c r="T667" s="8" t="e">
        <v>#DIV/0!</v>
      </c>
      <c r="V667">
        <f t="shared" si="72"/>
        <v>2013</v>
      </c>
      <c r="W667">
        <f t="shared" si="73"/>
        <v>2013</v>
      </c>
      <c r="X667" t="str">
        <f t="shared" si="74"/>
        <v>PBS-</v>
      </c>
    </row>
    <row r="668" spans="1:24" x14ac:dyDescent="0.2">
      <c r="A668" s="4">
        <v>41394</v>
      </c>
      <c r="B668" s="4">
        <v>41396</v>
      </c>
      <c r="D668" t="s">
        <v>417</v>
      </c>
      <c r="E668" s="4">
        <v>52336</v>
      </c>
      <c r="F668" s="6">
        <v>6.7500000000000004E-2</v>
      </c>
      <c r="L668" s="6">
        <v>6.5312499999999996E-2</v>
      </c>
      <c r="N668" s="8">
        <v>1181500</v>
      </c>
      <c r="P668" s="8">
        <v>1030000</v>
      </c>
      <c r="R668" s="8">
        <v>1000000</v>
      </c>
      <c r="T668" s="8">
        <v>1.1815</v>
      </c>
      <c r="V668">
        <f t="shared" si="72"/>
        <v>2013</v>
      </c>
      <c r="W668">
        <f t="shared" si="73"/>
        <v>2013</v>
      </c>
      <c r="X668" t="str">
        <f t="shared" si="74"/>
        <v>PBS-</v>
      </c>
    </row>
    <row r="669" spans="1:24" x14ac:dyDescent="0.2">
      <c r="A669" s="4">
        <v>41400</v>
      </c>
      <c r="B669" s="4">
        <v>41402</v>
      </c>
      <c r="D669" t="s">
        <v>420</v>
      </c>
      <c r="E669" s="4">
        <v>41493</v>
      </c>
      <c r="F669" s="6">
        <v>0</v>
      </c>
      <c r="L669" s="6">
        <v>4.0300000000000002E-2</v>
      </c>
      <c r="M669" s="8">
        <v>8000000</v>
      </c>
      <c r="N669" s="8">
        <v>1870000</v>
      </c>
      <c r="O669" s="8">
        <v>20148500</v>
      </c>
      <c r="P669" s="8">
        <v>1500000</v>
      </c>
      <c r="Q669" s="8">
        <v>12100000</v>
      </c>
      <c r="R669" s="8">
        <v>1000000</v>
      </c>
      <c r="S669" s="8">
        <v>11550000</v>
      </c>
      <c r="T669" s="8">
        <v>1.87</v>
      </c>
      <c r="V669">
        <f t="shared" si="72"/>
        <v>2013</v>
      </c>
      <c r="W669">
        <f t="shared" si="73"/>
        <v>2013</v>
      </c>
      <c r="X669" t="str">
        <f t="shared" si="74"/>
        <v>SPN0</v>
      </c>
    </row>
    <row r="670" spans="1:24" x14ac:dyDescent="0.2">
      <c r="A670" s="4">
        <v>41400</v>
      </c>
      <c r="B670" s="4">
        <v>41402</v>
      </c>
      <c r="D670" t="s">
        <v>421</v>
      </c>
      <c r="E670" s="4">
        <v>41766</v>
      </c>
      <c r="F670" s="6">
        <v>0</v>
      </c>
      <c r="L670" s="6">
        <v>4.2000000000000003E-2</v>
      </c>
      <c r="N670" s="8">
        <v>2784000</v>
      </c>
      <c r="P670" s="8">
        <v>1400000</v>
      </c>
      <c r="R670" s="8">
        <v>1350000</v>
      </c>
      <c r="T670" s="8">
        <v>2.0622222222222222</v>
      </c>
      <c r="V670">
        <f t="shared" si="72"/>
        <v>2013</v>
      </c>
      <c r="W670">
        <f t="shared" si="73"/>
        <v>2013</v>
      </c>
      <c r="X670" t="str">
        <f t="shared" si="74"/>
        <v>SPN1</v>
      </c>
    </row>
    <row r="671" spans="1:24" x14ac:dyDescent="0.2">
      <c r="A671" s="4">
        <v>41400</v>
      </c>
      <c r="B671" s="4">
        <v>41402</v>
      </c>
      <c r="D671" t="s">
        <v>387</v>
      </c>
      <c r="E671" s="4">
        <v>43235</v>
      </c>
      <c r="F671" s="6">
        <v>5.2499999999999998E-2</v>
      </c>
      <c r="L671" s="6">
        <v>5.0500000000000003E-2</v>
      </c>
      <c r="N671" s="8">
        <v>4298000</v>
      </c>
      <c r="P671" s="8">
        <v>2050000</v>
      </c>
      <c r="R671" s="8">
        <v>2050000</v>
      </c>
      <c r="T671" s="8">
        <v>2.0965853658536586</v>
      </c>
      <c r="V671">
        <f t="shared" si="72"/>
        <v>2013</v>
      </c>
      <c r="W671">
        <f t="shared" si="73"/>
        <v>2013</v>
      </c>
      <c r="X671" t="str">
        <f t="shared" si="74"/>
        <v>FR00</v>
      </c>
    </row>
    <row r="672" spans="1:24" x14ac:dyDescent="0.2">
      <c r="A672" s="4">
        <v>41400</v>
      </c>
      <c r="B672" s="4">
        <v>41402</v>
      </c>
      <c r="D672" t="s">
        <v>376</v>
      </c>
      <c r="E672" s="4">
        <v>46888</v>
      </c>
      <c r="F672" s="6">
        <v>6.1249999999999999E-2</v>
      </c>
      <c r="L672" s="6">
        <v>6.3E-2</v>
      </c>
      <c r="N672" s="8">
        <v>3383000</v>
      </c>
      <c r="P672" s="8">
        <v>2250000</v>
      </c>
      <c r="R672" s="8">
        <v>2250000</v>
      </c>
      <c r="T672" s="8">
        <v>1.5035555555555555</v>
      </c>
      <c r="V672">
        <f t="shared" si="72"/>
        <v>2013</v>
      </c>
      <c r="W672">
        <f t="shared" si="73"/>
        <v>2013</v>
      </c>
      <c r="X672" t="str">
        <f t="shared" si="74"/>
        <v>FR00</v>
      </c>
    </row>
    <row r="673" spans="1:24" x14ac:dyDescent="0.2">
      <c r="A673" s="4">
        <v>41400</v>
      </c>
      <c r="B673" s="4">
        <v>41402</v>
      </c>
      <c r="D673" t="s">
        <v>377</v>
      </c>
      <c r="E673" s="4">
        <v>48714</v>
      </c>
      <c r="F673" s="6">
        <v>6.6250000000000003E-2</v>
      </c>
      <c r="L673" s="6">
        <v>6.5600000000000006E-2</v>
      </c>
      <c r="N673" s="8">
        <v>7813500</v>
      </c>
      <c r="P673" s="8">
        <v>4900000</v>
      </c>
      <c r="R673" s="8">
        <v>4900000</v>
      </c>
      <c r="T673" s="8">
        <v>1.5945918367346938</v>
      </c>
      <c r="V673">
        <f t="shared" si="72"/>
        <v>2013</v>
      </c>
      <c r="W673">
        <f t="shared" si="73"/>
        <v>2013</v>
      </c>
      <c r="X673" t="str">
        <f t="shared" si="74"/>
        <v>FR00</v>
      </c>
    </row>
    <row r="674" spans="1:24" x14ac:dyDescent="0.2">
      <c r="A674" s="4">
        <v>41408</v>
      </c>
      <c r="B674" s="4">
        <v>41410</v>
      </c>
      <c r="D674" t="s">
        <v>422</v>
      </c>
      <c r="E674" s="4">
        <v>41593</v>
      </c>
      <c r="F674" s="6">
        <v>0</v>
      </c>
      <c r="L674" s="6">
        <v>4.1250000000000002E-2</v>
      </c>
      <c r="M674" s="8">
        <v>1500000</v>
      </c>
      <c r="N674" s="8">
        <v>1540000</v>
      </c>
      <c r="O674" s="8">
        <v>3221500</v>
      </c>
      <c r="P674" s="8">
        <v>210000</v>
      </c>
      <c r="Q674" s="8">
        <v>608500</v>
      </c>
      <c r="R674" s="8">
        <v>210000</v>
      </c>
      <c r="S674" s="8">
        <v>570000</v>
      </c>
      <c r="T674" s="8">
        <v>7.333333333333333</v>
      </c>
      <c r="V674">
        <f t="shared" si="72"/>
        <v>2013</v>
      </c>
      <c r="W674">
        <f t="shared" si="73"/>
        <v>2013</v>
      </c>
      <c r="X674" t="str">
        <f t="shared" si="74"/>
        <v>SPN-</v>
      </c>
    </row>
    <row r="675" spans="1:24" x14ac:dyDescent="0.2">
      <c r="A675" s="4">
        <v>41408</v>
      </c>
      <c r="B675" s="4">
        <v>41410</v>
      </c>
      <c r="D675" t="s">
        <v>416</v>
      </c>
      <c r="E675" s="4">
        <v>43146</v>
      </c>
      <c r="F675" s="6">
        <v>4.4499999999999998E-2</v>
      </c>
      <c r="L675" s="6">
        <v>0</v>
      </c>
      <c r="N675" s="8">
        <v>523000</v>
      </c>
      <c r="P675" s="8">
        <v>0</v>
      </c>
      <c r="R675" s="8">
        <v>0</v>
      </c>
      <c r="T675" s="8">
        <v>0</v>
      </c>
      <c r="V675">
        <f t="shared" si="72"/>
        <v>2013</v>
      </c>
      <c r="W675">
        <f t="shared" si="73"/>
        <v>2013</v>
      </c>
      <c r="X675" t="str">
        <f t="shared" si="74"/>
        <v>PBS-</v>
      </c>
    </row>
    <row r="676" spans="1:24" x14ac:dyDescent="0.2">
      <c r="A676" s="4">
        <v>41408</v>
      </c>
      <c r="B676" s="4">
        <v>41410</v>
      </c>
      <c r="D676" t="s">
        <v>419</v>
      </c>
      <c r="E676" s="4">
        <v>50086</v>
      </c>
      <c r="F676" s="6">
        <v>6.0999999999999999E-2</v>
      </c>
      <c r="L676" s="6">
        <v>0</v>
      </c>
      <c r="N676" s="8">
        <v>93000</v>
      </c>
      <c r="P676" s="8">
        <v>0</v>
      </c>
      <c r="R676" s="8">
        <v>0</v>
      </c>
      <c r="T676" s="8">
        <v>0</v>
      </c>
      <c r="V676">
        <f t="shared" si="72"/>
        <v>2013</v>
      </c>
      <c r="W676">
        <f t="shared" si="73"/>
        <v>2013</v>
      </c>
      <c r="X676" t="str">
        <f t="shared" si="74"/>
        <v>PBS-</v>
      </c>
    </row>
    <row r="677" spans="1:24" x14ac:dyDescent="0.2">
      <c r="A677" s="4">
        <v>41408</v>
      </c>
      <c r="B677" s="4">
        <v>41410</v>
      </c>
      <c r="D677" t="s">
        <v>417</v>
      </c>
      <c r="E677" s="4">
        <v>52336</v>
      </c>
      <c r="F677" s="6">
        <v>6.7500000000000004E-2</v>
      </c>
      <c r="L677" s="6">
        <v>6.8750000000000006E-2</v>
      </c>
      <c r="N677" s="8">
        <v>398500</v>
      </c>
      <c r="P677" s="8">
        <v>398500</v>
      </c>
      <c r="R677" s="8">
        <v>360000</v>
      </c>
      <c r="T677" s="8">
        <v>1.1069444444444445</v>
      </c>
      <c r="V677">
        <f t="shared" si="72"/>
        <v>2013</v>
      </c>
      <c r="W677">
        <f t="shared" si="73"/>
        <v>2013</v>
      </c>
      <c r="X677" t="str">
        <f t="shared" si="74"/>
        <v>PBS-</v>
      </c>
    </row>
    <row r="678" spans="1:24" x14ac:dyDescent="0.2">
      <c r="A678" s="4">
        <v>41408</v>
      </c>
      <c r="B678" s="4">
        <v>41410</v>
      </c>
      <c r="D678" t="s">
        <v>423</v>
      </c>
      <c r="E678" s="4">
        <v>42139</v>
      </c>
      <c r="F678" s="6">
        <v>0</v>
      </c>
      <c r="L678" s="6">
        <v>0</v>
      </c>
      <c r="N678" s="8">
        <v>667000</v>
      </c>
      <c r="P678" s="8">
        <v>0</v>
      </c>
      <c r="R678" s="8">
        <v>0</v>
      </c>
      <c r="T678" s="8" t="e">
        <v>#DIV/0!</v>
      </c>
      <c r="V678">
        <f t="shared" si="72"/>
        <v>2013</v>
      </c>
      <c r="W678">
        <f t="shared" si="73"/>
        <v>2013</v>
      </c>
      <c r="X678" t="str">
        <f t="shared" si="74"/>
        <v>PBS-</v>
      </c>
    </row>
    <row r="679" spans="1:24" x14ac:dyDescent="0.2">
      <c r="A679" s="4">
        <v>41415</v>
      </c>
      <c r="B679" s="4">
        <v>41417</v>
      </c>
      <c r="D679" t="s">
        <v>421</v>
      </c>
      <c r="E679" s="4">
        <v>41766</v>
      </c>
      <c r="F679" s="6">
        <v>0</v>
      </c>
      <c r="L679" s="6">
        <v>4.2500000000000003E-2</v>
      </c>
      <c r="M679" s="8">
        <v>8000000</v>
      </c>
      <c r="N679" s="8">
        <v>1671000</v>
      </c>
      <c r="O679" s="8">
        <v>13577500</v>
      </c>
      <c r="P679" s="8">
        <v>1100000</v>
      </c>
      <c r="Q679" s="8">
        <v>9450000</v>
      </c>
      <c r="R679" s="8">
        <v>1000000</v>
      </c>
      <c r="S679" s="8">
        <v>9350000</v>
      </c>
      <c r="T679" s="8">
        <v>1.671</v>
      </c>
      <c r="V679">
        <f t="shared" si="72"/>
        <v>2013</v>
      </c>
      <c r="W679">
        <f t="shared" si="73"/>
        <v>2013</v>
      </c>
      <c r="X679" t="str">
        <f t="shared" si="74"/>
        <v>SPN1</v>
      </c>
    </row>
    <row r="680" spans="1:24" x14ac:dyDescent="0.2">
      <c r="A680" s="4">
        <v>41415</v>
      </c>
      <c r="B680" s="4">
        <v>41417</v>
      </c>
      <c r="D680" t="s">
        <v>375</v>
      </c>
      <c r="E680" s="4">
        <v>45061</v>
      </c>
      <c r="F680" s="6">
        <v>5.6250000000000001E-2</v>
      </c>
      <c r="L680" s="6">
        <v>5.6500000000000002E-2</v>
      </c>
      <c r="N680" s="8">
        <v>2592000</v>
      </c>
      <c r="P680" s="8">
        <v>1850000</v>
      </c>
      <c r="R680" s="8">
        <v>1850000</v>
      </c>
      <c r="T680" s="8">
        <v>1.401081081081081</v>
      </c>
      <c r="V680">
        <f t="shared" si="72"/>
        <v>2013</v>
      </c>
      <c r="W680">
        <f t="shared" si="73"/>
        <v>2013</v>
      </c>
      <c r="X680" t="str">
        <f t="shared" si="74"/>
        <v>FR00</v>
      </c>
    </row>
    <row r="681" spans="1:24" x14ac:dyDescent="0.2">
      <c r="A681" s="4">
        <v>41415</v>
      </c>
      <c r="B681" s="4">
        <v>41417</v>
      </c>
      <c r="D681" t="s">
        <v>376</v>
      </c>
      <c r="E681" s="4">
        <v>46888</v>
      </c>
      <c r="F681" s="6">
        <v>6.1249999999999999E-2</v>
      </c>
      <c r="L681" s="6">
        <v>6.2899999999999998E-2</v>
      </c>
      <c r="N681" s="8">
        <v>3903000</v>
      </c>
      <c r="P681" s="8">
        <v>2600000</v>
      </c>
      <c r="R681" s="8">
        <v>2600000</v>
      </c>
      <c r="T681" s="8">
        <v>1.5011538461538461</v>
      </c>
      <c r="V681">
        <f t="shared" si="72"/>
        <v>2013</v>
      </c>
      <c r="W681">
        <f t="shared" si="73"/>
        <v>2013</v>
      </c>
      <c r="X681" t="str">
        <f t="shared" si="74"/>
        <v>FR00</v>
      </c>
    </row>
    <row r="682" spans="1:24" x14ac:dyDescent="0.2">
      <c r="A682" s="4">
        <v>41415</v>
      </c>
      <c r="B682" s="4">
        <v>41417</v>
      </c>
      <c r="D682" t="s">
        <v>377</v>
      </c>
      <c r="E682" s="4">
        <v>48714</v>
      </c>
      <c r="F682" s="6">
        <v>6.6250000000000003E-2</v>
      </c>
      <c r="L682" s="6">
        <v>6.6000000000000003E-2</v>
      </c>
      <c r="N682" s="8">
        <v>5411500</v>
      </c>
      <c r="P682" s="8">
        <v>3900000</v>
      </c>
      <c r="R682" s="8">
        <v>3900000</v>
      </c>
      <c r="T682" s="8">
        <v>1.3875641025641026</v>
      </c>
      <c r="V682">
        <f t="shared" si="72"/>
        <v>2013</v>
      </c>
      <c r="W682">
        <f t="shared" si="73"/>
        <v>2013</v>
      </c>
      <c r="X682" t="str">
        <f t="shared" si="74"/>
        <v>FR00</v>
      </c>
    </row>
    <row r="683" spans="1:24" x14ac:dyDescent="0.2">
      <c r="A683" s="4">
        <v>41422</v>
      </c>
      <c r="B683" s="4">
        <v>41424</v>
      </c>
      <c r="D683" t="s">
        <v>416</v>
      </c>
      <c r="E683" s="4">
        <v>43146</v>
      </c>
      <c r="F683" s="6">
        <v>4.4500000000000005E-2</v>
      </c>
      <c r="L683" s="6">
        <v>5.4062499999999999E-2</v>
      </c>
      <c r="M683" s="8">
        <v>1500000</v>
      </c>
      <c r="N683" s="8">
        <v>533000</v>
      </c>
      <c r="O683" s="8">
        <v>1637000</v>
      </c>
      <c r="P683" s="8">
        <v>60000</v>
      </c>
      <c r="Q683" s="8">
        <v>750000</v>
      </c>
      <c r="R683" s="8">
        <v>50000</v>
      </c>
      <c r="S683" s="8">
        <v>735000</v>
      </c>
      <c r="T683" s="8">
        <v>10.66</v>
      </c>
      <c r="V683">
        <f t="shared" si="72"/>
        <v>2013</v>
      </c>
      <c r="W683">
        <f t="shared" si="73"/>
        <v>2013</v>
      </c>
      <c r="X683" t="str">
        <f t="shared" si="74"/>
        <v>PBS-</v>
      </c>
    </row>
    <row r="684" spans="1:24" x14ac:dyDescent="0.2">
      <c r="A684" s="4">
        <v>41422</v>
      </c>
      <c r="B684" s="4">
        <v>41424</v>
      </c>
      <c r="D684" t="s">
        <v>419</v>
      </c>
      <c r="E684" s="4">
        <v>50086</v>
      </c>
      <c r="F684" s="6">
        <v>6.0999999999999999E-2</v>
      </c>
      <c r="L684" s="6">
        <v>0</v>
      </c>
      <c r="N684" s="8">
        <v>119000</v>
      </c>
      <c r="P684" s="8">
        <v>0</v>
      </c>
      <c r="R684" s="8">
        <v>0</v>
      </c>
      <c r="T684" s="8" t="e">
        <v>#DIV/0!</v>
      </c>
      <c r="V684">
        <f t="shared" si="72"/>
        <v>2013</v>
      </c>
      <c r="W684">
        <f t="shared" si="73"/>
        <v>2013</v>
      </c>
      <c r="X684" t="str">
        <f t="shared" si="74"/>
        <v>PBS-</v>
      </c>
    </row>
    <row r="685" spans="1:24" x14ac:dyDescent="0.2">
      <c r="A685" s="4">
        <v>41422</v>
      </c>
      <c r="B685" s="4">
        <v>41424</v>
      </c>
      <c r="D685" t="s">
        <v>417</v>
      </c>
      <c r="E685" s="4">
        <v>52336</v>
      </c>
      <c r="F685" s="6">
        <v>6.7500000000000004E-2</v>
      </c>
      <c r="L685" s="6">
        <v>7.1562500000000001E-2</v>
      </c>
      <c r="N685" s="8">
        <v>791000</v>
      </c>
      <c r="P685" s="8">
        <v>690000</v>
      </c>
      <c r="R685" s="8">
        <v>685000</v>
      </c>
      <c r="T685" s="8">
        <v>1.1547445255474453</v>
      </c>
      <c r="V685">
        <f t="shared" si="72"/>
        <v>2013</v>
      </c>
      <c r="W685">
        <f t="shared" si="73"/>
        <v>2013</v>
      </c>
      <c r="X685" t="str">
        <f t="shared" si="74"/>
        <v>PBS-</v>
      </c>
    </row>
    <row r="686" spans="1:24" x14ac:dyDescent="0.2">
      <c r="A686" s="4">
        <v>41422</v>
      </c>
      <c r="B686" s="4">
        <v>41424</v>
      </c>
      <c r="D686" t="s">
        <v>423</v>
      </c>
      <c r="E686" s="4">
        <v>42139</v>
      </c>
      <c r="L686" s="6">
        <v>0</v>
      </c>
      <c r="N686" s="8">
        <v>194000</v>
      </c>
      <c r="P686" s="8">
        <v>0</v>
      </c>
      <c r="R686" s="8">
        <v>0</v>
      </c>
      <c r="T686" s="8">
        <v>1.1547445255474453</v>
      </c>
      <c r="V686">
        <f t="shared" si="72"/>
        <v>2013</v>
      </c>
      <c r="W686">
        <f t="shared" si="73"/>
        <v>2013</v>
      </c>
      <c r="X686" t="str">
        <f t="shared" si="74"/>
        <v>PBS-</v>
      </c>
    </row>
    <row r="687" spans="1:24" x14ac:dyDescent="0.2">
      <c r="A687" s="4">
        <v>41428</v>
      </c>
      <c r="B687" s="4">
        <v>41430</v>
      </c>
      <c r="D687" t="s">
        <v>424</v>
      </c>
      <c r="E687" s="4">
        <v>41521</v>
      </c>
      <c r="F687" s="6">
        <v>0</v>
      </c>
      <c r="L687" s="6">
        <v>4.1500000000000002E-2</v>
      </c>
      <c r="M687" s="8">
        <v>8000000</v>
      </c>
      <c r="N687" s="8">
        <v>2791000</v>
      </c>
      <c r="O687" s="8">
        <v>10288000</v>
      </c>
      <c r="P687" s="8">
        <v>550000</v>
      </c>
      <c r="Q687" s="8">
        <v>3200000</v>
      </c>
      <c r="R687" s="8">
        <v>550000</v>
      </c>
      <c r="S687" s="8">
        <v>3100000</v>
      </c>
      <c r="T687" s="8">
        <v>5.0745454545454542</v>
      </c>
      <c r="V687">
        <f t="shared" si="72"/>
        <v>2013</v>
      </c>
      <c r="W687">
        <f t="shared" si="73"/>
        <v>2013</v>
      </c>
      <c r="X687" t="str">
        <f t="shared" si="74"/>
        <v>SPN0</v>
      </c>
    </row>
    <row r="688" spans="1:24" x14ac:dyDescent="0.2">
      <c r="A688" s="4">
        <v>41428</v>
      </c>
      <c r="B688" s="4">
        <v>41430</v>
      </c>
      <c r="D688" t="s">
        <v>425</v>
      </c>
      <c r="E688" s="4">
        <v>41794</v>
      </c>
      <c r="F688" s="6">
        <v>0</v>
      </c>
      <c r="L688" s="6">
        <v>4.5999999999999999E-2</v>
      </c>
      <c r="N688" s="8">
        <v>1066000</v>
      </c>
      <c r="P688" s="8">
        <v>300000</v>
      </c>
      <c r="R688" s="8">
        <v>250000</v>
      </c>
      <c r="T688" s="8">
        <v>4.2640000000000002</v>
      </c>
      <c r="V688">
        <f t="shared" si="72"/>
        <v>2013</v>
      </c>
      <c r="W688">
        <f t="shared" si="73"/>
        <v>2013</v>
      </c>
      <c r="X688" t="str">
        <f t="shared" si="74"/>
        <v>SPN1</v>
      </c>
    </row>
    <row r="689" spans="1:24" x14ac:dyDescent="0.2">
      <c r="A689" s="4">
        <v>41428</v>
      </c>
      <c r="B689" s="4">
        <v>41430</v>
      </c>
      <c r="D689" t="s">
        <v>387</v>
      </c>
      <c r="E689" s="4">
        <v>43235</v>
      </c>
      <c r="F689" s="6">
        <v>5.2499999999999998E-2</v>
      </c>
      <c r="L689" s="6">
        <v>5.33E-2</v>
      </c>
      <c r="N689" s="8">
        <v>2351000</v>
      </c>
      <c r="P689" s="8">
        <v>2100000</v>
      </c>
      <c r="R689" s="8">
        <v>2050000</v>
      </c>
      <c r="T689" s="8">
        <v>1.1468292682926828</v>
      </c>
      <c r="V689">
        <f t="shared" si="72"/>
        <v>2013</v>
      </c>
      <c r="W689">
        <f t="shared" si="73"/>
        <v>2013</v>
      </c>
      <c r="X689" t="str">
        <f t="shared" si="74"/>
        <v>FR00</v>
      </c>
    </row>
    <row r="690" spans="1:24" x14ac:dyDescent="0.2">
      <c r="A690" s="4">
        <v>41428</v>
      </c>
      <c r="B690" s="4">
        <v>41430</v>
      </c>
      <c r="D690" t="s">
        <v>376</v>
      </c>
      <c r="E690" s="4">
        <v>46888</v>
      </c>
      <c r="F690" s="6">
        <v>6.1249999999999999E-2</v>
      </c>
      <c r="L690" s="6">
        <v>6.7199999999999996E-2</v>
      </c>
      <c r="N690" s="8">
        <v>1063000</v>
      </c>
      <c r="P690" s="8">
        <v>250000</v>
      </c>
      <c r="R690" s="8">
        <v>250000</v>
      </c>
      <c r="T690" s="8">
        <v>4.2519999999999998</v>
      </c>
      <c r="V690">
        <f t="shared" si="72"/>
        <v>2013</v>
      </c>
      <c r="W690">
        <f t="shared" si="73"/>
        <v>2013</v>
      </c>
      <c r="X690" t="str">
        <f t="shared" si="74"/>
        <v>FR00</v>
      </c>
    </row>
    <row r="691" spans="1:24" x14ac:dyDescent="0.2">
      <c r="A691" s="4">
        <v>41428</v>
      </c>
      <c r="B691" s="4">
        <v>41430</v>
      </c>
      <c r="D691" t="s">
        <v>377</v>
      </c>
      <c r="E691" s="4">
        <v>48714</v>
      </c>
      <c r="F691" s="6">
        <v>6.6250000000000003E-2</v>
      </c>
      <c r="L691" s="6" t="s">
        <v>21</v>
      </c>
      <c r="N691" s="8">
        <v>3017000</v>
      </c>
      <c r="P691" s="8">
        <v>0</v>
      </c>
      <c r="R691" s="8">
        <v>0</v>
      </c>
      <c r="T691" s="8" t="s">
        <v>21</v>
      </c>
      <c r="V691">
        <f t="shared" si="72"/>
        <v>2013</v>
      </c>
      <c r="W691">
        <f t="shared" si="73"/>
        <v>2013</v>
      </c>
      <c r="X691" t="str">
        <f t="shared" si="74"/>
        <v>FR00</v>
      </c>
    </row>
    <row r="692" spans="1:24" x14ac:dyDescent="0.2">
      <c r="A692" s="4">
        <v>41436</v>
      </c>
      <c r="B692" s="4">
        <v>41438</v>
      </c>
      <c r="D692" t="s">
        <v>426</v>
      </c>
      <c r="E692" s="4">
        <v>41620</v>
      </c>
      <c r="F692" s="6">
        <v>0</v>
      </c>
      <c r="M692" s="8">
        <v>1500000</v>
      </c>
      <c r="N692" s="8">
        <v>751000</v>
      </c>
      <c r="O692" s="8">
        <v>1701000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V692">
        <f t="shared" si="72"/>
        <v>2013</v>
      </c>
      <c r="W692">
        <f t="shared" si="73"/>
        <v>2013</v>
      </c>
      <c r="X692" t="str">
        <f t="shared" si="74"/>
        <v>SPN-</v>
      </c>
    </row>
    <row r="693" spans="1:24" x14ac:dyDescent="0.2">
      <c r="A693" s="4">
        <v>41436</v>
      </c>
      <c r="B693" s="4">
        <v>41438</v>
      </c>
      <c r="D693" t="s">
        <v>416</v>
      </c>
      <c r="E693" s="4">
        <v>43146</v>
      </c>
      <c r="F693" s="6">
        <v>4.4499999999999998E-2</v>
      </c>
      <c r="N693" s="8">
        <v>157000</v>
      </c>
      <c r="P693" s="8">
        <v>0</v>
      </c>
      <c r="R693" s="8">
        <v>0</v>
      </c>
      <c r="T693" s="8">
        <v>0</v>
      </c>
      <c r="V693">
        <f t="shared" si="72"/>
        <v>2013</v>
      </c>
      <c r="W693">
        <f t="shared" si="73"/>
        <v>2013</v>
      </c>
      <c r="X693" t="str">
        <f t="shared" si="74"/>
        <v>PBS-</v>
      </c>
    </row>
    <row r="694" spans="1:24" x14ac:dyDescent="0.2">
      <c r="A694" s="4">
        <v>41436</v>
      </c>
      <c r="B694" s="4">
        <v>41438</v>
      </c>
      <c r="D694" t="s">
        <v>419</v>
      </c>
      <c r="E694" s="4">
        <v>50086</v>
      </c>
      <c r="F694" s="6">
        <v>6.0999999999999999E-2</v>
      </c>
      <c r="N694" s="8">
        <v>76000</v>
      </c>
      <c r="P694" s="8">
        <v>0</v>
      </c>
      <c r="R694" s="8">
        <v>0</v>
      </c>
      <c r="T694" s="8">
        <v>0</v>
      </c>
      <c r="V694">
        <f t="shared" si="72"/>
        <v>2013</v>
      </c>
      <c r="W694">
        <f t="shared" si="73"/>
        <v>2013</v>
      </c>
      <c r="X694" t="str">
        <f t="shared" si="74"/>
        <v>PBS-</v>
      </c>
    </row>
    <row r="695" spans="1:24" x14ac:dyDescent="0.2">
      <c r="A695" s="4">
        <v>41436</v>
      </c>
      <c r="B695" s="4">
        <v>41438</v>
      </c>
      <c r="D695" t="s">
        <v>417</v>
      </c>
      <c r="E695" s="4">
        <v>52336</v>
      </c>
      <c r="F695" s="6">
        <v>6.7500000000000004E-2</v>
      </c>
      <c r="N695" s="8">
        <v>717000</v>
      </c>
      <c r="P695" s="8">
        <v>0</v>
      </c>
      <c r="R695" s="8">
        <v>0</v>
      </c>
      <c r="T695" s="8">
        <v>0</v>
      </c>
      <c r="V695">
        <f t="shared" si="72"/>
        <v>2013</v>
      </c>
      <c r="W695">
        <f t="shared" si="73"/>
        <v>2013</v>
      </c>
      <c r="X695" t="str">
        <f t="shared" si="74"/>
        <v>PBS-</v>
      </c>
    </row>
    <row r="696" spans="1:24" x14ac:dyDescent="0.2">
      <c r="A696" s="4">
        <v>41443</v>
      </c>
      <c r="B696" s="4">
        <v>41445</v>
      </c>
      <c r="D696" t="s">
        <v>425</v>
      </c>
      <c r="E696" s="4">
        <v>41794</v>
      </c>
      <c r="F696" s="6">
        <v>0</v>
      </c>
      <c r="L696" s="6">
        <v>5.3800000000000001E-2</v>
      </c>
      <c r="M696" s="8">
        <v>8000000</v>
      </c>
      <c r="N696" s="8">
        <v>2101000</v>
      </c>
      <c r="O696" s="8">
        <v>7749500</v>
      </c>
      <c r="P696" s="8">
        <v>400000</v>
      </c>
      <c r="Q696" s="8">
        <v>2700000</v>
      </c>
      <c r="R696" s="8">
        <v>400000</v>
      </c>
      <c r="S696" s="8">
        <v>2650000</v>
      </c>
      <c r="T696" s="8">
        <v>5.2525000000000004</v>
      </c>
      <c r="V696">
        <f t="shared" si="72"/>
        <v>2013</v>
      </c>
      <c r="W696">
        <f t="shared" si="73"/>
        <v>2013</v>
      </c>
      <c r="X696" t="str">
        <f t="shared" si="74"/>
        <v>SPN1</v>
      </c>
    </row>
    <row r="697" spans="1:24" x14ac:dyDescent="0.2">
      <c r="A697" s="4">
        <v>41443</v>
      </c>
      <c r="B697" s="4">
        <v>41445</v>
      </c>
      <c r="D697" t="s">
        <v>427</v>
      </c>
      <c r="E697" s="4">
        <v>42323</v>
      </c>
      <c r="L697" s="6" t="s">
        <v>21</v>
      </c>
      <c r="N697" s="8">
        <v>976000</v>
      </c>
      <c r="T697" s="8" t="s">
        <v>21</v>
      </c>
      <c r="V697">
        <f t="shared" si="72"/>
        <v>2013</v>
      </c>
      <c r="W697">
        <f t="shared" si="73"/>
        <v>2013</v>
      </c>
      <c r="X697" t="str">
        <f t="shared" si="74"/>
        <v>FR00</v>
      </c>
    </row>
    <row r="698" spans="1:24" x14ac:dyDescent="0.2">
      <c r="A698" s="4">
        <v>41443</v>
      </c>
      <c r="B698" s="4">
        <v>41445</v>
      </c>
      <c r="D698" t="s">
        <v>387</v>
      </c>
      <c r="E698" s="4">
        <v>43235</v>
      </c>
      <c r="F698" s="6">
        <v>5.2499999999999998E-2</v>
      </c>
      <c r="L698" s="6" t="s">
        <v>21</v>
      </c>
      <c r="N698" s="8">
        <v>763000</v>
      </c>
      <c r="T698" s="8" t="s">
        <v>21</v>
      </c>
      <c r="V698">
        <f t="shared" si="72"/>
        <v>2013</v>
      </c>
      <c r="W698">
        <f t="shared" si="73"/>
        <v>2013</v>
      </c>
      <c r="X698" t="str">
        <f t="shared" si="74"/>
        <v>FR00</v>
      </c>
    </row>
    <row r="699" spans="1:24" x14ac:dyDescent="0.2">
      <c r="A699" s="4">
        <v>41443</v>
      </c>
      <c r="B699" s="4">
        <v>41445</v>
      </c>
      <c r="D699" t="s">
        <v>375</v>
      </c>
      <c r="E699" s="4">
        <v>45061</v>
      </c>
      <c r="F699" s="6">
        <v>5.6250000000000001E-2</v>
      </c>
      <c r="L699" s="6">
        <v>6.59E-2</v>
      </c>
      <c r="N699" s="8">
        <v>1229000</v>
      </c>
      <c r="P699" s="8">
        <v>750000</v>
      </c>
      <c r="R699" s="8">
        <v>700000</v>
      </c>
      <c r="T699" s="8">
        <v>1.7557142857142858</v>
      </c>
      <c r="V699">
        <f t="shared" si="72"/>
        <v>2013</v>
      </c>
      <c r="W699">
        <f t="shared" si="73"/>
        <v>2013</v>
      </c>
      <c r="X699" t="str">
        <f t="shared" si="74"/>
        <v>FR00</v>
      </c>
    </row>
    <row r="700" spans="1:24" x14ac:dyDescent="0.2">
      <c r="A700" s="4">
        <v>41443</v>
      </c>
      <c r="B700" s="4">
        <v>41445</v>
      </c>
      <c r="D700" t="s">
        <v>377</v>
      </c>
      <c r="E700" s="4">
        <v>48714</v>
      </c>
      <c r="F700" s="6">
        <v>6.6250000000000003E-2</v>
      </c>
      <c r="L700" s="6">
        <v>7.2999999999999995E-2</v>
      </c>
      <c r="N700" s="8">
        <v>2680500</v>
      </c>
      <c r="P700" s="8">
        <v>1550000</v>
      </c>
      <c r="R700" s="8">
        <v>1550000</v>
      </c>
      <c r="T700" s="8">
        <v>1.7293548387096773</v>
      </c>
      <c r="V700">
        <f t="shared" si="72"/>
        <v>2013</v>
      </c>
      <c r="W700">
        <f t="shared" si="73"/>
        <v>2013</v>
      </c>
      <c r="X700" t="str">
        <f t="shared" si="74"/>
        <v>FR00</v>
      </c>
    </row>
    <row r="701" spans="1:24" x14ac:dyDescent="0.2">
      <c r="A701" s="4">
        <v>41450</v>
      </c>
      <c r="B701" s="4">
        <v>41452</v>
      </c>
      <c r="D701" t="s">
        <v>428</v>
      </c>
      <c r="E701" s="4">
        <v>41634</v>
      </c>
      <c r="F701" s="6">
        <v>0</v>
      </c>
      <c r="L701" s="6">
        <v>6.25E-2</v>
      </c>
      <c r="M701" s="8">
        <v>1500000</v>
      </c>
      <c r="N701" s="8">
        <v>1681000</v>
      </c>
      <c r="O701" s="8">
        <v>2469000</v>
      </c>
      <c r="P701" s="8">
        <v>990000</v>
      </c>
      <c r="Q701" s="8">
        <v>1610000</v>
      </c>
      <c r="R701" s="8">
        <v>990000</v>
      </c>
      <c r="S701" s="8">
        <v>1590000</v>
      </c>
      <c r="T701" s="8">
        <v>1.6979797979797979</v>
      </c>
      <c r="V701">
        <f t="shared" si="72"/>
        <v>2013</v>
      </c>
      <c r="W701">
        <f t="shared" si="73"/>
        <v>2013</v>
      </c>
      <c r="X701" t="str">
        <f t="shared" si="74"/>
        <v>SPN-</v>
      </c>
    </row>
    <row r="702" spans="1:24" x14ac:dyDescent="0.2">
      <c r="A702" s="4">
        <v>41450</v>
      </c>
      <c r="B702" s="4">
        <v>41452</v>
      </c>
      <c r="D702" t="s">
        <v>416</v>
      </c>
      <c r="E702" s="4">
        <v>43146</v>
      </c>
      <c r="F702" s="6">
        <v>4.4499999999999998E-2</v>
      </c>
      <c r="L702" s="6">
        <v>0</v>
      </c>
      <c r="N702" s="8">
        <v>147000</v>
      </c>
      <c r="P702" s="8">
        <v>0</v>
      </c>
      <c r="R702" s="8">
        <v>0</v>
      </c>
      <c r="T702" s="8" t="e">
        <v>#DIV/0!</v>
      </c>
      <c r="V702">
        <f t="shared" si="72"/>
        <v>2013</v>
      </c>
      <c r="W702">
        <f t="shared" si="73"/>
        <v>2013</v>
      </c>
      <c r="X702" t="str">
        <f t="shared" si="74"/>
        <v>PBS-</v>
      </c>
    </row>
    <row r="703" spans="1:24" x14ac:dyDescent="0.2">
      <c r="A703" s="4">
        <v>41450</v>
      </c>
      <c r="B703" s="4">
        <v>41452</v>
      </c>
      <c r="D703" t="s">
        <v>419</v>
      </c>
      <c r="E703" s="4">
        <v>50086</v>
      </c>
      <c r="F703" s="6">
        <v>6.0999999999999999E-2</v>
      </c>
      <c r="L703" s="6">
        <v>0</v>
      </c>
      <c r="N703" s="8">
        <v>21000</v>
      </c>
      <c r="P703" s="8">
        <v>0</v>
      </c>
      <c r="R703" s="8">
        <v>0</v>
      </c>
      <c r="T703" s="8" t="e">
        <v>#DIV/0!</v>
      </c>
      <c r="V703">
        <f t="shared" si="72"/>
        <v>2013</v>
      </c>
      <c r="W703">
        <f t="shared" si="73"/>
        <v>2013</v>
      </c>
      <c r="X703" t="str">
        <f t="shared" si="74"/>
        <v>PBS-</v>
      </c>
    </row>
    <row r="704" spans="1:24" x14ac:dyDescent="0.2">
      <c r="A704" s="4">
        <v>41450</v>
      </c>
      <c r="B704" s="4">
        <v>41452</v>
      </c>
      <c r="D704" t="s">
        <v>417</v>
      </c>
      <c r="E704" s="4">
        <v>52336</v>
      </c>
      <c r="F704" s="6">
        <v>6.7500000000000004E-2</v>
      </c>
      <c r="L704" s="6">
        <v>8.0312499999999995E-2</v>
      </c>
      <c r="N704" s="8">
        <v>620000</v>
      </c>
      <c r="P704" s="8">
        <v>620000</v>
      </c>
      <c r="R704" s="8">
        <v>600000</v>
      </c>
      <c r="T704" s="8">
        <v>1.0333333333333334</v>
      </c>
      <c r="V704">
        <f t="shared" si="72"/>
        <v>2013</v>
      </c>
      <c r="W704">
        <f t="shared" si="73"/>
        <v>2013</v>
      </c>
      <c r="X704" t="str">
        <f t="shared" si="74"/>
        <v>PBS-</v>
      </c>
    </row>
    <row r="705" spans="1:24" x14ac:dyDescent="0.2">
      <c r="A705" s="4">
        <v>41457</v>
      </c>
      <c r="B705" s="4">
        <v>41459</v>
      </c>
      <c r="D705" t="s">
        <v>429</v>
      </c>
      <c r="E705" s="4">
        <v>41550</v>
      </c>
      <c r="F705" s="6">
        <v>0</v>
      </c>
      <c r="L705" s="6">
        <v>5.2999999999999999E-2</v>
      </c>
      <c r="M705" s="8">
        <v>7000000</v>
      </c>
      <c r="N705" s="8">
        <v>4256000</v>
      </c>
      <c r="O705" s="8">
        <v>14135000</v>
      </c>
      <c r="P705" s="8">
        <v>1000000</v>
      </c>
      <c r="Q705" s="8">
        <v>10043000</v>
      </c>
      <c r="R705" s="8">
        <v>1000000</v>
      </c>
      <c r="S705" s="8">
        <v>9750000</v>
      </c>
      <c r="T705" s="8">
        <v>4.2560000000000002</v>
      </c>
      <c r="V705">
        <f t="shared" si="72"/>
        <v>2013</v>
      </c>
      <c r="W705">
        <f t="shared" si="73"/>
        <v>2013</v>
      </c>
      <c r="X705" t="str">
        <f t="shared" si="74"/>
        <v>SPN0</v>
      </c>
    </row>
    <row r="706" spans="1:24" x14ac:dyDescent="0.2">
      <c r="A706" s="4">
        <v>41457</v>
      </c>
      <c r="B706" s="4">
        <v>41459</v>
      </c>
      <c r="D706" t="s">
        <v>430</v>
      </c>
      <c r="E706" s="4">
        <v>41823</v>
      </c>
      <c r="F706" s="6">
        <v>0</v>
      </c>
      <c r="L706" s="6">
        <v>6.5000000000000002E-2</v>
      </c>
      <c r="N706" s="8">
        <v>2043000</v>
      </c>
      <c r="P706" s="8">
        <v>2043000</v>
      </c>
      <c r="R706" s="8">
        <v>2000000</v>
      </c>
      <c r="T706" s="8">
        <v>1.0215000000000001</v>
      </c>
      <c r="V706">
        <f t="shared" si="72"/>
        <v>2013</v>
      </c>
      <c r="W706">
        <f t="shared" si="73"/>
        <v>2013</v>
      </c>
      <c r="X706" t="str">
        <f t="shared" si="74"/>
        <v>SPN1</v>
      </c>
    </row>
    <row r="707" spans="1:24" x14ac:dyDescent="0.2">
      <c r="A707" s="4">
        <v>41457</v>
      </c>
      <c r="B707" s="4">
        <v>41459</v>
      </c>
      <c r="D707" t="s">
        <v>375</v>
      </c>
      <c r="E707" s="4">
        <v>45061</v>
      </c>
      <c r="F707" s="6">
        <v>5.6250000000000001E-2</v>
      </c>
      <c r="L707" s="6">
        <v>7.2499999999999995E-2</v>
      </c>
      <c r="N707" s="8">
        <v>3064000</v>
      </c>
      <c r="P707" s="8">
        <v>2900000</v>
      </c>
      <c r="R707" s="8">
        <v>2850000</v>
      </c>
      <c r="T707" s="8">
        <v>1.0750877192982455</v>
      </c>
      <c r="V707">
        <f t="shared" si="72"/>
        <v>2013</v>
      </c>
      <c r="W707">
        <f t="shared" si="73"/>
        <v>2013</v>
      </c>
      <c r="X707" t="str">
        <f t="shared" si="74"/>
        <v>FR00</v>
      </c>
    </row>
    <row r="708" spans="1:24" x14ac:dyDescent="0.2">
      <c r="A708" s="4">
        <v>41457</v>
      </c>
      <c r="B708" s="4">
        <v>41459</v>
      </c>
      <c r="D708" t="s">
        <v>376</v>
      </c>
      <c r="E708" s="4">
        <v>46888</v>
      </c>
      <c r="F708" s="6">
        <v>6.1249999999999999E-2</v>
      </c>
      <c r="L708" s="6">
        <v>7.7299999999999994E-2</v>
      </c>
      <c r="N708" s="8">
        <v>1892000</v>
      </c>
      <c r="P708" s="8">
        <v>1500000</v>
      </c>
      <c r="R708" s="8">
        <v>1450000</v>
      </c>
      <c r="T708" s="8">
        <v>1.3048275862068965</v>
      </c>
      <c r="V708">
        <f t="shared" si="72"/>
        <v>2013</v>
      </c>
      <c r="W708">
        <f t="shared" si="73"/>
        <v>2013</v>
      </c>
      <c r="X708" t="str">
        <f t="shared" si="74"/>
        <v>FR00</v>
      </c>
    </row>
    <row r="709" spans="1:24" x14ac:dyDescent="0.2">
      <c r="A709" s="4">
        <v>41457</v>
      </c>
      <c r="B709" s="4">
        <v>41459</v>
      </c>
      <c r="D709" t="s">
        <v>377</v>
      </c>
      <c r="E709" s="4">
        <v>48714</v>
      </c>
      <c r="F709" s="6">
        <v>6.6250000000000003E-2</v>
      </c>
      <c r="L709" s="6">
        <v>7.9299999999999995E-2</v>
      </c>
      <c r="N709" s="8">
        <v>2880000</v>
      </c>
      <c r="P709" s="8">
        <v>2600000</v>
      </c>
      <c r="R709" s="8">
        <v>2450000</v>
      </c>
      <c r="T709" s="8">
        <v>1.1755102040816328</v>
      </c>
      <c r="V709">
        <f t="shared" si="72"/>
        <v>2013</v>
      </c>
      <c r="W709">
        <f t="shared" si="73"/>
        <v>2013</v>
      </c>
      <c r="X709" t="str">
        <f t="shared" si="74"/>
        <v>FR00</v>
      </c>
    </row>
    <row r="710" spans="1:24" x14ac:dyDescent="0.2">
      <c r="A710" s="4">
        <v>41464</v>
      </c>
      <c r="B710" s="4">
        <v>41466</v>
      </c>
      <c r="D710" t="s">
        <v>431</v>
      </c>
      <c r="E710" s="4">
        <v>41649</v>
      </c>
      <c r="F710" s="6">
        <v>0</v>
      </c>
      <c r="L710" s="6">
        <v>6.7500000000000004E-2</v>
      </c>
      <c r="M710" s="8">
        <v>1500000</v>
      </c>
      <c r="N710" s="8">
        <v>699000</v>
      </c>
      <c r="O710" s="8">
        <v>851000</v>
      </c>
      <c r="P710" s="8">
        <v>400000</v>
      </c>
      <c r="Q710" s="8">
        <v>400000</v>
      </c>
      <c r="R710" s="8">
        <v>395000</v>
      </c>
      <c r="S710" s="8">
        <v>395000</v>
      </c>
      <c r="T710" s="8">
        <v>1.7696202531645571</v>
      </c>
      <c r="V710">
        <f t="shared" si="72"/>
        <v>2013</v>
      </c>
      <c r="W710">
        <f t="shared" si="73"/>
        <v>2013</v>
      </c>
      <c r="X710" t="str">
        <f t="shared" si="74"/>
        <v>SPN-</v>
      </c>
    </row>
    <row r="711" spans="1:24" x14ac:dyDescent="0.2">
      <c r="A711" s="4">
        <v>41464</v>
      </c>
      <c r="B711" s="4">
        <v>41466</v>
      </c>
      <c r="D711" t="s">
        <v>416</v>
      </c>
      <c r="E711" s="4">
        <v>43146</v>
      </c>
      <c r="F711" s="6">
        <v>4.4499999999999998E-2</v>
      </c>
      <c r="L711" s="6" t="s">
        <v>21</v>
      </c>
      <c r="N711" s="8">
        <v>118000</v>
      </c>
      <c r="P711" s="8">
        <v>0</v>
      </c>
      <c r="R711" s="8">
        <v>0</v>
      </c>
      <c r="T711" s="8" t="e">
        <v>#DIV/0!</v>
      </c>
      <c r="V711">
        <f t="shared" si="72"/>
        <v>2013</v>
      </c>
      <c r="W711">
        <f t="shared" si="73"/>
        <v>2013</v>
      </c>
      <c r="X711" t="str">
        <f t="shared" si="74"/>
        <v>PBS-</v>
      </c>
    </row>
    <row r="712" spans="1:24" x14ac:dyDescent="0.2">
      <c r="A712" s="4">
        <v>41464</v>
      </c>
      <c r="B712" s="4">
        <v>41466</v>
      </c>
      <c r="D712" t="s">
        <v>418</v>
      </c>
      <c r="E712" s="4">
        <v>46402</v>
      </c>
      <c r="F712" s="6">
        <v>0.06</v>
      </c>
      <c r="L712" s="6" t="s">
        <v>21</v>
      </c>
      <c r="N712" s="8">
        <v>1000</v>
      </c>
      <c r="P712" s="8">
        <v>0</v>
      </c>
      <c r="R712" s="8">
        <v>0</v>
      </c>
      <c r="T712" s="8" t="e">
        <v>#DIV/0!</v>
      </c>
      <c r="V712">
        <f t="shared" si="72"/>
        <v>2013</v>
      </c>
      <c r="W712">
        <f t="shared" si="73"/>
        <v>2013</v>
      </c>
      <c r="X712" t="str">
        <f t="shared" si="74"/>
        <v>PBS-</v>
      </c>
    </row>
    <row r="713" spans="1:24" x14ac:dyDescent="0.2">
      <c r="A713" s="4">
        <v>41464</v>
      </c>
      <c r="B713" s="4">
        <v>41466</v>
      </c>
      <c r="D713" t="s">
        <v>419</v>
      </c>
      <c r="E713" s="4">
        <v>50086</v>
      </c>
      <c r="F713" s="6">
        <v>6.0999999999999999E-2</v>
      </c>
      <c r="L713" s="6" t="s">
        <v>21</v>
      </c>
      <c r="N713" s="8">
        <v>14000</v>
      </c>
      <c r="P713" s="8">
        <v>0</v>
      </c>
      <c r="R713" s="8">
        <v>0</v>
      </c>
      <c r="T713" s="8" t="e">
        <v>#DIV/0!</v>
      </c>
      <c r="V713">
        <f t="shared" si="72"/>
        <v>2013</v>
      </c>
      <c r="W713">
        <f t="shared" si="73"/>
        <v>2013</v>
      </c>
      <c r="X713" t="str">
        <f t="shared" si="74"/>
        <v>PBS-</v>
      </c>
    </row>
    <row r="714" spans="1:24" x14ac:dyDescent="0.2">
      <c r="A714" s="4">
        <v>41464</v>
      </c>
      <c r="B714" s="4">
        <v>41466</v>
      </c>
      <c r="D714" t="s">
        <v>417</v>
      </c>
      <c r="E714" s="4">
        <v>52336</v>
      </c>
      <c r="F714" s="6">
        <v>6.7500000000000004E-2</v>
      </c>
      <c r="L714" s="6" t="s">
        <v>21</v>
      </c>
      <c r="N714" s="8">
        <v>19000</v>
      </c>
      <c r="P714" s="8">
        <v>0</v>
      </c>
      <c r="R714" s="8">
        <v>0</v>
      </c>
      <c r="T714" s="8" t="e">
        <v>#DIV/0!</v>
      </c>
      <c r="V714">
        <f t="shared" si="72"/>
        <v>2013</v>
      </c>
      <c r="W714">
        <f t="shared" si="73"/>
        <v>2013</v>
      </c>
      <c r="X714" t="str">
        <f t="shared" si="74"/>
        <v>PBS-</v>
      </c>
    </row>
    <row r="715" spans="1:24" x14ac:dyDescent="0.2">
      <c r="A715" s="4">
        <v>41471</v>
      </c>
      <c r="B715" s="4">
        <v>41473</v>
      </c>
      <c r="D715" t="s">
        <v>430</v>
      </c>
      <c r="E715" s="4">
        <v>41823</v>
      </c>
      <c r="F715" s="6">
        <v>0</v>
      </c>
      <c r="L715" s="6">
        <v>7.0000000000000007E-2</v>
      </c>
      <c r="M715" s="8">
        <v>7500000</v>
      </c>
      <c r="N715" s="8">
        <v>10915600</v>
      </c>
      <c r="O715" s="8">
        <v>16650600</v>
      </c>
      <c r="P715" s="8">
        <v>8500000</v>
      </c>
      <c r="Q715" s="8">
        <v>11950000</v>
      </c>
      <c r="R715" s="8">
        <v>7350000</v>
      </c>
      <c r="S715" s="8">
        <v>10650000</v>
      </c>
      <c r="T715" s="8">
        <v>1.4851156462585033</v>
      </c>
      <c r="V715">
        <f t="shared" si="72"/>
        <v>2013</v>
      </c>
      <c r="W715">
        <f t="shared" si="73"/>
        <v>2013</v>
      </c>
      <c r="X715" t="str">
        <f t="shared" si="74"/>
        <v>SPN1</v>
      </c>
    </row>
    <row r="716" spans="1:24" x14ac:dyDescent="0.2">
      <c r="A716" s="4">
        <v>41471</v>
      </c>
      <c r="B716" s="4">
        <v>41473</v>
      </c>
      <c r="D716" t="s">
        <v>387</v>
      </c>
      <c r="E716" s="4">
        <v>43235</v>
      </c>
      <c r="F716" s="6">
        <v>5.2499999999999998E-2</v>
      </c>
      <c r="L716" s="6">
        <v>7.6999999999999999E-2</v>
      </c>
      <c r="N716" s="8">
        <v>553000</v>
      </c>
      <c r="P716" s="8">
        <v>200000</v>
      </c>
      <c r="R716" s="8">
        <v>200000</v>
      </c>
      <c r="T716" s="8">
        <v>2.7650000000000001</v>
      </c>
      <c r="V716">
        <f t="shared" si="72"/>
        <v>2013</v>
      </c>
      <c r="W716">
        <f t="shared" si="73"/>
        <v>2013</v>
      </c>
      <c r="X716" t="str">
        <f t="shared" si="74"/>
        <v>FR00</v>
      </c>
    </row>
    <row r="717" spans="1:24" x14ac:dyDescent="0.2">
      <c r="A717" s="4">
        <v>41471</v>
      </c>
      <c r="B717" s="4">
        <v>41473</v>
      </c>
      <c r="D717" t="s">
        <v>376</v>
      </c>
      <c r="E717" s="4">
        <v>46888</v>
      </c>
      <c r="F717" s="6">
        <v>6.1249999999999999E-2</v>
      </c>
      <c r="L717" s="6">
        <v>8.6699999999999999E-2</v>
      </c>
      <c r="N717" s="8">
        <v>1465000</v>
      </c>
      <c r="P717" s="8">
        <v>1050000</v>
      </c>
      <c r="R717" s="8">
        <v>1000000</v>
      </c>
      <c r="T717" s="8">
        <v>1.4650000000000001</v>
      </c>
      <c r="V717">
        <f t="shared" si="72"/>
        <v>2013</v>
      </c>
      <c r="W717">
        <f t="shared" si="73"/>
        <v>2013</v>
      </c>
      <c r="X717" t="str">
        <f t="shared" si="74"/>
        <v>FR00</v>
      </c>
    </row>
    <row r="718" spans="1:24" x14ac:dyDescent="0.2">
      <c r="A718" s="4">
        <v>41471</v>
      </c>
      <c r="B718" s="4">
        <v>41473</v>
      </c>
      <c r="D718" t="s">
        <v>377</v>
      </c>
      <c r="E718" s="4">
        <v>48714</v>
      </c>
      <c r="F718" s="6">
        <v>6.6250000000000003E-2</v>
      </c>
      <c r="L718" s="6">
        <v>8.8200000000000001E-2</v>
      </c>
      <c r="N718" s="8">
        <v>2265000</v>
      </c>
      <c r="P718" s="8">
        <v>850000</v>
      </c>
      <c r="R718" s="8">
        <v>850000</v>
      </c>
      <c r="T718" s="8">
        <v>2.664705882352941</v>
      </c>
      <c r="V718">
        <f t="shared" si="72"/>
        <v>2013</v>
      </c>
      <c r="W718">
        <f t="shared" si="73"/>
        <v>2013</v>
      </c>
      <c r="X718" t="str">
        <f t="shared" si="74"/>
        <v>FR00</v>
      </c>
    </row>
    <row r="719" spans="1:24" x14ac:dyDescent="0.2">
      <c r="A719" s="4">
        <v>41471</v>
      </c>
      <c r="B719" s="4">
        <v>41473</v>
      </c>
      <c r="D719" t="s">
        <v>427</v>
      </c>
      <c r="E719" s="4">
        <v>52642</v>
      </c>
      <c r="F719" s="6">
        <v>8.7499999999999994E-2</v>
      </c>
      <c r="L719" s="6">
        <v>8.9499999999999996E-2</v>
      </c>
      <c r="N719" s="8">
        <v>1452000</v>
      </c>
      <c r="P719" s="8">
        <v>1350000</v>
      </c>
      <c r="R719" s="8">
        <v>1250000</v>
      </c>
      <c r="T719" s="8">
        <v>1.1616</v>
      </c>
      <c r="V719">
        <f t="shared" si="72"/>
        <v>2013</v>
      </c>
      <c r="W719">
        <f t="shared" si="73"/>
        <v>2013</v>
      </c>
      <c r="X719" t="str">
        <f t="shared" si="74"/>
        <v>FR00</v>
      </c>
    </row>
    <row r="720" spans="1:24" x14ac:dyDescent="0.2">
      <c r="A720" s="4">
        <v>41465</v>
      </c>
      <c r="B720" s="4">
        <v>41472</v>
      </c>
      <c r="D720" t="s">
        <v>432</v>
      </c>
      <c r="E720" s="4">
        <v>45216</v>
      </c>
      <c r="F720" s="6">
        <v>5.3749999999999999E-2</v>
      </c>
      <c r="N720" s="8">
        <v>19081923</v>
      </c>
      <c r="P720" s="8">
        <v>19081923</v>
      </c>
      <c r="R720" s="8">
        <v>10059000</v>
      </c>
      <c r="T720" s="8">
        <v>1.897</v>
      </c>
      <c r="V720">
        <f t="shared" si="72"/>
        <v>2013</v>
      </c>
      <c r="W720">
        <f t="shared" si="73"/>
        <v>2013</v>
      </c>
      <c r="X720" t="str">
        <f t="shared" si="74"/>
        <v>RI10</v>
      </c>
    </row>
    <row r="721" spans="1:24" x14ac:dyDescent="0.2">
      <c r="A721" s="4">
        <v>41478</v>
      </c>
      <c r="B721" s="4">
        <v>41466</v>
      </c>
      <c r="D721" t="s">
        <v>433</v>
      </c>
      <c r="E721" s="4">
        <v>41663</v>
      </c>
      <c r="F721" s="6">
        <v>0</v>
      </c>
      <c r="L721" s="6">
        <v>6.9375000000000006E-2</v>
      </c>
      <c r="M721" s="8">
        <v>1500000</v>
      </c>
      <c r="N721" s="8">
        <v>5959000</v>
      </c>
      <c r="O721" s="8">
        <v>6324000</v>
      </c>
      <c r="P721" s="8">
        <v>5959000</v>
      </c>
      <c r="Q721" s="8">
        <v>6132000</v>
      </c>
      <c r="R721" s="8">
        <v>5235000</v>
      </c>
      <c r="S721" s="8">
        <v>5270000</v>
      </c>
      <c r="T721" s="8">
        <v>1.1382999044890163</v>
      </c>
      <c r="V721">
        <f t="shared" si="72"/>
        <v>2013</v>
      </c>
      <c r="W721">
        <f t="shared" si="73"/>
        <v>2013</v>
      </c>
      <c r="X721" t="str">
        <f t="shared" si="74"/>
        <v>SPN-</v>
      </c>
    </row>
    <row r="722" spans="1:24" x14ac:dyDescent="0.2">
      <c r="A722" s="4">
        <v>41478</v>
      </c>
      <c r="B722" s="4">
        <v>41466</v>
      </c>
      <c r="D722" t="s">
        <v>416</v>
      </c>
      <c r="E722" s="4">
        <v>43146</v>
      </c>
      <c r="F722" s="6">
        <v>4.4499999999999998E-2</v>
      </c>
      <c r="L722" s="6" t="s">
        <v>21</v>
      </c>
      <c r="N722" s="8">
        <v>104000</v>
      </c>
      <c r="P722" s="8" t="s">
        <v>21</v>
      </c>
      <c r="R722" s="8" t="s">
        <v>21</v>
      </c>
      <c r="T722" s="8" t="e">
        <v>#VALUE!</v>
      </c>
      <c r="V722">
        <f t="shared" si="72"/>
        <v>2013</v>
      </c>
      <c r="W722">
        <f t="shared" si="73"/>
        <v>2013</v>
      </c>
      <c r="X722" t="str">
        <f t="shared" si="74"/>
        <v>PBS-</v>
      </c>
    </row>
    <row r="723" spans="1:24" x14ac:dyDescent="0.2">
      <c r="A723" s="4">
        <v>41478</v>
      </c>
      <c r="B723" s="4">
        <v>41466</v>
      </c>
      <c r="D723" t="s">
        <v>434</v>
      </c>
      <c r="E723" s="4">
        <v>42200</v>
      </c>
      <c r="F723" s="6">
        <v>0</v>
      </c>
      <c r="L723" s="6" t="s">
        <v>21</v>
      </c>
      <c r="N723" s="8">
        <v>123000</v>
      </c>
      <c r="P723" s="8">
        <v>35000</v>
      </c>
      <c r="R723" s="8" t="s">
        <v>21</v>
      </c>
      <c r="T723" s="8" t="e">
        <v>#VALUE!</v>
      </c>
      <c r="V723">
        <f t="shared" si="72"/>
        <v>2013</v>
      </c>
      <c r="W723">
        <f t="shared" si="73"/>
        <v>2013</v>
      </c>
      <c r="X723" t="str">
        <f t="shared" si="74"/>
        <v>PBS-</v>
      </c>
    </row>
    <row r="724" spans="1:24" x14ac:dyDescent="0.2">
      <c r="A724" s="4">
        <v>41478</v>
      </c>
      <c r="B724" s="4">
        <v>41466</v>
      </c>
      <c r="D724" t="s">
        <v>419</v>
      </c>
      <c r="E724" s="4">
        <v>50086</v>
      </c>
      <c r="F724" s="6">
        <v>6.0999999999999999E-2</v>
      </c>
      <c r="L724" s="6" t="s">
        <v>21</v>
      </c>
      <c r="N724" s="8">
        <v>28000</v>
      </c>
      <c r="P724" s="8">
        <v>28000</v>
      </c>
      <c r="R724" s="8" t="s">
        <v>21</v>
      </c>
      <c r="T724" s="8" t="e">
        <v>#VALUE!</v>
      </c>
      <c r="V724">
        <f t="shared" si="72"/>
        <v>2013</v>
      </c>
      <c r="W724">
        <f t="shared" si="73"/>
        <v>2013</v>
      </c>
      <c r="X724" t="str">
        <f t="shared" si="74"/>
        <v>PBS-</v>
      </c>
    </row>
    <row r="725" spans="1:24" x14ac:dyDescent="0.2">
      <c r="A725" s="4">
        <v>41478</v>
      </c>
      <c r="B725" s="4">
        <v>41466</v>
      </c>
      <c r="D725" t="s">
        <v>417</v>
      </c>
      <c r="E725" s="4">
        <v>52336</v>
      </c>
      <c r="F725" s="6">
        <v>6.7500000000000004E-2</v>
      </c>
      <c r="L725" s="6">
        <v>8.59375</v>
      </c>
      <c r="N725" s="8">
        <v>110000</v>
      </c>
      <c r="P725" s="8">
        <v>110000</v>
      </c>
      <c r="R725" s="8">
        <v>35000</v>
      </c>
      <c r="T725" s="8">
        <v>3.1428571428571428</v>
      </c>
      <c r="V725">
        <f t="shared" si="72"/>
        <v>2013</v>
      </c>
      <c r="W725">
        <f t="shared" si="73"/>
        <v>2013</v>
      </c>
      <c r="X725" t="str">
        <f t="shared" si="74"/>
        <v>PBS-</v>
      </c>
    </row>
    <row r="726" spans="1:24" x14ac:dyDescent="0.2">
      <c r="A726" s="4">
        <v>41485</v>
      </c>
      <c r="B726" s="4">
        <v>41487</v>
      </c>
      <c r="D726" t="s">
        <v>435</v>
      </c>
      <c r="E726" s="4">
        <v>41578</v>
      </c>
      <c r="F726" s="6">
        <v>0</v>
      </c>
      <c r="L726" s="6">
        <v>5.8999999999999997E-2</v>
      </c>
      <c r="M726" s="8">
        <v>8000000</v>
      </c>
      <c r="N726" s="8">
        <v>7065200</v>
      </c>
      <c r="O726" s="8">
        <v>27194700</v>
      </c>
      <c r="P726" s="8">
        <v>3350000</v>
      </c>
      <c r="Q726" s="8">
        <v>14500000</v>
      </c>
      <c r="R726" s="8">
        <v>1000000</v>
      </c>
      <c r="S726" s="8">
        <v>12000000</v>
      </c>
      <c r="T726" s="8">
        <v>7.0651999999999999</v>
      </c>
      <c r="V726">
        <f t="shared" si="72"/>
        <v>2013</v>
      </c>
      <c r="W726">
        <f t="shared" si="73"/>
        <v>2013</v>
      </c>
      <c r="X726" t="str">
        <f t="shared" si="74"/>
        <v>SPN0</v>
      </c>
    </row>
    <row r="727" spans="1:24" x14ac:dyDescent="0.2">
      <c r="A727" s="4">
        <v>41485</v>
      </c>
      <c r="B727" s="4">
        <v>41487</v>
      </c>
      <c r="D727" t="s">
        <v>436</v>
      </c>
      <c r="E727" s="4">
        <v>41851</v>
      </c>
      <c r="F727" s="6">
        <v>0</v>
      </c>
      <c r="L727" s="6">
        <v>6.9800000000000001E-2</v>
      </c>
      <c r="N727" s="8">
        <v>6490000</v>
      </c>
      <c r="P727" s="8">
        <v>1600000</v>
      </c>
      <c r="R727" s="8">
        <v>1500000</v>
      </c>
      <c r="T727" s="8">
        <v>4.3266666666666671</v>
      </c>
      <c r="V727">
        <f t="shared" ref="V727:V790" si="75">YEAR(A727)</f>
        <v>2013</v>
      </c>
      <c r="W727">
        <f t="shared" ref="W727:W790" si="76">YEAR(B727)</f>
        <v>2013</v>
      </c>
      <c r="X727" t="str">
        <f t="shared" ref="X727:X790" si="77">LEFT(D727,4)</f>
        <v>SPN1</v>
      </c>
    </row>
    <row r="728" spans="1:24" x14ac:dyDescent="0.2">
      <c r="A728" s="4">
        <v>41485</v>
      </c>
      <c r="B728" s="4">
        <v>41487</v>
      </c>
      <c r="D728" t="s">
        <v>387</v>
      </c>
      <c r="E728" s="4">
        <v>43235</v>
      </c>
      <c r="F728" s="6">
        <v>5.2499999999999998E-2</v>
      </c>
      <c r="L728" s="6">
        <v>7.4999999999999997E-2</v>
      </c>
      <c r="N728" s="8">
        <v>2491000</v>
      </c>
      <c r="P728" s="8">
        <v>900000</v>
      </c>
      <c r="R728" s="8">
        <v>850000</v>
      </c>
      <c r="T728" s="8">
        <v>2.9305882352941177</v>
      </c>
      <c r="V728">
        <f t="shared" si="75"/>
        <v>2013</v>
      </c>
      <c r="W728">
        <f t="shared" si="76"/>
        <v>2013</v>
      </c>
      <c r="X728" t="str">
        <f t="shared" si="77"/>
        <v>FR00</v>
      </c>
    </row>
    <row r="729" spans="1:24" x14ac:dyDescent="0.2">
      <c r="A729" s="4">
        <v>41485</v>
      </c>
      <c r="B729" s="4">
        <v>41487</v>
      </c>
      <c r="D729" t="s">
        <v>375</v>
      </c>
      <c r="E729" s="4">
        <v>45061</v>
      </c>
      <c r="F729" s="6">
        <v>5.6250000000000001E-2</v>
      </c>
      <c r="L729" s="6">
        <v>8.1500000000000003E-2</v>
      </c>
      <c r="N729" s="8">
        <v>6086000</v>
      </c>
      <c r="P729" s="8">
        <v>4700000</v>
      </c>
      <c r="R729" s="8">
        <v>4700000</v>
      </c>
      <c r="T729" s="8">
        <v>1.2948936170212766</v>
      </c>
      <c r="V729">
        <f t="shared" si="75"/>
        <v>2013</v>
      </c>
      <c r="W729">
        <f t="shared" si="76"/>
        <v>2013</v>
      </c>
      <c r="X729" t="str">
        <f t="shared" si="77"/>
        <v>FR00</v>
      </c>
    </row>
    <row r="730" spans="1:24" x14ac:dyDescent="0.2">
      <c r="A730" s="4">
        <v>41485</v>
      </c>
      <c r="B730" s="4">
        <v>41487</v>
      </c>
      <c r="D730" t="s">
        <v>437</v>
      </c>
      <c r="E730" s="4">
        <v>49018</v>
      </c>
      <c r="F730" s="6">
        <v>8.3750000000000005E-2</v>
      </c>
      <c r="L730" s="6">
        <v>8.5999999999999993E-2</v>
      </c>
      <c r="N730" s="8">
        <v>5062500</v>
      </c>
      <c r="P730" s="8">
        <v>3950000</v>
      </c>
      <c r="R730" s="8">
        <v>3950000</v>
      </c>
      <c r="T730" s="8">
        <v>1.2816455696202531</v>
      </c>
      <c r="V730">
        <f t="shared" si="75"/>
        <v>2013</v>
      </c>
      <c r="W730">
        <f t="shared" si="76"/>
        <v>2013</v>
      </c>
      <c r="X730" t="str">
        <f t="shared" si="77"/>
        <v>FR00</v>
      </c>
    </row>
    <row r="731" spans="1:24" x14ac:dyDescent="0.2">
      <c r="A731" s="4">
        <v>41506</v>
      </c>
      <c r="B731" s="4">
        <v>41508</v>
      </c>
      <c r="D731" t="s">
        <v>438</v>
      </c>
      <c r="E731" s="4">
        <v>41691</v>
      </c>
      <c r="F731" s="6">
        <v>0</v>
      </c>
      <c r="L731" s="6">
        <v>6.7500000000000004E-2</v>
      </c>
      <c r="M731" s="8">
        <v>1500000</v>
      </c>
      <c r="N731" s="8">
        <v>9951000</v>
      </c>
      <c r="O731" s="8">
        <v>11145000</v>
      </c>
      <c r="P731" s="8">
        <v>3100000</v>
      </c>
      <c r="Q731" s="8">
        <v>507073598</v>
      </c>
      <c r="R731" s="8">
        <v>900000</v>
      </c>
      <c r="S731" s="8">
        <v>1540000</v>
      </c>
      <c r="T731" s="8">
        <v>11.056666666666667</v>
      </c>
      <c r="V731">
        <f t="shared" si="75"/>
        <v>2013</v>
      </c>
      <c r="W731">
        <f t="shared" si="76"/>
        <v>2013</v>
      </c>
      <c r="X731" t="str">
        <f t="shared" si="77"/>
        <v>SPN-</v>
      </c>
    </row>
    <row r="732" spans="1:24" x14ac:dyDescent="0.2">
      <c r="A732" s="4">
        <v>41506</v>
      </c>
      <c r="B732" s="4">
        <v>41508</v>
      </c>
      <c r="D732" t="s">
        <v>416</v>
      </c>
      <c r="E732" s="4">
        <v>43146</v>
      </c>
      <c r="F732" s="6">
        <v>4.4499999999999998E-2</v>
      </c>
      <c r="L732" s="6" t="s">
        <v>21</v>
      </c>
      <c r="N732" s="8">
        <v>327000</v>
      </c>
      <c r="P732" s="8" t="s">
        <v>21</v>
      </c>
      <c r="R732" s="8" t="s">
        <v>21</v>
      </c>
      <c r="V732">
        <f t="shared" si="75"/>
        <v>2013</v>
      </c>
      <c r="W732">
        <f t="shared" si="76"/>
        <v>2013</v>
      </c>
      <c r="X732" t="str">
        <f t="shared" si="77"/>
        <v>PBS-</v>
      </c>
    </row>
    <row r="733" spans="1:24" x14ac:dyDescent="0.2">
      <c r="A733" s="4">
        <v>41506</v>
      </c>
      <c r="B733" s="4">
        <v>41508</v>
      </c>
      <c r="D733" t="s">
        <v>419</v>
      </c>
      <c r="E733" s="4">
        <v>50086</v>
      </c>
      <c r="F733" s="6">
        <v>6.0999999999999999E-2</v>
      </c>
      <c r="L733" s="6" t="s">
        <v>21</v>
      </c>
      <c r="N733" s="8">
        <v>179000</v>
      </c>
      <c r="P733" s="8" t="s">
        <v>21</v>
      </c>
      <c r="R733" s="8" t="s">
        <v>21</v>
      </c>
      <c r="V733">
        <f t="shared" si="75"/>
        <v>2013</v>
      </c>
      <c r="W733">
        <f t="shared" si="76"/>
        <v>2013</v>
      </c>
      <c r="X733" t="str">
        <f t="shared" si="77"/>
        <v>PBS-</v>
      </c>
    </row>
    <row r="734" spans="1:24" x14ac:dyDescent="0.2">
      <c r="A734" s="4">
        <v>41506</v>
      </c>
      <c r="B734" s="4">
        <v>41508</v>
      </c>
      <c r="D734" t="s">
        <v>417</v>
      </c>
      <c r="E734" s="4">
        <v>52336</v>
      </c>
      <c r="F734" s="6">
        <v>6.7500000000000004E-2</v>
      </c>
      <c r="L734" s="6">
        <v>9.3437500000000007E-2</v>
      </c>
      <c r="N734" s="8">
        <v>688000</v>
      </c>
      <c r="P734" s="8">
        <v>640000</v>
      </c>
      <c r="R734" s="8">
        <v>640000</v>
      </c>
      <c r="T734" s="8">
        <v>1.075</v>
      </c>
      <c r="V734">
        <f t="shared" si="75"/>
        <v>2013</v>
      </c>
      <c r="W734">
        <f t="shared" si="76"/>
        <v>2013</v>
      </c>
      <c r="X734" t="str">
        <f t="shared" si="77"/>
        <v>PBS-</v>
      </c>
    </row>
    <row r="735" spans="1:24" x14ac:dyDescent="0.2">
      <c r="A735" s="4">
        <v>41513</v>
      </c>
      <c r="B735" s="4">
        <v>41515</v>
      </c>
      <c r="D735" t="s">
        <v>436</v>
      </c>
      <c r="E735" s="4">
        <v>41851</v>
      </c>
      <c r="F735" s="6">
        <v>0.09</v>
      </c>
      <c r="L735" s="6">
        <v>6.9900000000000004E-2</v>
      </c>
      <c r="M735" s="8">
        <v>8000000</v>
      </c>
      <c r="N735" s="8">
        <v>7164600</v>
      </c>
      <c r="O735" s="8">
        <v>23015300</v>
      </c>
      <c r="P735" s="8">
        <v>6100000</v>
      </c>
      <c r="R735" s="8">
        <v>3050000</v>
      </c>
      <c r="S735" s="8">
        <v>12000000</v>
      </c>
      <c r="T735" s="8">
        <v>2.349049180327869</v>
      </c>
      <c r="V735">
        <f t="shared" si="75"/>
        <v>2013</v>
      </c>
      <c r="W735">
        <f t="shared" si="76"/>
        <v>2013</v>
      </c>
      <c r="X735" t="str">
        <f t="shared" si="77"/>
        <v>SPN1</v>
      </c>
    </row>
    <row r="736" spans="1:24" x14ac:dyDescent="0.2">
      <c r="A736" s="4">
        <v>41513</v>
      </c>
      <c r="B736" s="4">
        <v>41515</v>
      </c>
      <c r="D736" t="s">
        <v>439</v>
      </c>
      <c r="E736" s="4">
        <v>43570</v>
      </c>
      <c r="F736" s="6">
        <v>7.8750000000000001E-2</v>
      </c>
      <c r="L736" s="6">
        <v>8.1000000000000003E-2</v>
      </c>
      <c r="N736" s="8">
        <v>3069000</v>
      </c>
      <c r="P736" s="8">
        <v>1150000</v>
      </c>
      <c r="R736" s="8">
        <v>1050000</v>
      </c>
      <c r="T736" s="8">
        <v>2.922857142857143</v>
      </c>
      <c r="V736">
        <f t="shared" si="75"/>
        <v>2013</v>
      </c>
      <c r="W736">
        <f t="shared" si="76"/>
        <v>2013</v>
      </c>
      <c r="X736" t="str">
        <f t="shared" si="77"/>
        <v>FR00</v>
      </c>
    </row>
    <row r="737" spans="1:24" x14ac:dyDescent="0.2">
      <c r="A737" s="4">
        <v>41513</v>
      </c>
      <c r="B737" s="4">
        <v>41515</v>
      </c>
      <c r="D737" t="s">
        <v>440</v>
      </c>
      <c r="E737" s="4">
        <v>45366</v>
      </c>
      <c r="F737" s="6">
        <v>8.3750000000000005E-2</v>
      </c>
      <c r="L737" s="6">
        <v>8.7999999999999995E-2</v>
      </c>
      <c r="N737" s="8">
        <v>9247000</v>
      </c>
      <c r="P737" s="8">
        <v>7950000</v>
      </c>
      <c r="R737" s="8">
        <v>6000000</v>
      </c>
      <c r="T737" s="8">
        <v>1.5411666666666666</v>
      </c>
      <c r="V737">
        <f t="shared" si="75"/>
        <v>2013</v>
      </c>
      <c r="W737">
        <f t="shared" si="76"/>
        <v>2013</v>
      </c>
      <c r="X737" t="str">
        <f t="shared" si="77"/>
        <v>FR00</v>
      </c>
    </row>
    <row r="738" spans="1:24" x14ac:dyDescent="0.2">
      <c r="A738" s="4">
        <v>41513</v>
      </c>
      <c r="B738" s="4">
        <v>41515</v>
      </c>
      <c r="D738" t="s">
        <v>437</v>
      </c>
      <c r="E738" s="4">
        <v>49018</v>
      </c>
      <c r="F738" s="6">
        <v>8.3750000000000005E-2</v>
      </c>
      <c r="L738" s="6">
        <v>9.1999999999999998E-2</v>
      </c>
      <c r="N738" s="8">
        <v>3534700</v>
      </c>
      <c r="P738" s="8">
        <v>1900000</v>
      </c>
      <c r="R738" s="8">
        <v>1900000</v>
      </c>
      <c r="T738" s="8">
        <v>1.8603684210526317</v>
      </c>
      <c r="V738">
        <f t="shared" si="75"/>
        <v>2013</v>
      </c>
      <c r="W738">
        <f t="shared" si="76"/>
        <v>2013</v>
      </c>
      <c r="X738" t="str">
        <f t="shared" si="77"/>
        <v>FR00</v>
      </c>
    </row>
    <row r="739" spans="1:24" x14ac:dyDescent="0.2">
      <c r="A739" s="4">
        <v>41520</v>
      </c>
      <c r="B739" s="4">
        <v>41522</v>
      </c>
      <c r="D739" t="s">
        <v>441</v>
      </c>
      <c r="E739" s="4">
        <v>41702</v>
      </c>
      <c r="F739" s="6">
        <v>0</v>
      </c>
      <c r="L739" s="6">
        <v>6.7187499999999997E-2</v>
      </c>
      <c r="M739" s="8">
        <v>1500000</v>
      </c>
      <c r="N739" s="8">
        <v>8773000</v>
      </c>
      <c r="O739" s="8">
        <v>1799313420.6999998</v>
      </c>
      <c r="P739" s="8">
        <v>1600000</v>
      </c>
      <c r="Q739" s="8">
        <v>1960000</v>
      </c>
      <c r="R739" s="8">
        <v>700000</v>
      </c>
      <c r="S739" s="8">
        <v>1055000</v>
      </c>
      <c r="T739" s="8">
        <v>12.532857142857143</v>
      </c>
      <c r="V739">
        <f t="shared" si="75"/>
        <v>2013</v>
      </c>
      <c r="W739">
        <f t="shared" si="76"/>
        <v>2013</v>
      </c>
      <c r="X739" t="str">
        <f t="shared" si="77"/>
        <v>SPN-</v>
      </c>
    </row>
    <row r="740" spans="1:24" x14ac:dyDescent="0.2">
      <c r="A740" s="4">
        <v>41520</v>
      </c>
      <c r="B740" s="4">
        <v>41522</v>
      </c>
      <c r="D740" t="s">
        <v>416</v>
      </c>
      <c r="E740" s="4">
        <v>43146</v>
      </c>
      <c r="F740" s="6">
        <v>4.4499999999999998E-2</v>
      </c>
      <c r="L740" s="6" t="s">
        <v>21</v>
      </c>
      <c r="N740" s="8">
        <v>107000</v>
      </c>
      <c r="P740" s="8" t="s">
        <v>21</v>
      </c>
      <c r="R740" s="8">
        <v>0</v>
      </c>
      <c r="T740" s="8">
        <v>0</v>
      </c>
      <c r="V740">
        <f t="shared" si="75"/>
        <v>2013</v>
      </c>
      <c r="W740">
        <f t="shared" si="76"/>
        <v>2013</v>
      </c>
      <c r="X740" t="str">
        <f t="shared" si="77"/>
        <v>PBS-</v>
      </c>
    </row>
    <row r="741" spans="1:24" x14ac:dyDescent="0.2">
      <c r="A741" s="4">
        <v>41520</v>
      </c>
      <c r="B741" s="4">
        <v>41522</v>
      </c>
      <c r="D741" t="s">
        <v>419</v>
      </c>
      <c r="E741" s="4">
        <v>50086</v>
      </c>
      <c r="F741" s="6">
        <v>6.0999999999999999E-2</v>
      </c>
      <c r="L741" s="6" t="s">
        <v>21</v>
      </c>
      <c r="N741" s="8">
        <v>14000</v>
      </c>
      <c r="P741" s="8" t="s">
        <v>21</v>
      </c>
      <c r="R741" s="8">
        <v>0</v>
      </c>
      <c r="T741" s="8">
        <v>0</v>
      </c>
      <c r="V741">
        <f t="shared" si="75"/>
        <v>2013</v>
      </c>
      <c r="W741">
        <f t="shared" si="76"/>
        <v>2013</v>
      </c>
      <c r="X741" t="str">
        <f t="shared" si="77"/>
        <v>PBS-</v>
      </c>
    </row>
    <row r="742" spans="1:24" x14ac:dyDescent="0.2">
      <c r="A742" s="4">
        <v>41520</v>
      </c>
      <c r="B742" s="4">
        <v>41522</v>
      </c>
      <c r="D742" t="s">
        <v>417</v>
      </c>
      <c r="E742" s="4">
        <v>52336</v>
      </c>
      <c r="F742" s="6">
        <v>6.7500000000000004E-2</v>
      </c>
      <c r="L742" s="6">
        <v>9.5000000000000001E-2</v>
      </c>
      <c r="N742" s="8">
        <v>414000</v>
      </c>
      <c r="P742" s="8">
        <v>360000</v>
      </c>
      <c r="R742" s="8">
        <v>355000</v>
      </c>
      <c r="T742" s="8">
        <v>1.1661971830985915</v>
      </c>
      <c r="V742">
        <f t="shared" si="75"/>
        <v>2013</v>
      </c>
      <c r="W742">
        <f t="shared" si="76"/>
        <v>2013</v>
      </c>
      <c r="X742" t="str">
        <f t="shared" si="77"/>
        <v>PBS-</v>
      </c>
    </row>
    <row r="743" spans="1:24" x14ac:dyDescent="0.2">
      <c r="A743" s="4">
        <v>41527</v>
      </c>
      <c r="B743" s="4">
        <v>41529</v>
      </c>
      <c r="D743" t="s">
        <v>442</v>
      </c>
      <c r="E743" s="4">
        <v>41619</v>
      </c>
      <c r="F743" s="6">
        <v>0</v>
      </c>
      <c r="L743" s="6">
        <v>5.8000000000000003E-2</v>
      </c>
      <c r="M743" s="8">
        <v>8000000</v>
      </c>
      <c r="N743" s="8">
        <v>7835000</v>
      </c>
      <c r="O743" s="8">
        <v>32644000</v>
      </c>
      <c r="P743" s="8">
        <v>2250000</v>
      </c>
      <c r="Q743" s="8">
        <v>20250000</v>
      </c>
      <c r="R743" s="8">
        <v>1000000</v>
      </c>
      <c r="S743" s="8">
        <v>12000000</v>
      </c>
      <c r="T743" s="8">
        <v>7.835</v>
      </c>
      <c r="V743">
        <f t="shared" si="75"/>
        <v>2013</v>
      </c>
      <c r="W743">
        <f t="shared" si="76"/>
        <v>2013</v>
      </c>
      <c r="X743" t="str">
        <f t="shared" si="77"/>
        <v>SPN0</v>
      </c>
    </row>
    <row r="744" spans="1:24" x14ac:dyDescent="0.2">
      <c r="A744" s="4">
        <v>41527</v>
      </c>
      <c r="B744" s="4">
        <v>41529</v>
      </c>
      <c r="D744" t="s">
        <v>443</v>
      </c>
      <c r="E744" s="4">
        <v>41893</v>
      </c>
      <c r="F744" s="6">
        <v>0</v>
      </c>
      <c r="L744" s="6">
        <v>6.9500000000000006E-2</v>
      </c>
      <c r="N744" s="8">
        <v>7300000</v>
      </c>
      <c r="P744" s="8">
        <v>7250000</v>
      </c>
      <c r="R744" s="8">
        <v>2000000</v>
      </c>
      <c r="T744" s="8">
        <v>3.65</v>
      </c>
      <c r="V744">
        <f t="shared" si="75"/>
        <v>2013</v>
      </c>
      <c r="W744">
        <f t="shared" si="76"/>
        <v>2013</v>
      </c>
      <c r="X744" t="str">
        <f t="shared" si="77"/>
        <v>SPN1</v>
      </c>
    </row>
    <row r="745" spans="1:24" x14ac:dyDescent="0.2">
      <c r="A745" s="4">
        <v>41527</v>
      </c>
      <c r="B745" s="4">
        <v>41529</v>
      </c>
      <c r="D745" t="s">
        <v>440</v>
      </c>
      <c r="E745" s="4">
        <v>45366</v>
      </c>
      <c r="F745" s="6">
        <v>8.3750000000000005E-2</v>
      </c>
      <c r="L745" s="6">
        <v>8.8499999999999995E-2</v>
      </c>
      <c r="N745" s="8">
        <v>8629000</v>
      </c>
      <c r="P745" s="8">
        <v>4350000</v>
      </c>
      <c r="R745" s="8">
        <v>3350000</v>
      </c>
      <c r="T745" s="8">
        <v>2.575820895522388</v>
      </c>
      <c r="V745">
        <f t="shared" si="75"/>
        <v>2013</v>
      </c>
      <c r="W745">
        <f t="shared" si="76"/>
        <v>2013</v>
      </c>
      <c r="X745" t="str">
        <f t="shared" si="77"/>
        <v>FR00</v>
      </c>
    </row>
    <row r="746" spans="1:24" x14ac:dyDescent="0.2">
      <c r="A746" s="4">
        <v>41527</v>
      </c>
      <c r="B746" s="4">
        <v>41529</v>
      </c>
      <c r="D746" t="s">
        <v>444</v>
      </c>
      <c r="E746" s="4">
        <v>47192</v>
      </c>
      <c r="F746" s="6">
        <v>0.09</v>
      </c>
      <c r="L746" s="6">
        <v>9.2999999999999999E-2</v>
      </c>
      <c r="N746" s="8">
        <v>3895000</v>
      </c>
      <c r="P746" s="8">
        <v>2900000</v>
      </c>
      <c r="R746" s="8">
        <v>2400000</v>
      </c>
      <c r="T746" s="8">
        <v>1.6229166666666666</v>
      </c>
      <c r="V746">
        <f t="shared" si="75"/>
        <v>2013</v>
      </c>
      <c r="W746">
        <f t="shared" si="76"/>
        <v>2013</v>
      </c>
      <c r="X746" t="str">
        <f t="shared" si="77"/>
        <v>FR00</v>
      </c>
    </row>
    <row r="747" spans="1:24" x14ac:dyDescent="0.2">
      <c r="A747" s="4">
        <v>41527</v>
      </c>
      <c r="B747" s="4">
        <v>41529</v>
      </c>
      <c r="D747" t="s">
        <v>437</v>
      </c>
      <c r="E747" s="4">
        <v>49018</v>
      </c>
      <c r="F747" s="6">
        <v>8.3750000000000005E-2</v>
      </c>
      <c r="L747" s="6">
        <v>9.4299999999999995E-2</v>
      </c>
      <c r="N747" s="8">
        <v>4985000</v>
      </c>
      <c r="P747" s="8">
        <v>3500000</v>
      </c>
      <c r="R747" s="8">
        <v>3250000</v>
      </c>
      <c r="T747" s="8">
        <v>1.5338461538461539</v>
      </c>
      <c r="V747">
        <f t="shared" si="75"/>
        <v>2013</v>
      </c>
      <c r="W747">
        <f t="shared" si="76"/>
        <v>2013</v>
      </c>
      <c r="X747" t="str">
        <f t="shared" si="77"/>
        <v>FR00</v>
      </c>
    </row>
    <row r="748" spans="1:24" x14ac:dyDescent="0.2">
      <c r="A748" s="4">
        <v>41528</v>
      </c>
      <c r="B748" s="4">
        <v>41534</v>
      </c>
      <c r="D748" t="s">
        <v>445</v>
      </c>
      <c r="E748" s="4">
        <v>43539</v>
      </c>
      <c r="F748" s="6">
        <v>6.1249999999999999E-2</v>
      </c>
      <c r="N748" s="8">
        <v>0</v>
      </c>
      <c r="O748" s="8">
        <v>65504400</v>
      </c>
      <c r="P748" s="8">
        <v>0</v>
      </c>
      <c r="R748" s="8">
        <v>17238000</v>
      </c>
      <c r="T748" s="8">
        <v>0</v>
      </c>
      <c r="V748">
        <f t="shared" si="75"/>
        <v>2013</v>
      </c>
      <c r="W748">
        <f t="shared" si="76"/>
        <v>2013</v>
      </c>
      <c r="X748" t="str">
        <f t="shared" si="77"/>
        <v>SNI1</v>
      </c>
    </row>
    <row r="749" spans="1:24" x14ac:dyDescent="0.2">
      <c r="A749" s="4">
        <v>41534</v>
      </c>
      <c r="B749" s="4">
        <v>41536</v>
      </c>
      <c r="D749" t="s">
        <v>446</v>
      </c>
      <c r="E749" s="4">
        <v>41716</v>
      </c>
      <c r="F749" s="6">
        <v>0</v>
      </c>
      <c r="L749" s="6">
        <v>6.5000000000000002E-2</v>
      </c>
      <c r="M749" s="8">
        <v>1500000</v>
      </c>
      <c r="N749" s="8">
        <v>5950000</v>
      </c>
      <c r="O749" s="8">
        <v>6492000</v>
      </c>
      <c r="P749" s="8">
        <v>2481000</v>
      </c>
      <c r="Q749" s="8">
        <v>2849000</v>
      </c>
      <c r="R749" s="8">
        <v>748000</v>
      </c>
      <c r="S749" s="8">
        <v>1100000</v>
      </c>
      <c r="T749" s="8">
        <v>7.9545454545454541</v>
      </c>
      <c r="V749">
        <f t="shared" si="75"/>
        <v>2013</v>
      </c>
      <c r="W749">
        <f t="shared" si="76"/>
        <v>2013</v>
      </c>
      <c r="X749" t="str">
        <f t="shared" si="77"/>
        <v>SPN-</v>
      </c>
    </row>
    <row r="750" spans="1:24" x14ac:dyDescent="0.2">
      <c r="A750" s="4">
        <v>41534</v>
      </c>
      <c r="B750" s="4">
        <v>41536</v>
      </c>
      <c r="D750" t="s">
        <v>419</v>
      </c>
      <c r="E750" s="4">
        <v>50086</v>
      </c>
      <c r="F750" s="6">
        <v>6.0999999999999999E-2</v>
      </c>
      <c r="L750" s="6" t="s">
        <v>21</v>
      </c>
      <c r="N750" s="8">
        <v>3000</v>
      </c>
      <c r="P750" s="8">
        <v>0</v>
      </c>
      <c r="R750" s="8">
        <v>0</v>
      </c>
      <c r="T750" s="8" t="s">
        <v>21</v>
      </c>
      <c r="V750">
        <f t="shared" si="75"/>
        <v>2013</v>
      </c>
      <c r="W750">
        <f t="shared" si="76"/>
        <v>2013</v>
      </c>
      <c r="X750" t="str">
        <f t="shared" si="77"/>
        <v>PBS-</v>
      </c>
    </row>
    <row r="751" spans="1:24" x14ac:dyDescent="0.2">
      <c r="A751" s="4">
        <v>41534</v>
      </c>
      <c r="B751" s="4">
        <v>41536</v>
      </c>
      <c r="D751" t="s">
        <v>417</v>
      </c>
      <c r="E751" s="4">
        <v>52336</v>
      </c>
      <c r="F751" s="6">
        <v>6.7500000000000004E-2</v>
      </c>
      <c r="L751" s="6">
        <v>9.2499999999999999E-2</v>
      </c>
      <c r="N751" s="8">
        <v>260000</v>
      </c>
      <c r="P751" s="8">
        <v>205000</v>
      </c>
      <c r="R751" s="8">
        <v>199000</v>
      </c>
      <c r="T751" s="8">
        <v>1.306532663316583</v>
      </c>
      <c r="V751">
        <f t="shared" si="75"/>
        <v>2013</v>
      </c>
      <c r="W751">
        <f t="shared" si="76"/>
        <v>2013</v>
      </c>
      <c r="X751" t="str">
        <f t="shared" si="77"/>
        <v>PBS-</v>
      </c>
    </row>
    <row r="752" spans="1:24" x14ac:dyDescent="0.2">
      <c r="A752" s="4">
        <v>41534</v>
      </c>
      <c r="B752" s="4">
        <v>41536</v>
      </c>
      <c r="D752" t="s">
        <v>423</v>
      </c>
      <c r="E752" s="4">
        <v>44089</v>
      </c>
      <c r="F752" s="6">
        <v>8.2500000000000004E-2</v>
      </c>
      <c r="L752" s="6">
        <v>8.3125000000000004E-2</v>
      </c>
      <c r="N752" s="8">
        <v>279000</v>
      </c>
      <c r="P752" s="8">
        <v>163000</v>
      </c>
      <c r="R752" s="8">
        <v>153000</v>
      </c>
      <c r="T752" s="8">
        <v>1.8235294117647058</v>
      </c>
      <c r="V752">
        <f t="shared" si="75"/>
        <v>2013</v>
      </c>
      <c r="W752">
        <f t="shared" si="76"/>
        <v>2013</v>
      </c>
      <c r="X752" t="str">
        <f t="shared" si="77"/>
        <v>PBS-</v>
      </c>
    </row>
    <row r="753" spans="1:24" x14ac:dyDescent="0.2">
      <c r="A753" s="4">
        <v>41541</v>
      </c>
      <c r="B753" s="4">
        <v>41543</v>
      </c>
      <c r="D753" t="s">
        <v>443</v>
      </c>
      <c r="E753" s="4">
        <v>41893</v>
      </c>
      <c r="F753" s="6">
        <v>0</v>
      </c>
      <c r="L753" s="6">
        <v>6.6500000000000004E-2</v>
      </c>
      <c r="M753" s="8">
        <v>8000000</v>
      </c>
      <c r="N753" s="8">
        <v>7750700</v>
      </c>
      <c r="O753" s="8">
        <v>25781700</v>
      </c>
      <c r="P753" s="8">
        <v>2200000</v>
      </c>
      <c r="Q753" s="8">
        <v>14484000</v>
      </c>
      <c r="R753" s="8">
        <v>2000000</v>
      </c>
      <c r="S753" s="8">
        <v>12000000</v>
      </c>
      <c r="T753" s="8">
        <v>3.8753500000000001</v>
      </c>
      <c r="V753">
        <f t="shared" si="75"/>
        <v>2013</v>
      </c>
      <c r="W753">
        <f t="shared" si="76"/>
        <v>2013</v>
      </c>
      <c r="X753" t="str">
        <f t="shared" si="77"/>
        <v>SPN1</v>
      </c>
    </row>
    <row r="754" spans="1:24" x14ac:dyDescent="0.2">
      <c r="A754" s="4">
        <v>41541</v>
      </c>
      <c r="B754" s="4">
        <v>41543</v>
      </c>
      <c r="D754" t="s">
        <v>439</v>
      </c>
      <c r="E754" s="4">
        <v>43570</v>
      </c>
      <c r="F754" s="6">
        <v>7.8750000000000001E-2</v>
      </c>
      <c r="L754" s="6">
        <v>7.5399999999999995E-2</v>
      </c>
      <c r="N754" s="8">
        <v>3434000</v>
      </c>
      <c r="P754" s="8">
        <v>3434000</v>
      </c>
      <c r="R754" s="8">
        <v>1500000</v>
      </c>
      <c r="T754" s="8">
        <v>2.2893333333333334</v>
      </c>
      <c r="V754">
        <f t="shared" si="75"/>
        <v>2013</v>
      </c>
      <c r="W754">
        <f t="shared" si="76"/>
        <v>2013</v>
      </c>
      <c r="X754" t="str">
        <f t="shared" si="77"/>
        <v>FR00</v>
      </c>
    </row>
    <row r="755" spans="1:24" x14ac:dyDescent="0.2">
      <c r="A755" s="4">
        <v>41541</v>
      </c>
      <c r="B755" s="4">
        <v>41543</v>
      </c>
      <c r="D755" t="s">
        <v>440</v>
      </c>
      <c r="E755" s="4">
        <v>45366</v>
      </c>
      <c r="F755" s="6">
        <v>8.3750000000000005E-2</v>
      </c>
      <c r="L755" s="6">
        <v>8.1000000000000003E-2</v>
      </c>
      <c r="N755" s="8">
        <v>5967000</v>
      </c>
      <c r="P755" s="8">
        <v>3650000</v>
      </c>
      <c r="R755" s="8">
        <v>3650000</v>
      </c>
      <c r="T755" s="8">
        <v>1.6347945205479453</v>
      </c>
      <c r="V755">
        <f t="shared" si="75"/>
        <v>2013</v>
      </c>
      <c r="W755">
        <f t="shared" si="76"/>
        <v>2013</v>
      </c>
      <c r="X755" t="str">
        <f t="shared" si="77"/>
        <v>FR00</v>
      </c>
    </row>
    <row r="756" spans="1:24" x14ac:dyDescent="0.2">
      <c r="A756" s="4">
        <v>41541</v>
      </c>
      <c r="B756" s="4">
        <v>41543</v>
      </c>
      <c r="D756" t="s">
        <v>444</v>
      </c>
      <c r="E756" s="4">
        <v>47192</v>
      </c>
      <c r="F756" s="6">
        <v>0.09</v>
      </c>
      <c r="L756" s="6">
        <v>8.4000000000000005E-2</v>
      </c>
      <c r="N756" s="8">
        <v>6222000</v>
      </c>
      <c r="P756" s="8">
        <v>3050000</v>
      </c>
      <c r="R756" s="8">
        <v>3050000</v>
      </c>
      <c r="T756" s="8">
        <v>2.04</v>
      </c>
      <c r="V756">
        <f t="shared" si="75"/>
        <v>2013</v>
      </c>
      <c r="W756">
        <f t="shared" si="76"/>
        <v>2013</v>
      </c>
      <c r="X756" t="str">
        <f t="shared" si="77"/>
        <v>FR00</v>
      </c>
    </row>
    <row r="757" spans="1:24" x14ac:dyDescent="0.2">
      <c r="A757" s="4">
        <v>41541</v>
      </c>
      <c r="B757" s="4">
        <v>41543</v>
      </c>
      <c r="D757" t="s">
        <v>427</v>
      </c>
      <c r="E757" s="4">
        <v>52642</v>
      </c>
      <c r="F757" s="6">
        <v>8.7499999999999994E-2</v>
      </c>
      <c r="L757" s="6">
        <v>8.8999999999999996E-2</v>
      </c>
      <c r="N757" s="8">
        <v>2408000</v>
      </c>
      <c r="P757" s="8">
        <v>2150000</v>
      </c>
      <c r="R757" s="8">
        <v>1800000</v>
      </c>
      <c r="T757" s="8">
        <v>1.3377777777777777</v>
      </c>
      <c r="V757">
        <f t="shared" si="75"/>
        <v>2013</v>
      </c>
      <c r="W757">
        <f t="shared" si="76"/>
        <v>2013</v>
      </c>
      <c r="X757" t="str">
        <f t="shared" si="77"/>
        <v>FR00</v>
      </c>
    </row>
    <row r="758" spans="1:24" x14ac:dyDescent="0.2">
      <c r="A758" s="4">
        <v>41548</v>
      </c>
      <c r="B758" s="4">
        <v>41550</v>
      </c>
      <c r="D758" t="s">
        <v>447</v>
      </c>
      <c r="E758" s="4">
        <v>41731</v>
      </c>
      <c r="F758" s="6">
        <v>0</v>
      </c>
      <c r="L758" s="6">
        <v>6.25E-2</v>
      </c>
      <c r="M758" s="8">
        <v>1500000</v>
      </c>
      <c r="N758" s="8">
        <v>4627000</v>
      </c>
      <c r="O758" s="8">
        <v>4984000</v>
      </c>
      <c r="P758" s="8">
        <v>550000</v>
      </c>
      <c r="Q758" s="8">
        <v>871000</v>
      </c>
      <c r="R758" s="8">
        <v>400000</v>
      </c>
      <c r="S758" s="8">
        <v>705000</v>
      </c>
      <c r="T758" s="8">
        <v>11.567500000000001</v>
      </c>
      <c r="V758">
        <f t="shared" si="75"/>
        <v>2013</v>
      </c>
      <c r="W758">
        <f t="shared" si="76"/>
        <v>2013</v>
      </c>
      <c r="X758" t="str">
        <f t="shared" si="77"/>
        <v>SPN-</v>
      </c>
    </row>
    <row r="759" spans="1:24" x14ac:dyDescent="0.2">
      <c r="A759" s="4">
        <v>41548</v>
      </c>
      <c r="B759" s="4">
        <v>41550</v>
      </c>
      <c r="D759" t="s">
        <v>417</v>
      </c>
      <c r="E759" s="4">
        <v>52336</v>
      </c>
      <c r="F759" s="6">
        <v>6.7500000000000004E-2</v>
      </c>
      <c r="L759" s="6">
        <v>9.2812500000000006E-2</v>
      </c>
      <c r="N759" s="8">
        <v>316000</v>
      </c>
      <c r="P759" s="8">
        <v>315000</v>
      </c>
      <c r="R759" s="8">
        <v>305000</v>
      </c>
      <c r="T759" s="8">
        <v>1.0360655737704918</v>
      </c>
      <c r="V759">
        <f t="shared" si="75"/>
        <v>2013</v>
      </c>
      <c r="W759">
        <f t="shared" si="76"/>
        <v>2013</v>
      </c>
      <c r="X759" t="str">
        <f t="shared" si="77"/>
        <v>PBS-</v>
      </c>
    </row>
    <row r="760" spans="1:24" x14ac:dyDescent="0.2">
      <c r="A760" s="4">
        <v>41548</v>
      </c>
      <c r="B760" s="4">
        <v>41550</v>
      </c>
      <c r="D760" t="s">
        <v>423</v>
      </c>
      <c r="E760" s="4">
        <v>44089</v>
      </c>
      <c r="F760" s="6">
        <v>8.2500000000000004E-2</v>
      </c>
      <c r="L760" s="6" t="s">
        <v>21</v>
      </c>
      <c r="N760" s="8">
        <v>41000</v>
      </c>
      <c r="P760" s="8">
        <v>6000</v>
      </c>
      <c r="R760" s="8">
        <v>0</v>
      </c>
      <c r="T760" s="8">
        <v>0</v>
      </c>
      <c r="V760">
        <f t="shared" si="75"/>
        <v>2013</v>
      </c>
      <c r="W760">
        <f t="shared" si="76"/>
        <v>2013</v>
      </c>
      <c r="X760" t="str">
        <f t="shared" si="77"/>
        <v>PBS-</v>
      </c>
    </row>
    <row r="761" spans="1:24" x14ac:dyDescent="0.2">
      <c r="A761" s="4">
        <v>41554</v>
      </c>
      <c r="B761" s="4">
        <v>41557</v>
      </c>
      <c r="D761" t="s">
        <v>448</v>
      </c>
      <c r="E761" s="4">
        <v>42658</v>
      </c>
      <c r="F761" s="6">
        <v>8.5000000000000006E-2</v>
      </c>
      <c r="M761" s="8">
        <v>20000000</v>
      </c>
      <c r="N761" s="8">
        <v>20367945</v>
      </c>
      <c r="R761" s="8">
        <v>20205255</v>
      </c>
      <c r="T761" s="8">
        <v>1.0080518657151321</v>
      </c>
      <c r="V761">
        <f t="shared" si="75"/>
        <v>2013</v>
      </c>
      <c r="W761">
        <f t="shared" si="76"/>
        <v>2013</v>
      </c>
      <c r="X761" t="str">
        <f t="shared" si="77"/>
        <v>ORI0</v>
      </c>
    </row>
    <row r="762" spans="1:24" x14ac:dyDescent="0.2">
      <c r="A762" s="4">
        <v>41555</v>
      </c>
      <c r="B762" s="4">
        <v>41557</v>
      </c>
      <c r="D762" t="s">
        <v>449</v>
      </c>
      <c r="E762" s="4">
        <v>41648</v>
      </c>
      <c r="F762" s="6">
        <v>0</v>
      </c>
      <c r="L762" s="6">
        <v>5.3499999999999999E-2</v>
      </c>
      <c r="M762" s="8">
        <v>8000000</v>
      </c>
      <c r="N762" s="8">
        <v>4730000</v>
      </c>
      <c r="O762" s="8">
        <v>22617500</v>
      </c>
      <c r="P762" s="8">
        <v>4730000</v>
      </c>
      <c r="Q762" s="8">
        <v>21104000</v>
      </c>
      <c r="R762" s="8">
        <v>1000000</v>
      </c>
      <c r="S762" s="8">
        <v>12000000</v>
      </c>
      <c r="T762" s="8">
        <v>4.7300000000000004</v>
      </c>
      <c r="V762">
        <f t="shared" si="75"/>
        <v>2013</v>
      </c>
      <c r="W762">
        <f t="shared" si="76"/>
        <v>2013</v>
      </c>
      <c r="X762" t="str">
        <f t="shared" si="77"/>
        <v>SPN0</v>
      </c>
    </row>
    <row r="763" spans="1:24" x14ac:dyDescent="0.2">
      <c r="A763" s="4">
        <v>41555</v>
      </c>
      <c r="B763" s="4">
        <v>41557</v>
      </c>
      <c r="D763" t="s">
        <v>450</v>
      </c>
      <c r="E763" s="4">
        <v>41921</v>
      </c>
      <c r="F763" s="6">
        <v>0</v>
      </c>
      <c r="L763" s="6">
        <v>6.5000000000000002E-2</v>
      </c>
      <c r="N763" s="8">
        <v>2755000</v>
      </c>
      <c r="P763" s="8">
        <v>2550000</v>
      </c>
      <c r="R763" s="8">
        <v>1000000</v>
      </c>
      <c r="T763" s="8">
        <v>2.7549999999999999</v>
      </c>
      <c r="V763">
        <f t="shared" si="75"/>
        <v>2013</v>
      </c>
      <c r="W763">
        <f t="shared" si="76"/>
        <v>2013</v>
      </c>
      <c r="X763" t="str">
        <f t="shared" si="77"/>
        <v>SPN1</v>
      </c>
    </row>
    <row r="764" spans="1:24" x14ac:dyDescent="0.2">
      <c r="A764" s="4">
        <v>41555</v>
      </c>
      <c r="B764" s="4">
        <v>41557</v>
      </c>
      <c r="D764" t="s">
        <v>439</v>
      </c>
      <c r="E764" s="4">
        <v>43570</v>
      </c>
      <c r="F764" s="6">
        <v>7.8750000000000001E-2</v>
      </c>
      <c r="L764" s="6">
        <v>7.6399999999999996E-2</v>
      </c>
      <c r="N764" s="8">
        <v>2024000</v>
      </c>
      <c r="P764" s="8">
        <v>2024000</v>
      </c>
      <c r="R764" s="8">
        <v>1250000</v>
      </c>
      <c r="T764" s="8">
        <v>1.6192</v>
      </c>
      <c r="V764">
        <f t="shared" si="75"/>
        <v>2013</v>
      </c>
      <c r="W764">
        <f t="shared" si="76"/>
        <v>2013</v>
      </c>
      <c r="X764" t="str">
        <f t="shared" si="77"/>
        <v>FR00</v>
      </c>
    </row>
    <row r="765" spans="1:24" x14ac:dyDescent="0.2">
      <c r="A765" s="4">
        <v>41555</v>
      </c>
      <c r="B765" s="4">
        <v>41557</v>
      </c>
      <c r="D765" t="s">
        <v>444</v>
      </c>
      <c r="E765" s="4">
        <v>47192</v>
      </c>
      <c r="F765" s="6">
        <v>0.09</v>
      </c>
      <c r="L765" s="6">
        <v>8.6800000000000002E-2</v>
      </c>
      <c r="N765" s="8">
        <v>6883500</v>
      </c>
      <c r="P765" s="8">
        <v>6500000</v>
      </c>
      <c r="R765" s="8">
        <v>5600000</v>
      </c>
      <c r="T765" s="8">
        <v>1.2291964285714285</v>
      </c>
      <c r="V765">
        <f t="shared" si="75"/>
        <v>2013</v>
      </c>
      <c r="W765">
        <f t="shared" si="76"/>
        <v>2013</v>
      </c>
      <c r="X765" t="str">
        <f t="shared" si="77"/>
        <v>FR00</v>
      </c>
    </row>
    <row r="766" spans="1:24" x14ac:dyDescent="0.2">
      <c r="A766" s="4">
        <v>41555</v>
      </c>
      <c r="B766" s="4">
        <v>41557</v>
      </c>
      <c r="D766" t="s">
        <v>437</v>
      </c>
      <c r="E766" s="4">
        <v>49018</v>
      </c>
      <c r="F766" s="6">
        <v>8.3750000000000005E-2</v>
      </c>
      <c r="L766" s="6">
        <v>8.6900000000000005E-2</v>
      </c>
      <c r="N766" s="8">
        <v>6225000</v>
      </c>
      <c r="P766" s="8">
        <v>5300000</v>
      </c>
      <c r="R766" s="8">
        <v>3150000</v>
      </c>
      <c r="T766" s="8">
        <v>1.9761904761904763</v>
      </c>
      <c r="V766">
        <f t="shared" si="75"/>
        <v>2013</v>
      </c>
      <c r="W766">
        <f t="shared" si="76"/>
        <v>2013</v>
      </c>
      <c r="X766" t="str">
        <f t="shared" si="77"/>
        <v>FR00</v>
      </c>
    </row>
    <row r="767" spans="1:24" x14ac:dyDescent="0.2">
      <c r="A767" s="4">
        <v>41569</v>
      </c>
      <c r="B767" s="4">
        <v>41571</v>
      </c>
      <c r="D767" t="s">
        <v>450</v>
      </c>
      <c r="E767" s="4">
        <v>41921</v>
      </c>
      <c r="F767" s="6">
        <v>0</v>
      </c>
      <c r="L767" s="6">
        <v>5.9499999999999997E-2</v>
      </c>
      <c r="M767" s="8">
        <v>8000000</v>
      </c>
      <c r="N767" s="8">
        <v>3306000</v>
      </c>
      <c r="O767" s="8">
        <v>33702200</v>
      </c>
      <c r="P767" s="8">
        <v>2200000</v>
      </c>
      <c r="Q767" s="8">
        <v>20950000</v>
      </c>
      <c r="R767" s="8">
        <v>1000000</v>
      </c>
      <c r="S767" s="8">
        <v>12000000</v>
      </c>
      <c r="T767" s="8">
        <v>3.306</v>
      </c>
      <c r="V767">
        <f t="shared" si="75"/>
        <v>2013</v>
      </c>
      <c r="W767">
        <f t="shared" si="76"/>
        <v>2013</v>
      </c>
      <c r="X767" t="str">
        <f t="shared" si="77"/>
        <v>SPN1</v>
      </c>
    </row>
    <row r="768" spans="1:24" x14ac:dyDescent="0.2">
      <c r="A768" s="4">
        <v>41569</v>
      </c>
      <c r="B768" s="4">
        <v>41571</v>
      </c>
      <c r="D768" t="s">
        <v>439</v>
      </c>
      <c r="E768" s="4">
        <v>43570</v>
      </c>
      <c r="F768" s="6">
        <v>7.8750000000000001E-2</v>
      </c>
      <c r="L768" s="6">
        <v>7.2400000000000006E-2</v>
      </c>
      <c r="N768" s="8">
        <v>8522500</v>
      </c>
      <c r="P768" s="8">
        <v>7650000</v>
      </c>
      <c r="R768" s="8">
        <v>4800000</v>
      </c>
      <c r="T768" s="8">
        <v>1.7755208333333334</v>
      </c>
      <c r="V768">
        <f t="shared" si="75"/>
        <v>2013</v>
      </c>
      <c r="W768">
        <f t="shared" si="76"/>
        <v>2013</v>
      </c>
      <c r="X768" t="str">
        <f t="shared" si="77"/>
        <v>FR00</v>
      </c>
    </row>
    <row r="769" spans="1:24" x14ac:dyDescent="0.2">
      <c r="A769" s="4">
        <v>41569</v>
      </c>
      <c r="B769" s="4">
        <v>41571</v>
      </c>
      <c r="D769" t="s">
        <v>440</v>
      </c>
      <c r="E769" s="4">
        <v>45366</v>
      </c>
      <c r="F769" s="6">
        <v>8.3750000000000005E-2</v>
      </c>
      <c r="L769" s="6">
        <v>7.4399999999999994E-2</v>
      </c>
      <c r="N769" s="8">
        <v>9929000</v>
      </c>
      <c r="P769" s="8">
        <v>6400000</v>
      </c>
      <c r="R769" s="8">
        <v>3300000</v>
      </c>
      <c r="T769" s="8">
        <v>3.0087878787878788</v>
      </c>
      <c r="V769">
        <f t="shared" si="75"/>
        <v>2013</v>
      </c>
      <c r="W769">
        <f t="shared" si="76"/>
        <v>2013</v>
      </c>
      <c r="X769" t="str">
        <f t="shared" si="77"/>
        <v>FR00</v>
      </c>
    </row>
    <row r="770" spans="1:24" x14ac:dyDescent="0.2">
      <c r="A770" s="4">
        <v>41569</v>
      </c>
      <c r="B770" s="4">
        <v>41571</v>
      </c>
      <c r="D770" t="s">
        <v>444</v>
      </c>
      <c r="E770" s="4">
        <v>47192</v>
      </c>
      <c r="F770" s="6">
        <v>0.09</v>
      </c>
      <c r="L770" s="6">
        <v>7.8399999999999997E-2</v>
      </c>
      <c r="N770" s="8">
        <v>10795000</v>
      </c>
      <c r="P770" s="8">
        <v>3600000</v>
      </c>
      <c r="R770" s="8">
        <v>2200000</v>
      </c>
      <c r="T770" s="8">
        <v>4.9068181818181822</v>
      </c>
      <c r="V770">
        <f t="shared" si="75"/>
        <v>2013</v>
      </c>
      <c r="W770">
        <f t="shared" si="76"/>
        <v>2013</v>
      </c>
      <c r="X770" t="str">
        <f t="shared" si="77"/>
        <v>FR00</v>
      </c>
    </row>
    <row r="771" spans="1:24" x14ac:dyDescent="0.2">
      <c r="A771" s="4">
        <v>41569</v>
      </c>
      <c r="B771" s="4">
        <v>41571</v>
      </c>
      <c r="D771" t="s">
        <v>427</v>
      </c>
      <c r="E771" s="4">
        <v>52642</v>
      </c>
      <c r="F771" s="6">
        <v>8.7499999999999994E-2</v>
      </c>
      <c r="L771" s="6">
        <v>8.3500000000000005E-2</v>
      </c>
      <c r="N771" s="8">
        <v>1149700</v>
      </c>
      <c r="P771" s="8">
        <v>1100000</v>
      </c>
      <c r="R771" s="8">
        <v>700000</v>
      </c>
      <c r="T771" s="8">
        <v>1.6424285714285713</v>
      </c>
      <c r="V771">
        <f t="shared" si="75"/>
        <v>2013</v>
      </c>
      <c r="W771">
        <f t="shared" si="76"/>
        <v>2013</v>
      </c>
      <c r="X771" t="str">
        <f t="shared" si="77"/>
        <v>FR00</v>
      </c>
    </row>
    <row r="772" spans="1:24" x14ac:dyDescent="0.2">
      <c r="A772" s="4">
        <v>41576</v>
      </c>
      <c r="B772" s="4">
        <v>41578</v>
      </c>
      <c r="D772" t="s">
        <v>451</v>
      </c>
      <c r="E772" s="4">
        <v>41759</v>
      </c>
      <c r="F772" s="6">
        <v>0</v>
      </c>
      <c r="L772" s="6">
        <v>0</v>
      </c>
      <c r="M772" s="8">
        <v>1500000</v>
      </c>
      <c r="N772" s="8">
        <v>1476000</v>
      </c>
      <c r="O772" s="8">
        <v>1992000</v>
      </c>
      <c r="P772" s="8">
        <v>70000</v>
      </c>
      <c r="Q772" s="8">
        <v>506000</v>
      </c>
      <c r="R772" s="8">
        <v>0</v>
      </c>
      <c r="S772" s="8">
        <v>429000</v>
      </c>
      <c r="T772" s="8" t="e">
        <v>#DIV/0!</v>
      </c>
      <c r="V772">
        <f t="shared" si="75"/>
        <v>2013</v>
      </c>
      <c r="W772">
        <f t="shared" si="76"/>
        <v>2013</v>
      </c>
      <c r="X772" t="str">
        <f t="shared" si="77"/>
        <v>SPN-</v>
      </c>
    </row>
    <row r="773" spans="1:24" x14ac:dyDescent="0.2">
      <c r="A773" s="4">
        <v>41576</v>
      </c>
      <c r="B773" s="4">
        <v>41578</v>
      </c>
      <c r="D773" t="s">
        <v>419</v>
      </c>
      <c r="E773" s="4">
        <v>50086</v>
      </c>
      <c r="F773" s="6">
        <v>6.0999999999999999E-2</v>
      </c>
      <c r="L773" s="6">
        <v>0</v>
      </c>
      <c r="N773" s="8">
        <v>73000</v>
      </c>
      <c r="P773" s="8">
        <v>5000</v>
      </c>
      <c r="R773" s="8">
        <v>0</v>
      </c>
      <c r="T773" s="8" t="e">
        <v>#DIV/0!</v>
      </c>
      <c r="V773">
        <f t="shared" si="75"/>
        <v>2013</v>
      </c>
      <c r="W773">
        <f t="shared" si="76"/>
        <v>2013</v>
      </c>
      <c r="X773" t="str">
        <f t="shared" si="77"/>
        <v>PBS-</v>
      </c>
    </row>
    <row r="774" spans="1:24" x14ac:dyDescent="0.2">
      <c r="A774" s="4">
        <v>41576</v>
      </c>
      <c r="B774" s="4">
        <v>41578</v>
      </c>
      <c r="D774" t="s">
        <v>417</v>
      </c>
      <c r="E774" s="4">
        <v>52336</v>
      </c>
      <c r="F774" s="6">
        <v>6.7500000000000004E-2</v>
      </c>
      <c r="L774" s="6">
        <v>8.5000000000000006E-2</v>
      </c>
      <c r="N774" s="8">
        <v>423000</v>
      </c>
      <c r="P774" s="8">
        <v>415000</v>
      </c>
      <c r="R774" s="8">
        <v>415000</v>
      </c>
      <c r="T774" s="8">
        <v>1.0192771084337349</v>
      </c>
      <c r="V774">
        <f t="shared" si="75"/>
        <v>2013</v>
      </c>
      <c r="W774">
        <f t="shared" si="76"/>
        <v>2013</v>
      </c>
      <c r="X774" t="str">
        <f t="shared" si="77"/>
        <v>PBS-</v>
      </c>
    </row>
    <row r="775" spans="1:24" x14ac:dyDescent="0.2">
      <c r="A775" s="4">
        <v>41576</v>
      </c>
      <c r="B775" s="4">
        <v>41578</v>
      </c>
      <c r="D775" t="s">
        <v>423</v>
      </c>
      <c r="E775" s="4">
        <v>44089</v>
      </c>
      <c r="F775" s="6">
        <v>8.2500000000000004E-2</v>
      </c>
      <c r="L775" s="6">
        <v>7.1249999999999994E-2</v>
      </c>
      <c r="N775" s="8">
        <v>20000</v>
      </c>
      <c r="P775" s="8">
        <v>16000</v>
      </c>
      <c r="R775" s="8">
        <v>14000</v>
      </c>
      <c r="T775" s="8">
        <v>1.4285714285714286</v>
      </c>
      <c r="V775">
        <f t="shared" si="75"/>
        <v>2013</v>
      </c>
      <c r="W775">
        <f t="shared" si="76"/>
        <v>2013</v>
      </c>
      <c r="X775" t="str">
        <f t="shared" si="77"/>
        <v>PBS-</v>
      </c>
    </row>
    <row r="776" spans="1:24" x14ac:dyDescent="0.2">
      <c r="A776" s="4">
        <v>41584</v>
      </c>
      <c r="B776" s="4">
        <v>41586</v>
      </c>
      <c r="D776" t="s">
        <v>452</v>
      </c>
      <c r="E776" s="4">
        <v>41677</v>
      </c>
      <c r="F776" s="6">
        <v>0</v>
      </c>
      <c r="L776" s="6">
        <v>5.5500000000000001E-2</v>
      </c>
      <c r="M776" s="8">
        <v>8000000</v>
      </c>
      <c r="N776" s="8">
        <v>2052000</v>
      </c>
      <c r="O776" s="8">
        <v>11715900</v>
      </c>
      <c r="P776" s="8">
        <v>1550000</v>
      </c>
      <c r="Q776" s="8">
        <v>8650000</v>
      </c>
      <c r="R776" s="8">
        <v>1000000</v>
      </c>
      <c r="S776" s="8">
        <v>8000000</v>
      </c>
      <c r="T776" s="8">
        <v>2.052</v>
      </c>
      <c r="V776">
        <f t="shared" si="75"/>
        <v>2013</v>
      </c>
      <c r="W776">
        <f t="shared" si="76"/>
        <v>2013</v>
      </c>
      <c r="X776" t="str">
        <f t="shared" si="77"/>
        <v>SPN0</v>
      </c>
    </row>
    <row r="777" spans="1:24" x14ac:dyDescent="0.2">
      <c r="A777" s="4">
        <v>41584</v>
      </c>
      <c r="B777" s="4">
        <v>41586</v>
      </c>
      <c r="D777" t="s">
        <v>453</v>
      </c>
      <c r="E777" s="4">
        <v>41950</v>
      </c>
      <c r="F777" s="6">
        <v>0</v>
      </c>
      <c r="L777" s="6">
        <v>6.3E-2</v>
      </c>
      <c r="N777" s="8">
        <v>660100</v>
      </c>
      <c r="P777" s="8">
        <v>450000</v>
      </c>
      <c r="R777" s="8">
        <v>450000</v>
      </c>
      <c r="T777" s="8">
        <v>1.4668888888888889</v>
      </c>
      <c r="V777">
        <f t="shared" si="75"/>
        <v>2013</v>
      </c>
      <c r="W777">
        <f t="shared" si="76"/>
        <v>2013</v>
      </c>
      <c r="X777" t="str">
        <f t="shared" si="77"/>
        <v>SPN1</v>
      </c>
    </row>
    <row r="778" spans="1:24" x14ac:dyDescent="0.2">
      <c r="A778" s="4">
        <v>41584</v>
      </c>
      <c r="B778" s="4">
        <v>41586</v>
      </c>
      <c r="D778" t="s">
        <v>440</v>
      </c>
      <c r="E778" s="4">
        <v>45366</v>
      </c>
      <c r="F778" s="6">
        <v>8.3750000000000005E-2</v>
      </c>
      <c r="L778" s="6">
        <v>8.1000000000000003E-2</v>
      </c>
      <c r="N778" s="8">
        <v>4498000</v>
      </c>
      <c r="P778" s="8">
        <v>3950000</v>
      </c>
      <c r="R778" s="8">
        <v>3950000</v>
      </c>
      <c r="T778" s="8">
        <v>1.1387341772151898</v>
      </c>
      <c r="V778">
        <f t="shared" si="75"/>
        <v>2013</v>
      </c>
      <c r="W778">
        <f t="shared" si="76"/>
        <v>2013</v>
      </c>
      <c r="X778" t="str">
        <f t="shared" si="77"/>
        <v>FR00</v>
      </c>
    </row>
    <row r="779" spans="1:24" x14ac:dyDescent="0.2">
      <c r="A779" s="4">
        <v>41584</v>
      </c>
      <c r="B779" s="4">
        <v>41586</v>
      </c>
      <c r="D779" t="s">
        <v>444</v>
      </c>
      <c r="E779" s="4">
        <v>47192</v>
      </c>
      <c r="F779" s="6">
        <v>0.09</v>
      </c>
      <c r="L779" s="6">
        <v>8.5300000000000001E-2</v>
      </c>
      <c r="N779" s="8">
        <v>1613000</v>
      </c>
      <c r="P779" s="8">
        <v>1050000</v>
      </c>
      <c r="R779" s="8">
        <v>950000</v>
      </c>
      <c r="T779" s="8">
        <v>1.6978947368421053</v>
      </c>
      <c r="V779">
        <f t="shared" si="75"/>
        <v>2013</v>
      </c>
      <c r="W779">
        <f t="shared" si="76"/>
        <v>2013</v>
      </c>
      <c r="X779" t="str">
        <f t="shared" si="77"/>
        <v>FR00</v>
      </c>
    </row>
    <row r="780" spans="1:24" x14ac:dyDescent="0.2">
      <c r="A780" s="4">
        <v>41584</v>
      </c>
      <c r="B780" s="4">
        <v>41586</v>
      </c>
      <c r="D780" t="s">
        <v>437</v>
      </c>
      <c r="E780" s="4">
        <v>49018</v>
      </c>
      <c r="F780" s="6">
        <v>8.3750000000000005E-2</v>
      </c>
      <c r="L780" s="6">
        <v>8.6499999999999994E-2</v>
      </c>
      <c r="N780" s="8">
        <v>2892800</v>
      </c>
      <c r="P780" s="8">
        <v>1650000</v>
      </c>
      <c r="R780" s="8">
        <v>1650000</v>
      </c>
      <c r="T780" s="8">
        <v>1.7532121212121212</v>
      </c>
      <c r="V780">
        <f t="shared" si="75"/>
        <v>2013</v>
      </c>
      <c r="W780">
        <f t="shared" si="76"/>
        <v>2013</v>
      </c>
      <c r="X780" t="str">
        <f t="shared" si="77"/>
        <v>FR00</v>
      </c>
    </row>
    <row r="781" spans="1:24" x14ac:dyDescent="0.2">
      <c r="A781" s="4">
        <v>41590</v>
      </c>
      <c r="B781" s="4">
        <v>41592</v>
      </c>
      <c r="D781" t="s">
        <v>419</v>
      </c>
      <c r="E781" s="4">
        <v>50086</v>
      </c>
      <c r="F781" s="6">
        <v>6.0999999999999999E-2</v>
      </c>
      <c r="L781" s="6" t="s">
        <v>21</v>
      </c>
      <c r="M781" s="8">
        <v>1500000</v>
      </c>
      <c r="N781" s="8">
        <v>6000</v>
      </c>
      <c r="O781" s="8">
        <v>366300</v>
      </c>
      <c r="P781" s="8" t="s">
        <v>21</v>
      </c>
      <c r="Q781" s="8">
        <v>12000</v>
      </c>
      <c r="R781" s="8">
        <v>0</v>
      </c>
      <c r="S781" s="8">
        <v>0</v>
      </c>
      <c r="T781" s="8">
        <v>0</v>
      </c>
      <c r="V781">
        <f t="shared" si="75"/>
        <v>2013</v>
      </c>
      <c r="W781">
        <f t="shared" si="76"/>
        <v>2013</v>
      </c>
      <c r="X781" t="str">
        <f t="shared" si="77"/>
        <v>PBS-</v>
      </c>
    </row>
    <row r="782" spans="1:24" x14ac:dyDescent="0.2">
      <c r="A782" s="4">
        <v>41590</v>
      </c>
      <c r="B782" s="4">
        <v>41592</v>
      </c>
      <c r="D782" t="s">
        <v>417</v>
      </c>
      <c r="E782" s="4">
        <v>52336</v>
      </c>
      <c r="F782" s="6">
        <v>6.7500000000000004E-2</v>
      </c>
      <c r="L782" s="6" t="s">
        <v>21</v>
      </c>
      <c r="N782" s="8">
        <v>281300</v>
      </c>
      <c r="P782" s="8">
        <v>11000</v>
      </c>
      <c r="R782" s="8">
        <v>0</v>
      </c>
      <c r="T782" s="8">
        <v>0</v>
      </c>
      <c r="V782">
        <f t="shared" si="75"/>
        <v>2013</v>
      </c>
      <c r="W782">
        <f t="shared" si="76"/>
        <v>2013</v>
      </c>
      <c r="X782" t="str">
        <f t="shared" si="77"/>
        <v>PBS-</v>
      </c>
    </row>
    <row r="783" spans="1:24" x14ac:dyDescent="0.2">
      <c r="A783" s="4">
        <v>41590</v>
      </c>
      <c r="B783" s="4">
        <v>41592</v>
      </c>
      <c r="D783" t="s">
        <v>423</v>
      </c>
      <c r="E783" s="4">
        <v>44089</v>
      </c>
      <c r="F783" s="6">
        <v>8.2500000000000004E-2</v>
      </c>
      <c r="L783" s="6" t="s">
        <v>21</v>
      </c>
      <c r="N783" s="8">
        <v>79000</v>
      </c>
      <c r="P783" s="8">
        <v>1000</v>
      </c>
      <c r="R783" s="8">
        <v>0</v>
      </c>
      <c r="T783" s="8">
        <v>0</v>
      </c>
      <c r="V783">
        <f t="shared" si="75"/>
        <v>2013</v>
      </c>
      <c r="W783">
        <f t="shared" si="76"/>
        <v>2013</v>
      </c>
      <c r="X783" t="str">
        <f t="shared" si="77"/>
        <v>PBS-</v>
      </c>
    </row>
    <row r="784" spans="1:24" x14ac:dyDescent="0.2">
      <c r="A784" s="4">
        <v>41597</v>
      </c>
      <c r="B784" s="4">
        <v>41599</v>
      </c>
      <c r="D784" t="s">
        <v>453</v>
      </c>
      <c r="E784" s="4">
        <v>41950</v>
      </c>
      <c r="F784" s="6">
        <v>0</v>
      </c>
      <c r="L784" s="6">
        <v>6.7000000000000004E-2</v>
      </c>
      <c r="M784" s="8">
        <v>8000000</v>
      </c>
      <c r="N784" s="8">
        <v>991000</v>
      </c>
      <c r="O784" s="8">
        <v>22773300</v>
      </c>
      <c r="P784" s="8">
        <v>991000</v>
      </c>
      <c r="Q784" s="8">
        <v>18191000</v>
      </c>
      <c r="R784" s="8">
        <v>700000</v>
      </c>
      <c r="S784" s="8">
        <v>12000000</v>
      </c>
      <c r="T784" s="8">
        <v>1.4157142857142857</v>
      </c>
      <c r="V784">
        <f t="shared" si="75"/>
        <v>2013</v>
      </c>
      <c r="W784">
        <f t="shared" si="76"/>
        <v>2013</v>
      </c>
      <c r="X784" t="str">
        <f t="shared" si="77"/>
        <v>SPN1</v>
      </c>
    </row>
    <row r="785" spans="1:24" x14ac:dyDescent="0.2">
      <c r="A785" s="4">
        <v>41597</v>
      </c>
      <c r="B785" s="4">
        <v>41599</v>
      </c>
      <c r="D785" t="s">
        <v>439</v>
      </c>
      <c r="E785" s="4">
        <v>43570</v>
      </c>
      <c r="F785" s="6">
        <v>7.8750000000000001E-2</v>
      </c>
      <c r="L785" s="6">
        <v>8.0399999999999999E-2</v>
      </c>
      <c r="N785" s="8">
        <v>1433000</v>
      </c>
      <c r="P785" s="8">
        <v>1200000</v>
      </c>
      <c r="R785" s="8">
        <v>1200000</v>
      </c>
      <c r="T785" s="8">
        <v>1.1941666666666666</v>
      </c>
      <c r="V785">
        <f t="shared" si="75"/>
        <v>2013</v>
      </c>
      <c r="W785">
        <f t="shared" si="76"/>
        <v>2013</v>
      </c>
      <c r="X785" t="str">
        <f t="shared" si="77"/>
        <v>FR00</v>
      </c>
    </row>
    <row r="786" spans="1:24" x14ac:dyDescent="0.2">
      <c r="A786" s="4">
        <v>41597</v>
      </c>
      <c r="B786" s="4">
        <v>41599</v>
      </c>
      <c r="D786" t="s">
        <v>440</v>
      </c>
      <c r="E786" s="4">
        <v>45366</v>
      </c>
      <c r="F786" s="6">
        <v>8.3750000000000005E-2</v>
      </c>
      <c r="L786" s="6">
        <v>8.4400000000000003E-2</v>
      </c>
      <c r="N786" s="8">
        <v>8539000</v>
      </c>
      <c r="P786" s="8">
        <v>7450000</v>
      </c>
      <c r="R786" s="8">
        <v>4400000</v>
      </c>
      <c r="T786" s="8">
        <v>1.9406818181818182</v>
      </c>
      <c r="V786">
        <f t="shared" si="75"/>
        <v>2013</v>
      </c>
      <c r="W786">
        <f t="shared" si="76"/>
        <v>2013</v>
      </c>
      <c r="X786" t="str">
        <f t="shared" si="77"/>
        <v>FR00</v>
      </c>
    </row>
    <row r="787" spans="1:24" x14ac:dyDescent="0.2">
      <c r="A787" s="4">
        <v>41597</v>
      </c>
      <c r="B787" s="4">
        <v>41599</v>
      </c>
      <c r="D787" t="s">
        <v>444</v>
      </c>
      <c r="E787" s="4">
        <v>47192</v>
      </c>
      <c r="F787" s="6">
        <v>0.09</v>
      </c>
      <c r="L787" s="6">
        <v>9.01E-2</v>
      </c>
      <c r="N787" s="8">
        <v>11063000</v>
      </c>
      <c r="P787" s="8">
        <v>8550000</v>
      </c>
      <c r="R787" s="8">
        <v>5700000</v>
      </c>
      <c r="T787" s="8">
        <v>1.9408771929824562</v>
      </c>
      <c r="V787">
        <f t="shared" si="75"/>
        <v>2013</v>
      </c>
      <c r="W787">
        <f t="shared" si="76"/>
        <v>2013</v>
      </c>
      <c r="X787" t="str">
        <f t="shared" si="77"/>
        <v>FR00</v>
      </c>
    </row>
    <row r="788" spans="1:24" x14ac:dyDescent="0.2">
      <c r="A788" s="4">
        <v>41597</v>
      </c>
      <c r="B788" s="4">
        <v>41599</v>
      </c>
      <c r="D788" t="s">
        <v>427</v>
      </c>
      <c r="E788" s="4">
        <v>52642</v>
      </c>
      <c r="F788" s="6">
        <v>8.7499999999999994E-2</v>
      </c>
      <c r="L788" s="6">
        <v>0</v>
      </c>
      <c r="N788" s="8">
        <v>747300</v>
      </c>
      <c r="P788" s="8">
        <v>0</v>
      </c>
      <c r="R788" s="8">
        <v>0</v>
      </c>
      <c r="T788" s="8">
        <v>0</v>
      </c>
      <c r="V788">
        <f t="shared" si="75"/>
        <v>2013</v>
      </c>
      <c r="W788">
        <f t="shared" si="76"/>
        <v>2013</v>
      </c>
      <c r="X788" t="str">
        <f t="shared" si="77"/>
        <v>FR00</v>
      </c>
    </row>
    <row r="789" spans="1:24" x14ac:dyDescent="0.2">
      <c r="A789" s="4">
        <v>41603</v>
      </c>
      <c r="B789" s="4">
        <v>41606</v>
      </c>
      <c r="D789" t="s">
        <v>454</v>
      </c>
      <c r="E789" s="4">
        <v>42870</v>
      </c>
      <c r="F789" s="6">
        <v>3.5000000000000003E-2</v>
      </c>
      <c r="M789" s="8">
        <v>5274900</v>
      </c>
      <c r="N789" s="8">
        <v>3439820.9</v>
      </c>
      <c r="O789" s="8">
        <v>3439820.9</v>
      </c>
      <c r="P789" s="8">
        <v>2344400</v>
      </c>
      <c r="Q789" s="8">
        <v>2344400</v>
      </c>
      <c r="R789" s="8">
        <v>2266700</v>
      </c>
      <c r="S789" s="8">
        <v>2227180</v>
      </c>
      <c r="V789">
        <f t="shared" si="75"/>
        <v>2013</v>
      </c>
      <c r="W789">
        <f t="shared" si="76"/>
        <v>2013</v>
      </c>
      <c r="X789" t="str">
        <f t="shared" si="77"/>
        <v>USDF</v>
      </c>
    </row>
    <row r="790" spans="1:24" x14ac:dyDescent="0.2">
      <c r="A790" s="4">
        <v>41604</v>
      </c>
      <c r="B790" s="4">
        <v>41606</v>
      </c>
      <c r="D790" t="s">
        <v>455</v>
      </c>
      <c r="E790" s="4">
        <v>41786</v>
      </c>
      <c r="F790" s="6">
        <v>0</v>
      </c>
      <c r="L790" s="6">
        <v>6.6250000000000003E-2</v>
      </c>
      <c r="M790" s="8">
        <v>1000000</v>
      </c>
      <c r="N790" s="8">
        <v>1305000</v>
      </c>
      <c r="O790" s="8">
        <v>1915500</v>
      </c>
      <c r="P790" s="8">
        <v>455000</v>
      </c>
      <c r="Q790" s="8">
        <v>712000</v>
      </c>
      <c r="R790" s="8">
        <v>255000</v>
      </c>
      <c r="S790" s="8">
        <v>500000</v>
      </c>
      <c r="T790" s="8">
        <v>5.117647058823529</v>
      </c>
      <c r="V790">
        <f t="shared" si="75"/>
        <v>2013</v>
      </c>
      <c r="W790">
        <f t="shared" si="76"/>
        <v>2013</v>
      </c>
      <c r="X790" t="str">
        <f t="shared" si="77"/>
        <v>SPN-</v>
      </c>
    </row>
    <row r="791" spans="1:24" x14ac:dyDescent="0.2">
      <c r="A791" s="4">
        <v>41604</v>
      </c>
      <c r="B791" s="4">
        <v>41606</v>
      </c>
      <c r="D791" t="s">
        <v>419</v>
      </c>
      <c r="E791" s="4">
        <v>50086</v>
      </c>
      <c r="F791" s="6">
        <v>6.0999999999999999E-2</v>
      </c>
      <c r="L791" s="6" t="s">
        <v>21</v>
      </c>
      <c r="N791" s="8">
        <v>4000</v>
      </c>
      <c r="P791" s="8">
        <v>0</v>
      </c>
      <c r="R791" s="8">
        <v>0</v>
      </c>
      <c r="T791" s="8" t="e">
        <v>#DIV/0!</v>
      </c>
      <c r="V791">
        <f t="shared" ref="V791:V798" si="78">YEAR(A791)</f>
        <v>2013</v>
      </c>
      <c r="W791">
        <f t="shared" ref="W791:W798" si="79">YEAR(B791)</f>
        <v>2013</v>
      </c>
      <c r="X791" t="str">
        <f t="shared" ref="X791:X798" si="80">LEFT(D791,4)</f>
        <v>PBS-</v>
      </c>
    </row>
    <row r="792" spans="1:24" x14ac:dyDescent="0.2">
      <c r="A792" s="4">
        <v>41604</v>
      </c>
      <c r="B792" s="4">
        <v>41606</v>
      </c>
      <c r="D792" t="s">
        <v>417</v>
      </c>
      <c r="E792" s="4">
        <v>52336</v>
      </c>
      <c r="F792" s="6">
        <v>6.7500000000000004E-2</v>
      </c>
      <c r="L792" s="6">
        <v>9.5312499999999994E-2</v>
      </c>
      <c r="N792" s="8">
        <v>427000</v>
      </c>
      <c r="P792" s="8">
        <v>86000</v>
      </c>
      <c r="R792" s="8">
        <v>85000</v>
      </c>
      <c r="T792" s="8">
        <v>5.0235294117647058</v>
      </c>
      <c r="V792">
        <f t="shared" si="78"/>
        <v>2013</v>
      </c>
      <c r="W792">
        <f t="shared" si="79"/>
        <v>2013</v>
      </c>
      <c r="X792" t="str">
        <f t="shared" si="80"/>
        <v>PBS-</v>
      </c>
    </row>
    <row r="793" spans="1:24" x14ac:dyDescent="0.2">
      <c r="A793" s="4">
        <v>41604</v>
      </c>
      <c r="B793" s="4">
        <v>41606</v>
      </c>
      <c r="D793" t="s">
        <v>423</v>
      </c>
      <c r="E793" s="4">
        <v>44089</v>
      </c>
      <c r="F793" s="6">
        <v>8.2500000000000004E-2</v>
      </c>
      <c r="L793" s="6">
        <v>9.5000000000000001E-2</v>
      </c>
      <c r="N793" s="8">
        <v>179500</v>
      </c>
      <c r="P793" s="8">
        <v>171000</v>
      </c>
      <c r="R793" s="8">
        <v>160000</v>
      </c>
      <c r="T793" s="8">
        <v>1.121875</v>
      </c>
      <c r="V793">
        <f t="shared" si="78"/>
        <v>2013</v>
      </c>
      <c r="W793">
        <f t="shared" si="79"/>
        <v>2013</v>
      </c>
      <c r="X793" t="str">
        <f t="shared" si="80"/>
        <v>PBS-</v>
      </c>
    </row>
    <row r="794" spans="1:24" x14ac:dyDescent="0.2">
      <c r="A794" s="4">
        <v>41611</v>
      </c>
      <c r="B794" s="4">
        <v>41613</v>
      </c>
      <c r="D794" t="s">
        <v>456</v>
      </c>
      <c r="E794" s="4">
        <v>41702</v>
      </c>
      <c r="F794" s="6">
        <v>0</v>
      </c>
      <c r="L794" s="6">
        <v>0</v>
      </c>
      <c r="M794" s="8">
        <v>4000000</v>
      </c>
      <c r="N794" s="8">
        <v>701000</v>
      </c>
      <c r="O794" s="8">
        <v>10067500</v>
      </c>
      <c r="P794" s="8">
        <v>0</v>
      </c>
      <c r="Q794" s="8">
        <v>5050000</v>
      </c>
      <c r="R794" s="8">
        <v>0</v>
      </c>
      <c r="S794" s="8">
        <v>4000000</v>
      </c>
      <c r="T794" s="8" t="e">
        <v>#DIV/0!</v>
      </c>
      <c r="V794">
        <f t="shared" si="78"/>
        <v>2013</v>
      </c>
      <c r="W794">
        <f t="shared" si="79"/>
        <v>2013</v>
      </c>
      <c r="X794" t="str">
        <f t="shared" si="80"/>
        <v>SPN0</v>
      </c>
    </row>
    <row r="795" spans="1:24" x14ac:dyDescent="0.2">
      <c r="A795" s="4">
        <v>41611</v>
      </c>
      <c r="B795" s="4">
        <v>41613</v>
      </c>
      <c r="D795" t="s">
        <v>457</v>
      </c>
      <c r="E795" s="4">
        <v>41977</v>
      </c>
      <c r="F795" s="6">
        <v>0</v>
      </c>
      <c r="L795" s="6">
        <v>0</v>
      </c>
      <c r="N795" s="8">
        <v>766000</v>
      </c>
      <c r="P795" s="8">
        <v>0</v>
      </c>
      <c r="R795" s="8">
        <v>0</v>
      </c>
      <c r="T795" s="8" t="e">
        <v>#DIV/0!</v>
      </c>
      <c r="V795">
        <f t="shared" si="78"/>
        <v>2013</v>
      </c>
      <c r="W795">
        <f t="shared" si="79"/>
        <v>2013</v>
      </c>
      <c r="X795" t="str">
        <f t="shared" si="80"/>
        <v>SPN1</v>
      </c>
    </row>
    <row r="796" spans="1:24" x14ac:dyDescent="0.2">
      <c r="A796" s="4">
        <v>41611</v>
      </c>
      <c r="B796" s="4">
        <v>41613</v>
      </c>
      <c r="D796" t="s">
        <v>439</v>
      </c>
      <c r="E796" s="4">
        <v>43570</v>
      </c>
      <c r="F796" s="6">
        <v>7.8750000000000001E-2</v>
      </c>
      <c r="L796" s="6">
        <v>8.3000000000000004E-2</v>
      </c>
      <c r="N796" s="8">
        <v>1068000</v>
      </c>
      <c r="P796" s="8">
        <v>750000</v>
      </c>
      <c r="R796" s="8">
        <v>650000</v>
      </c>
      <c r="T796" s="8">
        <v>1.6430769230769231</v>
      </c>
      <c r="V796">
        <f t="shared" si="78"/>
        <v>2013</v>
      </c>
      <c r="W796">
        <f t="shared" si="79"/>
        <v>2013</v>
      </c>
      <c r="X796" t="str">
        <f t="shared" si="80"/>
        <v>FR00</v>
      </c>
    </row>
    <row r="797" spans="1:24" x14ac:dyDescent="0.2">
      <c r="A797" s="4">
        <v>41611</v>
      </c>
      <c r="B797" s="4">
        <v>41613</v>
      </c>
      <c r="D797" t="s">
        <v>440</v>
      </c>
      <c r="E797" s="4">
        <v>45366</v>
      </c>
      <c r="F797" s="6">
        <v>8.3750000000000005E-2</v>
      </c>
      <c r="L797" s="6">
        <v>8.5900000000000004E-2</v>
      </c>
      <c r="N797" s="8">
        <v>3182500</v>
      </c>
      <c r="P797" s="8">
        <v>1350000</v>
      </c>
      <c r="R797" s="8">
        <v>950000</v>
      </c>
      <c r="T797" s="8">
        <v>3.35</v>
      </c>
      <c r="V797">
        <f t="shared" si="78"/>
        <v>2013</v>
      </c>
      <c r="W797">
        <f t="shared" si="79"/>
        <v>2013</v>
      </c>
      <c r="X797" t="str">
        <f t="shared" si="80"/>
        <v>FR00</v>
      </c>
    </row>
    <row r="798" spans="1:24" x14ac:dyDescent="0.2">
      <c r="A798" s="4">
        <v>41611</v>
      </c>
      <c r="B798" s="4">
        <v>41613</v>
      </c>
      <c r="D798" t="s">
        <v>437</v>
      </c>
      <c r="E798" s="4">
        <v>49018</v>
      </c>
      <c r="F798" s="6">
        <v>8.3750000000000005E-2</v>
      </c>
      <c r="L798" s="6">
        <v>9.1499999999999998E-2</v>
      </c>
      <c r="N798" s="8">
        <v>4350000</v>
      </c>
      <c r="P798" s="8">
        <v>2950000</v>
      </c>
      <c r="R798" s="8">
        <v>2400000</v>
      </c>
      <c r="T798" s="8">
        <v>1.8125</v>
      </c>
      <c r="V798">
        <f t="shared" si="78"/>
        <v>2013</v>
      </c>
      <c r="W798">
        <f t="shared" si="79"/>
        <v>2013</v>
      </c>
      <c r="X798" t="str">
        <f t="shared" si="80"/>
        <v>FR00</v>
      </c>
    </row>
    <row r="799" spans="1:24" s="13" customFormat="1" x14ac:dyDescent="0.2">
      <c r="A799" s="12">
        <v>41638</v>
      </c>
      <c r="B799" s="12">
        <v>41641</v>
      </c>
      <c r="D799" s="13" t="s">
        <v>460</v>
      </c>
      <c r="E799" s="12">
        <v>41701</v>
      </c>
      <c r="F799" s="14">
        <v>0</v>
      </c>
      <c r="G799" s="14"/>
      <c r="H799" s="14"/>
      <c r="I799" s="14"/>
      <c r="J799" s="14"/>
      <c r="K799" s="14">
        <v>6.4000000000000001E-2</v>
      </c>
      <c r="L799" s="14" t="s">
        <v>21</v>
      </c>
      <c r="M799" s="15"/>
      <c r="N799" s="15">
        <v>12400000</v>
      </c>
      <c r="O799" s="15"/>
      <c r="P799" s="15">
        <v>12400000</v>
      </c>
      <c r="Q799" s="15"/>
      <c r="R799" s="15">
        <v>12400000</v>
      </c>
      <c r="S799" s="15"/>
      <c r="T799" s="15">
        <v>1</v>
      </c>
      <c r="U799" s="15"/>
      <c r="V799" s="13">
        <f t="shared" ref="V799" si="81">YEAR(A799)</f>
        <v>2013</v>
      </c>
      <c r="W799" s="13">
        <f t="shared" ref="W799" si="82">YEAR(B799)</f>
        <v>2014</v>
      </c>
      <c r="X799" s="13" t="str">
        <f t="shared" ref="X799" si="83">LEFT(D799,4)</f>
        <v>SPNN</v>
      </c>
    </row>
    <row r="800" spans="1:24" x14ac:dyDescent="0.2">
      <c r="A800" s="4">
        <v>41638</v>
      </c>
      <c r="B800" s="4">
        <v>41642</v>
      </c>
      <c r="D800" t="s">
        <v>461</v>
      </c>
      <c r="E800" s="4">
        <v>43833</v>
      </c>
      <c r="F800" s="6">
        <v>8.3000000000000004E-2</v>
      </c>
      <c r="N800" s="8">
        <v>3000000</v>
      </c>
      <c r="P800" s="8">
        <v>3000000</v>
      </c>
      <c r="R800" s="8">
        <v>3000000</v>
      </c>
      <c r="V800">
        <f t="shared" ref="V800:V860" si="84">YEAR(A800)</f>
        <v>2013</v>
      </c>
      <c r="W800">
        <f t="shared" ref="W800:W860" si="85">YEAR(B800)</f>
        <v>2014</v>
      </c>
      <c r="X800" t="str">
        <f t="shared" ref="X800:X860" si="86">LEFT(D800,4)</f>
        <v>SDHI</v>
      </c>
    </row>
    <row r="801" spans="1:24" x14ac:dyDescent="0.2">
      <c r="A801" s="4">
        <v>41646</v>
      </c>
      <c r="B801" s="4">
        <v>41648</v>
      </c>
      <c r="D801" t="s">
        <v>462</v>
      </c>
      <c r="E801" s="4">
        <v>41737</v>
      </c>
      <c r="F801" s="6">
        <v>0</v>
      </c>
      <c r="K801" s="6">
        <v>6.2065000000000002E-2</v>
      </c>
      <c r="L801" s="6">
        <v>6.3500000000000001E-2</v>
      </c>
      <c r="M801" s="8">
        <v>10000000</v>
      </c>
      <c r="N801" s="8">
        <v>5351000</v>
      </c>
      <c r="O801" s="8">
        <v>29610500</v>
      </c>
      <c r="P801" s="8">
        <v>3900000</v>
      </c>
      <c r="Q801" s="8">
        <v>14500000</v>
      </c>
      <c r="R801" s="8">
        <v>1000000</v>
      </c>
      <c r="S801" s="8">
        <v>10000000</v>
      </c>
      <c r="T801" s="8">
        <v>5.351</v>
      </c>
      <c r="V801">
        <f t="shared" si="84"/>
        <v>2014</v>
      </c>
      <c r="W801">
        <f t="shared" si="85"/>
        <v>2014</v>
      </c>
      <c r="X801" t="str">
        <f t="shared" si="86"/>
        <v>SPN0</v>
      </c>
    </row>
    <row r="802" spans="1:24" x14ac:dyDescent="0.2">
      <c r="A802" s="4">
        <v>41646</v>
      </c>
      <c r="B802" s="4">
        <v>41648</v>
      </c>
      <c r="D802" t="s">
        <v>463</v>
      </c>
      <c r="E802" s="4">
        <v>42012</v>
      </c>
      <c r="F802" s="6">
        <v>0</v>
      </c>
      <c r="K802" s="6">
        <v>7.3477500000000001E-2</v>
      </c>
      <c r="L802" s="6">
        <v>7.4999999999999997E-2</v>
      </c>
      <c r="N802" s="8">
        <v>3831000</v>
      </c>
      <c r="P802" s="8">
        <v>2000000</v>
      </c>
      <c r="R802" s="8">
        <v>2000000</v>
      </c>
      <c r="T802" s="8">
        <v>1.9155</v>
      </c>
      <c r="V802">
        <f t="shared" si="84"/>
        <v>2014</v>
      </c>
      <c r="W802">
        <f t="shared" si="85"/>
        <v>2014</v>
      </c>
      <c r="X802" t="str">
        <f t="shared" si="86"/>
        <v>SPN1</v>
      </c>
    </row>
    <row r="803" spans="1:24" x14ac:dyDescent="0.2">
      <c r="A803" s="4">
        <v>41646</v>
      </c>
      <c r="B803" s="4">
        <v>41648</v>
      </c>
      <c r="D803" t="s">
        <v>439</v>
      </c>
      <c r="E803" s="4">
        <v>43570</v>
      </c>
      <c r="F803" s="6">
        <v>7.8750000000000001E-2</v>
      </c>
      <c r="K803" s="6">
        <v>8.6486099999999996E-2</v>
      </c>
      <c r="L803" s="6">
        <v>8.6999999999999994E-2</v>
      </c>
      <c r="N803" s="8">
        <v>1741500</v>
      </c>
      <c r="P803" s="8">
        <v>750000</v>
      </c>
      <c r="R803" s="8">
        <v>750000</v>
      </c>
      <c r="T803" s="8">
        <v>2.3220000000000001</v>
      </c>
      <c r="V803">
        <f t="shared" si="84"/>
        <v>2014</v>
      </c>
      <c r="W803">
        <f t="shared" si="85"/>
        <v>2014</v>
      </c>
      <c r="X803" t="str">
        <f t="shared" si="86"/>
        <v>FR00</v>
      </c>
    </row>
    <row r="804" spans="1:24" x14ac:dyDescent="0.2">
      <c r="A804" s="4">
        <v>41646</v>
      </c>
      <c r="B804" s="4">
        <v>41648</v>
      </c>
      <c r="D804" t="s">
        <v>440</v>
      </c>
      <c r="E804" s="4">
        <v>45366</v>
      </c>
      <c r="F804" s="6">
        <v>8.3750000000000005E-2</v>
      </c>
      <c r="K804" s="6">
        <v>9.1864299999999996E-2</v>
      </c>
      <c r="L804" s="6">
        <v>9.1999999999999998E-2</v>
      </c>
      <c r="N804" s="8">
        <v>11597000</v>
      </c>
      <c r="P804" s="8">
        <v>5700000</v>
      </c>
      <c r="R804" s="8">
        <v>4100000</v>
      </c>
      <c r="T804" s="8">
        <v>2.8285365853658537</v>
      </c>
      <c r="V804">
        <f t="shared" si="84"/>
        <v>2014</v>
      </c>
      <c r="W804">
        <f t="shared" si="85"/>
        <v>2014</v>
      </c>
      <c r="X804" t="str">
        <f t="shared" si="86"/>
        <v>FR00</v>
      </c>
    </row>
    <row r="805" spans="1:24" x14ac:dyDescent="0.2">
      <c r="A805" s="4">
        <v>41646</v>
      </c>
      <c r="B805" s="4">
        <v>41648</v>
      </c>
      <c r="D805" t="s">
        <v>437</v>
      </c>
      <c r="E805" s="4">
        <v>49018</v>
      </c>
      <c r="F805" s="6">
        <v>8.3750000000000005E-2</v>
      </c>
      <c r="K805" s="6">
        <v>9.5996700000000004E-2</v>
      </c>
      <c r="L805" s="6">
        <v>9.6199999999999994E-2</v>
      </c>
      <c r="N805" s="8">
        <v>7090000</v>
      </c>
      <c r="P805" s="8">
        <v>2150000</v>
      </c>
      <c r="R805" s="8">
        <v>2150000</v>
      </c>
      <c r="T805" s="8">
        <v>3.2976744186046512</v>
      </c>
      <c r="V805">
        <f t="shared" si="84"/>
        <v>2014</v>
      </c>
      <c r="W805">
        <f t="shared" si="85"/>
        <v>2014</v>
      </c>
      <c r="X805" t="str">
        <f t="shared" si="86"/>
        <v>FR00</v>
      </c>
    </row>
    <row r="806" spans="1:24" x14ac:dyDescent="0.2">
      <c r="A806" s="4">
        <v>41646</v>
      </c>
      <c r="B806" s="4">
        <v>41654</v>
      </c>
      <c r="D806" t="s">
        <v>464</v>
      </c>
      <c r="E806" s="4">
        <v>45306</v>
      </c>
      <c r="F806" s="6">
        <v>5.8749999999999997E-2</v>
      </c>
      <c r="N806" s="8">
        <v>24234000</v>
      </c>
      <c r="P806" s="8">
        <v>24234000</v>
      </c>
      <c r="R806" s="8">
        <v>24234000</v>
      </c>
      <c r="V806">
        <f t="shared" si="84"/>
        <v>2014</v>
      </c>
      <c r="W806">
        <f t="shared" si="85"/>
        <v>2014</v>
      </c>
      <c r="X806" t="str">
        <f t="shared" si="86"/>
        <v>RI01</v>
      </c>
    </row>
    <row r="807" spans="1:24" x14ac:dyDescent="0.2">
      <c r="A807" s="4">
        <v>41646</v>
      </c>
      <c r="B807" s="4">
        <v>41654</v>
      </c>
      <c r="D807" t="s">
        <v>465</v>
      </c>
      <c r="E807" s="4">
        <v>52611</v>
      </c>
      <c r="F807" s="6">
        <v>6.7500000000000004E-2</v>
      </c>
      <c r="N807" s="8">
        <v>24234000</v>
      </c>
      <c r="P807" s="8">
        <v>24234000</v>
      </c>
      <c r="R807" s="8">
        <v>24234000</v>
      </c>
      <c r="V807">
        <f t="shared" si="84"/>
        <v>2014</v>
      </c>
      <c r="W807">
        <f t="shared" si="85"/>
        <v>2014</v>
      </c>
      <c r="X807" t="str">
        <f t="shared" si="86"/>
        <v>RI01</v>
      </c>
    </row>
    <row r="808" spans="1:24" x14ac:dyDescent="0.2">
      <c r="A808" s="4">
        <v>41660</v>
      </c>
      <c r="B808" s="4">
        <v>41662</v>
      </c>
      <c r="D808" t="s">
        <v>463</v>
      </c>
      <c r="E808" s="4">
        <v>42012</v>
      </c>
      <c r="F808" s="6">
        <v>0</v>
      </c>
      <c r="K808" s="6">
        <v>7.0125999999999994E-2</v>
      </c>
      <c r="L808" s="6">
        <v>7.0499999999999993E-2</v>
      </c>
      <c r="M808" s="8">
        <v>10000000</v>
      </c>
      <c r="N808" s="8">
        <v>10255000</v>
      </c>
      <c r="O808" s="8">
        <v>30071000</v>
      </c>
      <c r="P808" s="8">
        <v>7300000</v>
      </c>
      <c r="Q808" s="8">
        <v>21000000</v>
      </c>
      <c r="R808" s="8">
        <v>2000000</v>
      </c>
      <c r="S808" s="8">
        <v>15000000</v>
      </c>
      <c r="T808" s="8">
        <v>5.1275000000000004</v>
      </c>
      <c r="V808">
        <f t="shared" si="84"/>
        <v>2014</v>
      </c>
      <c r="W808">
        <f t="shared" si="85"/>
        <v>2014</v>
      </c>
      <c r="X808" t="str">
        <f t="shared" si="86"/>
        <v>SPN1</v>
      </c>
    </row>
    <row r="809" spans="1:24" x14ac:dyDescent="0.2">
      <c r="A809" s="4">
        <v>41660</v>
      </c>
      <c r="B809" s="4">
        <v>41662</v>
      </c>
      <c r="D809" t="s">
        <v>439</v>
      </c>
      <c r="E809" s="4">
        <v>43570</v>
      </c>
      <c r="F809" s="6">
        <v>7.8750000000000001E-2</v>
      </c>
      <c r="K809" s="6">
        <v>7.8335799999999997E-2</v>
      </c>
      <c r="L809" s="6">
        <v>7.9000000000000001E-2</v>
      </c>
      <c r="N809" s="8">
        <v>2457000</v>
      </c>
      <c r="P809" s="8">
        <v>1400000</v>
      </c>
      <c r="R809" s="8">
        <v>1300000</v>
      </c>
      <c r="T809" s="8">
        <v>1.89</v>
      </c>
      <c r="V809">
        <f t="shared" si="84"/>
        <v>2014</v>
      </c>
      <c r="W809">
        <f t="shared" si="85"/>
        <v>2014</v>
      </c>
      <c r="X809" t="str">
        <f t="shared" si="86"/>
        <v>FR00</v>
      </c>
    </row>
    <row r="810" spans="1:24" x14ac:dyDescent="0.2">
      <c r="A810" s="4">
        <v>41660</v>
      </c>
      <c r="B810" s="4">
        <v>41662</v>
      </c>
      <c r="D810" t="s">
        <v>440</v>
      </c>
      <c r="E810" s="4">
        <v>45366</v>
      </c>
      <c r="F810" s="6">
        <v>8.3750000000000005E-2</v>
      </c>
      <c r="K810" s="6">
        <v>8.4399600000000005E-2</v>
      </c>
      <c r="L810" s="6">
        <v>8.5000000000000006E-2</v>
      </c>
      <c r="N810" s="8">
        <v>8343500</v>
      </c>
      <c r="P810" s="8">
        <v>6750000</v>
      </c>
      <c r="R810" s="8">
        <v>6750000</v>
      </c>
      <c r="T810" s="8">
        <v>1.2360740740740741</v>
      </c>
      <c r="V810">
        <f t="shared" si="84"/>
        <v>2014</v>
      </c>
      <c r="W810">
        <f t="shared" si="85"/>
        <v>2014</v>
      </c>
      <c r="X810" t="str">
        <f t="shared" si="86"/>
        <v>FR00</v>
      </c>
    </row>
    <row r="811" spans="1:24" x14ac:dyDescent="0.2">
      <c r="A811" s="4">
        <v>41660</v>
      </c>
      <c r="B811" s="4">
        <v>41662</v>
      </c>
      <c r="D811" t="s">
        <v>444</v>
      </c>
      <c r="E811" s="4">
        <v>47192</v>
      </c>
      <c r="F811" s="6">
        <v>0.09</v>
      </c>
      <c r="K811" s="6">
        <v>9.0044899999999997E-2</v>
      </c>
      <c r="L811" s="6">
        <v>9.0499999999999997E-2</v>
      </c>
      <c r="N811" s="8">
        <v>9015500</v>
      </c>
      <c r="P811" s="8">
        <v>5550000</v>
      </c>
      <c r="R811" s="8">
        <v>4950000</v>
      </c>
      <c r="T811" s="8">
        <v>1.8213131313131312</v>
      </c>
      <c r="V811">
        <f t="shared" si="84"/>
        <v>2014</v>
      </c>
      <c r="W811">
        <f t="shared" si="85"/>
        <v>2014</v>
      </c>
      <c r="X811" t="str">
        <f t="shared" si="86"/>
        <v>FR00</v>
      </c>
    </row>
    <row r="812" spans="1:24" x14ac:dyDescent="0.2">
      <c r="A812" s="4">
        <v>41667</v>
      </c>
      <c r="B812" s="4">
        <v>41669</v>
      </c>
      <c r="D812" t="s">
        <v>466</v>
      </c>
      <c r="E812" s="4">
        <v>41849</v>
      </c>
      <c r="F812" s="6">
        <v>0</v>
      </c>
      <c r="K812" s="6">
        <v>6.6830399999999998E-2</v>
      </c>
      <c r="L812" s="6">
        <v>6.8125000000000005E-2</v>
      </c>
      <c r="M812" s="8">
        <v>1500000</v>
      </c>
      <c r="N812" s="8">
        <v>4501000</v>
      </c>
      <c r="O812" s="8">
        <v>5816000</v>
      </c>
      <c r="P812" s="8">
        <v>4501000</v>
      </c>
      <c r="Q812" s="8">
        <v>5151000</v>
      </c>
      <c r="R812" s="8">
        <v>1000000</v>
      </c>
      <c r="S812" s="8">
        <v>1592000</v>
      </c>
      <c r="T812" s="8">
        <v>4.5010000000000003</v>
      </c>
      <c r="V812">
        <f t="shared" si="84"/>
        <v>2014</v>
      </c>
      <c r="W812">
        <f t="shared" si="85"/>
        <v>2014</v>
      </c>
      <c r="X812" t="str">
        <f t="shared" si="86"/>
        <v>SPN-</v>
      </c>
    </row>
    <row r="813" spans="1:24" x14ac:dyDescent="0.2">
      <c r="A813" s="4">
        <v>41667</v>
      </c>
      <c r="B813" s="4">
        <v>41669</v>
      </c>
      <c r="D813" t="s">
        <v>467</v>
      </c>
      <c r="E813" s="4">
        <v>44089</v>
      </c>
      <c r="F813" s="6">
        <v>8.2500000000000004E-2</v>
      </c>
      <c r="K813" s="6">
        <v>8.7248799999999987E-2</v>
      </c>
      <c r="L813" s="6">
        <v>8.7499999999999994E-2</v>
      </c>
      <c r="N813" s="8">
        <v>108000</v>
      </c>
      <c r="P813" s="8">
        <v>108000</v>
      </c>
      <c r="R813" s="8">
        <v>107000</v>
      </c>
      <c r="T813" s="8">
        <v>1.0093457943925233</v>
      </c>
      <c r="V813">
        <f t="shared" si="84"/>
        <v>2014</v>
      </c>
      <c r="W813">
        <f t="shared" si="85"/>
        <v>2014</v>
      </c>
      <c r="X813" t="str">
        <f t="shared" si="86"/>
        <v>PBS0</v>
      </c>
    </row>
    <row r="814" spans="1:24" x14ac:dyDescent="0.2">
      <c r="A814" s="4">
        <v>41667</v>
      </c>
      <c r="B814" s="4">
        <v>41669</v>
      </c>
      <c r="D814" t="s">
        <v>332</v>
      </c>
      <c r="E814" s="4">
        <v>46402</v>
      </c>
      <c r="F814" s="6">
        <v>0.06</v>
      </c>
      <c r="N814" s="8">
        <v>78000</v>
      </c>
      <c r="P814" s="8">
        <v>37000</v>
      </c>
      <c r="R814" s="8">
        <v>0</v>
      </c>
      <c r="T814" s="8" t="e">
        <v>#DIV/0!</v>
      </c>
      <c r="V814">
        <f t="shared" si="84"/>
        <v>2014</v>
      </c>
      <c r="W814">
        <f t="shared" si="85"/>
        <v>2014</v>
      </c>
      <c r="X814" t="str">
        <f t="shared" si="86"/>
        <v>PBS0</v>
      </c>
    </row>
    <row r="815" spans="1:24" x14ac:dyDescent="0.2">
      <c r="A815" s="4">
        <v>41667</v>
      </c>
      <c r="B815" s="4">
        <v>41669</v>
      </c>
      <c r="D815" t="s">
        <v>410</v>
      </c>
      <c r="E815" s="4">
        <v>52336</v>
      </c>
      <c r="F815" s="6">
        <v>6.7500000000000004E-2</v>
      </c>
      <c r="K815" s="6">
        <v>9.8436700000000002E-2</v>
      </c>
      <c r="L815" s="6">
        <v>9.9375000000000005E-2</v>
      </c>
      <c r="N815" s="8">
        <v>1129000</v>
      </c>
      <c r="P815" s="8">
        <v>505000</v>
      </c>
      <c r="R815" s="8">
        <v>485000</v>
      </c>
      <c r="T815" s="8">
        <v>2.3278350515463919</v>
      </c>
      <c r="V815">
        <f t="shared" si="84"/>
        <v>2014</v>
      </c>
      <c r="W815">
        <f t="shared" si="85"/>
        <v>2014</v>
      </c>
      <c r="X815" t="str">
        <f t="shared" si="86"/>
        <v>PBS0</v>
      </c>
    </row>
    <row r="816" spans="1:24" x14ac:dyDescent="0.2">
      <c r="A816" s="4">
        <v>41675</v>
      </c>
      <c r="B816" s="4">
        <v>41677</v>
      </c>
      <c r="D816" t="s">
        <v>468</v>
      </c>
      <c r="E816" s="4">
        <v>41765</v>
      </c>
      <c r="F816" s="6">
        <v>0</v>
      </c>
      <c r="K816" s="6">
        <v>5.9429999999999997E-2</v>
      </c>
      <c r="L816" s="6">
        <v>6.1499999999999999E-2</v>
      </c>
      <c r="M816" s="8">
        <v>10000000</v>
      </c>
      <c r="N816" s="8">
        <v>4771000</v>
      </c>
      <c r="O816" s="8">
        <v>28403000</v>
      </c>
      <c r="P816" s="8">
        <v>2500000</v>
      </c>
      <c r="Q816" s="8">
        <v>25261000</v>
      </c>
      <c r="R816" s="8">
        <v>1000000</v>
      </c>
      <c r="S816" s="8">
        <v>15000000</v>
      </c>
      <c r="T816" s="8">
        <v>4.7709999999999999</v>
      </c>
      <c r="V816">
        <f t="shared" si="84"/>
        <v>2014</v>
      </c>
      <c r="W816">
        <f t="shared" si="85"/>
        <v>2014</v>
      </c>
      <c r="X816" t="str">
        <f t="shared" si="86"/>
        <v>SPN0</v>
      </c>
    </row>
    <row r="817" spans="1:24" x14ac:dyDescent="0.2">
      <c r="A817" s="4">
        <v>41675</v>
      </c>
      <c r="B817" s="4">
        <v>41677</v>
      </c>
      <c r="D817" t="s">
        <v>469</v>
      </c>
      <c r="E817" s="4">
        <v>42041</v>
      </c>
      <c r="F817" s="6">
        <v>0</v>
      </c>
      <c r="K817" s="6">
        <v>6.9500000000000006E-2</v>
      </c>
      <c r="L817" s="6">
        <v>7.0000000000000007E-2</v>
      </c>
      <c r="N817" s="8">
        <v>4361000</v>
      </c>
      <c r="P817" s="8">
        <v>4361000</v>
      </c>
      <c r="R817" s="8">
        <v>2000000</v>
      </c>
      <c r="T817" s="8">
        <v>2.1804999999999999</v>
      </c>
      <c r="V817">
        <f t="shared" si="84"/>
        <v>2014</v>
      </c>
      <c r="W817">
        <f t="shared" si="85"/>
        <v>2014</v>
      </c>
      <c r="X817" t="str">
        <f t="shared" si="86"/>
        <v>SPN1</v>
      </c>
    </row>
    <row r="818" spans="1:24" x14ac:dyDescent="0.2">
      <c r="A818" s="4">
        <v>41675</v>
      </c>
      <c r="B818" s="4">
        <v>41677</v>
      </c>
      <c r="D818" t="s">
        <v>440</v>
      </c>
      <c r="E818" s="4">
        <v>45366</v>
      </c>
      <c r="F818" s="6">
        <v>8.3750000000000005E-2</v>
      </c>
      <c r="K818" s="6">
        <v>9.0565599999999996E-2</v>
      </c>
      <c r="L818" s="6">
        <v>9.0800000000000006E-2</v>
      </c>
      <c r="N818" s="8">
        <v>10696000</v>
      </c>
      <c r="P818" s="8">
        <v>10600000</v>
      </c>
      <c r="R818" s="8">
        <v>4500000</v>
      </c>
      <c r="T818" s="8">
        <v>2.3768888888888888</v>
      </c>
      <c r="V818">
        <f t="shared" si="84"/>
        <v>2014</v>
      </c>
      <c r="W818">
        <f t="shared" si="85"/>
        <v>2014</v>
      </c>
      <c r="X818" t="str">
        <f t="shared" si="86"/>
        <v>FR00</v>
      </c>
    </row>
    <row r="819" spans="1:24" x14ac:dyDescent="0.2">
      <c r="A819" s="4">
        <v>41675</v>
      </c>
      <c r="B819" s="4">
        <v>41677</v>
      </c>
      <c r="D819" t="s">
        <v>444</v>
      </c>
      <c r="E819" s="4">
        <v>47192</v>
      </c>
      <c r="F819" s="6">
        <v>0.09</v>
      </c>
      <c r="K819" s="6">
        <v>9.5693299999999995E-2</v>
      </c>
      <c r="L819" s="6">
        <v>9.6500000000000002E-2</v>
      </c>
      <c r="N819" s="8">
        <v>5956000</v>
      </c>
      <c r="P819" s="8">
        <v>5400000</v>
      </c>
      <c r="R819" s="8">
        <v>5400000</v>
      </c>
      <c r="T819" s="8">
        <v>1.1029629629629629</v>
      </c>
      <c r="V819">
        <f t="shared" si="84"/>
        <v>2014</v>
      </c>
      <c r="W819">
        <f t="shared" si="85"/>
        <v>2014</v>
      </c>
      <c r="X819" t="str">
        <f t="shared" si="86"/>
        <v>FR00</v>
      </c>
    </row>
    <row r="820" spans="1:24" x14ac:dyDescent="0.2">
      <c r="A820" s="4">
        <v>41675</v>
      </c>
      <c r="B820" s="4">
        <v>41677</v>
      </c>
      <c r="D820" t="s">
        <v>437</v>
      </c>
      <c r="E820" s="4">
        <v>12493</v>
      </c>
      <c r="F820" s="6">
        <v>8.3750000000000005E-2</v>
      </c>
      <c r="K820" s="6">
        <v>9.6331799999999995E-2</v>
      </c>
      <c r="L820" s="6">
        <v>9.69E-2</v>
      </c>
      <c r="N820" s="8">
        <v>2619000</v>
      </c>
      <c r="P820" s="8">
        <v>2400000</v>
      </c>
      <c r="R820" s="8">
        <v>2100000</v>
      </c>
      <c r="T820" s="8">
        <v>1.2471428571428571</v>
      </c>
      <c r="V820">
        <f t="shared" si="84"/>
        <v>2014</v>
      </c>
      <c r="W820">
        <f t="shared" si="85"/>
        <v>2014</v>
      </c>
      <c r="X820" t="str">
        <f t="shared" si="86"/>
        <v>FR00</v>
      </c>
    </row>
    <row r="821" spans="1:24" x14ac:dyDescent="0.2">
      <c r="A821" s="4">
        <v>41681</v>
      </c>
      <c r="B821" s="4">
        <v>41683</v>
      </c>
      <c r="D821" t="s">
        <v>470</v>
      </c>
      <c r="E821" s="4">
        <v>41863</v>
      </c>
      <c r="F821" s="6">
        <v>0</v>
      </c>
      <c r="K821" s="6">
        <v>6.4854899999999993E-2</v>
      </c>
      <c r="L821" s="6">
        <v>6.5625000000000003E-2</v>
      </c>
      <c r="N821" s="8">
        <v>4198000</v>
      </c>
      <c r="O821" s="8">
        <v>5349500</v>
      </c>
      <c r="P821" s="8">
        <v>3930000</v>
      </c>
      <c r="Q821" s="8">
        <v>4190000</v>
      </c>
      <c r="R821" s="8">
        <v>1000000</v>
      </c>
      <c r="S821" s="8">
        <v>1260000</v>
      </c>
      <c r="T821" s="8">
        <v>4.1980000000000004</v>
      </c>
      <c r="V821">
        <f t="shared" si="84"/>
        <v>2014</v>
      </c>
      <c r="W821">
        <f t="shared" si="85"/>
        <v>2014</v>
      </c>
      <c r="X821" t="str">
        <f t="shared" si="86"/>
        <v>SPNS</v>
      </c>
    </row>
    <row r="822" spans="1:24" x14ac:dyDescent="0.2">
      <c r="A822" s="4">
        <v>41681</v>
      </c>
      <c r="B822" s="4">
        <v>41683</v>
      </c>
      <c r="D822" t="s">
        <v>467</v>
      </c>
      <c r="E822" s="4">
        <v>44089</v>
      </c>
      <c r="F822" s="6">
        <v>8.2500000000000004E-2</v>
      </c>
      <c r="K822" s="6">
        <v>0</v>
      </c>
      <c r="L822" s="6">
        <v>0</v>
      </c>
      <c r="N822" s="8">
        <v>314500</v>
      </c>
      <c r="P822" s="8">
        <v>0</v>
      </c>
      <c r="R822" s="8">
        <v>0</v>
      </c>
      <c r="T822" s="8" t="e">
        <v>#DIV/0!</v>
      </c>
      <c r="V822">
        <f t="shared" si="84"/>
        <v>2014</v>
      </c>
      <c r="W822">
        <f t="shared" si="85"/>
        <v>2014</v>
      </c>
      <c r="X822" t="str">
        <f t="shared" si="86"/>
        <v>PBS0</v>
      </c>
    </row>
    <row r="823" spans="1:24" x14ac:dyDescent="0.2">
      <c r="A823" s="4">
        <v>41681</v>
      </c>
      <c r="B823" s="4">
        <v>41683</v>
      </c>
      <c r="D823" t="s">
        <v>332</v>
      </c>
      <c r="E823" s="4">
        <v>46402</v>
      </c>
      <c r="F823" s="6">
        <v>0.06</v>
      </c>
      <c r="K823" s="6">
        <v>0</v>
      </c>
      <c r="L823" s="6">
        <v>0</v>
      </c>
      <c r="N823" s="8">
        <v>261000</v>
      </c>
      <c r="P823" s="8">
        <v>0</v>
      </c>
      <c r="R823" s="8">
        <v>0</v>
      </c>
      <c r="T823" s="8" t="e">
        <v>#DIV/0!</v>
      </c>
      <c r="V823">
        <f t="shared" si="84"/>
        <v>2014</v>
      </c>
      <c r="W823">
        <f t="shared" si="85"/>
        <v>2014</v>
      </c>
      <c r="X823" t="str">
        <f t="shared" si="86"/>
        <v>PBS0</v>
      </c>
    </row>
    <row r="824" spans="1:24" x14ac:dyDescent="0.2">
      <c r="A824" s="4">
        <v>41681</v>
      </c>
      <c r="B824" s="4">
        <v>41683</v>
      </c>
      <c r="D824" t="s">
        <v>410</v>
      </c>
      <c r="E824" s="4">
        <v>15811</v>
      </c>
      <c r="F824" s="6">
        <v>6.7500000000000004E-2</v>
      </c>
      <c r="K824" s="6">
        <v>9.9299499999999999E-2</v>
      </c>
      <c r="N824" s="8">
        <v>576000</v>
      </c>
      <c r="P824" s="8">
        <v>260000</v>
      </c>
      <c r="R824" s="8">
        <v>260000</v>
      </c>
      <c r="T824" s="8">
        <v>2.2153846153846155</v>
      </c>
      <c r="V824">
        <f t="shared" si="84"/>
        <v>2014</v>
      </c>
      <c r="W824">
        <f t="shared" si="85"/>
        <v>2014</v>
      </c>
      <c r="X824" t="str">
        <f t="shared" si="86"/>
        <v>PBS0</v>
      </c>
    </row>
    <row r="825" spans="1:24" x14ac:dyDescent="0.2">
      <c r="A825" s="4">
        <v>41680</v>
      </c>
      <c r="B825" s="4">
        <v>41681</v>
      </c>
      <c r="D825" t="s">
        <v>471</v>
      </c>
      <c r="E825" s="4">
        <v>43507</v>
      </c>
      <c r="F825" s="6">
        <v>8.0500000000000002E-2</v>
      </c>
      <c r="N825" s="8">
        <v>2000000</v>
      </c>
      <c r="P825" s="8">
        <v>2000000</v>
      </c>
      <c r="R825" s="8">
        <v>2000000</v>
      </c>
      <c r="V825">
        <f t="shared" si="84"/>
        <v>2014</v>
      </c>
      <c r="W825">
        <f t="shared" si="85"/>
        <v>2014</v>
      </c>
      <c r="X825" t="str">
        <f t="shared" si="86"/>
        <v>SDHI</v>
      </c>
    </row>
    <row r="826" spans="1:24" x14ac:dyDescent="0.2">
      <c r="A826" s="4">
        <v>41680</v>
      </c>
      <c r="B826" s="4">
        <v>41681</v>
      </c>
      <c r="D826" t="s">
        <v>472</v>
      </c>
      <c r="E826" s="4">
        <v>44603</v>
      </c>
      <c r="F826" s="6">
        <v>8.7499999999999994E-2</v>
      </c>
      <c r="N826" s="8">
        <v>2000000</v>
      </c>
      <c r="P826" s="8">
        <v>2000000</v>
      </c>
      <c r="R826" s="8">
        <v>2000000</v>
      </c>
      <c r="V826">
        <f t="shared" si="84"/>
        <v>2014</v>
      </c>
      <c r="W826">
        <f t="shared" si="85"/>
        <v>2014</v>
      </c>
      <c r="X826" t="str">
        <f t="shared" si="86"/>
        <v>SDHI</v>
      </c>
    </row>
    <row r="827" spans="1:24" x14ac:dyDescent="0.2">
      <c r="A827" s="4">
        <v>41680</v>
      </c>
      <c r="B827" s="4">
        <v>41681</v>
      </c>
      <c r="D827" t="s">
        <v>473</v>
      </c>
      <c r="E827" s="4">
        <v>45333</v>
      </c>
      <c r="F827" s="6">
        <v>9.0399999999999994E-2</v>
      </c>
      <c r="N827" s="8">
        <v>2000000</v>
      </c>
      <c r="P827" s="8">
        <v>2000000</v>
      </c>
      <c r="R827" s="8">
        <v>2000000</v>
      </c>
      <c r="V827">
        <f t="shared" si="84"/>
        <v>2014</v>
      </c>
      <c r="W827">
        <f t="shared" si="85"/>
        <v>2014</v>
      </c>
      <c r="X827" t="str">
        <f t="shared" si="86"/>
        <v>SDHI</v>
      </c>
    </row>
    <row r="828" spans="1:24" x14ac:dyDescent="0.2">
      <c r="A828" s="4">
        <v>41688</v>
      </c>
      <c r="B828" s="4">
        <v>41690</v>
      </c>
      <c r="D828" t="s">
        <v>469</v>
      </c>
      <c r="E828" s="4">
        <v>42041</v>
      </c>
      <c r="F828" s="6">
        <v>0</v>
      </c>
      <c r="K828" s="6">
        <v>6.4425800000000005E-2</v>
      </c>
      <c r="L828" s="6">
        <v>6.5000000000000002E-2</v>
      </c>
      <c r="M828" s="8">
        <v>10000000</v>
      </c>
      <c r="N828" s="8">
        <v>6346000</v>
      </c>
      <c r="O828" s="8">
        <v>23330600</v>
      </c>
      <c r="P828" s="8">
        <v>5000000</v>
      </c>
      <c r="Q828" s="8">
        <v>15250000</v>
      </c>
      <c r="R828" s="8">
        <v>2000000</v>
      </c>
      <c r="S828" s="8">
        <v>12250000</v>
      </c>
      <c r="T828" s="8">
        <v>3.173</v>
      </c>
      <c r="V828">
        <f t="shared" si="84"/>
        <v>2014</v>
      </c>
      <c r="W828">
        <f t="shared" si="85"/>
        <v>2014</v>
      </c>
      <c r="X828" t="str">
        <f t="shared" si="86"/>
        <v>SPN1</v>
      </c>
    </row>
    <row r="829" spans="1:24" x14ac:dyDescent="0.2">
      <c r="A829" s="4">
        <v>41688</v>
      </c>
      <c r="B829" s="4">
        <v>41690</v>
      </c>
      <c r="D829" t="s">
        <v>439</v>
      </c>
      <c r="E829" s="4">
        <v>43570</v>
      </c>
      <c r="F829" s="6">
        <v>7.8750000000000001E-2</v>
      </c>
      <c r="K829" s="6">
        <v>7.8694399999999998E-2</v>
      </c>
      <c r="L829" s="6">
        <v>7.9299999999999995E-2</v>
      </c>
      <c r="N829" s="8">
        <v>3991000</v>
      </c>
      <c r="P829" s="8">
        <v>3200000</v>
      </c>
      <c r="R829" s="8">
        <v>3200000</v>
      </c>
      <c r="T829" s="8">
        <v>1.2471874999999999</v>
      </c>
      <c r="V829">
        <f t="shared" si="84"/>
        <v>2014</v>
      </c>
      <c r="W829">
        <f t="shared" si="85"/>
        <v>2014</v>
      </c>
      <c r="X829" t="str">
        <f t="shared" si="86"/>
        <v>FR00</v>
      </c>
    </row>
    <row r="830" spans="1:24" x14ac:dyDescent="0.2">
      <c r="A830" s="4">
        <v>41688</v>
      </c>
      <c r="B830" s="4">
        <v>41690</v>
      </c>
      <c r="D830" t="s">
        <v>440</v>
      </c>
      <c r="E830" s="4">
        <v>45366</v>
      </c>
      <c r="F830" s="6">
        <v>8.3750000000000005E-2</v>
      </c>
      <c r="K830" s="6">
        <v>8.5196400000000005E-2</v>
      </c>
      <c r="L830" s="6">
        <v>8.5500000000000007E-2</v>
      </c>
      <c r="N830" s="8">
        <v>7696000</v>
      </c>
      <c r="P830" s="8">
        <v>3800000</v>
      </c>
      <c r="R830" s="8">
        <v>3800000</v>
      </c>
      <c r="T830" s="8">
        <v>2.0252631578947367</v>
      </c>
      <c r="V830">
        <f t="shared" si="84"/>
        <v>2014</v>
      </c>
      <c r="W830">
        <f t="shared" si="85"/>
        <v>2014</v>
      </c>
      <c r="X830" t="str">
        <f t="shared" si="86"/>
        <v>FR00</v>
      </c>
    </row>
    <row r="831" spans="1:24" x14ac:dyDescent="0.2">
      <c r="A831" s="4">
        <v>41688</v>
      </c>
      <c r="B831" s="4">
        <v>41690</v>
      </c>
      <c r="D831" t="s">
        <v>437</v>
      </c>
      <c r="E831" s="4">
        <v>12493</v>
      </c>
      <c r="F831" s="6">
        <v>8.3750000000000005E-2</v>
      </c>
      <c r="K831" s="6">
        <v>9.1798000000000005E-2</v>
      </c>
      <c r="L831" s="6">
        <v>9.1999999999999998E-2</v>
      </c>
      <c r="N831" s="8">
        <v>5297600</v>
      </c>
      <c r="P831" s="8">
        <v>3250000</v>
      </c>
      <c r="R831" s="8">
        <v>3250000</v>
      </c>
      <c r="T831" s="8">
        <v>1.6300307692307692</v>
      </c>
      <c r="V831">
        <f t="shared" si="84"/>
        <v>2014</v>
      </c>
      <c r="W831">
        <f t="shared" si="85"/>
        <v>2014</v>
      </c>
      <c r="X831" t="str">
        <f t="shared" si="86"/>
        <v>FR00</v>
      </c>
    </row>
    <row r="832" spans="1:24" x14ac:dyDescent="0.2">
      <c r="A832" s="4">
        <v>41695</v>
      </c>
      <c r="B832" s="4">
        <v>41697</v>
      </c>
      <c r="D832" t="s">
        <v>470</v>
      </c>
      <c r="E832" s="4">
        <v>41863</v>
      </c>
      <c r="F832" s="6">
        <v>0</v>
      </c>
      <c r="K832" s="6">
        <v>6.16786E-2</v>
      </c>
      <c r="L832" s="6">
        <v>6.25E-2</v>
      </c>
      <c r="N832" s="8">
        <v>4721000</v>
      </c>
      <c r="O832" s="8">
        <v>5693700</v>
      </c>
      <c r="P832" s="8">
        <v>2610000</v>
      </c>
      <c r="Q832" s="8">
        <v>2617000</v>
      </c>
      <c r="R832" s="8">
        <v>1000000</v>
      </c>
      <c r="S832" s="8">
        <v>1000000</v>
      </c>
      <c r="T832" s="8">
        <v>4.7210000000000001</v>
      </c>
      <c r="V832">
        <f t="shared" si="84"/>
        <v>2014</v>
      </c>
      <c r="W832">
        <f t="shared" si="85"/>
        <v>2014</v>
      </c>
      <c r="X832" t="str">
        <f t="shared" si="86"/>
        <v>SPNS</v>
      </c>
    </row>
    <row r="833" spans="1:24" x14ac:dyDescent="0.2">
      <c r="A833" s="4">
        <v>41695</v>
      </c>
      <c r="B833" s="4">
        <v>41697</v>
      </c>
      <c r="D833" t="s">
        <v>467</v>
      </c>
      <c r="E833" s="4">
        <v>44089</v>
      </c>
      <c r="F833" s="6">
        <v>8.2500000000000004E-2</v>
      </c>
      <c r="K833" s="6">
        <v>0</v>
      </c>
      <c r="L833" s="6">
        <v>0</v>
      </c>
      <c r="N833" s="8">
        <v>153000</v>
      </c>
      <c r="P833" s="8">
        <v>3000</v>
      </c>
      <c r="R833" s="8">
        <v>0</v>
      </c>
      <c r="T833" s="8" t="e">
        <v>#DIV/0!</v>
      </c>
      <c r="V833">
        <f t="shared" si="84"/>
        <v>2014</v>
      </c>
      <c r="W833">
        <f t="shared" si="85"/>
        <v>2014</v>
      </c>
      <c r="X833" t="str">
        <f t="shared" si="86"/>
        <v>PBS0</v>
      </c>
    </row>
    <row r="834" spans="1:24" x14ac:dyDescent="0.2">
      <c r="A834" s="4">
        <v>41695</v>
      </c>
      <c r="B834" s="4">
        <v>41697</v>
      </c>
      <c r="D834" t="s">
        <v>332</v>
      </c>
      <c r="E834" s="4">
        <v>46402</v>
      </c>
      <c r="F834" s="6">
        <v>0.06</v>
      </c>
      <c r="K834" s="6">
        <v>0</v>
      </c>
      <c r="L834" s="6">
        <v>0</v>
      </c>
      <c r="N834" s="8">
        <v>33000</v>
      </c>
      <c r="P834" s="8">
        <v>4000</v>
      </c>
      <c r="R834" s="8">
        <v>0</v>
      </c>
      <c r="T834" s="8" t="e">
        <v>#DIV/0!</v>
      </c>
      <c r="V834">
        <f t="shared" si="84"/>
        <v>2014</v>
      </c>
      <c r="W834">
        <f t="shared" si="85"/>
        <v>2014</v>
      </c>
      <c r="X834" t="str">
        <f t="shared" si="86"/>
        <v>PBS0</v>
      </c>
    </row>
    <row r="835" spans="1:24" x14ac:dyDescent="0.2">
      <c r="A835" s="4">
        <v>41695</v>
      </c>
      <c r="B835" s="4">
        <v>41697</v>
      </c>
      <c r="D835" t="s">
        <v>410</v>
      </c>
      <c r="E835" s="4">
        <v>15811</v>
      </c>
      <c r="F835" s="6">
        <v>6.7500000000000004E-2</v>
      </c>
      <c r="K835" s="6">
        <v>0</v>
      </c>
      <c r="L835" s="6">
        <v>0</v>
      </c>
      <c r="N835" s="8">
        <v>786700</v>
      </c>
      <c r="P835" s="8">
        <v>0</v>
      </c>
      <c r="R835" s="8">
        <v>0</v>
      </c>
      <c r="T835" s="8" t="e">
        <v>#DIV/0!</v>
      </c>
      <c r="V835">
        <f t="shared" si="84"/>
        <v>2014</v>
      </c>
      <c r="W835">
        <f t="shared" si="85"/>
        <v>2014</v>
      </c>
      <c r="X835" t="str">
        <f t="shared" si="86"/>
        <v>PBS0</v>
      </c>
    </row>
    <row r="836" spans="1:24" x14ac:dyDescent="0.2">
      <c r="A836" s="4">
        <v>41702</v>
      </c>
      <c r="B836" s="4">
        <v>41704</v>
      </c>
      <c r="D836" t="s">
        <v>474</v>
      </c>
      <c r="E836" s="4">
        <v>41795</v>
      </c>
      <c r="F836" s="6">
        <v>0</v>
      </c>
      <c r="K836" s="6">
        <v>5.6121999999999998E-2</v>
      </c>
      <c r="L836" s="6">
        <v>5.7000000000000002E-2</v>
      </c>
      <c r="M836" s="8">
        <v>10000000</v>
      </c>
      <c r="N836" s="8">
        <v>5720000</v>
      </c>
      <c r="O836" s="8">
        <v>39123600</v>
      </c>
      <c r="P836" s="8">
        <v>1450000</v>
      </c>
      <c r="Q836" s="8">
        <v>34305600</v>
      </c>
      <c r="R836" s="8">
        <v>1000000</v>
      </c>
      <c r="S836" s="8">
        <v>15000000</v>
      </c>
      <c r="T836" s="8">
        <v>5.72</v>
      </c>
      <c r="V836">
        <f t="shared" si="84"/>
        <v>2014</v>
      </c>
      <c r="W836">
        <f t="shared" si="85"/>
        <v>2014</v>
      </c>
      <c r="X836" t="str">
        <f t="shared" si="86"/>
        <v>SPN0</v>
      </c>
    </row>
    <row r="837" spans="1:24" x14ac:dyDescent="0.2">
      <c r="A837" s="4">
        <v>41702</v>
      </c>
      <c r="B837" s="4">
        <v>41704</v>
      </c>
      <c r="D837" t="s">
        <v>475</v>
      </c>
      <c r="E837" s="4">
        <v>42068</v>
      </c>
      <c r="F837" s="6">
        <v>0</v>
      </c>
      <c r="K837" s="6">
        <v>6.2666700000000006E-2</v>
      </c>
      <c r="L837" s="6">
        <v>6.3E-2</v>
      </c>
      <c r="N837" s="8">
        <v>5181000</v>
      </c>
      <c r="P837" s="8">
        <v>5181000</v>
      </c>
      <c r="R837" s="8">
        <v>2000000</v>
      </c>
      <c r="T837" s="8">
        <v>2.5905</v>
      </c>
      <c r="V837">
        <f t="shared" si="84"/>
        <v>2014</v>
      </c>
      <c r="W837">
        <f t="shared" si="85"/>
        <v>2014</v>
      </c>
      <c r="X837" t="str">
        <f t="shared" si="86"/>
        <v>SPN1</v>
      </c>
    </row>
    <row r="838" spans="1:24" x14ac:dyDescent="0.2">
      <c r="A838" s="4">
        <v>41702</v>
      </c>
      <c r="B838" s="4">
        <v>41704</v>
      </c>
      <c r="D838" t="s">
        <v>439</v>
      </c>
      <c r="E838" s="4">
        <v>43570</v>
      </c>
      <c r="F838" s="6">
        <v>7.8750000000000001E-2</v>
      </c>
      <c r="K838" s="6">
        <v>7.8489600000000007E-2</v>
      </c>
      <c r="L838" s="6">
        <v>7.9000000000000001E-2</v>
      </c>
      <c r="N838" s="8">
        <v>2448000</v>
      </c>
      <c r="P838" s="8">
        <v>1900000</v>
      </c>
      <c r="R838" s="8">
        <v>1900000</v>
      </c>
      <c r="T838" s="8">
        <v>1.2884210526315789</v>
      </c>
      <c r="V838">
        <f t="shared" si="84"/>
        <v>2014</v>
      </c>
      <c r="W838">
        <f t="shared" si="85"/>
        <v>2014</v>
      </c>
      <c r="X838" t="str">
        <f t="shared" si="86"/>
        <v>FR00</v>
      </c>
    </row>
    <row r="839" spans="1:24" x14ac:dyDescent="0.2">
      <c r="A839" s="4">
        <v>41702</v>
      </c>
      <c r="B839" s="4">
        <v>41704</v>
      </c>
      <c r="D839" t="s">
        <v>440</v>
      </c>
      <c r="E839" s="4">
        <v>45366</v>
      </c>
      <c r="F839" s="6">
        <v>8.3750000000000005E-2</v>
      </c>
      <c r="K839" s="6">
        <v>8.0873200000000006E-2</v>
      </c>
      <c r="L839" s="6">
        <v>8.14E-2</v>
      </c>
      <c r="N839" s="8">
        <v>6586000</v>
      </c>
      <c r="P839" s="8">
        <v>6586000</v>
      </c>
      <c r="R839" s="8">
        <v>2900000</v>
      </c>
      <c r="T839" s="8">
        <v>2.2710344827586209</v>
      </c>
      <c r="V839">
        <f t="shared" si="84"/>
        <v>2014</v>
      </c>
      <c r="W839">
        <f t="shared" si="85"/>
        <v>2014</v>
      </c>
      <c r="X839" t="str">
        <f t="shared" si="86"/>
        <v>FR00</v>
      </c>
    </row>
    <row r="840" spans="1:24" x14ac:dyDescent="0.2">
      <c r="A840" s="4">
        <v>41702</v>
      </c>
      <c r="B840" s="4">
        <v>41704</v>
      </c>
      <c r="D840" t="s">
        <v>444</v>
      </c>
      <c r="E840" s="4">
        <v>47192</v>
      </c>
      <c r="F840" s="6">
        <v>0.09</v>
      </c>
      <c r="K840" s="6">
        <v>8.5998400000000003E-2</v>
      </c>
      <c r="L840" s="6">
        <v>8.6400000000000005E-2</v>
      </c>
      <c r="N840" s="8">
        <v>11459700</v>
      </c>
      <c r="P840" s="8">
        <v>11459700</v>
      </c>
      <c r="R840" s="8">
        <v>4000000</v>
      </c>
      <c r="T840" s="8">
        <v>2.8649249999999999</v>
      </c>
      <c r="V840">
        <f t="shared" si="84"/>
        <v>2014</v>
      </c>
      <c r="W840">
        <f t="shared" si="85"/>
        <v>2014</v>
      </c>
      <c r="X840" t="str">
        <f t="shared" si="86"/>
        <v>FR00</v>
      </c>
    </row>
    <row r="841" spans="1:24" x14ac:dyDescent="0.2">
      <c r="A841" s="4">
        <v>41702</v>
      </c>
      <c r="B841" s="4">
        <v>41704</v>
      </c>
      <c r="D841" t="s">
        <v>427</v>
      </c>
      <c r="E841" s="4">
        <v>16117</v>
      </c>
      <c r="F841" s="6">
        <v>8.7499999999999994E-2</v>
      </c>
      <c r="K841" s="6">
        <v>9.0447600000000003E-2</v>
      </c>
      <c r="L841" s="6">
        <v>9.0700000000000003E-2</v>
      </c>
      <c r="N841" s="8">
        <v>7728900</v>
      </c>
      <c r="P841" s="8">
        <v>7728900</v>
      </c>
      <c r="R841" s="8">
        <v>3200000</v>
      </c>
      <c r="T841" s="8">
        <v>2.41528125</v>
      </c>
      <c r="V841">
        <f t="shared" si="84"/>
        <v>2014</v>
      </c>
      <c r="W841">
        <f t="shared" si="85"/>
        <v>2014</v>
      </c>
      <c r="X841" t="str">
        <f t="shared" si="86"/>
        <v>FR00</v>
      </c>
    </row>
    <row r="842" spans="1:24" x14ac:dyDescent="0.2">
      <c r="A842" s="4">
        <v>41701</v>
      </c>
      <c r="B842" s="4">
        <v>41703</v>
      </c>
      <c r="D842" t="s">
        <v>476</v>
      </c>
      <c r="E842" s="4">
        <v>42799</v>
      </c>
      <c r="F842" s="6">
        <v>8.7499999999999994E-2</v>
      </c>
      <c r="M842" s="8">
        <v>17500000</v>
      </c>
      <c r="N842" s="8">
        <v>19354490</v>
      </c>
      <c r="P842" s="8">
        <v>19323345</v>
      </c>
      <c r="R842" s="8">
        <v>19323345</v>
      </c>
      <c r="T842" s="8">
        <v>1.0016117809830545</v>
      </c>
      <c r="V842">
        <f t="shared" si="84"/>
        <v>2014</v>
      </c>
      <c r="W842">
        <f t="shared" si="85"/>
        <v>2014</v>
      </c>
      <c r="X842" t="str">
        <f t="shared" si="86"/>
        <v>SR00</v>
      </c>
    </row>
    <row r="843" spans="1:24" x14ac:dyDescent="0.2">
      <c r="A843" s="4">
        <v>41708</v>
      </c>
      <c r="B843" s="4">
        <v>41711</v>
      </c>
      <c r="D843" t="s">
        <v>454</v>
      </c>
      <c r="E843" s="4">
        <v>42870</v>
      </c>
      <c r="F843" s="6">
        <v>3.5000000000000003E-2</v>
      </c>
      <c r="N843" s="8">
        <v>6825367.7999999998</v>
      </c>
      <c r="P843" s="8">
        <v>6718330</v>
      </c>
      <c r="R843" s="8">
        <v>3985450</v>
      </c>
      <c r="T843" s="8">
        <v>1.7125714285714286</v>
      </c>
      <c r="V843">
        <f t="shared" si="84"/>
        <v>2014</v>
      </c>
      <c r="W843">
        <f t="shared" si="85"/>
        <v>2014</v>
      </c>
      <c r="X843" t="str">
        <f t="shared" si="86"/>
        <v>USDF</v>
      </c>
    </row>
    <row r="844" spans="1:24" x14ac:dyDescent="0.2">
      <c r="A844" s="4">
        <v>41709</v>
      </c>
      <c r="B844" s="4">
        <v>41711</v>
      </c>
      <c r="D844" t="s">
        <v>477</v>
      </c>
      <c r="E844" s="4">
        <v>41894</v>
      </c>
      <c r="F844" s="6">
        <v>0</v>
      </c>
      <c r="K844" s="6">
        <v>6.1227700000000003E-2</v>
      </c>
      <c r="L844" s="6">
        <v>6.21875E-2</v>
      </c>
      <c r="N844" s="8">
        <v>1531000</v>
      </c>
      <c r="O844" s="8">
        <v>2760300</v>
      </c>
      <c r="P844" s="8">
        <v>910000</v>
      </c>
      <c r="Q844" s="8">
        <v>1603000</v>
      </c>
      <c r="R844" s="8">
        <v>700000</v>
      </c>
      <c r="S844" s="8">
        <v>1273000</v>
      </c>
      <c r="T844" s="8">
        <v>2.1871428571428573</v>
      </c>
      <c r="V844">
        <f t="shared" si="84"/>
        <v>2014</v>
      </c>
      <c r="W844">
        <f t="shared" si="85"/>
        <v>2014</v>
      </c>
      <c r="X844" t="str">
        <f t="shared" si="86"/>
        <v>SPN-</v>
      </c>
    </row>
    <row r="845" spans="1:24" x14ac:dyDescent="0.2">
      <c r="A845" s="4">
        <v>41709</v>
      </c>
      <c r="B845" s="4">
        <v>41711</v>
      </c>
      <c r="D845" t="s">
        <v>418</v>
      </c>
      <c r="E845" s="4">
        <v>46402</v>
      </c>
      <c r="F845" s="6">
        <v>0.06</v>
      </c>
      <c r="K845" s="6">
        <v>8.7343799999999999E-2</v>
      </c>
      <c r="L845" s="6">
        <v>8.7812500000000002E-2</v>
      </c>
      <c r="N845" s="8">
        <v>28000</v>
      </c>
      <c r="P845" s="8">
        <v>28000</v>
      </c>
      <c r="R845" s="8">
        <v>28000</v>
      </c>
      <c r="T845" s="8">
        <v>1</v>
      </c>
      <c r="V845">
        <f t="shared" si="84"/>
        <v>2014</v>
      </c>
      <c r="W845">
        <f t="shared" si="85"/>
        <v>2014</v>
      </c>
      <c r="X845" t="str">
        <f t="shared" si="86"/>
        <v>PBS-</v>
      </c>
    </row>
    <row r="846" spans="1:24" x14ac:dyDescent="0.2">
      <c r="A846" s="4">
        <v>41709</v>
      </c>
      <c r="B846" s="4">
        <v>41711</v>
      </c>
      <c r="D846" t="s">
        <v>417</v>
      </c>
      <c r="E846" s="4">
        <v>52336</v>
      </c>
      <c r="F846" s="6">
        <v>6.7500000000000004E-2</v>
      </c>
      <c r="K846" s="6">
        <v>8.97979E-2</v>
      </c>
      <c r="L846" s="6">
        <v>9.0624999999999997E-2</v>
      </c>
      <c r="N846" s="8">
        <v>653300</v>
      </c>
      <c r="P846" s="8">
        <v>645000</v>
      </c>
      <c r="R846" s="8">
        <v>525000</v>
      </c>
      <c r="T846" s="8">
        <v>1.2443809523809524</v>
      </c>
      <c r="V846">
        <f t="shared" si="84"/>
        <v>2014</v>
      </c>
      <c r="W846">
        <f t="shared" si="85"/>
        <v>2014</v>
      </c>
      <c r="X846" t="str">
        <f t="shared" si="86"/>
        <v>PBS-</v>
      </c>
    </row>
    <row r="847" spans="1:24" x14ac:dyDescent="0.2">
      <c r="A847" s="4">
        <v>41709</v>
      </c>
      <c r="B847" s="4">
        <v>41711</v>
      </c>
      <c r="D847" t="s">
        <v>423</v>
      </c>
      <c r="E847" s="4">
        <v>44089</v>
      </c>
      <c r="F847" s="6">
        <v>8.2500000000000004E-2</v>
      </c>
      <c r="K847" s="6">
        <v>8.05313E-2</v>
      </c>
      <c r="L847" s="6">
        <v>8.1875000000000003E-2</v>
      </c>
      <c r="N847" s="8">
        <v>548000</v>
      </c>
      <c r="P847" s="8">
        <v>20000</v>
      </c>
      <c r="R847" s="8">
        <v>20000</v>
      </c>
      <c r="T847" s="8">
        <v>27.4</v>
      </c>
      <c r="V847">
        <f t="shared" si="84"/>
        <v>2014</v>
      </c>
      <c r="W847">
        <f t="shared" si="85"/>
        <v>2014</v>
      </c>
      <c r="X847" t="str">
        <f t="shared" si="86"/>
        <v>PBS-</v>
      </c>
    </row>
    <row r="848" spans="1:24" x14ac:dyDescent="0.2">
      <c r="A848" s="4">
        <v>41716</v>
      </c>
      <c r="B848" s="4">
        <v>41718</v>
      </c>
      <c r="D848" t="s">
        <v>463</v>
      </c>
      <c r="E848" s="4">
        <v>42012</v>
      </c>
      <c r="F848" s="6">
        <v>0</v>
      </c>
      <c r="K848" s="6">
        <v>6.2175000000000001E-2</v>
      </c>
      <c r="L848" s="6">
        <v>6.3500000000000001E-2</v>
      </c>
      <c r="M848" s="8">
        <v>10000000</v>
      </c>
      <c r="N848" s="8">
        <v>1150000</v>
      </c>
      <c r="O848" s="8">
        <v>28378300</v>
      </c>
      <c r="P848" s="8">
        <v>1150000</v>
      </c>
      <c r="Q848" s="8">
        <v>23638800</v>
      </c>
      <c r="R848" s="8">
        <v>1000000</v>
      </c>
      <c r="S848" s="8">
        <v>10000000</v>
      </c>
      <c r="T848" s="8">
        <v>1.1499999999999999</v>
      </c>
      <c r="V848">
        <f t="shared" si="84"/>
        <v>2014</v>
      </c>
      <c r="W848">
        <f t="shared" si="85"/>
        <v>2014</v>
      </c>
      <c r="X848" t="str">
        <f t="shared" si="86"/>
        <v>SPN1</v>
      </c>
    </row>
    <row r="849" spans="1:24" x14ac:dyDescent="0.2">
      <c r="A849" s="4">
        <v>41716</v>
      </c>
      <c r="B849" s="4">
        <v>41718</v>
      </c>
      <c r="D849" t="s">
        <v>475</v>
      </c>
      <c r="E849" s="4">
        <v>42068</v>
      </c>
      <c r="F849" s="6">
        <v>0</v>
      </c>
      <c r="K849" s="6">
        <v>6.3607999999999998E-2</v>
      </c>
      <c r="L849" s="6">
        <v>6.4000000000000001E-2</v>
      </c>
      <c r="N849" s="8">
        <v>2086000</v>
      </c>
      <c r="P849" s="8">
        <v>330000</v>
      </c>
      <c r="R849" s="8">
        <v>250000</v>
      </c>
      <c r="T849" s="8">
        <v>8.3439999999999994</v>
      </c>
      <c r="V849">
        <f t="shared" si="84"/>
        <v>2014</v>
      </c>
      <c r="W849">
        <f t="shared" si="85"/>
        <v>2014</v>
      </c>
      <c r="X849" t="str">
        <f t="shared" si="86"/>
        <v>SPN1</v>
      </c>
    </row>
    <row r="850" spans="1:24" x14ac:dyDescent="0.2">
      <c r="A850" s="4">
        <v>41716</v>
      </c>
      <c r="B850" s="4">
        <v>41718</v>
      </c>
      <c r="D850" t="s">
        <v>439</v>
      </c>
      <c r="E850" s="4">
        <v>43570</v>
      </c>
      <c r="F850" s="6">
        <v>7.8750000000000001E-2</v>
      </c>
      <c r="K850" s="6">
        <v>7.6564099999999996E-2</v>
      </c>
      <c r="L850" s="6">
        <v>7.6999999999999999E-2</v>
      </c>
      <c r="N850" s="8">
        <v>6992000</v>
      </c>
      <c r="P850" s="8">
        <v>4300000</v>
      </c>
      <c r="R850" s="8">
        <v>4100000</v>
      </c>
      <c r="T850" s="8">
        <v>1.7053658536585365</v>
      </c>
      <c r="V850">
        <f t="shared" si="84"/>
        <v>2014</v>
      </c>
      <c r="W850">
        <f t="shared" si="85"/>
        <v>2014</v>
      </c>
      <c r="X850" t="str">
        <f t="shared" si="86"/>
        <v>FR00</v>
      </c>
    </row>
    <row r="851" spans="1:24" x14ac:dyDescent="0.2">
      <c r="A851" s="4">
        <v>41716</v>
      </c>
      <c r="B851" s="4">
        <v>41718</v>
      </c>
      <c r="D851" t="s">
        <v>444</v>
      </c>
      <c r="E851" s="4">
        <v>47192</v>
      </c>
      <c r="F851" s="6">
        <v>0.09</v>
      </c>
      <c r="K851" s="6">
        <v>8.3052399999999998E-2</v>
      </c>
      <c r="L851" s="6">
        <v>8.3099999999999993E-2</v>
      </c>
      <c r="N851" s="8">
        <v>11708800</v>
      </c>
      <c r="P851" s="8">
        <v>11708800</v>
      </c>
      <c r="R851" s="8">
        <v>1050000</v>
      </c>
      <c r="T851" s="8">
        <v>11.151238095238096</v>
      </c>
      <c r="V851">
        <f t="shared" si="84"/>
        <v>2014</v>
      </c>
      <c r="W851">
        <f t="shared" si="85"/>
        <v>2014</v>
      </c>
      <c r="X851" t="str">
        <f t="shared" si="86"/>
        <v>FR00</v>
      </c>
    </row>
    <row r="852" spans="1:24" x14ac:dyDescent="0.2">
      <c r="A852" s="4">
        <v>41716</v>
      </c>
      <c r="B852" s="4">
        <v>41718</v>
      </c>
      <c r="D852" t="s">
        <v>437</v>
      </c>
      <c r="E852" s="4">
        <v>12493</v>
      </c>
      <c r="F852" s="6">
        <v>8.3750000000000005E-2</v>
      </c>
      <c r="K852" s="6">
        <v>8.4660700000000005E-2</v>
      </c>
      <c r="L852" s="6">
        <v>8.5000000000000006E-2</v>
      </c>
      <c r="N852" s="8">
        <v>6441500</v>
      </c>
      <c r="P852" s="8">
        <v>6150000</v>
      </c>
      <c r="R852" s="8">
        <v>3600000</v>
      </c>
      <c r="T852" s="8">
        <v>1.7893055555555555</v>
      </c>
      <c r="V852">
        <f t="shared" si="84"/>
        <v>2014</v>
      </c>
      <c r="W852">
        <f t="shared" si="85"/>
        <v>2014</v>
      </c>
      <c r="X852" t="str">
        <f t="shared" si="86"/>
        <v>FR00</v>
      </c>
    </row>
    <row r="853" spans="1:24" x14ac:dyDescent="0.2">
      <c r="A853" s="4">
        <v>41719</v>
      </c>
      <c r="B853" s="4">
        <v>41723</v>
      </c>
      <c r="D853" t="s">
        <v>478</v>
      </c>
      <c r="E853" s="4">
        <v>47202</v>
      </c>
      <c r="F853" s="6">
        <v>8.43E-2</v>
      </c>
      <c r="N853" s="8">
        <v>1000000</v>
      </c>
      <c r="P853" s="8">
        <v>1000000</v>
      </c>
      <c r="R853" s="8">
        <v>1000000</v>
      </c>
      <c r="V853">
        <f t="shared" si="84"/>
        <v>2014</v>
      </c>
      <c r="W853">
        <f t="shared" si="85"/>
        <v>2014</v>
      </c>
      <c r="X853" t="str">
        <f t="shared" si="86"/>
        <v>SDHI</v>
      </c>
    </row>
    <row r="854" spans="1:24" x14ac:dyDescent="0.2">
      <c r="A854" s="4">
        <v>41723</v>
      </c>
      <c r="B854" s="4">
        <v>41725</v>
      </c>
      <c r="D854" t="s">
        <v>477</v>
      </c>
      <c r="E854" s="4">
        <v>41894</v>
      </c>
      <c r="F854" s="6">
        <v>0</v>
      </c>
      <c r="N854" s="8">
        <v>1826000</v>
      </c>
      <c r="O854" s="8">
        <v>3362000</v>
      </c>
      <c r="P854" s="8">
        <v>50000</v>
      </c>
      <c r="Q854" s="8">
        <v>511000</v>
      </c>
      <c r="R854" s="8">
        <v>0</v>
      </c>
      <c r="S854" s="8">
        <v>461000</v>
      </c>
      <c r="T854" s="8" t="e">
        <v>#DIV/0!</v>
      </c>
      <c r="V854">
        <f t="shared" si="84"/>
        <v>2014</v>
      </c>
      <c r="W854">
        <f t="shared" si="85"/>
        <v>2014</v>
      </c>
      <c r="X854" t="str">
        <f t="shared" si="86"/>
        <v>SPN-</v>
      </c>
    </row>
    <row r="855" spans="1:24" x14ac:dyDescent="0.2">
      <c r="A855" s="4">
        <v>41723</v>
      </c>
      <c r="B855" s="4">
        <v>41725</v>
      </c>
      <c r="D855" t="s">
        <v>418</v>
      </c>
      <c r="E855" s="4">
        <v>46402</v>
      </c>
      <c r="F855" s="6">
        <v>0.06</v>
      </c>
      <c r="K855" s="6">
        <v>8.7597700000000001E-2</v>
      </c>
      <c r="L855" s="6">
        <v>8.8124999999999995E-2</v>
      </c>
      <c r="N855" s="8">
        <v>17000</v>
      </c>
      <c r="P855" s="8">
        <v>16000</v>
      </c>
      <c r="R855" s="8">
        <v>16000</v>
      </c>
      <c r="T855" s="8">
        <v>1.0625</v>
      </c>
      <c r="V855">
        <f t="shared" si="84"/>
        <v>2014</v>
      </c>
      <c r="W855">
        <f t="shared" si="85"/>
        <v>2014</v>
      </c>
      <c r="X855" t="str">
        <f t="shared" si="86"/>
        <v>PBS-</v>
      </c>
    </row>
    <row r="856" spans="1:24" x14ac:dyDescent="0.2">
      <c r="A856" s="4">
        <v>41723</v>
      </c>
      <c r="B856" s="4">
        <v>41725</v>
      </c>
      <c r="D856" t="s">
        <v>417</v>
      </c>
      <c r="E856" s="4">
        <v>52336</v>
      </c>
      <c r="F856" s="6">
        <v>6.7500000000000004E-2</v>
      </c>
      <c r="K856" s="6">
        <v>9.0461600000000003E-2</v>
      </c>
      <c r="L856" s="6">
        <v>9.1562500000000005E-2</v>
      </c>
      <c r="N856" s="8">
        <v>533000</v>
      </c>
      <c r="P856" s="8">
        <v>445000</v>
      </c>
      <c r="R856" s="8">
        <v>445000</v>
      </c>
      <c r="T856" s="8">
        <v>1.1977528089887641</v>
      </c>
      <c r="V856">
        <f t="shared" si="84"/>
        <v>2014</v>
      </c>
      <c r="W856">
        <f t="shared" si="85"/>
        <v>2014</v>
      </c>
      <c r="X856" t="str">
        <f t="shared" si="86"/>
        <v>PBS-</v>
      </c>
    </row>
    <row r="857" spans="1:24" x14ac:dyDescent="0.2">
      <c r="A857" s="4">
        <v>41723</v>
      </c>
      <c r="B857" s="4">
        <v>41725</v>
      </c>
      <c r="D857" t="s">
        <v>423</v>
      </c>
      <c r="E857" s="4">
        <v>44089</v>
      </c>
      <c r="F857" s="6">
        <v>8.2500000000000004E-2</v>
      </c>
      <c r="N857" s="8">
        <v>986000</v>
      </c>
      <c r="P857" s="8">
        <v>0</v>
      </c>
      <c r="R857" s="8">
        <v>0</v>
      </c>
      <c r="T857" s="8" t="e">
        <v>#DIV/0!</v>
      </c>
      <c r="V857">
        <f t="shared" si="84"/>
        <v>2014</v>
      </c>
      <c r="W857">
        <f t="shared" si="85"/>
        <v>2014</v>
      </c>
      <c r="X857" t="str">
        <f t="shared" si="86"/>
        <v>PBS-</v>
      </c>
    </row>
    <row r="858" spans="1:24" x14ac:dyDescent="0.2">
      <c r="A858" s="4">
        <v>41731</v>
      </c>
      <c r="B858" s="4">
        <v>41733</v>
      </c>
      <c r="D858" t="s">
        <v>479</v>
      </c>
      <c r="E858" s="4">
        <v>41823</v>
      </c>
      <c r="F858" s="6">
        <v>0</v>
      </c>
      <c r="K858" s="6">
        <v>5.4782900000000002E-2</v>
      </c>
      <c r="L858" s="6">
        <v>5.5E-2</v>
      </c>
      <c r="M858" s="8">
        <v>8000000</v>
      </c>
      <c r="N858" s="8">
        <v>4264900</v>
      </c>
      <c r="O858" s="8">
        <v>26179300</v>
      </c>
      <c r="P858" s="8">
        <v>1350000</v>
      </c>
      <c r="Q858" s="8">
        <v>11300000</v>
      </c>
      <c r="R858" s="8">
        <v>1000000</v>
      </c>
      <c r="S858" s="8">
        <v>9900000</v>
      </c>
      <c r="T858" s="8">
        <v>4.2648999999999999</v>
      </c>
      <c r="V858">
        <f t="shared" si="84"/>
        <v>2014</v>
      </c>
      <c r="W858">
        <f t="shared" si="85"/>
        <v>2014</v>
      </c>
      <c r="X858" t="str">
        <f t="shared" si="86"/>
        <v>SPN0</v>
      </c>
    </row>
    <row r="859" spans="1:24" x14ac:dyDescent="0.2">
      <c r="A859" s="4">
        <v>41731</v>
      </c>
      <c r="B859" s="4">
        <v>41733</v>
      </c>
      <c r="D859" t="s">
        <v>480</v>
      </c>
      <c r="E859" s="4">
        <v>42097</v>
      </c>
      <c r="F859" s="6">
        <v>0</v>
      </c>
      <c r="K859" s="6">
        <v>6.2480000000000001E-2</v>
      </c>
      <c r="L859" s="6">
        <v>6.3899999999999998E-2</v>
      </c>
      <c r="N859" s="8">
        <v>2579000</v>
      </c>
      <c r="P859" s="8">
        <v>500000</v>
      </c>
      <c r="R859" s="8">
        <v>500000</v>
      </c>
      <c r="T859" s="8">
        <v>5.1580000000000004</v>
      </c>
      <c r="V859">
        <f t="shared" si="84"/>
        <v>2014</v>
      </c>
      <c r="W859">
        <f t="shared" si="85"/>
        <v>2014</v>
      </c>
      <c r="X859" t="str">
        <f t="shared" si="86"/>
        <v>SPN1</v>
      </c>
    </row>
    <row r="860" spans="1:24" x14ac:dyDescent="0.2">
      <c r="A860" s="4">
        <v>41731</v>
      </c>
      <c r="B860" s="4">
        <v>41733</v>
      </c>
      <c r="D860" t="s">
        <v>439</v>
      </c>
      <c r="E860" s="4">
        <v>43570</v>
      </c>
      <c r="F860" s="6">
        <v>7.8750000000000001E-2</v>
      </c>
      <c r="K860" s="6">
        <v>7.5999200000000003E-2</v>
      </c>
      <c r="L860" s="6">
        <v>7.6399999999999996E-2</v>
      </c>
      <c r="N860" s="8">
        <v>6977000</v>
      </c>
      <c r="P860" s="8">
        <v>3000000</v>
      </c>
      <c r="R860" s="8">
        <v>3000000</v>
      </c>
      <c r="T860" s="8">
        <v>2.3256666666666668</v>
      </c>
      <c r="V860">
        <f t="shared" si="84"/>
        <v>2014</v>
      </c>
      <c r="W860">
        <f t="shared" si="85"/>
        <v>2014</v>
      </c>
      <c r="X860" t="str">
        <f t="shared" si="86"/>
        <v>FR00</v>
      </c>
    </row>
    <row r="861" spans="1:24" x14ac:dyDescent="0.2">
      <c r="A861" s="4">
        <v>41731</v>
      </c>
      <c r="B861" s="4">
        <v>41733</v>
      </c>
      <c r="D861" t="s">
        <v>440</v>
      </c>
      <c r="E861" s="4">
        <v>45366</v>
      </c>
      <c r="F861" s="6">
        <v>8.3750000000000005E-2</v>
      </c>
      <c r="K861" s="6">
        <v>7.7985100000000002E-2</v>
      </c>
      <c r="L861" s="6">
        <v>7.8200000000000006E-2</v>
      </c>
      <c r="N861" s="8">
        <v>5206300</v>
      </c>
      <c r="P861" s="8">
        <v>1750000</v>
      </c>
      <c r="R861" s="8">
        <v>1700000</v>
      </c>
      <c r="T861" s="8">
        <v>3.0625294117647059</v>
      </c>
      <c r="V861">
        <f t="shared" ref="V861:V923" si="87">YEAR(A861)</f>
        <v>2014</v>
      </c>
      <c r="W861">
        <f t="shared" ref="W861:W923" si="88">YEAR(B861)</f>
        <v>2014</v>
      </c>
      <c r="X861" t="str">
        <f t="shared" ref="X861:X923" si="89">LEFT(D861,4)</f>
        <v>FR00</v>
      </c>
    </row>
    <row r="862" spans="1:24" x14ac:dyDescent="0.2">
      <c r="A862" s="4">
        <v>41731</v>
      </c>
      <c r="B862" s="4">
        <v>41733</v>
      </c>
      <c r="D862" t="s">
        <v>437</v>
      </c>
      <c r="E862" s="4">
        <v>49018</v>
      </c>
      <c r="F862" s="6">
        <v>8.3750000000000005E-2</v>
      </c>
      <c r="K862" s="6">
        <v>8.3822900000000006E-2</v>
      </c>
      <c r="L862" s="6">
        <v>8.3900000000000002E-2</v>
      </c>
      <c r="N862" s="8">
        <v>7152100</v>
      </c>
      <c r="P862" s="8">
        <v>4700000</v>
      </c>
      <c r="R862" s="8">
        <v>3700000</v>
      </c>
      <c r="T862" s="8">
        <v>1.9330000000000001</v>
      </c>
      <c r="V862">
        <f t="shared" si="87"/>
        <v>2014</v>
      </c>
      <c r="W862">
        <f t="shared" si="88"/>
        <v>2014</v>
      </c>
      <c r="X862" t="str">
        <f t="shared" si="89"/>
        <v>FR00</v>
      </c>
    </row>
    <row r="863" spans="1:24" x14ac:dyDescent="0.2">
      <c r="A863" s="4">
        <v>41737</v>
      </c>
      <c r="B863" s="4">
        <v>41739</v>
      </c>
      <c r="D863" t="s">
        <v>481</v>
      </c>
      <c r="E863" s="4">
        <v>41921</v>
      </c>
      <c r="F863" s="6">
        <v>0</v>
      </c>
      <c r="K863" s="6">
        <v>6.1406200000000001E-2</v>
      </c>
      <c r="L863" s="6">
        <v>6.25E-2</v>
      </c>
      <c r="M863" s="8">
        <v>1500000</v>
      </c>
      <c r="N863" s="8">
        <v>2206000</v>
      </c>
      <c r="O863" s="8">
        <v>3576000</v>
      </c>
      <c r="P863" s="8">
        <v>1010000</v>
      </c>
      <c r="Q863" s="8">
        <v>2179000</v>
      </c>
      <c r="R863" s="8">
        <v>500000</v>
      </c>
      <c r="S863" s="8">
        <v>1560000</v>
      </c>
      <c r="T863" s="8">
        <v>4.4119999999999999</v>
      </c>
      <c r="V863">
        <f t="shared" si="87"/>
        <v>2014</v>
      </c>
      <c r="W863">
        <f t="shared" si="88"/>
        <v>2014</v>
      </c>
      <c r="X863" t="str">
        <f t="shared" si="89"/>
        <v>SPN-</v>
      </c>
    </row>
    <row r="864" spans="1:24" x14ac:dyDescent="0.2">
      <c r="A864" s="4">
        <v>41737</v>
      </c>
      <c r="B864" s="4">
        <v>41739</v>
      </c>
      <c r="D864" t="s">
        <v>423</v>
      </c>
      <c r="E864" s="4">
        <v>44089</v>
      </c>
      <c r="F864" s="6">
        <v>8.2500000000000004E-2</v>
      </c>
      <c r="K864" s="6">
        <v>8.0197000000000004E-2</v>
      </c>
      <c r="L864" s="6">
        <v>8.1250000000000003E-2</v>
      </c>
      <c r="N864" s="8">
        <v>661000</v>
      </c>
      <c r="P864" s="8">
        <v>460000</v>
      </c>
      <c r="R864" s="8">
        <v>460000</v>
      </c>
      <c r="T864" s="8">
        <v>1.4369565217391305</v>
      </c>
      <c r="V864">
        <f t="shared" si="87"/>
        <v>2014</v>
      </c>
      <c r="W864">
        <f t="shared" si="88"/>
        <v>2014</v>
      </c>
      <c r="X864" t="str">
        <f t="shared" si="89"/>
        <v>PBS-</v>
      </c>
    </row>
    <row r="865" spans="1:24" x14ac:dyDescent="0.2">
      <c r="A865" s="4">
        <v>41737</v>
      </c>
      <c r="B865" s="4">
        <v>41739</v>
      </c>
      <c r="D865" t="s">
        <v>418</v>
      </c>
      <c r="E865" s="4">
        <v>46402</v>
      </c>
      <c r="F865" s="6">
        <v>0.06</v>
      </c>
      <c r="K865" s="6">
        <v>8.4573899999999994E-2</v>
      </c>
      <c r="L865" s="6">
        <v>8.5000000000000006E-2</v>
      </c>
      <c r="N865" s="8">
        <v>271000</v>
      </c>
      <c r="P865" s="8">
        <v>271000</v>
      </c>
      <c r="R865" s="8">
        <v>220000</v>
      </c>
      <c r="T865" s="8">
        <v>1.2318181818181819</v>
      </c>
      <c r="V865">
        <f t="shared" si="87"/>
        <v>2014</v>
      </c>
      <c r="W865">
        <f t="shared" si="88"/>
        <v>2014</v>
      </c>
      <c r="X865" t="str">
        <f t="shared" si="89"/>
        <v>PBS-</v>
      </c>
    </row>
    <row r="866" spans="1:24" x14ac:dyDescent="0.2">
      <c r="A866" s="4">
        <v>41737</v>
      </c>
      <c r="B866" s="4">
        <v>41739</v>
      </c>
      <c r="D866" t="s">
        <v>417</v>
      </c>
      <c r="E866" s="4">
        <v>15811</v>
      </c>
      <c r="F866" s="6">
        <v>6.1499999999999999E-2</v>
      </c>
      <c r="K866" s="6">
        <v>8.8806300000000005E-2</v>
      </c>
      <c r="L866" s="6">
        <v>0.09</v>
      </c>
      <c r="N866" s="8">
        <v>438000</v>
      </c>
      <c r="P866" s="8">
        <v>438000</v>
      </c>
      <c r="R866" s="8">
        <v>380000</v>
      </c>
      <c r="T866" s="8">
        <v>1.1526315789473685</v>
      </c>
      <c r="V866">
        <f t="shared" si="87"/>
        <v>2014</v>
      </c>
      <c r="W866">
        <f t="shared" si="88"/>
        <v>2014</v>
      </c>
      <c r="X866" t="str">
        <f t="shared" si="89"/>
        <v>PBS-</v>
      </c>
    </row>
    <row r="867" spans="1:24" x14ac:dyDescent="0.2">
      <c r="A867" s="4">
        <v>41744</v>
      </c>
      <c r="B867" s="4">
        <v>41746</v>
      </c>
      <c r="D867" t="s">
        <v>469</v>
      </c>
      <c r="E867" s="4">
        <v>42041</v>
      </c>
      <c r="F867" s="6">
        <v>0</v>
      </c>
      <c r="K867" s="6">
        <v>6.1493300000000001E-2</v>
      </c>
      <c r="L867" s="6">
        <v>6.3100000000000003E-2</v>
      </c>
      <c r="M867" s="8">
        <v>8000000</v>
      </c>
      <c r="N867" s="8">
        <v>1295000</v>
      </c>
      <c r="O867" s="8">
        <v>15149400</v>
      </c>
      <c r="P867" s="8">
        <v>450000</v>
      </c>
      <c r="Q867" s="8">
        <v>8400000</v>
      </c>
      <c r="R867" s="8">
        <v>450000</v>
      </c>
      <c r="S867" s="8">
        <v>8000000</v>
      </c>
      <c r="T867" s="8">
        <v>2.8777777777777778</v>
      </c>
      <c r="V867">
        <f t="shared" si="87"/>
        <v>2014</v>
      </c>
      <c r="W867">
        <f t="shared" si="88"/>
        <v>2014</v>
      </c>
      <c r="X867" t="str">
        <f t="shared" si="89"/>
        <v>SPN1</v>
      </c>
    </row>
    <row r="868" spans="1:24" x14ac:dyDescent="0.2">
      <c r="A868" s="4">
        <v>41744</v>
      </c>
      <c r="B868" s="4">
        <v>41746</v>
      </c>
      <c r="D868" t="s">
        <v>480</v>
      </c>
      <c r="E868" s="4">
        <v>42097</v>
      </c>
      <c r="F868" s="6">
        <v>0</v>
      </c>
      <c r="K868" s="6">
        <v>6.3450900000000005E-2</v>
      </c>
      <c r="L868" s="6">
        <v>6.54E-2</v>
      </c>
      <c r="N868" s="8">
        <v>1791000</v>
      </c>
      <c r="P868" s="8">
        <v>550000</v>
      </c>
      <c r="R868" s="8">
        <v>550000</v>
      </c>
      <c r="T868" s="8">
        <v>3.2563636363636363</v>
      </c>
      <c r="V868">
        <f t="shared" si="87"/>
        <v>2014</v>
      </c>
      <c r="W868">
        <f t="shared" si="88"/>
        <v>2014</v>
      </c>
      <c r="X868" t="str">
        <f t="shared" si="89"/>
        <v>SPN1</v>
      </c>
    </row>
    <row r="869" spans="1:24" x14ac:dyDescent="0.2">
      <c r="A869" s="4">
        <v>41744</v>
      </c>
      <c r="B869" s="4">
        <v>41746</v>
      </c>
      <c r="D869" t="s">
        <v>440</v>
      </c>
      <c r="E869" s="4">
        <v>45366</v>
      </c>
      <c r="F869" s="6">
        <v>8.3750000000000005E-2</v>
      </c>
      <c r="K869" s="6">
        <v>7.8396999999999994E-2</v>
      </c>
      <c r="L869" s="6">
        <v>7.8899999999999998E-2</v>
      </c>
      <c r="N869" s="8">
        <v>5322500</v>
      </c>
      <c r="P869" s="8">
        <v>3400000</v>
      </c>
      <c r="R869" s="8">
        <v>3400000</v>
      </c>
      <c r="T869" s="8">
        <v>1.5654411764705882</v>
      </c>
      <c r="V869">
        <f t="shared" si="87"/>
        <v>2014</v>
      </c>
      <c r="W869">
        <f t="shared" si="88"/>
        <v>2014</v>
      </c>
      <c r="X869" t="str">
        <f t="shared" si="89"/>
        <v>FR00</v>
      </c>
    </row>
    <row r="870" spans="1:24" x14ac:dyDescent="0.2">
      <c r="A870" s="4">
        <v>41744</v>
      </c>
      <c r="B870" s="4">
        <v>41746</v>
      </c>
      <c r="D870" t="s">
        <v>444</v>
      </c>
      <c r="E870" s="4">
        <v>47192</v>
      </c>
      <c r="F870" s="6">
        <v>0.09</v>
      </c>
      <c r="K870" s="6">
        <v>8.2171300000000003E-2</v>
      </c>
      <c r="L870" s="6">
        <v>8.2400000000000001E-2</v>
      </c>
      <c r="N870" s="8">
        <v>1928500</v>
      </c>
      <c r="P870" s="8">
        <v>1900000</v>
      </c>
      <c r="R870" s="8">
        <v>1500000</v>
      </c>
      <c r="T870" s="8">
        <v>1.2856666666666667</v>
      </c>
      <c r="V870">
        <f t="shared" si="87"/>
        <v>2014</v>
      </c>
      <c r="W870">
        <f t="shared" si="88"/>
        <v>2014</v>
      </c>
      <c r="X870" t="str">
        <f t="shared" si="89"/>
        <v>FR00</v>
      </c>
    </row>
    <row r="871" spans="1:24" x14ac:dyDescent="0.2">
      <c r="A871" s="4">
        <v>41744</v>
      </c>
      <c r="B871" s="4">
        <v>41746</v>
      </c>
      <c r="D871" t="s">
        <v>437</v>
      </c>
      <c r="E871" s="4">
        <v>12493</v>
      </c>
      <c r="F871" s="6">
        <v>8.3750000000000005E-2</v>
      </c>
      <c r="K871" s="6">
        <v>8.3998699999999996E-2</v>
      </c>
      <c r="L871" s="6">
        <v>8.4099999999999994E-2</v>
      </c>
      <c r="N871" s="8">
        <v>4812400</v>
      </c>
      <c r="P871" s="8">
        <v>2100000</v>
      </c>
      <c r="R871" s="8">
        <v>2100000</v>
      </c>
      <c r="T871" s="8">
        <v>2.2916190476190477</v>
      </c>
      <c r="V871">
        <f t="shared" si="87"/>
        <v>2014</v>
      </c>
      <c r="W871">
        <f t="shared" si="88"/>
        <v>2014</v>
      </c>
      <c r="X871" t="str">
        <f t="shared" si="89"/>
        <v>FR00</v>
      </c>
    </row>
    <row r="872" spans="1:24" x14ac:dyDescent="0.2">
      <c r="A872" s="4">
        <v>41751</v>
      </c>
      <c r="B872" s="4">
        <v>41753</v>
      </c>
      <c r="D872" t="s">
        <v>482</v>
      </c>
      <c r="E872" s="4">
        <v>41921</v>
      </c>
      <c r="F872" s="6">
        <v>0</v>
      </c>
      <c r="K872" s="6">
        <v>6.2991500000000006E-2</v>
      </c>
      <c r="L872" s="6">
        <v>6.3750000000000001E-2</v>
      </c>
      <c r="M872" s="8">
        <v>1500000</v>
      </c>
      <c r="N872" s="8">
        <v>2166000</v>
      </c>
      <c r="O872" s="8">
        <v>2973000</v>
      </c>
      <c r="P872" s="8">
        <v>430000</v>
      </c>
      <c r="Q872" s="8">
        <v>1021000</v>
      </c>
      <c r="R872" s="8">
        <v>430000</v>
      </c>
      <c r="S872" s="8">
        <v>980000</v>
      </c>
      <c r="T872" s="8">
        <v>5.0372093023255813</v>
      </c>
      <c r="V872">
        <f t="shared" si="87"/>
        <v>2014</v>
      </c>
      <c r="W872">
        <f t="shared" si="88"/>
        <v>2014</v>
      </c>
      <c r="X872" t="str">
        <f t="shared" si="89"/>
        <v>SPNS</v>
      </c>
    </row>
    <row r="873" spans="1:24" x14ac:dyDescent="0.2">
      <c r="A873" s="4">
        <v>41751</v>
      </c>
      <c r="B873" s="4">
        <v>41753</v>
      </c>
      <c r="D873" t="s">
        <v>423</v>
      </c>
      <c r="E873" s="4">
        <v>44089</v>
      </c>
      <c r="F873" s="6">
        <v>8.2500000000000004E-2</v>
      </c>
      <c r="K873" s="6" t="s">
        <v>21</v>
      </c>
      <c r="L873" s="6" t="s">
        <v>21</v>
      </c>
      <c r="N873" s="8">
        <v>216000</v>
      </c>
      <c r="P873" s="8">
        <v>0</v>
      </c>
      <c r="R873" s="8">
        <v>0</v>
      </c>
      <c r="T873" s="8" t="e">
        <v>#DIV/0!</v>
      </c>
      <c r="V873">
        <f t="shared" si="87"/>
        <v>2014</v>
      </c>
      <c r="W873">
        <f t="shared" si="88"/>
        <v>2014</v>
      </c>
      <c r="X873" t="str">
        <f t="shared" si="89"/>
        <v>PBS-</v>
      </c>
    </row>
    <row r="874" spans="1:24" x14ac:dyDescent="0.2">
      <c r="A874" s="4">
        <v>41751</v>
      </c>
      <c r="B874" s="4">
        <v>41753</v>
      </c>
      <c r="D874" t="s">
        <v>418</v>
      </c>
      <c r="E874" s="4">
        <v>46402</v>
      </c>
      <c r="F874" s="6">
        <v>0.06</v>
      </c>
      <c r="K874" s="6">
        <v>8.4796899999999995E-2</v>
      </c>
      <c r="L874" s="6">
        <v>8.5000000000000006E-2</v>
      </c>
      <c r="N874" s="8">
        <v>201000</v>
      </c>
      <c r="P874" s="8">
        <v>201000</v>
      </c>
      <c r="R874" s="8">
        <v>200000</v>
      </c>
      <c r="T874" s="8">
        <v>1.0049999999999999</v>
      </c>
      <c r="V874">
        <f t="shared" si="87"/>
        <v>2014</v>
      </c>
      <c r="W874">
        <f t="shared" si="88"/>
        <v>2014</v>
      </c>
      <c r="X874" t="str">
        <f t="shared" si="89"/>
        <v>PBS-</v>
      </c>
    </row>
    <row r="875" spans="1:24" x14ac:dyDescent="0.2">
      <c r="A875" s="4">
        <v>41751</v>
      </c>
      <c r="B875" s="4">
        <v>41753</v>
      </c>
      <c r="D875" t="s">
        <v>417</v>
      </c>
      <c r="E875" s="4">
        <v>15811</v>
      </c>
      <c r="F875" s="6">
        <v>6.1499999999999999E-2</v>
      </c>
      <c r="K875" s="6">
        <v>8.9047299999999996E-2</v>
      </c>
      <c r="L875" s="6">
        <v>0.09</v>
      </c>
      <c r="N875" s="8">
        <v>390000</v>
      </c>
      <c r="P875" s="8">
        <v>390000</v>
      </c>
      <c r="R875" s="8">
        <v>350000</v>
      </c>
      <c r="T875" s="8">
        <v>1.1142857142857143</v>
      </c>
      <c r="V875">
        <f t="shared" si="87"/>
        <v>2014</v>
      </c>
      <c r="W875">
        <f t="shared" si="88"/>
        <v>2014</v>
      </c>
      <c r="X875" t="str">
        <f t="shared" si="89"/>
        <v>PBS-</v>
      </c>
    </row>
    <row r="876" spans="1:24" x14ac:dyDescent="0.2">
      <c r="A876" s="4">
        <v>41758</v>
      </c>
      <c r="B876" s="4">
        <v>41761</v>
      </c>
      <c r="D876" t="s">
        <v>436</v>
      </c>
      <c r="E876" s="4">
        <v>41851</v>
      </c>
      <c r="F876" s="6">
        <v>0</v>
      </c>
      <c r="K876" s="6">
        <v>5.5990900000000003E-2</v>
      </c>
      <c r="L876" s="6">
        <v>5.7000000000000002E-2</v>
      </c>
      <c r="M876" s="8">
        <v>8000000</v>
      </c>
      <c r="N876" s="8">
        <v>3295000</v>
      </c>
      <c r="O876" s="8">
        <v>16900000</v>
      </c>
      <c r="P876" s="8">
        <v>550000</v>
      </c>
      <c r="Q876" s="8">
        <v>8250000</v>
      </c>
      <c r="R876" s="8">
        <v>550000</v>
      </c>
      <c r="S876" s="8">
        <v>8000000</v>
      </c>
      <c r="T876" s="8">
        <v>5.9909090909090912</v>
      </c>
      <c r="V876">
        <f t="shared" si="87"/>
        <v>2014</v>
      </c>
      <c r="W876">
        <f t="shared" si="88"/>
        <v>2014</v>
      </c>
      <c r="X876" t="str">
        <f t="shared" si="89"/>
        <v>SPN1</v>
      </c>
    </row>
    <row r="877" spans="1:24" x14ac:dyDescent="0.2">
      <c r="A877" s="4">
        <v>41758</v>
      </c>
      <c r="B877" s="4">
        <v>41761</v>
      </c>
      <c r="D877" t="s">
        <v>483</v>
      </c>
      <c r="E877" s="4">
        <v>42125</v>
      </c>
      <c r="F877" s="6">
        <v>0</v>
      </c>
      <c r="K877" s="6">
        <v>6.5199999999999994E-2</v>
      </c>
      <c r="L877" s="6">
        <v>6.6000000000000003E-2</v>
      </c>
      <c r="N877" s="8">
        <v>2101000</v>
      </c>
      <c r="P877" s="8">
        <v>500000</v>
      </c>
      <c r="R877" s="8">
        <v>500000</v>
      </c>
      <c r="T877" s="8">
        <v>4.202</v>
      </c>
      <c r="V877">
        <f t="shared" si="87"/>
        <v>2014</v>
      </c>
      <c r="W877">
        <f t="shared" si="88"/>
        <v>2014</v>
      </c>
      <c r="X877" t="str">
        <f t="shared" si="89"/>
        <v>SPN1</v>
      </c>
    </row>
    <row r="878" spans="1:24" x14ac:dyDescent="0.2">
      <c r="A878" s="4">
        <v>41758</v>
      </c>
      <c r="B878" s="4">
        <v>41761</v>
      </c>
      <c r="D878" t="s">
        <v>439</v>
      </c>
      <c r="E878" s="4">
        <v>43570</v>
      </c>
      <c r="F878" s="6">
        <v>7.8750000000000001E-2</v>
      </c>
      <c r="K878" s="6">
        <v>7.60903E-2</v>
      </c>
      <c r="L878" s="6">
        <v>7.6300000000000007E-2</v>
      </c>
      <c r="N878" s="8">
        <v>3927500</v>
      </c>
      <c r="P878" s="8">
        <v>1600000</v>
      </c>
      <c r="R878" s="8">
        <v>1550000</v>
      </c>
      <c r="T878" s="8">
        <v>2.5338709677419353</v>
      </c>
      <c r="V878">
        <f t="shared" si="87"/>
        <v>2014</v>
      </c>
      <c r="W878">
        <f t="shared" si="88"/>
        <v>2014</v>
      </c>
      <c r="X878" t="str">
        <f t="shared" si="89"/>
        <v>FR00</v>
      </c>
    </row>
    <row r="879" spans="1:24" x14ac:dyDescent="0.2">
      <c r="A879" s="4">
        <v>41758</v>
      </c>
      <c r="B879" s="4">
        <v>41761</v>
      </c>
      <c r="D879" t="s">
        <v>444</v>
      </c>
      <c r="E879" s="4">
        <v>47192</v>
      </c>
      <c r="F879" s="6">
        <v>0.09</v>
      </c>
      <c r="K879" s="6">
        <v>8.3589499999999997E-2</v>
      </c>
      <c r="L879" s="6">
        <v>8.43E-2</v>
      </c>
      <c r="N879" s="8">
        <v>3245000</v>
      </c>
      <c r="P879" s="8">
        <v>2850000</v>
      </c>
      <c r="R879" s="8">
        <v>2850000</v>
      </c>
      <c r="T879" s="8">
        <v>1.1385964912280702</v>
      </c>
      <c r="V879">
        <f t="shared" si="87"/>
        <v>2014</v>
      </c>
      <c r="W879">
        <f t="shared" si="88"/>
        <v>2014</v>
      </c>
      <c r="X879" t="str">
        <f t="shared" si="89"/>
        <v>FR00</v>
      </c>
    </row>
    <row r="880" spans="1:24" x14ac:dyDescent="0.2">
      <c r="A880" s="4">
        <v>41758</v>
      </c>
      <c r="B880" s="4">
        <v>41761</v>
      </c>
      <c r="D880" t="s">
        <v>437</v>
      </c>
      <c r="E880" s="4">
        <v>12493</v>
      </c>
      <c r="F880" s="6">
        <v>8.3750000000000005E-2</v>
      </c>
      <c r="K880" s="6">
        <v>8.5289100000000007E-2</v>
      </c>
      <c r="L880" s="6">
        <v>8.5599999999999996E-2</v>
      </c>
      <c r="N880" s="8">
        <v>2072000</v>
      </c>
      <c r="P880" s="8">
        <v>1500000</v>
      </c>
      <c r="R880" s="8">
        <v>1500000</v>
      </c>
      <c r="T880" s="8">
        <v>1.3813333333333333</v>
      </c>
      <c r="V880">
        <f t="shared" si="87"/>
        <v>2014</v>
      </c>
      <c r="W880">
        <f t="shared" si="88"/>
        <v>2014</v>
      </c>
      <c r="X880" t="str">
        <f t="shared" si="89"/>
        <v>FR00</v>
      </c>
    </row>
    <row r="881" spans="1:24" x14ac:dyDescent="0.2">
      <c r="A881" s="4">
        <v>41758</v>
      </c>
      <c r="B881" s="4">
        <v>41761</v>
      </c>
      <c r="D881" t="s">
        <v>427</v>
      </c>
      <c r="E881" s="4">
        <v>16117</v>
      </c>
      <c r="F881" s="6">
        <v>8.7499999999999994E-2</v>
      </c>
      <c r="K881" s="6">
        <v>8.7633699999999995E-2</v>
      </c>
      <c r="L881" s="6">
        <v>0.09</v>
      </c>
      <c r="N881" s="8">
        <v>2259500</v>
      </c>
      <c r="P881" s="8">
        <v>1250000</v>
      </c>
      <c r="R881" s="8">
        <v>1050000</v>
      </c>
      <c r="T881" s="8">
        <v>2.151904761904762</v>
      </c>
      <c r="V881">
        <f t="shared" si="87"/>
        <v>2014</v>
      </c>
      <c r="W881">
        <f t="shared" si="88"/>
        <v>2014</v>
      </c>
      <c r="X881" t="str">
        <f t="shared" si="89"/>
        <v>FR00</v>
      </c>
    </row>
    <row r="882" spans="1:24" x14ac:dyDescent="0.2">
      <c r="A882" s="4">
        <v>41765</v>
      </c>
      <c r="B882" s="4">
        <v>41767</v>
      </c>
      <c r="D882" t="s">
        <v>484</v>
      </c>
      <c r="E882" s="4">
        <v>41950</v>
      </c>
      <c r="F882" s="6">
        <v>0</v>
      </c>
      <c r="K882" s="6">
        <v>6.0251100000000002E-2</v>
      </c>
      <c r="L882" s="6">
        <v>6.3125000000000001E-2</v>
      </c>
      <c r="N882" s="8">
        <v>1996000</v>
      </c>
      <c r="O882" s="8">
        <v>2834000</v>
      </c>
      <c r="P882" s="8">
        <v>1724000</v>
      </c>
      <c r="Q882" s="8">
        <v>2383000</v>
      </c>
      <c r="R882" s="8">
        <v>280000</v>
      </c>
      <c r="S882" s="8">
        <v>935000</v>
      </c>
      <c r="T882" s="8">
        <v>7.128571428571429</v>
      </c>
      <c r="V882">
        <f t="shared" si="87"/>
        <v>2014</v>
      </c>
      <c r="W882">
        <f t="shared" si="88"/>
        <v>2014</v>
      </c>
      <c r="X882" t="str">
        <f t="shared" si="89"/>
        <v>SPN-</v>
      </c>
    </row>
    <row r="883" spans="1:24" x14ac:dyDescent="0.2">
      <c r="A883" s="4">
        <v>41765</v>
      </c>
      <c r="B883" s="4">
        <v>41767</v>
      </c>
      <c r="D883" t="s">
        <v>418</v>
      </c>
      <c r="E883" s="4">
        <v>46402</v>
      </c>
      <c r="F883" s="6">
        <v>0.06</v>
      </c>
      <c r="K883" s="6">
        <v>8.62266E-2</v>
      </c>
      <c r="L883" s="6">
        <v>8.6582500000000007E-2</v>
      </c>
      <c r="N883" s="8">
        <v>204000</v>
      </c>
      <c r="P883" s="8">
        <v>204000</v>
      </c>
      <c r="R883" s="8">
        <v>200000</v>
      </c>
      <c r="T883" s="8">
        <v>1.02</v>
      </c>
      <c r="V883">
        <f t="shared" si="87"/>
        <v>2014</v>
      </c>
      <c r="W883">
        <f t="shared" si="88"/>
        <v>2014</v>
      </c>
      <c r="X883" t="str">
        <f t="shared" si="89"/>
        <v>PBS-</v>
      </c>
    </row>
    <row r="884" spans="1:24" x14ac:dyDescent="0.2">
      <c r="A884" s="4">
        <v>41765</v>
      </c>
      <c r="B884" s="4">
        <v>41767</v>
      </c>
      <c r="D884" t="s">
        <v>417</v>
      </c>
      <c r="E884" s="4">
        <v>52336</v>
      </c>
      <c r="F884" s="6">
        <v>6.7500000000000004E-2</v>
      </c>
      <c r="K884" s="6">
        <v>8.9898900000000004E-2</v>
      </c>
      <c r="L884" s="6">
        <v>9.0312500000000004E-2</v>
      </c>
      <c r="N884" s="8">
        <v>508000</v>
      </c>
      <c r="P884" s="8">
        <v>455000</v>
      </c>
      <c r="R884" s="8">
        <v>455000</v>
      </c>
      <c r="T884" s="8">
        <v>1.1164835164835165</v>
      </c>
      <c r="V884">
        <f t="shared" si="87"/>
        <v>2014</v>
      </c>
      <c r="W884">
        <f t="shared" si="88"/>
        <v>2014</v>
      </c>
      <c r="X884" t="str">
        <f t="shared" si="89"/>
        <v>PBS-</v>
      </c>
    </row>
    <row r="885" spans="1:24" x14ac:dyDescent="0.2">
      <c r="A885" s="4">
        <v>41765</v>
      </c>
      <c r="B885" s="4">
        <v>41767</v>
      </c>
      <c r="D885" t="s">
        <v>423</v>
      </c>
      <c r="E885" s="4">
        <v>44089</v>
      </c>
      <c r="F885" s="6">
        <v>8.2500000000000004E-2</v>
      </c>
      <c r="N885" s="8">
        <v>126000</v>
      </c>
      <c r="P885" s="8">
        <v>0</v>
      </c>
      <c r="R885" s="8">
        <v>0</v>
      </c>
      <c r="T885" s="8" t="e">
        <v>#DIV/0!</v>
      </c>
      <c r="V885">
        <f t="shared" si="87"/>
        <v>2014</v>
      </c>
      <c r="W885">
        <f t="shared" si="88"/>
        <v>2014</v>
      </c>
      <c r="X885" t="str">
        <f t="shared" si="89"/>
        <v>PBS-</v>
      </c>
    </row>
    <row r="886" spans="1:24" x14ac:dyDescent="0.2">
      <c r="A886" s="4">
        <v>41771</v>
      </c>
      <c r="B886" s="4">
        <v>41773</v>
      </c>
      <c r="D886" t="s">
        <v>469</v>
      </c>
      <c r="E886" s="4">
        <v>42041</v>
      </c>
      <c r="F886" s="6">
        <v>0</v>
      </c>
      <c r="K886" s="6">
        <v>6.2741400000000003E-2</v>
      </c>
      <c r="L886" s="6">
        <v>6.4299999999999996E-2</v>
      </c>
      <c r="M886" s="8">
        <v>8000000</v>
      </c>
      <c r="N886" s="8">
        <v>1591000</v>
      </c>
      <c r="O886" s="8">
        <v>14180800</v>
      </c>
      <c r="P886" s="8">
        <v>1100000</v>
      </c>
      <c r="Q886" s="8">
        <v>13193800</v>
      </c>
      <c r="R886" s="8">
        <v>1000000</v>
      </c>
      <c r="S886" s="8">
        <v>10000000</v>
      </c>
      <c r="T886" s="8">
        <v>1.591</v>
      </c>
      <c r="V886">
        <f t="shared" si="87"/>
        <v>2014</v>
      </c>
      <c r="W886">
        <f t="shared" si="88"/>
        <v>2014</v>
      </c>
      <c r="X886" t="str">
        <f t="shared" si="89"/>
        <v>SPN1</v>
      </c>
    </row>
    <row r="887" spans="1:24" x14ac:dyDescent="0.2">
      <c r="A887" s="4">
        <v>41771</v>
      </c>
      <c r="B887" s="4">
        <v>41773</v>
      </c>
      <c r="D887" t="s">
        <v>483</v>
      </c>
      <c r="E887" s="4">
        <v>42125</v>
      </c>
      <c r="F887" s="6">
        <v>0</v>
      </c>
      <c r="K887" s="6">
        <v>6.4394999999999994E-2</v>
      </c>
      <c r="L887" s="6">
        <v>6.54E-2</v>
      </c>
      <c r="N887" s="8">
        <v>1896000</v>
      </c>
      <c r="P887" s="8">
        <v>1400000</v>
      </c>
      <c r="R887" s="8">
        <v>1000000</v>
      </c>
      <c r="T887" s="8">
        <v>1.8959999999999999</v>
      </c>
      <c r="V887">
        <f t="shared" si="87"/>
        <v>2014</v>
      </c>
      <c r="W887">
        <f t="shared" si="88"/>
        <v>2014</v>
      </c>
      <c r="X887" t="str">
        <f t="shared" si="89"/>
        <v>SPN1</v>
      </c>
    </row>
    <row r="888" spans="1:24" x14ac:dyDescent="0.2">
      <c r="A888" s="4">
        <v>41771</v>
      </c>
      <c r="B888" s="4">
        <v>41773</v>
      </c>
      <c r="D888" t="s">
        <v>440</v>
      </c>
      <c r="E888" s="4">
        <v>45366</v>
      </c>
      <c r="F888" s="6">
        <v>8.3750000000000005E-2</v>
      </c>
      <c r="K888" s="6">
        <v>8.0099199999999995E-2</v>
      </c>
      <c r="L888" s="6">
        <v>8.0500000000000002E-2</v>
      </c>
      <c r="N888" s="8">
        <v>3836000</v>
      </c>
      <c r="P888" s="8">
        <v>3836000</v>
      </c>
      <c r="R888" s="8">
        <v>2850000</v>
      </c>
      <c r="T888" s="8">
        <v>1.3459649122807018</v>
      </c>
      <c r="V888">
        <f t="shared" si="87"/>
        <v>2014</v>
      </c>
      <c r="W888">
        <f t="shared" si="88"/>
        <v>2014</v>
      </c>
      <c r="X888" t="str">
        <f t="shared" si="89"/>
        <v>FR00</v>
      </c>
    </row>
    <row r="889" spans="1:24" x14ac:dyDescent="0.2">
      <c r="A889" s="4">
        <v>41771</v>
      </c>
      <c r="B889" s="4">
        <v>41773</v>
      </c>
      <c r="D889" t="s">
        <v>444</v>
      </c>
      <c r="E889" s="4">
        <v>47192</v>
      </c>
      <c r="F889" s="6">
        <v>0.09</v>
      </c>
      <c r="K889" s="6">
        <v>8.4653500000000007E-2</v>
      </c>
      <c r="L889" s="6">
        <v>8.4900000000000003E-2</v>
      </c>
      <c r="N889" s="8">
        <v>5370500</v>
      </c>
      <c r="P889" s="8">
        <v>5370500</v>
      </c>
      <c r="R889" s="8">
        <v>3950000</v>
      </c>
      <c r="T889" s="8">
        <v>1.3596202531645569</v>
      </c>
      <c r="V889">
        <f t="shared" si="87"/>
        <v>2014</v>
      </c>
      <c r="W889">
        <f t="shared" si="88"/>
        <v>2014</v>
      </c>
      <c r="X889" t="str">
        <f t="shared" si="89"/>
        <v>FR00</v>
      </c>
    </row>
    <row r="890" spans="1:24" x14ac:dyDescent="0.2">
      <c r="A890" s="4">
        <v>41771</v>
      </c>
      <c r="B890" s="4">
        <v>41773</v>
      </c>
      <c r="D890" t="s">
        <v>437</v>
      </c>
      <c r="E890" s="4">
        <v>49018</v>
      </c>
      <c r="F890" s="6">
        <v>8.3750000000000005E-2</v>
      </c>
      <c r="K890" s="6">
        <v>8.5728100000000002E-2</v>
      </c>
      <c r="L890" s="6">
        <v>8.5900000000000004E-2</v>
      </c>
      <c r="N890" s="8">
        <v>1487300</v>
      </c>
      <c r="P890" s="8">
        <v>1487300</v>
      </c>
      <c r="R890" s="8">
        <v>1200000</v>
      </c>
      <c r="T890" s="8">
        <v>1.2394166666666666</v>
      </c>
      <c r="V890">
        <f t="shared" si="87"/>
        <v>2014</v>
      </c>
      <c r="W890">
        <f t="shared" si="88"/>
        <v>2014</v>
      </c>
      <c r="X890" t="str">
        <f t="shared" si="89"/>
        <v>FR00</v>
      </c>
    </row>
    <row r="891" spans="1:24" x14ac:dyDescent="0.2">
      <c r="A891" s="4">
        <v>41779</v>
      </c>
      <c r="B891" s="4">
        <v>41781</v>
      </c>
      <c r="D891" t="s">
        <v>484</v>
      </c>
      <c r="E891" s="4">
        <v>41950</v>
      </c>
      <c r="F891" s="6">
        <v>0</v>
      </c>
      <c r="K891" s="6" t="s">
        <v>21</v>
      </c>
      <c r="L891" s="6" t="s">
        <v>21</v>
      </c>
      <c r="M891" s="8">
        <v>1500000</v>
      </c>
      <c r="N891" s="8">
        <v>2232000</v>
      </c>
      <c r="O891" s="8">
        <v>3058000</v>
      </c>
      <c r="P891" s="8">
        <v>65000</v>
      </c>
      <c r="Q891" s="8">
        <v>735000</v>
      </c>
      <c r="R891" s="8">
        <v>0</v>
      </c>
      <c r="S891" s="8">
        <v>670000</v>
      </c>
      <c r="T891" s="8" t="e">
        <v>#DIV/0!</v>
      </c>
      <c r="V891">
        <f t="shared" si="87"/>
        <v>2014</v>
      </c>
      <c r="W891">
        <f t="shared" si="88"/>
        <v>2014</v>
      </c>
      <c r="X891" t="str">
        <f t="shared" si="89"/>
        <v>SPN-</v>
      </c>
    </row>
    <row r="892" spans="1:24" x14ac:dyDescent="0.2">
      <c r="A892" s="4">
        <v>41779</v>
      </c>
      <c r="B892" s="4">
        <v>41781</v>
      </c>
      <c r="D892" t="s">
        <v>418</v>
      </c>
      <c r="E892" s="4">
        <v>46402</v>
      </c>
      <c r="F892" s="6">
        <v>0.06</v>
      </c>
      <c r="K892" s="6">
        <v>8.6299329999999994E-2</v>
      </c>
      <c r="L892" s="6">
        <v>8.6562500000000001E-2</v>
      </c>
      <c r="N892" s="8">
        <v>201000</v>
      </c>
      <c r="P892" s="8">
        <v>190000</v>
      </c>
      <c r="R892" s="8">
        <v>190000</v>
      </c>
      <c r="T892" s="8">
        <v>1.0578947368421052</v>
      </c>
      <c r="V892">
        <f t="shared" si="87"/>
        <v>2014</v>
      </c>
      <c r="W892">
        <f t="shared" si="88"/>
        <v>2014</v>
      </c>
      <c r="X892" t="str">
        <f t="shared" si="89"/>
        <v>PBS-</v>
      </c>
    </row>
    <row r="893" spans="1:24" x14ac:dyDescent="0.2">
      <c r="A893" s="4">
        <v>41779</v>
      </c>
      <c r="B893" s="4">
        <v>41781</v>
      </c>
      <c r="D893" t="s">
        <v>417</v>
      </c>
      <c r="E893" s="4">
        <v>52336</v>
      </c>
      <c r="F893" s="6">
        <v>6.7500000000000004E-2</v>
      </c>
      <c r="K893" s="6">
        <v>9.0088500000000002E-2</v>
      </c>
      <c r="L893" s="6">
        <v>9.0937500000000004E-2</v>
      </c>
      <c r="N893" s="8">
        <v>518000</v>
      </c>
      <c r="P893" s="8">
        <v>480000</v>
      </c>
      <c r="R893" s="8">
        <v>480000</v>
      </c>
      <c r="T893" s="8">
        <v>1.0791666666666666</v>
      </c>
      <c r="V893">
        <f t="shared" si="87"/>
        <v>2014</v>
      </c>
      <c r="W893">
        <f t="shared" si="88"/>
        <v>2014</v>
      </c>
      <c r="X893" t="str">
        <f t="shared" si="89"/>
        <v>PBS-</v>
      </c>
    </row>
    <row r="894" spans="1:24" x14ac:dyDescent="0.2">
      <c r="A894" s="4">
        <v>41779</v>
      </c>
      <c r="B894" s="4">
        <v>41781</v>
      </c>
      <c r="D894" t="s">
        <v>423</v>
      </c>
      <c r="E894" s="4">
        <v>44089</v>
      </c>
      <c r="F894" s="6">
        <v>8.2500000000000004E-2</v>
      </c>
      <c r="K894" s="6" t="s">
        <v>21</v>
      </c>
      <c r="L894" s="6" t="s">
        <v>21</v>
      </c>
      <c r="N894" s="8">
        <v>107000</v>
      </c>
      <c r="P894" s="8">
        <v>0</v>
      </c>
      <c r="R894" s="8">
        <v>0</v>
      </c>
      <c r="T894" s="8" t="e">
        <v>#DIV/0!</v>
      </c>
      <c r="V894">
        <f t="shared" si="87"/>
        <v>2014</v>
      </c>
      <c r="W894">
        <f t="shared" si="88"/>
        <v>2014</v>
      </c>
      <c r="X894" t="str">
        <f t="shared" si="89"/>
        <v>PBS-</v>
      </c>
    </row>
    <row r="895" spans="1:24" x14ac:dyDescent="0.2">
      <c r="A895" s="4">
        <v>41785</v>
      </c>
      <c r="B895" s="4">
        <v>41789</v>
      </c>
      <c r="D895" t="s">
        <v>475</v>
      </c>
      <c r="E895" s="4">
        <v>42068</v>
      </c>
      <c r="F895" s="6">
        <v>0</v>
      </c>
      <c r="K895" s="6">
        <v>6.3488900000000001E-2</v>
      </c>
      <c r="L895" s="6">
        <v>6.4000000000000001E-2</v>
      </c>
      <c r="M895" s="8">
        <v>8000000</v>
      </c>
      <c r="N895" s="8">
        <v>3776000</v>
      </c>
      <c r="O895" s="8">
        <v>15109000</v>
      </c>
      <c r="P895" s="8">
        <v>1350000</v>
      </c>
      <c r="Q895" s="8">
        <v>8260000</v>
      </c>
      <c r="R895" s="8">
        <v>1350000</v>
      </c>
      <c r="S895" s="8">
        <v>8100000</v>
      </c>
      <c r="T895" s="8">
        <v>2.797037037037037</v>
      </c>
      <c r="V895">
        <f t="shared" si="87"/>
        <v>2014</v>
      </c>
      <c r="W895">
        <f t="shared" si="88"/>
        <v>2014</v>
      </c>
      <c r="X895" t="str">
        <f t="shared" si="89"/>
        <v>SPN1</v>
      </c>
    </row>
    <row r="896" spans="1:24" x14ac:dyDescent="0.2">
      <c r="A896" s="4">
        <v>41785</v>
      </c>
      <c r="B896" s="4">
        <v>41789</v>
      </c>
      <c r="D896" t="s">
        <v>483</v>
      </c>
      <c r="E896" s="4">
        <v>42125</v>
      </c>
      <c r="F896" s="6">
        <v>0</v>
      </c>
      <c r="N896" s="8">
        <v>2143000</v>
      </c>
      <c r="P896" s="8">
        <v>60000</v>
      </c>
      <c r="R896" s="8">
        <v>0</v>
      </c>
      <c r="T896" s="8" t="e">
        <v>#DIV/0!</v>
      </c>
      <c r="V896">
        <f t="shared" si="87"/>
        <v>2014</v>
      </c>
      <c r="W896">
        <f t="shared" si="88"/>
        <v>2014</v>
      </c>
      <c r="X896" t="str">
        <f t="shared" si="89"/>
        <v>SPN1</v>
      </c>
    </row>
    <row r="897" spans="1:24" x14ac:dyDescent="0.2">
      <c r="A897" s="4">
        <v>41785</v>
      </c>
      <c r="B897" s="4">
        <v>41789</v>
      </c>
      <c r="D897" t="s">
        <v>439</v>
      </c>
      <c r="E897" s="4">
        <v>43570</v>
      </c>
      <c r="F897" s="6">
        <v>7.8750000000000001E-2</v>
      </c>
      <c r="K897" s="6">
        <v>7.6660800000000001E-2</v>
      </c>
      <c r="L897" s="6">
        <v>7.7200000000000005E-2</v>
      </c>
      <c r="N897" s="8">
        <v>2486000</v>
      </c>
      <c r="P897" s="8">
        <v>2100000</v>
      </c>
      <c r="R897" s="8">
        <v>2000000</v>
      </c>
      <c r="T897" s="8">
        <v>1.2430000000000001</v>
      </c>
      <c r="V897">
        <f t="shared" si="87"/>
        <v>2014</v>
      </c>
      <c r="W897">
        <f t="shared" si="88"/>
        <v>2014</v>
      </c>
      <c r="X897" t="str">
        <f t="shared" si="89"/>
        <v>FR00</v>
      </c>
    </row>
    <row r="898" spans="1:24" x14ac:dyDescent="0.2">
      <c r="A898" s="4">
        <v>41785</v>
      </c>
      <c r="B898" s="4">
        <v>41789</v>
      </c>
      <c r="D898" t="s">
        <v>444</v>
      </c>
      <c r="E898" s="4">
        <v>47192</v>
      </c>
      <c r="F898" s="6">
        <v>0.09</v>
      </c>
      <c r="K898" s="6">
        <v>8.5298799999999994E-2</v>
      </c>
      <c r="L898" s="6">
        <v>8.5699999999999998E-2</v>
      </c>
      <c r="N898" s="8">
        <v>5348000</v>
      </c>
      <c r="P898" s="8">
        <v>4000000</v>
      </c>
      <c r="R898" s="8">
        <v>4000000</v>
      </c>
      <c r="T898" s="8">
        <v>1.337</v>
      </c>
      <c r="V898">
        <f t="shared" si="87"/>
        <v>2014</v>
      </c>
      <c r="W898">
        <f t="shared" si="88"/>
        <v>2014</v>
      </c>
      <c r="X898" t="str">
        <f t="shared" si="89"/>
        <v>FR00</v>
      </c>
    </row>
    <row r="899" spans="1:24" x14ac:dyDescent="0.2">
      <c r="A899" s="4">
        <v>41785</v>
      </c>
      <c r="B899" s="4">
        <v>41789</v>
      </c>
      <c r="D899" t="s">
        <v>437</v>
      </c>
      <c r="E899" s="4">
        <v>49018</v>
      </c>
      <c r="F899" s="6">
        <v>8.3750000000000005E-2</v>
      </c>
      <c r="K899" s="6">
        <v>8.6392899999999995E-2</v>
      </c>
      <c r="L899" s="6">
        <v>8.6499999999999994E-2</v>
      </c>
      <c r="N899" s="8">
        <v>1356000</v>
      </c>
      <c r="P899" s="8">
        <v>750000</v>
      </c>
      <c r="R899" s="8">
        <v>750000</v>
      </c>
      <c r="T899" s="8">
        <v>1.8080000000000001</v>
      </c>
      <c r="V899">
        <f t="shared" si="87"/>
        <v>2014</v>
      </c>
      <c r="W899">
        <f t="shared" si="88"/>
        <v>2014</v>
      </c>
      <c r="X899" t="str">
        <f t="shared" si="89"/>
        <v>FR00</v>
      </c>
    </row>
    <row r="900" spans="1:24" x14ac:dyDescent="0.2">
      <c r="A900" s="4">
        <v>41785</v>
      </c>
      <c r="B900" s="4">
        <v>41789</v>
      </c>
      <c r="D900" t="s">
        <v>485</v>
      </c>
      <c r="E900" s="4">
        <v>42510</v>
      </c>
      <c r="F900" s="6">
        <v>8.7499999999999994E-2</v>
      </c>
      <c r="M900" s="8">
        <v>2838000</v>
      </c>
      <c r="N900" s="8">
        <v>2395385</v>
      </c>
      <c r="P900" s="8">
        <v>2390885</v>
      </c>
      <c r="R900" s="8">
        <v>2390885</v>
      </c>
      <c r="T900" s="8">
        <v>1.001882148242178</v>
      </c>
      <c r="V900">
        <f t="shared" si="87"/>
        <v>2014</v>
      </c>
      <c r="W900">
        <f t="shared" si="88"/>
        <v>2014</v>
      </c>
      <c r="X900" t="str">
        <f t="shared" si="89"/>
        <v>SBR0</v>
      </c>
    </row>
    <row r="901" spans="1:24" x14ac:dyDescent="0.2">
      <c r="A901" s="4">
        <v>41793</v>
      </c>
      <c r="B901" s="4">
        <v>41795</v>
      </c>
      <c r="D901" t="s">
        <v>486</v>
      </c>
      <c r="E901" s="4">
        <v>41977</v>
      </c>
      <c r="F901" s="6">
        <v>0</v>
      </c>
      <c r="K901" s="6">
        <v>5.7500000000000002E-2</v>
      </c>
      <c r="L901" s="6">
        <v>5.7500000000000002E-2</v>
      </c>
      <c r="N901" s="8">
        <v>3366000</v>
      </c>
      <c r="O901" s="8">
        <v>4220000</v>
      </c>
      <c r="P901" s="8">
        <v>2800000</v>
      </c>
      <c r="Q901" s="8">
        <v>3413000</v>
      </c>
      <c r="R901" s="8">
        <v>340000</v>
      </c>
      <c r="S901" s="8">
        <v>890000</v>
      </c>
      <c r="T901" s="8">
        <v>9.9</v>
      </c>
      <c r="V901">
        <f t="shared" si="87"/>
        <v>2014</v>
      </c>
      <c r="W901">
        <f t="shared" si="88"/>
        <v>2014</v>
      </c>
      <c r="X901" t="str">
        <f t="shared" si="89"/>
        <v>SPNS</v>
      </c>
    </row>
    <row r="902" spans="1:24" x14ac:dyDescent="0.2">
      <c r="A902" s="4">
        <v>41793</v>
      </c>
      <c r="B902" s="4">
        <v>41795</v>
      </c>
      <c r="D902" t="s">
        <v>417</v>
      </c>
      <c r="E902" s="4">
        <v>15811</v>
      </c>
      <c r="F902" s="6">
        <v>6.7500000000000004E-2</v>
      </c>
      <c r="K902" s="6">
        <v>9.0990600000000005E-2</v>
      </c>
      <c r="L902" s="6">
        <v>9.1502500000000001E-2</v>
      </c>
      <c r="N902" s="8">
        <v>341000</v>
      </c>
      <c r="P902" s="8">
        <v>100000</v>
      </c>
      <c r="R902" s="8">
        <v>100000</v>
      </c>
      <c r="T902" s="8">
        <v>3.41</v>
      </c>
      <c r="V902">
        <f t="shared" si="87"/>
        <v>2014</v>
      </c>
      <c r="W902">
        <f t="shared" si="88"/>
        <v>2014</v>
      </c>
      <c r="X902" t="str">
        <f t="shared" si="89"/>
        <v>PBS-</v>
      </c>
    </row>
    <row r="903" spans="1:24" x14ac:dyDescent="0.2">
      <c r="A903" s="4">
        <v>41793</v>
      </c>
      <c r="B903" s="4">
        <v>41795</v>
      </c>
      <c r="D903" t="s">
        <v>423</v>
      </c>
      <c r="E903" s="4">
        <v>44089</v>
      </c>
      <c r="F903" s="6">
        <v>8.2500000000000004E-2</v>
      </c>
      <c r="K903" s="6">
        <v>8.1520800000000004E-2</v>
      </c>
      <c r="L903" s="6">
        <v>8.2500000000000004E-2</v>
      </c>
      <c r="N903" s="8">
        <v>513000</v>
      </c>
      <c r="P903" s="8">
        <v>513000</v>
      </c>
      <c r="R903" s="8">
        <v>450000</v>
      </c>
      <c r="T903" s="8">
        <v>1.1399999999999999</v>
      </c>
      <c r="V903">
        <f t="shared" si="87"/>
        <v>2014</v>
      </c>
      <c r="W903">
        <f t="shared" si="88"/>
        <v>2014</v>
      </c>
      <c r="X903" t="str">
        <f t="shared" si="89"/>
        <v>PBS-</v>
      </c>
    </row>
    <row r="904" spans="1:24" x14ac:dyDescent="0.2">
      <c r="A904" s="4">
        <v>41800</v>
      </c>
      <c r="B904" s="4">
        <v>41802</v>
      </c>
      <c r="D904" t="s">
        <v>443</v>
      </c>
      <c r="E904" s="4">
        <v>41893</v>
      </c>
      <c r="F904" s="6">
        <v>0</v>
      </c>
      <c r="K904" s="6">
        <v>5.425E-2</v>
      </c>
      <c r="L904" s="6">
        <v>5.5500000000000001E-2</v>
      </c>
      <c r="M904" s="8">
        <v>8000000</v>
      </c>
      <c r="N904" s="8">
        <v>5357100</v>
      </c>
      <c r="O904" s="8">
        <v>21631100</v>
      </c>
      <c r="P904" s="8">
        <v>5357100</v>
      </c>
      <c r="Q904" s="8">
        <v>19204100</v>
      </c>
      <c r="R904" s="8">
        <v>1000000</v>
      </c>
      <c r="S904" s="8">
        <v>12000000</v>
      </c>
      <c r="T904" s="8">
        <v>5.3571</v>
      </c>
      <c r="V904">
        <f t="shared" si="87"/>
        <v>2014</v>
      </c>
      <c r="W904">
        <f t="shared" si="88"/>
        <v>2014</v>
      </c>
      <c r="X904" t="str">
        <f t="shared" si="89"/>
        <v>SPN1</v>
      </c>
    </row>
    <row r="905" spans="1:24" x14ac:dyDescent="0.2">
      <c r="A905" s="4">
        <v>41800</v>
      </c>
      <c r="B905" s="4">
        <v>41802</v>
      </c>
      <c r="D905" t="s">
        <v>487</v>
      </c>
      <c r="E905" s="4">
        <v>42166</v>
      </c>
      <c r="F905" s="6">
        <v>0</v>
      </c>
      <c r="K905" s="6">
        <v>6.4424999999999996E-2</v>
      </c>
      <c r="L905" s="6">
        <v>6.59E-2</v>
      </c>
      <c r="N905" s="8">
        <v>3121000</v>
      </c>
      <c r="P905" s="8">
        <v>2850000</v>
      </c>
      <c r="R905" s="8">
        <v>2000000</v>
      </c>
      <c r="T905" s="8">
        <v>1.5605</v>
      </c>
      <c r="V905">
        <f t="shared" si="87"/>
        <v>2014</v>
      </c>
      <c r="W905">
        <f t="shared" si="88"/>
        <v>2014</v>
      </c>
      <c r="X905" t="str">
        <f t="shared" si="89"/>
        <v>SPN1</v>
      </c>
    </row>
    <row r="906" spans="1:24" x14ac:dyDescent="0.2">
      <c r="A906" s="4">
        <v>41800</v>
      </c>
      <c r="B906" s="4">
        <v>41802</v>
      </c>
      <c r="D906" t="s">
        <v>439</v>
      </c>
      <c r="E906" s="4">
        <v>43570</v>
      </c>
      <c r="F906" s="6">
        <v>7.8750000000000001E-2</v>
      </c>
      <c r="K906" s="6">
        <v>7.6870400000000005E-2</v>
      </c>
      <c r="L906" s="6">
        <v>7.7200000000000005E-2</v>
      </c>
      <c r="N906" s="8">
        <v>3897000</v>
      </c>
      <c r="P906" s="8">
        <v>3897000</v>
      </c>
      <c r="R906" s="8">
        <v>3100000</v>
      </c>
      <c r="T906" s="8">
        <v>1.2570967741935484</v>
      </c>
      <c r="V906">
        <f t="shared" si="87"/>
        <v>2014</v>
      </c>
      <c r="W906">
        <f t="shared" si="88"/>
        <v>2014</v>
      </c>
      <c r="X906" t="str">
        <f t="shared" si="89"/>
        <v>FR00</v>
      </c>
    </row>
    <row r="907" spans="1:24" x14ac:dyDescent="0.2">
      <c r="A907" s="4">
        <v>41800</v>
      </c>
      <c r="B907" s="4">
        <v>41802</v>
      </c>
      <c r="D907" t="s">
        <v>440</v>
      </c>
      <c r="E907" s="4">
        <v>45366</v>
      </c>
      <c r="F907" s="6">
        <v>8.3750000000000005E-2</v>
      </c>
      <c r="K907" s="6">
        <v>8.0266699999999996E-2</v>
      </c>
      <c r="L907" s="6">
        <v>8.0600000000000005E-2</v>
      </c>
      <c r="N907" s="8">
        <v>5875000</v>
      </c>
      <c r="P907" s="8">
        <v>5000000</v>
      </c>
      <c r="R907" s="8">
        <v>3800000</v>
      </c>
      <c r="T907" s="8">
        <v>1.5460526315789473</v>
      </c>
      <c r="V907">
        <f t="shared" si="87"/>
        <v>2014</v>
      </c>
      <c r="W907">
        <f t="shared" si="88"/>
        <v>2014</v>
      </c>
      <c r="X907" t="str">
        <f t="shared" si="89"/>
        <v>FR00</v>
      </c>
    </row>
    <row r="908" spans="1:24" x14ac:dyDescent="0.2">
      <c r="A908" s="4">
        <v>41800</v>
      </c>
      <c r="B908" s="4">
        <v>41802</v>
      </c>
      <c r="D908" t="s">
        <v>437</v>
      </c>
      <c r="E908" s="4">
        <v>12493</v>
      </c>
      <c r="F908" s="6">
        <v>8.3750000000000005E-2</v>
      </c>
      <c r="K908" s="6">
        <v>8.6699799999999994E-2</v>
      </c>
      <c r="L908" s="6">
        <v>8.6800000000000002E-2</v>
      </c>
      <c r="N908" s="8">
        <v>3381000</v>
      </c>
      <c r="P908" s="8">
        <v>2100000</v>
      </c>
      <c r="R908" s="8">
        <v>2100000</v>
      </c>
      <c r="T908" s="8">
        <v>1.61</v>
      </c>
      <c r="V908">
        <f t="shared" si="87"/>
        <v>2014</v>
      </c>
      <c r="W908">
        <f t="shared" si="88"/>
        <v>2014</v>
      </c>
      <c r="X908" t="str">
        <f t="shared" si="89"/>
        <v>FR00</v>
      </c>
    </row>
    <row r="909" spans="1:24" x14ac:dyDescent="0.2">
      <c r="A909" s="4">
        <v>41807</v>
      </c>
      <c r="B909" s="4">
        <v>41809</v>
      </c>
      <c r="D909" t="s">
        <v>486</v>
      </c>
      <c r="E909" s="4">
        <v>41977</v>
      </c>
      <c r="F909" s="6">
        <v>0</v>
      </c>
      <c r="K909" s="6">
        <v>5.9683300000000002E-2</v>
      </c>
      <c r="L909" s="6">
        <v>0.06</v>
      </c>
      <c r="N909" s="8">
        <v>1801000</v>
      </c>
      <c r="O909" s="8">
        <v>2717000</v>
      </c>
      <c r="P909" s="8">
        <v>540000</v>
      </c>
      <c r="Q909" s="8">
        <v>546000</v>
      </c>
      <c r="R909" s="8">
        <v>185000</v>
      </c>
      <c r="S909" s="8">
        <v>185000</v>
      </c>
      <c r="T909" s="8">
        <v>9.7351351351351347</v>
      </c>
      <c r="V909">
        <f t="shared" si="87"/>
        <v>2014</v>
      </c>
      <c r="W909">
        <f t="shared" si="88"/>
        <v>2014</v>
      </c>
      <c r="X909" t="str">
        <f t="shared" si="89"/>
        <v>SPNS</v>
      </c>
    </row>
    <row r="910" spans="1:24" x14ac:dyDescent="0.2">
      <c r="A910" s="4">
        <v>41807</v>
      </c>
      <c r="B910" s="4">
        <v>41809</v>
      </c>
      <c r="D910" t="s">
        <v>417</v>
      </c>
      <c r="E910" s="4">
        <v>15811</v>
      </c>
      <c r="F910" s="6">
        <v>6.7500000000000004E-2</v>
      </c>
      <c r="N910" s="8">
        <v>512000</v>
      </c>
      <c r="P910" s="8">
        <v>6000</v>
      </c>
      <c r="R910" s="8">
        <v>0</v>
      </c>
      <c r="T910" s="8" t="e">
        <v>#DIV/0!</v>
      </c>
      <c r="V910">
        <f t="shared" si="87"/>
        <v>2014</v>
      </c>
      <c r="W910">
        <f t="shared" si="88"/>
        <v>2014</v>
      </c>
      <c r="X910" t="str">
        <f t="shared" si="89"/>
        <v>PBS-</v>
      </c>
    </row>
    <row r="911" spans="1:24" x14ac:dyDescent="0.2">
      <c r="A911" s="4">
        <v>41807</v>
      </c>
      <c r="B911" s="4">
        <v>41809</v>
      </c>
      <c r="D911" t="s">
        <v>423</v>
      </c>
      <c r="E911" s="4">
        <v>44089</v>
      </c>
      <c r="F911" s="6">
        <v>8.2500000000000004E-2</v>
      </c>
      <c r="N911" s="8">
        <v>404000</v>
      </c>
      <c r="P911" s="8">
        <v>0</v>
      </c>
      <c r="R911" s="8">
        <v>0</v>
      </c>
      <c r="T911" s="8" t="e">
        <v>#DIV/0!</v>
      </c>
      <c r="V911">
        <f t="shared" si="87"/>
        <v>2014</v>
      </c>
      <c r="W911">
        <f t="shared" si="88"/>
        <v>2014</v>
      </c>
      <c r="X911" t="str">
        <f t="shared" si="89"/>
        <v>PBS-</v>
      </c>
    </row>
    <row r="912" spans="1:24" x14ac:dyDescent="0.2">
      <c r="A912" s="4">
        <v>41814</v>
      </c>
      <c r="B912" s="4">
        <v>41816</v>
      </c>
      <c r="D912" t="s">
        <v>480</v>
      </c>
      <c r="E912" s="4">
        <v>42097</v>
      </c>
      <c r="F912" s="6">
        <v>0</v>
      </c>
      <c r="K912" s="6">
        <v>6.3500000000000001E-2</v>
      </c>
      <c r="L912" s="6">
        <v>6.4000000000000001E-2</v>
      </c>
      <c r="M912" s="8">
        <v>8000000</v>
      </c>
      <c r="N912" s="8">
        <v>1670000</v>
      </c>
      <c r="O912" s="8">
        <v>13809000</v>
      </c>
      <c r="P912" s="8">
        <v>400000</v>
      </c>
      <c r="Q912" s="8">
        <v>8400000</v>
      </c>
      <c r="R912" s="8">
        <v>400000</v>
      </c>
      <c r="S912" s="8">
        <v>8350000</v>
      </c>
      <c r="T912" s="8">
        <v>4.1749999999999998</v>
      </c>
      <c r="V912">
        <f t="shared" si="87"/>
        <v>2014</v>
      </c>
      <c r="W912">
        <f t="shared" si="88"/>
        <v>2014</v>
      </c>
      <c r="X912" t="str">
        <f t="shared" si="89"/>
        <v>SPN1</v>
      </c>
    </row>
    <row r="913" spans="1:24" x14ac:dyDescent="0.2">
      <c r="A913" s="4">
        <v>41814</v>
      </c>
      <c r="B913" s="4">
        <v>41816</v>
      </c>
      <c r="D913" t="s">
        <v>487</v>
      </c>
      <c r="E913" s="4">
        <v>42166</v>
      </c>
      <c r="F913" s="6">
        <v>0</v>
      </c>
      <c r="K913" s="6" t="s">
        <v>21</v>
      </c>
      <c r="L913" s="6" t="s">
        <v>21</v>
      </c>
      <c r="N913" s="8">
        <v>1100000</v>
      </c>
      <c r="P913" s="8">
        <v>0</v>
      </c>
      <c r="R913" s="8">
        <v>0</v>
      </c>
      <c r="T913" s="8" t="e">
        <v>#DIV/0!</v>
      </c>
      <c r="V913">
        <f t="shared" si="87"/>
        <v>2014</v>
      </c>
      <c r="W913">
        <f t="shared" si="88"/>
        <v>2014</v>
      </c>
      <c r="X913" t="str">
        <f t="shared" si="89"/>
        <v>SPN1</v>
      </c>
    </row>
    <row r="914" spans="1:24" x14ac:dyDescent="0.2">
      <c r="A914" s="4">
        <v>41814</v>
      </c>
      <c r="B914" s="4">
        <v>41816</v>
      </c>
      <c r="D914" t="s">
        <v>440</v>
      </c>
      <c r="E914" s="4">
        <v>45366</v>
      </c>
      <c r="F914" s="6">
        <v>8.3750000000000005E-2</v>
      </c>
      <c r="K914" s="6">
        <v>8.1796400000000005E-2</v>
      </c>
      <c r="L914" s="6">
        <v>8.2199999999999995E-2</v>
      </c>
      <c r="N914" s="8">
        <v>6472000</v>
      </c>
      <c r="P914" s="8">
        <v>4900000</v>
      </c>
      <c r="R914" s="8">
        <v>4900000</v>
      </c>
      <c r="T914" s="8">
        <v>1.3208163265306123</v>
      </c>
      <c r="V914">
        <f t="shared" si="87"/>
        <v>2014</v>
      </c>
      <c r="W914">
        <f t="shared" si="88"/>
        <v>2014</v>
      </c>
      <c r="X914" t="str">
        <f t="shared" si="89"/>
        <v>FR00</v>
      </c>
    </row>
    <row r="915" spans="1:24" x14ac:dyDescent="0.2">
      <c r="A915" s="4">
        <v>41814</v>
      </c>
      <c r="B915" s="4">
        <v>41816</v>
      </c>
      <c r="D915" t="s">
        <v>444</v>
      </c>
      <c r="E915" s="4">
        <v>47192</v>
      </c>
      <c r="F915" s="6">
        <v>0.09</v>
      </c>
      <c r="K915" s="6">
        <v>8.5794300000000004E-2</v>
      </c>
      <c r="L915" s="6">
        <v>8.6099999999999996E-2</v>
      </c>
      <c r="N915" s="8">
        <v>3039500</v>
      </c>
      <c r="P915" s="8">
        <v>2050000</v>
      </c>
      <c r="R915" s="8">
        <v>2050000</v>
      </c>
      <c r="T915" s="8">
        <v>1.4826829268292683</v>
      </c>
      <c r="V915">
        <f t="shared" si="87"/>
        <v>2014</v>
      </c>
      <c r="W915">
        <f t="shared" si="88"/>
        <v>2014</v>
      </c>
      <c r="X915" t="str">
        <f t="shared" si="89"/>
        <v>FR00</v>
      </c>
    </row>
    <row r="916" spans="1:24" x14ac:dyDescent="0.2">
      <c r="A916" s="4">
        <v>41814</v>
      </c>
      <c r="B916" s="4">
        <v>41816</v>
      </c>
      <c r="D916" t="s">
        <v>437</v>
      </c>
      <c r="E916" s="4">
        <v>12493</v>
      </c>
      <c r="F916" s="6">
        <v>8.3750000000000005E-2</v>
      </c>
      <c r="K916" s="6">
        <v>8.7470800000000001E-2</v>
      </c>
      <c r="L916" s="6">
        <v>8.7900000000000006E-2</v>
      </c>
      <c r="N916" s="8">
        <v>1527500</v>
      </c>
      <c r="P916" s="8">
        <v>1050000</v>
      </c>
      <c r="R916" s="8">
        <v>1000000</v>
      </c>
      <c r="T916" s="8">
        <v>1.5275000000000001</v>
      </c>
      <c r="V916">
        <f t="shared" si="87"/>
        <v>2014</v>
      </c>
      <c r="W916">
        <f t="shared" si="88"/>
        <v>2014</v>
      </c>
      <c r="X916" t="str">
        <f t="shared" si="89"/>
        <v>FR00</v>
      </c>
    </row>
    <row r="917" spans="1:24" x14ac:dyDescent="0.2">
      <c r="A917" s="4">
        <v>41821</v>
      </c>
      <c r="B917" s="4">
        <v>41823</v>
      </c>
      <c r="D917" t="s">
        <v>488</v>
      </c>
      <c r="E917" s="4">
        <v>42006</v>
      </c>
      <c r="F917" s="6">
        <v>0</v>
      </c>
      <c r="K917" s="6">
        <v>6.1919599999999998E-2</v>
      </c>
      <c r="L917" s="6">
        <v>6.25E-2</v>
      </c>
      <c r="N917" s="8">
        <v>1561000</v>
      </c>
      <c r="O917" s="8">
        <v>1963000</v>
      </c>
      <c r="P917" s="8">
        <v>1285000</v>
      </c>
      <c r="Q917" s="8">
        <v>1656000</v>
      </c>
      <c r="R917" s="8">
        <v>875000</v>
      </c>
      <c r="S917" s="8">
        <v>1160000</v>
      </c>
      <c r="T917" s="8">
        <v>1.784</v>
      </c>
      <c r="V917">
        <f t="shared" si="87"/>
        <v>2014</v>
      </c>
      <c r="W917">
        <f t="shared" si="88"/>
        <v>2014</v>
      </c>
      <c r="X917" t="str">
        <f t="shared" si="89"/>
        <v>SPNS</v>
      </c>
    </row>
    <row r="918" spans="1:24" x14ac:dyDescent="0.2">
      <c r="A918" s="4">
        <v>41821</v>
      </c>
      <c r="B918" s="4">
        <v>41823</v>
      </c>
      <c r="D918" t="s">
        <v>417</v>
      </c>
      <c r="E918" s="4">
        <v>15811</v>
      </c>
      <c r="F918" s="6">
        <v>6.7500000000000004E-2</v>
      </c>
      <c r="K918" s="6">
        <v>9.2217099999999996E-2</v>
      </c>
      <c r="L918" s="6">
        <v>9.2812500000000006E-2</v>
      </c>
      <c r="N918" s="8">
        <v>371000</v>
      </c>
      <c r="P918" s="8">
        <v>371000</v>
      </c>
      <c r="R918" s="8">
        <v>285000</v>
      </c>
      <c r="T918" s="8">
        <v>1.3017543859649123</v>
      </c>
      <c r="V918">
        <f t="shared" si="87"/>
        <v>2014</v>
      </c>
      <c r="W918">
        <f t="shared" si="88"/>
        <v>2014</v>
      </c>
      <c r="X918" t="str">
        <f t="shared" si="89"/>
        <v>PBS-</v>
      </c>
    </row>
    <row r="919" spans="1:24" x14ac:dyDescent="0.2">
      <c r="A919" s="4">
        <v>41821</v>
      </c>
      <c r="B919" s="4">
        <v>41823</v>
      </c>
      <c r="D919" t="s">
        <v>423</v>
      </c>
      <c r="E919" s="4">
        <v>44089</v>
      </c>
      <c r="F919" s="6">
        <v>8.2500000000000004E-2</v>
      </c>
      <c r="K919" s="6" t="s">
        <v>21</v>
      </c>
      <c r="L919" s="6" t="s">
        <v>21</v>
      </c>
      <c r="N919" s="8">
        <v>31000</v>
      </c>
      <c r="P919" s="8" t="s">
        <v>21</v>
      </c>
      <c r="R919" s="8" t="s">
        <v>21</v>
      </c>
      <c r="V919">
        <f t="shared" si="87"/>
        <v>2014</v>
      </c>
      <c r="W919">
        <f t="shared" si="88"/>
        <v>2014</v>
      </c>
      <c r="X919" t="str">
        <f t="shared" si="89"/>
        <v>PBS-</v>
      </c>
    </row>
    <row r="920" spans="1:24" x14ac:dyDescent="0.2">
      <c r="A920" s="4">
        <v>41822</v>
      </c>
      <c r="B920" s="4">
        <v>41828</v>
      </c>
      <c r="D920" t="s">
        <v>489</v>
      </c>
      <c r="E920" s="4">
        <v>44385</v>
      </c>
      <c r="F920" s="6">
        <v>2.8750000000000001E-2</v>
      </c>
      <c r="M920" s="8">
        <v>15758620</v>
      </c>
      <c r="N920" s="8">
        <v>105582754</v>
      </c>
      <c r="P920" s="8">
        <v>15758620</v>
      </c>
      <c r="R920" s="8">
        <v>15758620</v>
      </c>
      <c r="V920">
        <f t="shared" si="87"/>
        <v>2014</v>
      </c>
      <c r="W920">
        <f t="shared" si="88"/>
        <v>2014</v>
      </c>
      <c r="X920" t="str">
        <f t="shared" si="89"/>
        <v>RIEU</v>
      </c>
    </row>
    <row r="921" spans="1:24" x14ac:dyDescent="0.2">
      <c r="A921" s="4">
        <v>41828</v>
      </c>
      <c r="B921" s="4">
        <v>41831</v>
      </c>
      <c r="D921" t="s">
        <v>450</v>
      </c>
      <c r="E921" s="4">
        <v>41921</v>
      </c>
      <c r="F921" s="6">
        <v>0</v>
      </c>
      <c r="K921" s="6">
        <v>5.6219999999999999E-2</v>
      </c>
      <c r="L921" s="6">
        <v>5.7000000000000002E-2</v>
      </c>
      <c r="M921" s="8">
        <v>10000000</v>
      </c>
      <c r="N921" s="8">
        <v>2701000</v>
      </c>
      <c r="O921" s="8">
        <v>22293400</v>
      </c>
      <c r="P921" s="8">
        <v>2701000</v>
      </c>
      <c r="Q921" s="8">
        <v>19667000</v>
      </c>
      <c r="R921" s="8">
        <v>1000000</v>
      </c>
      <c r="S921" s="8">
        <v>15000000</v>
      </c>
      <c r="T921" s="8">
        <v>2.7010000000000001</v>
      </c>
      <c r="V921">
        <f t="shared" si="87"/>
        <v>2014</v>
      </c>
      <c r="W921">
        <f t="shared" si="88"/>
        <v>2014</v>
      </c>
      <c r="X921" t="str">
        <f t="shared" si="89"/>
        <v>SPN1</v>
      </c>
    </row>
    <row r="922" spans="1:24" x14ac:dyDescent="0.2">
      <c r="A922" s="4">
        <v>41828</v>
      </c>
      <c r="B922" s="4">
        <v>41831</v>
      </c>
      <c r="D922" t="s">
        <v>490</v>
      </c>
      <c r="E922" s="4">
        <v>42195</v>
      </c>
      <c r="F922" s="6">
        <v>0</v>
      </c>
      <c r="K922" s="6">
        <v>6.7438999999999999E-2</v>
      </c>
      <c r="L922" s="6">
        <v>6.8500000000000005E-2</v>
      </c>
      <c r="N922" s="8">
        <v>2781000</v>
      </c>
      <c r="P922" s="8">
        <v>2781000</v>
      </c>
      <c r="R922" s="8">
        <v>2000000</v>
      </c>
      <c r="T922" s="8">
        <v>1.3905000000000001</v>
      </c>
      <c r="V922">
        <f t="shared" si="87"/>
        <v>2014</v>
      </c>
      <c r="W922">
        <f t="shared" si="88"/>
        <v>2014</v>
      </c>
      <c r="X922" t="str">
        <f t="shared" si="89"/>
        <v>SPN1</v>
      </c>
    </row>
    <row r="923" spans="1:24" x14ac:dyDescent="0.2">
      <c r="A923" s="4">
        <v>41828</v>
      </c>
      <c r="B923" s="4">
        <v>41831</v>
      </c>
      <c r="D923" t="s">
        <v>439</v>
      </c>
      <c r="E923" s="4">
        <v>43570</v>
      </c>
      <c r="F923" s="6">
        <v>7.8750000000000001E-2</v>
      </c>
      <c r="K923" s="6">
        <v>7.8031900000000001E-2</v>
      </c>
      <c r="L923" s="6">
        <v>7.9000000000000001E-2</v>
      </c>
      <c r="N923" s="8">
        <v>2381000</v>
      </c>
      <c r="P923" s="8">
        <v>2381000</v>
      </c>
      <c r="R923" s="8">
        <v>2350000</v>
      </c>
      <c r="T923" s="8">
        <v>1.0131914893617022</v>
      </c>
      <c r="V923">
        <f t="shared" si="87"/>
        <v>2014</v>
      </c>
      <c r="W923">
        <f t="shared" si="88"/>
        <v>2014</v>
      </c>
      <c r="X923" t="str">
        <f t="shared" si="89"/>
        <v>FR00</v>
      </c>
    </row>
    <row r="924" spans="1:24" x14ac:dyDescent="0.2">
      <c r="A924" s="4">
        <v>41828</v>
      </c>
      <c r="B924" s="4">
        <v>41831</v>
      </c>
      <c r="D924" t="s">
        <v>444</v>
      </c>
      <c r="E924" s="4">
        <v>47192</v>
      </c>
      <c r="F924" s="6">
        <v>0.09</v>
      </c>
      <c r="K924" s="6">
        <v>8.5542699999999999E-2</v>
      </c>
      <c r="L924" s="6">
        <v>8.5999999999999993E-2</v>
      </c>
      <c r="N924" s="8">
        <v>7754000</v>
      </c>
      <c r="P924" s="8">
        <v>7754000</v>
      </c>
      <c r="R924" s="8">
        <v>5600000</v>
      </c>
      <c r="T924" s="8">
        <v>1.3846428571428571</v>
      </c>
      <c r="V924">
        <f t="shared" ref="V924:V986" si="90">YEAR(A924)</f>
        <v>2014</v>
      </c>
      <c r="W924">
        <f t="shared" ref="W924:W986" si="91">YEAR(B924)</f>
        <v>2014</v>
      </c>
      <c r="X924" t="str">
        <f t="shared" ref="X924:X986" si="92">LEFT(D924,4)</f>
        <v>FR00</v>
      </c>
    </row>
    <row r="925" spans="1:24" x14ac:dyDescent="0.2">
      <c r="A925" s="4">
        <v>41828</v>
      </c>
      <c r="B925" s="4">
        <v>41831</v>
      </c>
      <c r="D925" t="s">
        <v>437</v>
      </c>
      <c r="E925" s="4">
        <v>12493</v>
      </c>
      <c r="F925" s="6">
        <v>8.3750000000000005E-2</v>
      </c>
      <c r="K925" s="6">
        <v>8.7996099999999994E-2</v>
      </c>
      <c r="L925" s="6">
        <v>8.8300000000000003E-2</v>
      </c>
      <c r="N925" s="8">
        <v>6676400</v>
      </c>
      <c r="P925" s="8">
        <v>4050000</v>
      </c>
      <c r="R925" s="8">
        <v>4050000</v>
      </c>
      <c r="T925" s="8">
        <v>1.6484938271604939</v>
      </c>
      <c r="V925">
        <f t="shared" si="90"/>
        <v>2014</v>
      </c>
      <c r="W925">
        <f t="shared" si="91"/>
        <v>2014</v>
      </c>
      <c r="X925" t="str">
        <f t="shared" si="92"/>
        <v>FR00</v>
      </c>
    </row>
    <row r="926" spans="1:24" x14ac:dyDescent="0.2">
      <c r="A926" s="4">
        <v>41835</v>
      </c>
      <c r="B926" s="4">
        <v>41837</v>
      </c>
      <c r="D926" t="s">
        <v>488</v>
      </c>
      <c r="E926" s="4">
        <v>42006</v>
      </c>
      <c r="F926" s="6">
        <v>0</v>
      </c>
      <c r="M926" s="8">
        <v>1500000</v>
      </c>
      <c r="N926" s="8">
        <v>1271000</v>
      </c>
      <c r="O926" s="8">
        <v>1595000</v>
      </c>
      <c r="P926" s="8">
        <v>0</v>
      </c>
      <c r="Q926" s="8">
        <v>265000</v>
      </c>
      <c r="R926" s="8">
        <v>0</v>
      </c>
      <c r="S926" s="8">
        <v>245000</v>
      </c>
      <c r="T926" s="8" t="e">
        <v>#DIV/0!</v>
      </c>
      <c r="V926">
        <f t="shared" si="90"/>
        <v>2014</v>
      </c>
      <c r="W926">
        <f t="shared" si="91"/>
        <v>2014</v>
      </c>
      <c r="X926" t="str">
        <f t="shared" si="92"/>
        <v>SPNS</v>
      </c>
    </row>
    <row r="927" spans="1:24" x14ac:dyDescent="0.2">
      <c r="A927" s="4">
        <v>41835</v>
      </c>
      <c r="B927" s="4">
        <v>41837</v>
      </c>
      <c r="D927" t="s">
        <v>417</v>
      </c>
      <c r="E927" s="4">
        <v>15811</v>
      </c>
      <c r="F927" s="6">
        <v>6.7500000000000004E-2</v>
      </c>
      <c r="K927" s="6">
        <v>9.2895800000000001E-2</v>
      </c>
      <c r="L927" s="6">
        <v>9.3124999999999999E-2</v>
      </c>
      <c r="N927" s="8">
        <v>179000</v>
      </c>
      <c r="P927" s="8">
        <v>130000</v>
      </c>
      <c r="R927" s="8">
        <v>130000</v>
      </c>
      <c r="T927" s="8">
        <v>1.3769230769230769</v>
      </c>
      <c r="V927">
        <f t="shared" si="90"/>
        <v>2014</v>
      </c>
      <c r="W927">
        <f t="shared" si="91"/>
        <v>2014</v>
      </c>
      <c r="X927" t="str">
        <f t="shared" si="92"/>
        <v>PBS-</v>
      </c>
    </row>
    <row r="928" spans="1:24" x14ac:dyDescent="0.2">
      <c r="A928" s="4">
        <v>41835</v>
      </c>
      <c r="B928" s="4">
        <v>41837</v>
      </c>
      <c r="D928" t="s">
        <v>423</v>
      </c>
      <c r="E928" s="4">
        <v>44089</v>
      </c>
      <c r="F928" s="6">
        <v>8.2500000000000004E-2</v>
      </c>
      <c r="K928" s="6">
        <v>8.2323099999999996E-2</v>
      </c>
      <c r="L928" s="6">
        <v>8.2500000000000004E-2</v>
      </c>
      <c r="N928" s="8">
        <v>145000</v>
      </c>
      <c r="P928" s="8">
        <v>135000</v>
      </c>
      <c r="R928" s="8">
        <v>115000</v>
      </c>
      <c r="T928" s="8">
        <v>1.2608695652173914</v>
      </c>
      <c r="V928">
        <f t="shared" si="90"/>
        <v>2014</v>
      </c>
      <c r="W928">
        <f t="shared" si="91"/>
        <v>2014</v>
      </c>
      <c r="X928" t="str">
        <f t="shared" si="92"/>
        <v>PBS-</v>
      </c>
    </row>
    <row r="929" spans="1:24" x14ac:dyDescent="0.2">
      <c r="A929" s="4">
        <v>41842</v>
      </c>
      <c r="B929" s="4">
        <v>41844</v>
      </c>
      <c r="D929" t="s">
        <v>483</v>
      </c>
      <c r="E929" s="4">
        <v>42125</v>
      </c>
      <c r="F929" s="6">
        <v>0</v>
      </c>
      <c r="K929" s="6">
        <v>6.5885700000000005E-2</v>
      </c>
      <c r="L929" s="6">
        <v>6.7199999999999996E-2</v>
      </c>
      <c r="M929" s="8">
        <v>10000000</v>
      </c>
      <c r="N929" s="8">
        <v>1770000</v>
      </c>
      <c r="O929" s="8">
        <v>19715500</v>
      </c>
      <c r="P929" s="8">
        <v>350000</v>
      </c>
      <c r="Q929" s="8">
        <v>13550000</v>
      </c>
      <c r="R929" s="8">
        <v>350000</v>
      </c>
      <c r="S929" s="8">
        <v>13500000</v>
      </c>
      <c r="T929" s="8">
        <v>5.0571428571428569</v>
      </c>
      <c r="V929">
        <f t="shared" si="90"/>
        <v>2014</v>
      </c>
      <c r="W929">
        <f t="shared" si="91"/>
        <v>2014</v>
      </c>
      <c r="X929" t="str">
        <f t="shared" si="92"/>
        <v>SPN1</v>
      </c>
    </row>
    <row r="930" spans="1:24" x14ac:dyDescent="0.2">
      <c r="A930" s="4">
        <v>41842</v>
      </c>
      <c r="B930" s="4">
        <v>41844</v>
      </c>
      <c r="D930" t="s">
        <v>490</v>
      </c>
      <c r="E930" s="4">
        <v>42195</v>
      </c>
      <c r="F930" s="6">
        <v>0</v>
      </c>
      <c r="K930" s="6">
        <v>6.8000000000000005E-2</v>
      </c>
      <c r="L930" s="6">
        <v>6.9900000000000004E-2</v>
      </c>
      <c r="N930" s="8">
        <v>1540000</v>
      </c>
      <c r="P930" s="8">
        <v>800000</v>
      </c>
      <c r="R930" s="8">
        <v>800000</v>
      </c>
      <c r="T930" s="8">
        <v>1.925</v>
      </c>
      <c r="V930">
        <f t="shared" si="90"/>
        <v>2014</v>
      </c>
      <c r="W930">
        <f t="shared" si="91"/>
        <v>2014</v>
      </c>
      <c r="X930" t="str">
        <f t="shared" si="92"/>
        <v>SPN1</v>
      </c>
    </row>
    <row r="931" spans="1:24" x14ac:dyDescent="0.2">
      <c r="A931" s="4">
        <v>41842</v>
      </c>
      <c r="B931" s="4">
        <v>41844</v>
      </c>
      <c r="D931" t="s">
        <v>439</v>
      </c>
      <c r="E931" s="4">
        <v>43570</v>
      </c>
      <c r="F931" s="6">
        <v>7.8750000000000001E-2</v>
      </c>
      <c r="K931" s="6">
        <v>7.8494300000000003E-2</v>
      </c>
      <c r="L931" s="6">
        <v>7.8799999999999995E-2</v>
      </c>
      <c r="N931" s="8">
        <v>2808000</v>
      </c>
      <c r="P931" s="8">
        <v>1550000</v>
      </c>
      <c r="R931" s="8">
        <v>1550000</v>
      </c>
      <c r="T931" s="8">
        <v>1.8116129032258064</v>
      </c>
      <c r="V931">
        <f t="shared" si="90"/>
        <v>2014</v>
      </c>
      <c r="W931">
        <f t="shared" si="91"/>
        <v>2014</v>
      </c>
      <c r="X931" t="str">
        <f t="shared" si="92"/>
        <v>FR00</v>
      </c>
    </row>
    <row r="932" spans="1:24" x14ac:dyDescent="0.2">
      <c r="A932" s="4">
        <v>41842</v>
      </c>
      <c r="B932" s="4">
        <v>41844</v>
      </c>
      <c r="D932" t="s">
        <v>440</v>
      </c>
      <c r="E932" s="4">
        <v>45366</v>
      </c>
      <c r="F932" s="6">
        <v>8.3750000000000005E-2</v>
      </c>
      <c r="K932" s="6">
        <v>8.0197599999999994E-2</v>
      </c>
      <c r="L932" s="6">
        <v>8.0500000000000002E-2</v>
      </c>
      <c r="N932" s="8">
        <v>6677000</v>
      </c>
      <c r="P932" s="8">
        <v>5050000</v>
      </c>
      <c r="R932" s="8">
        <v>5050000</v>
      </c>
      <c r="T932" s="8">
        <v>1.3221782178217822</v>
      </c>
      <c r="V932">
        <f t="shared" si="90"/>
        <v>2014</v>
      </c>
      <c r="W932">
        <f t="shared" si="91"/>
        <v>2014</v>
      </c>
      <c r="X932" t="str">
        <f t="shared" si="92"/>
        <v>FR00</v>
      </c>
    </row>
    <row r="933" spans="1:24" x14ac:dyDescent="0.2">
      <c r="A933" s="4">
        <v>41842</v>
      </c>
      <c r="B933" s="4">
        <v>41844</v>
      </c>
      <c r="D933" t="s">
        <v>437</v>
      </c>
      <c r="E933" s="4">
        <v>12493</v>
      </c>
      <c r="F933" s="6">
        <v>8.3750000000000005E-2</v>
      </c>
      <c r="K933" s="6">
        <v>8.6592100000000005E-2</v>
      </c>
      <c r="L933" s="6">
        <v>8.6999999999999994E-2</v>
      </c>
      <c r="N933" s="8">
        <v>6920500</v>
      </c>
      <c r="P933" s="8">
        <v>5800000</v>
      </c>
      <c r="R933" s="8">
        <v>5750000</v>
      </c>
      <c r="T933" s="8">
        <v>1.2035652173913043</v>
      </c>
      <c r="V933">
        <f t="shared" si="90"/>
        <v>2014</v>
      </c>
      <c r="W933">
        <f t="shared" si="91"/>
        <v>2014</v>
      </c>
      <c r="X933" t="str">
        <f t="shared" si="92"/>
        <v>FR00</v>
      </c>
    </row>
    <row r="934" spans="1:24" x14ac:dyDescent="0.2">
      <c r="A934" s="4">
        <v>41856</v>
      </c>
      <c r="B934" s="4">
        <v>41858</v>
      </c>
      <c r="D934" t="s">
        <v>453</v>
      </c>
      <c r="E934" s="4">
        <v>41950</v>
      </c>
      <c r="F934" s="6">
        <v>0</v>
      </c>
      <c r="K934" s="6">
        <v>5.7970000000000001E-2</v>
      </c>
      <c r="L934" s="6">
        <v>6.1499999999999999E-2</v>
      </c>
      <c r="M934" s="8">
        <v>10000000</v>
      </c>
      <c r="N934" s="8">
        <v>1633000</v>
      </c>
      <c r="O934" s="8">
        <v>17940000</v>
      </c>
      <c r="P934" s="8">
        <v>1350000</v>
      </c>
      <c r="Q934" s="8">
        <v>12250000</v>
      </c>
      <c r="R934" s="8">
        <v>1000000</v>
      </c>
      <c r="S934" s="8">
        <v>11600000</v>
      </c>
      <c r="T934" s="8">
        <v>1.633</v>
      </c>
      <c r="V934">
        <f t="shared" si="90"/>
        <v>2014</v>
      </c>
      <c r="W934">
        <f t="shared" si="91"/>
        <v>2014</v>
      </c>
      <c r="X934" t="str">
        <f t="shared" si="92"/>
        <v>SPN1</v>
      </c>
    </row>
    <row r="935" spans="1:24" x14ac:dyDescent="0.2">
      <c r="A935" s="4">
        <v>41856</v>
      </c>
      <c r="B935" s="4">
        <v>41858</v>
      </c>
      <c r="D935" t="s">
        <v>491</v>
      </c>
      <c r="E935" s="4">
        <v>42222</v>
      </c>
      <c r="F935" s="6">
        <v>0</v>
      </c>
      <c r="K935" s="6">
        <v>6.9570000000000007E-2</v>
      </c>
      <c r="L935" s="6">
        <v>6.9800000000000001E-2</v>
      </c>
      <c r="N935" s="8">
        <v>3701000</v>
      </c>
      <c r="P935" s="8">
        <v>1150000</v>
      </c>
      <c r="R935" s="8">
        <v>1000000</v>
      </c>
      <c r="T935" s="8">
        <v>3.7010000000000001</v>
      </c>
      <c r="V935">
        <f t="shared" si="90"/>
        <v>2014</v>
      </c>
      <c r="W935">
        <f t="shared" si="91"/>
        <v>2014</v>
      </c>
      <c r="X935" t="str">
        <f t="shared" si="92"/>
        <v>SPN1</v>
      </c>
    </row>
    <row r="936" spans="1:24" x14ac:dyDescent="0.2">
      <c r="A936" s="4">
        <v>41856</v>
      </c>
      <c r="B936" s="4">
        <v>41858</v>
      </c>
      <c r="D936" t="s">
        <v>439</v>
      </c>
      <c r="E936" s="4">
        <v>43570</v>
      </c>
      <c r="F936" s="6">
        <v>7.8750000000000001E-2</v>
      </c>
      <c r="K936" s="6">
        <v>7.9488000000000003E-2</v>
      </c>
      <c r="L936" s="6">
        <v>0.08</v>
      </c>
      <c r="N936" s="8">
        <v>1590900</v>
      </c>
      <c r="P936" s="8">
        <v>1400000</v>
      </c>
      <c r="R936" s="8">
        <v>1400000</v>
      </c>
      <c r="T936" s="8">
        <v>1.1363571428571428</v>
      </c>
      <c r="V936">
        <f t="shared" si="90"/>
        <v>2014</v>
      </c>
      <c r="W936">
        <f t="shared" si="91"/>
        <v>2014</v>
      </c>
      <c r="X936" t="str">
        <f t="shared" si="92"/>
        <v>FR00</v>
      </c>
    </row>
    <row r="937" spans="1:24" x14ac:dyDescent="0.2">
      <c r="A937" s="4">
        <v>41856</v>
      </c>
      <c r="B937" s="4">
        <v>41858</v>
      </c>
      <c r="D937" t="s">
        <v>440</v>
      </c>
      <c r="E937" s="4">
        <v>45366</v>
      </c>
      <c r="F937" s="6">
        <v>8.3750000000000005E-2</v>
      </c>
      <c r="K937" s="6">
        <v>8.1870200000000004E-2</v>
      </c>
      <c r="L937" s="6">
        <v>8.2000000000000003E-2</v>
      </c>
      <c r="N937" s="8">
        <v>4100300</v>
      </c>
      <c r="P937" s="8">
        <v>2200000</v>
      </c>
      <c r="R937" s="8">
        <v>2050000</v>
      </c>
      <c r="T937" s="8">
        <v>2.0001463414634144</v>
      </c>
      <c r="V937">
        <f t="shared" si="90"/>
        <v>2014</v>
      </c>
      <c r="W937">
        <f t="shared" si="91"/>
        <v>2014</v>
      </c>
      <c r="X937" t="str">
        <f t="shared" si="92"/>
        <v>FR00</v>
      </c>
    </row>
    <row r="938" spans="1:24" x14ac:dyDescent="0.2">
      <c r="A938" s="4">
        <v>41856</v>
      </c>
      <c r="B938" s="4">
        <v>41858</v>
      </c>
      <c r="D938" t="s">
        <v>437</v>
      </c>
      <c r="E938" s="4">
        <v>12493</v>
      </c>
      <c r="F938" s="6">
        <v>8.3750000000000005E-2</v>
      </c>
      <c r="K938" s="6">
        <v>8.7899199999999997E-2</v>
      </c>
      <c r="L938" s="6">
        <v>8.8300000000000003E-2</v>
      </c>
      <c r="N938" s="8">
        <v>6914800</v>
      </c>
      <c r="P938" s="8">
        <v>6150000</v>
      </c>
      <c r="R938" s="8">
        <v>6150000</v>
      </c>
      <c r="T938" s="8">
        <v>1.1243577235772357</v>
      </c>
      <c r="V938">
        <f t="shared" si="90"/>
        <v>2014</v>
      </c>
      <c r="W938">
        <f t="shared" si="91"/>
        <v>2014</v>
      </c>
      <c r="X938" t="str">
        <f t="shared" si="92"/>
        <v>FR00</v>
      </c>
    </row>
    <row r="939" spans="1:24" x14ac:dyDescent="0.2">
      <c r="A939" s="4">
        <v>41859</v>
      </c>
      <c r="B939" s="4">
        <v>41864</v>
      </c>
      <c r="D939" t="s">
        <v>492</v>
      </c>
      <c r="E939" s="4">
        <v>47343</v>
      </c>
      <c r="F939" s="6">
        <v>8.6199999999999999E-2</v>
      </c>
      <c r="N939" s="8">
        <v>2855000</v>
      </c>
      <c r="P939" s="8">
        <v>2855000</v>
      </c>
      <c r="R939" s="8">
        <v>2855000</v>
      </c>
      <c r="T939" s="8">
        <v>1</v>
      </c>
      <c r="V939">
        <f t="shared" si="90"/>
        <v>2014</v>
      </c>
      <c r="W939">
        <f t="shared" si="91"/>
        <v>2014</v>
      </c>
      <c r="X939" t="str">
        <f t="shared" si="92"/>
        <v>SDHI</v>
      </c>
    </row>
    <row r="940" spans="1:24" x14ac:dyDescent="0.2">
      <c r="A940" s="4">
        <v>41863</v>
      </c>
      <c r="B940" s="4">
        <v>41865</v>
      </c>
      <c r="D940" t="s">
        <v>493</v>
      </c>
      <c r="E940" s="4">
        <v>42048</v>
      </c>
      <c r="F940" s="6">
        <v>0</v>
      </c>
      <c r="K940" s="6">
        <v>6.8261199999999994E-2</v>
      </c>
      <c r="L940" s="6">
        <v>6.9062499999999999E-2</v>
      </c>
      <c r="M940" s="8">
        <v>1500000</v>
      </c>
      <c r="N940" s="8">
        <v>1991000</v>
      </c>
      <c r="O940" s="8">
        <v>3056000</v>
      </c>
      <c r="P940" s="8">
        <v>800000</v>
      </c>
      <c r="Q940" s="8">
        <v>1035000</v>
      </c>
      <c r="R940" s="8">
        <v>780000</v>
      </c>
      <c r="S940" s="8">
        <v>1015000</v>
      </c>
      <c r="T940" s="8">
        <v>2.5525641025641024</v>
      </c>
      <c r="V940">
        <f t="shared" si="90"/>
        <v>2014</v>
      </c>
      <c r="W940">
        <f t="shared" si="91"/>
        <v>2014</v>
      </c>
      <c r="X940" t="str">
        <f t="shared" si="92"/>
        <v>SPNS</v>
      </c>
    </row>
    <row r="941" spans="1:24" x14ac:dyDescent="0.2">
      <c r="A941" s="4">
        <v>41863</v>
      </c>
      <c r="B941" s="4">
        <v>41865</v>
      </c>
      <c r="D941" t="s">
        <v>417</v>
      </c>
      <c r="E941" s="4">
        <v>15811</v>
      </c>
      <c r="F941" s="6">
        <v>6.7500000000000004E-2</v>
      </c>
      <c r="K941" s="6">
        <v>9.3198100000000006E-2</v>
      </c>
      <c r="L941" s="6">
        <v>9.375E-2</v>
      </c>
      <c r="N941" s="8">
        <v>353000</v>
      </c>
      <c r="P941" s="8">
        <v>235000</v>
      </c>
      <c r="R941" s="8">
        <v>235000</v>
      </c>
      <c r="T941" s="8">
        <v>1.5021276595744681</v>
      </c>
      <c r="V941">
        <f t="shared" si="90"/>
        <v>2014</v>
      </c>
      <c r="W941">
        <f t="shared" si="91"/>
        <v>2014</v>
      </c>
      <c r="X941" t="str">
        <f t="shared" si="92"/>
        <v>PBS-</v>
      </c>
    </row>
    <row r="942" spans="1:24" x14ac:dyDescent="0.2">
      <c r="A942" s="4">
        <v>41863</v>
      </c>
      <c r="B942" s="4">
        <v>41865</v>
      </c>
      <c r="D942" t="s">
        <v>423</v>
      </c>
      <c r="E942" s="4">
        <v>44089</v>
      </c>
      <c r="F942" s="6">
        <v>8.2500000000000004E-2</v>
      </c>
      <c r="N942" s="8">
        <v>712000</v>
      </c>
      <c r="P942" s="8">
        <v>0</v>
      </c>
      <c r="R942" s="8">
        <v>0</v>
      </c>
      <c r="T942" s="8" t="e">
        <v>#DIV/0!</v>
      </c>
      <c r="V942">
        <f t="shared" si="90"/>
        <v>2014</v>
      </c>
      <c r="W942">
        <f t="shared" si="91"/>
        <v>2014</v>
      </c>
      <c r="X942" t="str">
        <f t="shared" si="92"/>
        <v>PBS-</v>
      </c>
    </row>
    <row r="943" spans="1:24" x14ac:dyDescent="0.2">
      <c r="A943" s="4">
        <v>41870</v>
      </c>
      <c r="B943" s="4">
        <v>41872</v>
      </c>
      <c r="D943" t="s">
        <v>487</v>
      </c>
      <c r="E943" s="4">
        <v>42166</v>
      </c>
      <c r="F943" s="6">
        <v>0</v>
      </c>
      <c r="K943" s="6">
        <v>6.7987500000000006E-2</v>
      </c>
      <c r="L943" s="6">
        <v>6.8400000000000002E-2</v>
      </c>
      <c r="M943" s="8">
        <v>10000000</v>
      </c>
      <c r="N943" s="8">
        <v>2031000</v>
      </c>
      <c r="O943" s="8">
        <v>21682000</v>
      </c>
      <c r="P943" s="8">
        <v>800000</v>
      </c>
      <c r="Q943" s="8">
        <v>15700000</v>
      </c>
      <c r="R943" s="8">
        <v>800000</v>
      </c>
      <c r="S943" s="8">
        <v>15000000</v>
      </c>
      <c r="T943" s="8">
        <v>2.5387499999999998</v>
      </c>
      <c r="V943">
        <f t="shared" si="90"/>
        <v>2014</v>
      </c>
      <c r="W943">
        <f t="shared" si="91"/>
        <v>2014</v>
      </c>
      <c r="X943" t="str">
        <f t="shared" si="92"/>
        <v>SPN1</v>
      </c>
    </row>
    <row r="944" spans="1:24" x14ac:dyDescent="0.2">
      <c r="A944" s="4">
        <v>41870</v>
      </c>
      <c r="B944" s="4">
        <v>41872</v>
      </c>
      <c r="D944" t="s">
        <v>491</v>
      </c>
      <c r="E944" s="4">
        <v>42222</v>
      </c>
      <c r="F944" s="6">
        <v>0</v>
      </c>
      <c r="K944" s="6">
        <v>6.9389999999999993E-2</v>
      </c>
      <c r="L944" s="6">
        <v>6.9699999999999998E-2</v>
      </c>
      <c r="N944" s="8">
        <v>3780000</v>
      </c>
      <c r="P944" s="8">
        <v>2000000</v>
      </c>
      <c r="R944" s="8">
        <v>2000000</v>
      </c>
      <c r="T944" s="8">
        <v>1.89</v>
      </c>
      <c r="V944">
        <f t="shared" si="90"/>
        <v>2014</v>
      </c>
      <c r="W944">
        <f t="shared" si="91"/>
        <v>2014</v>
      </c>
      <c r="X944" t="str">
        <f t="shared" si="92"/>
        <v>SPN1</v>
      </c>
    </row>
    <row r="945" spans="1:24" x14ac:dyDescent="0.2">
      <c r="A945" s="4">
        <v>41870</v>
      </c>
      <c r="B945" s="4">
        <v>41872</v>
      </c>
      <c r="D945" t="s">
        <v>440</v>
      </c>
      <c r="E945" s="4">
        <v>45366</v>
      </c>
      <c r="F945" s="6">
        <v>8.3750000000000005E-2</v>
      </c>
      <c r="K945" s="6">
        <v>8.2998299999999997E-2</v>
      </c>
      <c r="L945" s="6">
        <v>8.3500000000000005E-2</v>
      </c>
      <c r="N945" s="8">
        <v>5621000</v>
      </c>
      <c r="P945" s="8">
        <v>5150000</v>
      </c>
      <c r="R945" s="8">
        <v>5150000</v>
      </c>
      <c r="T945" s="8">
        <v>1.0914563106796116</v>
      </c>
      <c r="V945">
        <f t="shared" si="90"/>
        <v>2014</v>
      </c>
      <c r="W945">
        <f t="shared" si="91"/>
        <v>2014</v>
      </c>
      <c r="X945" t="str">
        <f t="shared" si="92"/>
        <v>FR00</v>
      </c>
    </row>
    <row r="946" spans="1:24" x14ac:dyDescent="0.2">
      <c r="A946" s="4">
        <v>41870</v>
      </c>
      <c r="B946" s="4">
        <v>41872</v>
      </c>
      <c r="D946" t="s">
        <v>444</v>
      </c>
      <c r="E946" s="4">
        <v>47192</v>
      </c>
      <c r="F946" s="6">
        <v>0.09</v>
      </c>
      <c r="K946" s="6">
        <v>8.6995799999999998E-2</v>
      </c>
      <c r="L946" s="6">
        <v>8.7300000000000003E-2</v>
      </c>
      <c r="N946" s="8">
        <v>2671000</v>
      </c>
      <c r="P946" s="8">
        <v>1850000</v>
      </c>
      <c r="R946" s="8">
        <v>1850000</v>
      </c>
      <c r="T946" s="8">
        <v>1.4437837837837837</v>
      </c>
      <c r="V946">
        <f t="shared" si="90"/>
        <v>2014</v>
      </c>
      <c r="W946">
        <f t="shared" si="91"/>
        <v>2014</v>
      </c>
      <c r="X946" t="str">
        <f t="shared" si="92"/>
        <v>FR00</v>
      </c>
    </row>
    <row r="947" spans="1:24" x14ac:dyDescent="0.2">
      <c r="A947" s="4">
        <v>41870</v>
      </c>
      <c r="B947" s="4">
        <v>41872</v>
      </c>
      <c r="D947" t="s">
        <v>437</v>
      </c>
      <c r="E947" s="4">
        <v>12493</v>
      </c>
      <c r="F947" s="6">
        <v>8.3750000000000005E-2</v>
      </c>
      <c r="K947" s="6">
        <v>9.0155399999999997E-2</v>
      </c>
      <c r="L947" s="6">
        <v>9.0399999999999994E-2</v>
      </c>
      <c r="N947" s="8">
        <v>7579000</v>
      </c>
      <c r="P947" s="8">
        <v>5900000</v>
      </c>
      <c r="R947" s="8">
        <v>5200000</v>
      </c>
      <c r="T947" s="8">
        <v>1.4575</v>
      </c>
      <c r="V947">
        <f t="shared" si="90"/>
        <v>2014</v>
      </c>
      <c r="W947">
        <f t="shared" si="91"/>
        <v>2014</v>
      </c>
      <c r="X947" t="str">
        <f t="shared" si="92"/>
        <v>FR00</v>
      </c>
    </row>
    <row r="948" spans="1:24" x14ac:dyDescent="0.2">
      <c r="A948" s="4">
        <v>41877</v>
      </c>
      <c r="B948" s="4">
        <v>41879</v>
      </c>
      <c r="D948" t="s">
        <v>493</v>
      </c>
      <c r="E948" s="4">
        <v>42048</v>
      </c>
      <c r="F948" s="6">
        <v>0</v>
      </c>
      <c r="K948" s="6">
        <v>6.8808599999999998E-2</v>
      </c>
      <c r="L948" s="6">
        <v>6.9062499999999999E-2</v>
      </c>
      <c r="M948" s="8">
        <v>1500000</v>
      </c>
      <c r="N948" s="8">
        <v>2921000</v>
      </c>
      <c r="O948" s="8">
        <v>4109000</v>
      </c>
      <c r="P948" s="8">
        <v>2921000</v>
      </c>
      <c r="Q948" s="8">
        <v>3791000</v>
      </c>
      <c r="R948" s="8">
        <v>2000000</v>
      </c>
      <c r="S948" s="8">
        <v>2870000</v>
      </c>
      <c r="T948" s="8">
        <v>1.4604999999999999</v>
      </c>
      <c r="V948">
        <f t="shared" si="90"/>
        <v>2014</v>
      </c>
      <c r="W948">
        <f t="shared" si="91"/>
        <v>2014</v>
      </c>
      <c r="X948" t="str">
        <f t="shared" si="92"/>
        <v>SPNS</v>
      </c>
    </row>
    <row r="949" spans="1:24" x14ac:dyDescent="0.2">
      <c r="A949" s="4">
        <v>41877</v>
      </c>
      <c r="B949" s="4">
        <v>41879</v>
      </c>
      <c r="D949" t="s">
        <v>417</v>
      </c>
      <c r="E949" s="4">
        <v>15811</v>
      </c>
      <c r="F949" s="6">
        <v>6.7500000000000004E-2</v>
      </c>
      <c r="K949" s="6">
        <v>9.3198199999999995E-2</v>
      </c>
      <c r="L949" s="6">
        <v>9.3437500000000007E-2</v>
      </c>
      <c r="N949" s="8">
        <v>726000</v>
      </c>
      <c r="P949" s="8">
        <v>460000</v>
      </c>
      <c r="R949" s="8">
        <v>460000</v>
      </c>
      <c r="T949" s="8">
        <v>1.5782608695652174</v>
      </c>
      <c r="V949">
        <f t="shared" si="90"/>
        <v>2014</v>
      </c>
      <c r="W949">
        <f t="shared" si="91"/>
        <v>2014</v>
      </c>
      <c r="X949" t="str">
        <f t="shared" si="92"/>
        <v>PBS-</v>
      </c>
    </row>
    <row r="950" spans="1:24" x14ac:dyDescent="0.2">
      <c r="A950" s="4">
        <v>41877</v>
      </c>
      <c r="B950" s="4">
        <v>41879</v>
      </c>
      <c r="D950" t="s">
        <v>423</v>
      </c>
      <c r="E950" s="4">
        <v>44089</v>
      </c>
      <c r="F950" s="6">
        <v>8.2500000000000004E-2</v>
      </c>
      <c r="K950" s="6">
        <v>8.2698199999999999E-2</v>
      </c>
      <c r="L950" s="6">
        <v>8.3125000000000004E-2</v>
      </c>
      <c r="N950" s="8">
        <v>462000</v>
      </c>
      <c r="P950" s="8">
        <v>410000</v>
      </c>
      <c r="R950" s="8">
        <v>410000</v>
      </c>
      <c r="T950" s="8">
        <v>1.1268292682926828</v>
      </c>
      <c r="V950">
        <f t="shared" si="90"/>
        <v>2014</v>
      </c>
      <c r="W950">
        <f t="shared" si="91"/>
        <v>2014</v>
      </c>
      <c r="X950" t="str">
        <f t="shared" si="92"/>
        <v>PBS-</v>
      </c>
    </row>
    <row r="951" spans="1:24" x14ac:dyDescent="0.2">
      <c r="A951" s="4">
        <v>41884</v>
      </c>
      <c r="B951" s="4">
        <v>41886</v>
      </c>
      <c r="D951" t="s">
        <v>494</v>
      </c>
      <c r="E951" s="4">
        <v>41976</v>
      </c>
      <c r="F951" s="6">
        <v>0</v>
      </c>
      <c r="K951" s="6">
        <v>5.951E-2</v>
      </c>
      <c r="L951" s="6">
        <v>5.9900000000000002E-2</v>
      </c>
      <c r="M951" s="8">
        <v>10000000</v>
      </c>
      <c r="N951" s="8">
        <v>2201000</v>
      </c>
      <c r="O951" s="8">
        <v>31082600</v>
      </c>
      <c r="P951" s="8">
        <v>1600000</v>
      </c>
      <c r="Q951" s="8">
        <v>16550000</v>
      </c>
      <c r="R951" s="8">
        <v>1000000</v>
      </c>
      <c r="S951" s="8">
        <v>15000000</v>
      </c>
      <c r="T951" s="8">
        <v>2.2010000000000001</v>
      </c>
      <c r="V951">
        <f t="shared" si="90"/>
        <v>2014</v>
      </c>
      <c r="W951">
        <f t="shared" si="91"/>
        <v>2014</v>
      </c>
      <c r="X951" t="str">
        <f t="shared" si="92"/>
        <v>SPN0</v>
      </c>
    </row>
    <row r="952" spans="1:24" x14ac:dyDescent="0.2">
      <c r="A952" s="4">
        <v>41884</v>
      </c>
      <c r="B952" s="4">
        <v>41886</v>
      </c>
      <c r="D952" t="s">
        <v>495</v>
      </c>
      <c r="E952" s="4">
        <v>42250</v>
      </c>
      <c r="F952" s="6">
        <v>0</v>
      </c>
      <c r="K952" s="6">
        <v>6.9319099999999995E-2</v>
      </c>
      <c r="L952" s="6">
        <v>6.9599999999999995E-2</v>
      </c>
      <c r="N952" s="8">
        <v>3629000</v>
      </c>
      <c r="P952" s="8">
        <v>2550000</v>
      </c>
      <c r="R952" s="8">
        <v>2000000</v>
      </c>
      <c r="T952" s="8">
        <v>1.8145</v>
      </c>
      <c r="V952">
        <f t="shared" si="90"/>
        <v>2014</v>
      </c>
      <c r="W952">
        <f t="shared" si="91"/>
        <v>2014</v>
      </c>
      <c r="X952" t="str">
        <f t="shared" si="92"/>
        <v>SPN1</v>
      </c>
    </row>
    <row r="953" spans="1:24" x14ac:dyDescent="0.2">
      <c r="A953" s="4">
        <v>41884</v>
      </c>
      <c r="B953" s="4">
        <v>41886</v>
      </c>
      <c r="D953" t="s">
        <v>439</v>
      </c>
      <c r="E953" s="4">
        <v>43570</v>
      </c>
      <c r="F953" s="6">
        <v>7.8750000000000001E-2</v>
      </c>
      <c r="K953" s="6">
        <v>7.9899999999999999E-2</v>
      </c>
      <c r="L953" s="6">
        <v>8.0299999999999996E-2</v>
      </c>
      <c r="N953" s="8">
        <v>7677600</v>
      </c>
      <c r="P953" s="8">
        <v>4100000</v>
      </c>
      <c r="R953" s="8">
        <v>4100000</v>
      </c>
      <c r="T953" s="8">
        <v>1.8725853658536586</v>
      </c>
      <c r="V953">
        <f t="shared" si="90"/>
        <v>2014</v>
      </c>
      <c r="W953">
        <f t="shared" si="91"/>
        <v>2014</v>
      </c>
      <c r="X953" t="str">
        <f t="shared" si="92"/>
        <v>FR00</v>
      </c>
    </row>
    <row r="954" spans="1:24" x14ac:dyDescent="0.2">
      <c r="A954" s="4">
        <v>41884</v>
      </c>
      <c r="B954" s="4">
        <v>41886</v>
      </c>
      <c r="D954" t="s">
        <v>440</v>
      </c>
      <c r="E954" s="4">
        <v>45366</v>
      </c>
      <c r="F954" s="6">
        <v>8.3750000000000005E-2</v>
      </c>
      <c r="K954" s="6">
        <v>8.2181199999999996E-2</v>
      </c>
      <c r="L954" s="6">
        <v>8.2199999999999995E-2</v>
      </c>
      <c r="N954" s="8">
        <v>6603000</v>
      </c>
      <c r="P954" s="8">
        <v>2700000</v>
      </c>
      <c r="R954" s="8">
        <v>2300000</v>
      </c>
      <c r="T954" s="8">
        <v>2.8708695652173915</v>
      </c>
      <c r="V954">
        <f t="shared" si="90"/>
        <v>2014</v>
      </c>
      <c r="W954">
        <f t="shared" si="91"/>
        <v>2014</v>
      </c>
      <c r="X954" t="str">
        <f t="shared" si="92"/>
        <v>FR00</v>
      </c>
    </row>
    <row r="955" spans="1:24" x14ac:dyDescent="0.2">
      <c r="A955" s="4">
        <v>41884</v>
      </c>
      <c r="B955" s="4">
        <v>41886</v>
      </c>
      <c r="D955" t="s">
        <v>444</v>
      </c>
      <c r="E955" s="4">
        <v>47192</v>
      </c>
      <c r="F955" s="6">
        <v>0.09</v>
      </c>
      <c r="K955" s="6">
        <v>8.5398100000000005E-2</v>
      </c>
      <c r="L955" s="6">
        <v>8.5599999999999996E-2</v>
      </c>
      <c r="N955" s="8">
        <v>7981200</v>
      </c>
      <c r="P955" s="8">
        <v>3800000</v>
      </c>
      <c r="R955" s="8">
        <v>3800000</v>
      </c>
      <c r="T955" s="8">
        <v>2.1003157894736844</v>
      </c>
      <c r="V955">
        <f t="shared" si="90"/>
        <v>2014</v>
      </c>
      <c r="W955">
        <f t="shared" si="91"/>
        <v>2014</v>
      </c>
      <c r="X955" t="str">
        <f t="shared" si="92"/>
        <v>FR00</v>
      </c>
    </row>
    <row r="956" spans="1:24" x14ac:dyDescent="0.2">
      <c r="A956" s="4">
        <v>41884</v>
      </c>
      <c r="B956" s="4">
        <v>41886</v>
      </c>
      <c r="D956" t="s">
        <v>427</v>
      </c>
      <c r="E956" s="4">
        <v>16117</v>
      </c>
      <c r="F956" s="6">
        <v>8.7499999999999994E-2</v>
      </c>
      <c r="K956" s="6">
        <v>9.0399499999999994E-2</v>
      </c>
      <c r="L956" s="6">
        <v>9.06E-2</v>
      </c>
      <c r="N956" s="8">
        <v>2990800</v>
      </c>
      <c r="P956" s="8">
        <v>1800000</v>
      </c>
      <c r="R956" s="8">
        <v>1800000</v>
      </c>
      <c r="T956" s="8">
        <v>1.6615555555555555</v>
      </c>
      <c r="V956">
        <f t="shared" si="90"/>
        <v>2014</v>
      </c>
      <c r="W956">
        <f t="shared" si="91"/>
        <v>2014</v>
      </c>
      <c r="X956" t="str">
        <f t="shared" si="92"/>
        <v>FR00</v>
      </c>
    </row>
    <row r="957" spans="1:24" x14ac:dyDescent="0.2">
      <c r="A957" s="4">
        <v>41891</v>
      </c>
      <c r="B957" s="4">
        <v>41893</v>
      </c>
      <c r="D957" t="s">
        <v>496</v>
      </c>
      <c r="E957" s="4">
        <v>42048</v>
      </c>
      <c r="F957" s="6">
        <v>0</v>
      </c>
      <c r="K957" s="6">
        <v>6.7999000000000004E-2</v>
      </c>
      <c r="L957" s="6">
        <v>6.8125000000000005E-2</v>
      </c>
      <c r="M957" s="8">
        <v>1500000</v>
      </c>
      <c r="N957" s="8">
        <v>2916000</v>
      </c>
      <c r="O957" s="8">
        <v>3999000</v>
      </c>
      <c r="P957" s="8">
        <v>620000</v>
      </c>
      <c r="Q957" s="8">
        <v>1025000</v>
      </c>
      <c r="R957" s="8">
        <v>620000</v>
      </c>
      <c r="S957" s="8">
        <v>1025000</v>
      </c>
      <c r="T957" s="8">
        <v>4.7032258064516128</v>
      </c>
      <c r="V957">
        <f t="shared" si="90"/>
        <v>2014</v>
      </c>
      <c r="W957">
        <f t="shared" si="91"/>
        <v>2014</v>
      </c>
      <c r="X957" t="str">
        <f t="shared" si="92"/>
        <v>SPNS</v>
      </c>
    </row>
    <row r="958" spans="1:24" x14ac:dyDescent="0.2">
      <c r="A958" s="4">
        <v>41891</v>
      </c>
      <c r="B958" s="4">
        <v>41893</v>
      </c>
      <c r="D958" t="s">
        <v>417</v>
      </c>
      <c r="E958" s="4">
        <v>15811</v>
      </c>
      <c r="F958" s="6">
        <v>6.7500000000000004E-2</v>
      </c>
      <c r="N958" s="8">
        <v>531000</v>
      </c>
      <c r="P958" s="8">
        <v>0</v>
      </c>
      <c r="R958" s="8">
        <v>0</v>
      </c>
      <c r="T958" s="8" t="e">
        <v>#DIV/0!</v>
      </c>
      <c r="V958">
        <f t="shared" si="90"/>
        <v>2014</v>
      </c>
      <c r="W958">
        <f t="shared" si="91"/>
        <v>2014</v>
      </c>
      <c r="X958" t="str">
        <f t="shared" si="92"/>
        <v>PBS-</v>
      </c>
    </row>
    <row r="959" spans="1:24" x14ac:dyDescent="0.2">
      <c r="A959" s="4">
        <v>41891</v>
      </c>
      <c r="B959" s="4">
        <v>41893</v>
      </c>
      <c r="D959" t="s">
        <v>423</v>
      </c>
      <c r="E959" s="4">
        <v>44089</v>
      </c>
      <c r="F959" s="6">
        <v>8.2500000000000004E-2</v>
      </c>
      <c r="K959" s="6">
        <v>8.2500000000000004E-2</v>
      </c>
      <c r="L959" s="6">
        <v>8.3125000000000004E-2</v>
      </c>
      <c r="N959" s="8">
        <v>552000</v>
      </c>
      <c r="P959" s="8">
        <v>405000</v>
      </c>
      <c r="R959" s="8">
        <v>405000</v>
      </c>
      <c r="T959" s="8">
        <v>1.3629629629629629</v>
      </c>
      <c r="V959">
        <f t="shared" si="90"/>
        <v>2014</v>
      </c>
      <c r="W959">
        <f t="shared" si="91"/>
        <v>2014</v>
      </c>
      <c r="X959" t="str">
        <f t="shared" si="92"/>
        <v>PBS-</v>
      </c>
    </row>
    <row r="960" spans="1:24" x14ac:dyDescent="0.2">
      <c r="A960" s="4">
        <v>41891</v>
      </c>
      <c r="B960" s="4">
        <v>41893</v>
      </c>
      <c r="D960" t="s">
        <v>496</v>
      </c>
      <c r="E960" s="4">
        <v>42048</v>
      </c>
      <c r="F960" s="6">
        <v>0</v>
      </c>
      <c r="K960" s="6">
        <v>6.7999000000000004E-2</v>
      </c>
      <c r="M960" s="8">
        <v>3000000</v>
      </c>
      <c r="N960" s="8">
        <v>3000000</v>
      </c>
      <c r="P960" s="8">
        <v>3000000</v>
      </c>
      <c r="R960" s="8">
        <v>3000000</v>
      </c>
      <c r="T960" s="8">
        <v>1</v>
      </c>
      <c r="V960">
        <f t="shared" si="90"/>
        <v>2014</v>
      </c>
      <c r="W960">
        <f t="shared" si="91"/>
        <v>2014</v>
      </c>
      <c r="X960" t="str">
        <f t="shared" si="92"/>
        <v>SPNS</v>
      </c>
    </row>
    <row r="961" spans="1:24" x14ac:dyDescent="0.2">
      <c r="A961" s="4">
        <v>41892</v>
      </c>
      <c r="B961" s="4">
        <v>41892</v>
      </c>
      <c r="D961" t="s">
        <v>497</v>
      </c>
      <c r="E961" s="4">
        <v>45545</v>
      </c>
      <c r="F961" s="6">
        <v>4.3499999999999997E-2</v>
      </c>
      <c r="N961" s="8">
        <v>118310000</v>
      </c>
      <c r="P961" s="8">
        <v>17746500</v>
      </c>
      <c r="R961" s="8">
        <v>17746500</v>
      </c>
      <c r="T961" s="8">
        <v>6.666666666666667</v>
      </c>
      <c r="V961">
        <f t="shared" si="90"/>
        <v>2014</v>
      </c>
      <c r="W961">
        <f t="shared" si="91"/>
        <v>2014</v>
      </c>
      <c r="X961" t="str">
        <f t="shared" si="92"/>
        <v>SNI2</v>
      </c>
    </row>
    <row r="962" spans="1:24" x14ac:dyDescent="0.2">
      <c r="A962" s="4">
        <v>41898</v>
      </c>
      <c r="B962" s="4">
        <v>41900</v>
      </c>
      <c r="D962" t="s">
        <v>490</v>
      </c>
      <c r="E962" s="4">
        <v>42166</v>
      </c>
      <c r="F962" s="6">
        <v>0</v>
      </c>
      <c r="K962" s="6">
        <v>6.6156000000000006E-2</v>
      </c>
      <c r="L962" s="6">
        <v>6.6400000000000001E-2</v>
      </c>
      <c r="M962" s="8">
        <v>10000000</v>
      </c>
      <c r="N962" s="8">
        <v>4000000</v>
      </c>
      <c r="O962" s="8">
        <v>24242600</v>
      </c>
      <c r="P962" s="8">
        <v>2650000</v>
      </c>
      <c r="Q962" s="8">
        <v>15200000</v>
      </c>
      <c r="R962" s="8">
        <v>2000000</v>
      </c>
      <c r="S962" s="8">
        <v>10000000</v>
      </c>
      <c r="T962" s="8">
        <v>2</v>
      </c>
      <c r="V962">
        <f t="shared" si="90"/>
        <v>2014</v>
      </c>
      <c r="W962">
        <f t="shared" si="91"/>
        <v>2014</v>
      </c>
      <c r="X962" t="str">
        <f t="shared" si="92"/>
        <v>SPN1</v>
      </c>
    </row>
    <row r="963" spans="1:24" x14ac:dyDescent="0.2">
      <c r="A963" s="4">
        <v>41898</v>
      </c>
      <c r="B963" s="4">
        <v>41900</v>
      </c>
      <c r="D963" t="s">
        <v>495</v>
      </c>
      <c r="E963" s="4">
        <v>42222</v>
      </c>
      <c r="F963" s="6">
        <v>0</v>
      </c>
      <c r="N963" s="8">
        <v>3180000</v>
      </c>
      <c r="T963" s="8" t="e">
        <v>#DIV/0!</v>
      </c>
      <c r="V963">
        <f t="shared" si="90"/>
        <v>2014</v>
      </c>
      <c r="W963">
        <f t="shared" si="91"/>
        <v>2014</v>
      </c>
      <c r="X963" t="str">
        <f t="shared" si="92"/>
        <v>SPN1</v>
      </c>
    </row>
    <row r="964" spans="1:24" x14ac:dyDescent="0.2">
      <c r="A964" s="4">
        <v>41898</v>
      </c>
      <c r="B964" s="4">
        <v>41900</v>
      </c>
      <c r="D964" t="s">
        <v>439</v>
      </c>
      <c r="E964" s="4">
        <v>43570</v>
      </c>
      <c r="F964" s="6">
        <v>7.8750000000000001E-2</v>
      </c>
      <c r="K964" s="6">
        <v>8.0498E-2</v>
      </c>
      <c r="L964" s="6">
        <v>8.0699999999999994E-2</v>
      </c>
      <c r="N964" s="8">
        <v>5030000</v>
      </c>
      <c r="P964" s="8">
        <v>3050000</v>
      </c>
      <c r="R964" s="8">
        <v>3050000</v>
      </c>
      <c r="T964" s="8">
        <v>1.6491803278688524</v>
      </c>
      <c r="V964">
        <f t="shared" si="90"/>
        <v>2014</v>
      </c>
      <c r="W964">
        <f t="shared" si="91"/>
        <v>2014</v>
      </c>
      <c r="X964" t="str">
        <f t="shared" si="92"/>
        <v>FR00</v>
      </c>
    </row>
    <row r="965" spans="1:24" x14ac:dyDescent="0.2">
      <c r="A965" s="4">
        <v>41898</v>
      </c>
      <c r="B965" s="4">
        <v>41900</v>
      </c>
      <c r="D965" t="s">
        <v>440</v>
      </c>
      <c r="E965" s="4">
        <v>45366</v>
      </c>
      <c r="F965" s="6">
        <v>8.3750000000000005E-2</v>
      </c>
      <c r="K965" s="6">
        <v>8.3067699999999994E-2</v>
      </c>
      <c r="L965" s="6">
        <v>8.3299999999999999E-2</v>
      </c>
      <c r="N965" s="8">
        <v>7338600</v>
      </c>
      <c r="P965" s="8">
        <v>7250000</v>
      </c>
      <c r="R965" s="8">
        <v>2700000</v>
      </c>
      <c r="T965" s="8">
        <v>2.718</v>
      </c>
      <c r="V965">
        <f t="shared" si="90"/>
        <v>2014</v>
      </c>
      <c r="W965">
        <f t="shared" si="91"/>
        <v>2014</v>
      </c>
      <c r="X965" t="str">
        <f t="shared" si="92"/>
        <v>FR00</v>
      </c>
    </row>
    <row r="966" spans="1:24" x14ac:dyDescent="0.2">
      <c r="A966" s="4">
        <v>41898</v>
      </c>
      <c r="B966" s="4">
        <v>41900</v>
      </c>
      <c r="D966" t="s">
        <v>437</v>
      </c>
      <c r="E966" s="4">
        <v>12493</v>
      </c>
      <c r="F966" s="6">
        <v>8.3750000000000005E-2</v>
      </c>
      <c r="K966" s="6">
        <v>8.8698799999999994E-2</v>
      </c>
      <c r="L966" s="6">
        <v>8.8900000000000007E-2</v>
      </c>
      <c r="N966" s="8">
        <v>4694000</v>
      </c>
      <c r="P966" s="8">
        <v>2250000</v>
      </c>
      <c r="R966" s="8">
        <v>2250000</v>
      </c>
      <c r="T966" s="8">
        <v>2.0862222222222222</v>
      </c>
      <c r="V966">
        <f t="shared" si="90"/>
        <v>2014</v>
      </c>
      <c r="W966">
        <f t="shared" si="91"/>
        <v>2014</v>
      </c>
      <c r="X966" t="str">
        <f t="shared" si="92"/>
        <v>FR00</v>
      </c>
    </row>
    <row r="967" spans="1:24" x14ac:dyDescent="0.2">
      <c r="A967" s="4">
        <v>41905</v>
      </c>
      <c r="B967" s="4">
        <v>41907</v>
      </c>
      <c r="D967" t="s">
        <v>496</v>
      </c>
      <c r="E967" s="4">
        <v>42048</v>
      </c>
      <c r="F967" s="6">
        <v>0</v>
      </c>
      <c r="K967" s="6">
        <v>6.7416000000000004E-2</v>
      </c>
      <c r="L967" s="6">
        <v>6.7500000000000004E-2</v>
      </c>
      <c r="M967" s="8">
        <v>1500000</v>
      </c>
      <c r="N967" s="8">
        <v>2570000</v>
      </c>
      <c r="O967" s="8">
        <v>3659000</v>
      </c>
      <c r="P967" s="8">
        <v>2570000</v>
      </c>
      <c r="Q967" s="8">
        <v>3288000</v>
      </c>
      <c r="R967" s="8">
        <v>930000</v>
      </c>
      <c r="S967" s="8">
        <v>1500000</v>
      </c>
      <c r="T967" s="8">
        <v>2.763440860215054</v>
      </c>
      <c r="V967">
        <f t="shared" si="90"/>
        <v>2014</v>
      </c>
      <c r="W967">
        <f t="shared" si="91"/>
        <v>2014</v>
      </c>
      <c r="X967" t="str">
        <f t="shared" si="92"/>
        <v>SPNS</v>
      </c>
    </row>
    <row r="968" spans="1:24" x14ac:dyDescent="0.2">
      <c r="A968" s="4">
        <v>41905</v>
      </c>
      <c r="B968" s="4">
        <v>41907</v>
      </c>
      <c r="D968" t="s">
        <v>417</v>
      </c>
      <c r="E968" s="4">
        <v>15811</v>
      </c>
      <c r="F968" s="6">
        <v>6.7500000000000004E-2</v>
      </c>
      <c r="K968" s="6">
        <v>9.2027100000000001E-2</v>
      </c>
      <c r="L968" s="6">
        <v>9.2812500000000006E-2</v>
      </c>
      <c r="N968" s="8">
        <v>703000</v>
      </c>
      <c r="P968" s="8">
        <v>703000</v>
      </c>
      <c r="R968" s="8">
        <v>570000</v>
      </c>
      <c r="T968" s="8">
        <v>1.2333333333333334</v>
      </c>
      <c r="V968">
        <f t="shared" si="90"/>
        <v>2014</v>
      </c>
      <c r="W968">
        <f t="shared" si="91"/>
        <v>2014</v>
      </c>
      <c r="X968" t="str">
        <f t="shared" si="92"/>
        <v>PBS-</v>
      </c>
    </row>
    <row r="969" spans="1:24" x14ac:dyDescent="0.2">
      <c r="A969" s="4">
        <v>41905</v>
      </c>
      <c r="B969" s="4">
        <v>41907</v>
      </c>
      <c r="D969" t="s">
        <v>423</v>
      </c>
      <c r="E969" s="4">
        <v>44089</v>
      </c>
      <c r="F969" s="6">
        <v>8.2500000000000004E-2</v>
      </c>
      <c r="N969" s="8">
        <v>386000</v>
      </c>
      <c r="P969" s="8">
        <v>15000</v>
      </c>
      <c r="R969" s="8">
        <v>0</v>
      </c>
      <c r="T969" s="8" t="e">
        <v>#DIV/0!</v>
      </c>
      <c r="V969">
        <f t="shared" si="90"/>
        <v>2014</v>
      </c>
      <c r="W969">
        <f t="shared" si="91"/>
        <v>2014</v>
      </c>
      <c r="X969" t="str">
        <f t="shared" si="92"/>
        <v>PBS-</v>
      </c>
    </row>
    <row r="970" spans="1:24" x14ac:dyDescent="0.2">
      <c r="A970" s="4">
        <v>41911</v>
      </c>
      <c r="B970" s="4">
        <v>41911</v>
      </c>
      <c r="D970" t="s">
        <v>498</v>
      </c>
      <c r="E970" s="4">
        <v>51394</v>
      </c>
      <c r="F970" s="6">
        <v>0.09</v>
      </c>
      <c r="K970" s="6">
        <v>9.0999999999999998E-2</v>
      </c>
      <c r="M970" s="8">
        <v>1000000</v>
      </c>
      <c r="N970" s="8">
        <v>1000000</v>
      </c>
      <c r="P970" s="8">
        <v>1000000</v>
      </c>
      <c r="R970" s="8">
        <v>1000000</v>
      </c>
      <c r="T970" s="8">
        <v>1</v>
      </c>
      <c r="V970">
        <f t="shared" si="90"/>
        <v>2014</v>
      </c>
      <c r="W970">
        <f t="shared" si="91"/>
        <v>2014</v>
      </c>
      <c r="X970" t="str">
        <f t="shared" si="92"/>
        <v>PBS-</v>
      </c>
    </row>
    <row r="971" spans="1:24" x14ac:dyDescent="0.2">
      <c r="A971" s="4">
        <v>41912</v>
      </c>
      <c r="B971" s="4">
        <v>41914</v>
      </c>
      <c r="D971" t="s">
        <v>499</v>
      </c>
      <c r="E971" s="4">
        <v>42195</v>
      </c>
      <c r="F971" s="6">
        <v>0</v>
      </c>
      <c r="K971" s="6">
        <v>6.3397499999999996E-2</v>
      </c>
      <c r="L971" s="6">
        <v>6.4000000000000001E-2</v>
      </c>
      <c r="M971" s="8">
        <v>10000000</v>
      </c>
      <c r="N971" s="8">
        <v>4080500</v>
      </c>
      <c r="O971" s="8">
        <v>19866500</v>
      </c>
      <c r="P971" s="8">
        <v>3700000</v>
      </c>
      <c r="Q971" s="8">
        <v>10450000</v>
      </c>
      <c r="R971" s="8">
        <v>1000000</v>
      </c>
      <c r="S971" s="8">
        <v>7750000</v>
      </c>
      <c r="T971" s="8">
        <v>4.0804999999999998</v>
      </c>
      <c r="V971">
        <f t="shared" si="90"/>
        <v>2014</v>
      </c>
      <c r="W971">
        <f t="shared" si="91"/>
        <v>2014</v>
      </c>
      <c r="X971" t="str">
        <f t="shared" si="92"/>
        <v>SPN0</v>
      </c>
    </row>
    <row r="972" spans="1:24" x14ac:dyDescent="0.2">
      <c r="A972" s="4">
        <v>41912</v>
      </c>
      <c r="B972" s="4">
        <v>41914</v>
      </c>
      <c r="D972" t="s">
        <v>500</v>
      </c>
      <c r="E972" s="4">
        <v>42250</v>
      </c>
      <c r="F972" s="6">
        <v>0</v>
      </c>
      <c r="K972" s="6">
        <v>7.0551699999999995E-2</v>
      </c>
      <c r="L972" s="6">
        <v>7.2900000000000006E-2</v>
      </c>
      <c r="N972" s="8">
        <v>3300000</v>
      </c>
      <c r="P972" s="8">
        <v>3000000</v>
      </c>
      <c r="R972" s="8">
        <v>3000000</v>
      </c>
      <c r="T972" s="8">
        <v>1.1000000000000001</v>
      </c>
      <c r="V972">
        <f t="shared" si="90"/>
        <v>2014</v>
      </c>
      <c r="W972">
        <f t="shared" si="91"/>
        <v>2014</v>
      </c>
      <c r="X972" t="str">
        <f t="shared" si="92"/>
        <v>SPN1</v>
      </c>
    </row>
    <row r="973" spans="1:24" x14ac:dyDescent="0.2">
      <c r="A973" s="4">
        <v>41912</v>
      </c>
      <c r="B973" s="4">
        <v>41914</v>
      </c>
      <c r="D973" t="s">
        <v>439</v>
      </c>
      <c r="E973" s="4">
        <v>43570</v>
      </c>
      <c r="F973" s="6">
        <v>7.8750000000000001E-2</v>
      </c>
      <c r="N973" s="8">
        <v>2423000</v>
      </c>
      <c r="P973" s="8">
        <v>0</v>
      </c>
      <c r="R973" s="8">
        <v>0</v>
      </c>
      <c r="T973" s="8" t="e">
        <v>#DIV/0!</v>
      </c>
      <c r="V973">
        <f t="shared" si="90"/>
        <v>2014</v>
      </c>
      <c r="W973">
        <f t="shared" si="91"/>
        <v>2014</v>
      </c>
      <c r="X973" t="str">
        <f t="shared" si="92"/>
        <v>FR00</v>
      </c>
    </row>
    <row r="974" spans="1:24" x14ac:dyDescent="0.2">
      <c r="A974" s="4">
        <v>41912</v>
      </c>
      <c r="B974" s="4">
        <v>41914</v>
      </c>
      <c r="D974" t="s">
        <v>444</v>
      </c>
      <c r="E974" s="4">
        <v>47192</v>
      </c>
      <c r="F974" s="6">
        <v>0.09</v>
      </c>
      <c r="K974" s="6">
        <v>8.9396699999999996E-2</v>
      </c>
      <c r="L974" s="6">
        <v>8.9700000000000002E-2</v>
      </c>
      <c r="N974" s="8">
        <v>5277000</v>
      </c>
      <c r="P974" s="8">
        <v>2800000</v>
      </c>
      <c r="R974" s="8">
        <v>2800000</v>
      </c>
      <c r="T974" s="8">
        <v>1.8846428571428571</v>
      </c>
      <c r="V974">
        <f t="shared" si="90"/>
        <v>2014</v>
      </c>
      <c r="W974">
        <f t="shared" si="91"/>
        <v>2014</v>
      </c>
      <c r="X974" t="str">
        <f t="shared" si="92"/>
        <v>FR00</v>
      </c>
    </row>
    <row r="975" spans="1:24" x14ac:dyDescent="0.2">
      <c r="A975" s="4">
        <v>41912</v>
      </c>
      <c r="B975" s="4">
        <v>41914</v>
      </c>
      <c r="D975" t="s">
        <v>437</v>
      </c>
      <c r="E975" s="4">
        <v>12493</v>
      </c>
      <c r="F975" s="6">
        <v>8.3750000000000005E-2</v>
      </c>
      <c r="K975" s="6">
        <v>9.0593999999999994E-2</v>
      </c>
      <c r="L975" s="6">
        <v>9.0899999999999995E-2</v>
      </c>
      <c r="N975" s="8">
        <v>4786000</v>
      </c>
      <c r="P975" s="8">
        <v>950000</v>
      </c>
      <c r="R975" s="8">
        <v>950000</v>
      </c>
      <c r="T975" s="8">
        <v>5.0378947368421052</v>
      </c>
      <c r="V975">
        <f t="shared" si="90"/>
        <v>2014</v>
      </c>
      <c r="W975">
        <f t="shared" si="91"/>
        <v>2014</v>
      </c>
      <c r="X975" t="str">
        <f t="shared" si="92"/>
        <v>FR00</v>
      </c>
    </row>
    <row r="976" spans="1:24" x14ac:dyDescent="0.2">
      <c r="A976" s="4">
        <v>41919</v>
      </c>
      <c r="B976" s="4">
        <v>41921</v>
      </c>
      <c r="D976" t="s">
        <v>501</v>
      </c>
      <c r="E976" s="4">
        <v>42102</v>
      </c>
      <c r="F976" s="6">
        <v>0</v>
      </c>
      <c r="K976" s="6">
        <v>6.8178199999999994E-2</v>
      </c>
      <c r="L976" s="6">
        <v>6.8750000000000006E-2</v>
      </c>
      <c r="M976" s="8">
        <v>1500000</v>
      </c>
      <c r="N976" s="8">
        <v>3010000</v>
      </c>
      <c r="O976" s="8">
        <v>3450000</v>
      </c>
      <c r="P976" s="8">
        <v>3010000</v>
      </c>
      <c r="Q976" s="8">
        <v>3291000</v>
      </c>
      <c r="R976" s="8">
        <v>1240000</v>
      </c>
      <c r="S976" s="8">
        <v>1505000</v>
      </c>
      <c r="T976" s="8">
        <v>2.4274193548387095</v>
      </c>
      <c r="V976">
        <f t="shared" si="90"/>
        <v>2014</v>
      </c>
      <c r="W976">
        <f t="shared" si="91"/>
        <v>2014</v>
      </c>
      <c r="X976" t="str">
        <f t="shared" si="92"/>
        <v>SPNS</v>
      </c>
    </row>
    <row r="977" spans="1:24" x14ac:dyDescent="0.2">
      <c r="A977" s="4">
        <v>41919</v>
      </c>
      <c r="B977" s="4">
        <v>41921</v>
      </c>
      <c r="D977" t="s">
        <v>417</v>
      </c>
      <c r="E977" s="4">
        <v>15811</v>
      </c>
      <c r="F977" s="6">
        <v>6.7500000000000004E-2</v>
      </c>
      <c r="N977" s="8">
        <v>159000</v>
      </c>
      <c r="P977" s="8">
        <v>15000</v>
      </c>
      <c r="R977" s="8">
        <v>0</v>
      </c>
      <c r="T977" s="8" t="e">
        <v>#DIV/0!</v>
      </c>
      <c r="V977">
        <f t="shared" si="90"/>
        <v>2014</v>
      </c>
      <c r="W977">
        <f t="shared" si="91"/>
        <v>2014</v>
      </c>
      <c r="X977" t="str">
        <f t="shared" si="92"/>
        <v>PBS-</v>
      </c>
    </row>
    <row r="978" spans="1:24" x14ac:dyDescent="0.2">
      <c r="A978" s="4">
        <v>41919</v>
      </c>
      <c r="B978" s="4">
        <v>41921</v>
      </c>
      <c r="D978" t="s">
        <v>423</v>
      </c>
      <c r="E978" s="4">
        <v>44089</v>
      </c>
      <c r="F978" s="6">
        <v>8.2500000000000004E-2</v>
      </c>
      <c r="K978" s="6">
        <v>8.4769999999999998E-2</v>
      </c>
      <c r="L978" s="6">
        <v>8.5000000000000006E-2</v>
      </c>
      <c r="N978" s="8">
        <v>281000</v>
      </c>
      <c r="P978" s="8">
        <v>266000</v>
      </c>
      <c r="R978" s="8">
        <v>265000</v>
      </c>
      <c r="T978" s="8">
        <v>1.060377358490566</v>
      </c>
      <c r="V978">
        <f t="shared" si="90"/>
        <v>2014</v>
      </c>
      <c r="W978">
        <f t="shared" si="91"/>
        <v>2014</v>
      </c>
      <c r="X978" t="str">
        <f t="shared" si="92"/>
        <v>PBS-</v>
      </c>
    </row>
    <row r="979" spans="1:24" x14ac:dyDescent="0.2">
      <c r="A979" s="4">
        <v>41926</v>
      </c>
      <c r="B979" s="4">
        <v>41928</v>
      </c>
      <c r="D979" t="s">
        <v>491</v>
      </c>
      <c r="E979" s="4">
        <v>42222</v>
      </c>
      <c r="F979" s="6">
        <v>0</v>
      </c>
      <c r="K979" s="6">
        <v>6.7627000000000007E-2</v>
      </c>
      <c r="L979" s="6">
        <v>6.9000000000000006E-2</v>
      </c>
      <c r="M979" s="8">
        <v>8000000</v>
      </c>
      <c r="N979" s="8">
        <v>4090000</v>
      </c>
      <c r="O979" s="8">
        <v>32850400</v>
      </c>
      <c r="P979" s="8">
        <v>4090000</v>
      </c>
      <c r="Q979" s="8">
        <v>26433000</v>
      </c>
      <c r="R979" s="8">
        <v>1000000</v>
      </c>
      <c r="S979" s="8">
        <v>12000000</v>
      </c>
      <c r="T979" s="8">
        <v>4.09</v>
      </c>
      <c r="V979">
        <f t="shared" si="90"/>
        <v>2014</v>
      </c>
      <c r="W979">
        <f t="shared" si="91"/>
        <v>2014</v>
      </c>
      <c r="X979" t="str">
        <f t="shared" si="92"/>
        <v>SPN1</v>
      </c>
    </row>
    <row r="980" spans="1:24" x14ac:dyDescent="0.2">
      <c r="A980" s="4">
        <v>41926</v>
      </c>
      <c r="B980" s="4">
        <v>41928</v>
      </c>
      <c r="D980" t="s">
        <v>500</v>
      </c>
      <c r="E980" s="4">
        <v>42278</v>
      </c>
      <c r="F980" s="6">
        <v>0</v>
      </c>
      <c r="K980" s="6">
        <v>7.0207500000000006E-2</v>
      </c>
      <c r="L980" s="6">
        <v>7.1499999999999994E-2</v>
      </c>
      <c r="N980" s="8">
        <v>6440000</v>
      </c>
      <c r="P980" s="8">
        <v>3250000</v>
      </c>
      <c r="R980" s="8">
        <v>2000000</v>
      </c>
      <c r="T980" s="8">
        <v>3.22</v>
      </c>
      <c r="V980">
        <f t="shared" si="90"/>
        <v>2014</v>
      </c>
      <c r="W980">
        <f t="shared" si="91"/>
        <v>2014</v>
      </c>
      <c r="X980" t="str">
        <f t="shared" si="92"/>
        <v>SPN1</v>
      </c>
    </row>
    <row r="981" spans="1:24" x14ac:dyDescent="0.2">
      <c r="A981" s="4">
        <v>41926</v>
      </c>
      <c r="B981" s="4">
        <v>41928</v>
      </c>
      <c r="D981" t="s">
        <v>439</v>
      </c>
      <c r="E981" s="4">
        <v>43570</v>
      </c>
      <c r="F981" s="6">
        <v>7.8750000000000001E-2</v>
      </c>
      <c r="K981" s="6">
        <v>8.1442100000000003E-2</v>
      </c>
      <c r="L981" s="6">
        <v>8.1799999999999998E-2</v>
      </c>
      <c r="N981" s="8">
        <v>5236000</v>
      </c>
      <c r="P981" s="8">
        <v>5236000</v>
      </c>
      <c r="R981" s="8">
        <v>3350000</v>
      </c>
      <c r="T981" s="8">
        <v>1.5629850746268656</v>
      </c>
      <c r="V981">
        <f t="shared" si="90"/>
        <v>2014</v>
      </c>
      <c r="W981">
        <f t="shared" si="91"/>
        <v>2014</v>
      </c>
      <c r="X981" t="str">
        <f t="shared" si="92"/>
        <v>FR00</v>
      </c>
    </row>
    <row r="982" spans="1:24" x14ac:dyDescent="0.2">
      <c r="A982" s="4">
        <v>41926</v>
      </c>
      <c r="B982" s="4">
        <v>41928</v>
      </c>
      <c r="D982" t="s">
        <v>440</v>
      </c>
      <c r="E982" s="4">
        <v>45366</v>
      </c>
      <c r="F982" s="6">
        <v>8.3750000000000005E-2</v>
      </c>
      <c r="K982" s="6">
        <v>8.3170400000000005E-2</v>
      </c>
      <c r="L982" s="6">
        <v>8.3299999999999999E-2</v>
      </c>
      <c r="N982" s="8">
        <v>8404400</v>
      </c>
      <c r="P982" s="8">
        <v>7100000</v>
      </c>
      <c r="R982" s="8">
        <v>1300000</v>
      </c>
      <c r="T982" s="8">
        <v>6.4649230769230766</v>
      </c>
      <c r="V982">
        <f t="shared" si="90"/>
        <v>2014</v>
      </c>
      <c r="W982">
        <f t="shared" si="91"/>
        <v>2014</v>
      </c>
      <c r="X982" t="str">
        <f t="shared" si="92"/>
        <v>FR00</v>
      </c>
    </row>
    <row r="983" spans="1:24" x14ac:dyDescent="0.2">
      <c r="A983" s="4">
        <v>41926</v>
      </c>
      <c r="B983" s="4">
        <v>41928</v>
      </c>
      <c r="D983" t="s">
        <v>444</v>
      </c>
      <c r="E983" s="4">
        <v>47192</v>
      </c>
      <c r="F983" s="6">
        <v>0.09</v>
      </c>
      <c r="K983" s="6">
        <v>8.7433700000000003E-2</v>
      </c>
      <c r="L983" s="6">
        <v>8.7599999999999997E-2</v>
      </c>
      <c r="N983" s="8">
        <v>6923000</v>
      </c>
      <c r="P983" s="8">
        <v>5000000</v>
      </c>
      <c r="R983" s="8">
        <v>2900000</v>
      </c>
      <c r="T983" s="8">
        <v>2.3872413793103449</v>
      </c>
      <c r="V983">
        <f t="shared" si="90"/>
        <v>2014</v>
      </c>
      <c r="W983">
        <f t="shared" si="91"/>
        <v>2014</v>
      </c>
      <c r="X983" t="str">
        <f t="shared" si="92"/>
        <v>FR00</v>
      </c>
    </row>
    <row r="984" spans="1:24" x14ac:dyDescent="0.2">
      <c r="A984" s="4">
        <v>41926</v>
      </c>
      <c r="B984" s="4">
        <v>41928</v>
      </c>
      <c r="D984" t="s">
        <v>427</v>
      </c>
      <c r="E984" s="4">
        <v>16117</v>
      </c>
      <c r="F984" s="6">
        <v>8.7499999999999994E-2</v>
      </c>
      <c r="K984" s="6">
        <v>9.1292999999999999E-2</v>
      </c>
      <c r="L984" s="6">
        <v>9.1999999999999998E-2</v>
      </c>
      <c r="N984" s="8">
        <v>1757000</v>
      </c>
      <c r="P984" s="8">
        <v>1757000</v>
      </c>
      <c r="R984" s="8">
        <v>1450000</v>
      </c>
      <c r="T984" s="8">
        <v>1.2117241379310344</v>
      </c>
      <c r="V984">
        <f t="shared" si="90"/>
        <v>2014</v>
      </c>
      <c r="W984">
        <f t="shared" si="91"/>
        <v>2014</v>
      </c>
      <c r="X984" t="str">
        <f t="shared" si="92"/>
        <v>FR00</v>
      </c>
    </row>
    <row r="985" spans="1:24" x14ac:dyDescent="0.2">
      <c r="A985" s="4">
        <v>41932</v>
      </c>
      <c r="B985" s="4">
        <v>41934</v>
      </c>
      <c r="D985" t="s">
        <v>502</v>
      </c>
      <c r="E985" s="4">
        <v>43023</v>
      </c>
      <c r="F985" s="6">
        <v>8.5000000000000006E-2</v>
      </c>
      <c r="M985" s="8">
        <v>20000000</v>
      </c>
      <c r="N985" s="8">
        <v>21336170</v>
      </c>
      <c r="P985" s="8">
        <v>21215910</v>
      </c>
      <c r="R985" s="8">
        <v>21215910</v>
      </c>
      <c r="T985" s="8">
        <v>1.0056683875450074</v>
      </c>
      <c r="V985">
        <f t="shared" si="90"/>
        <v>2014</v>
      </c>
      <c r="W985">
        <f t="shared" si="91"/>
        <v>2014</v>
      </c>
      <c r="X985" t="str">
        <f t="shared" si="92"/>
        <v>ORI0</v>
      </c>
    </row>
    <row r="986" spans="1:24" x14ac:dyDescent="0.2">
      <c r="A986" s="4">
        <v>41933</v>
      </c>
      <c r="B986" s="4">
        <v>41935</v>
      </c>
      <c r="D986" t="s">
        <v>501</v>
      </c>
      <c r="E986" s="4">
        <v>42102</v>
      </c>
      <c r="F986" s="6">
        <v>0</v>
      </c>
      <c r="K986" s="6">
        <v>6.7363699999999999E-2</v>
      </c>
      <c r="L986" s="6">
        <v>6.7500000000000004E-2</v>
      </c>
      <c r="M986" s="8">
        <v>1500000</v>
      </c>
      <c r="N986" s="8">
        <v>3255000</v>
      </c>
      <c r="O986" s="8">
        <v>3562000</v>
      </c>
      <c r="P986" s="8">
        <v>3255000</v>
      </c>
      <c r="Q986" s="8">
        <v>3492000</v>
      </c>
      <c r="R986" s="8">
        <v>1290000</v>
      </c>
      <c r="S986" s="8">
        <v>1490000</v>
      </c>
      <c r="T986" s="8">
        <v>2.5232558139534884</v>
      </c>
      <c r="V986">
        <f t="shared" si="90"/>
        <v>2014</v>
      </c>
      <c r="W986">
        <f t="shared" si="91"/>
        <v>2014</v>
      </c>
      <c r="X986" t="str">
        <f t="shared" si="92"/>
        <v>SPNS</v>
      </c>
    </row>
    <row r="987" spans="1:24" x14ac:dyDescent="0.2">
      <c r="A987" s="4">
        <v>41933</v>
      </c>
      <c r="B987" s="4">
        <v>41935</v>
      </c>
      <c r="D987" t="s">
        <v>417</v>
      </c>
      <c r="E987" s="4">
        <v>15811</v>
      </c>
      <c r="F987" s="6">
        <v>6.7500000000000004E-2</v>
      </c>
      <c r="K987" s="6">
        <v>9.0292800000000006E-2</v>
      </c>
      <c r="L987" s="6">
        <v>9.0937500000000004E-2</v>
      </c>
      <c r="N987" s="8">
        <v>127000</v>
      </c>
      <c r="P987" s="8">
        <v>127000</v>
      </c>
      <c r="R987" s="8">
        <v>95000</v>
      </c>
      <c r="T987" s="8">
        <v>1.3368421052631578</v>
      </c>
      <c r="V987">
        <f t="shared" ref="V987:V991" si="93">YEAR(A987)</f>
        <v>2014</v>
      </c>
      <c r="W987">
        <f t="shared" ref="W987:W991" si="94">YEAR(B987)</f>
        <v>2014</v>
      </c>
      <c r="X987" t="str">
        <f t="shared" ref="X987:X991" si="95">LEFT(D987,4)</f>
        <v>PBS-</v>
      </c>
    </row>
    <row r="988" spans="1:24" x14ac:dyDescent="0.2">
      <c r="A988" s="4">
        <v>41933</v>
      </c>
      <c r="B988" s="4">
        <v>41935</v>
      </c>
      <c r="D988" t="s">
        <v>423</v>
      </c>
      <c r="E988" s="4">
        <v>44089</v>
      </c>
      <c r="F988" s="6">
        <v>8.2500000000000004E-2</v>
      </c>
      <c r="K988" s="6">
        <v>8.3059499999999994E-2</v>
      </c>
      <c r="L988" s="6">
        <v>8.3750000000000005E-2</v>
      </c>
      <c r="N988" s="8">
        <v>180000</v>
      </c>
      <c r="P988" s="8">
        <v>110000</v>
      </c>
      <c r="R988" s="8">
        <v>105000</v>
      </c>
      <c r="T988" s="8">
        <v>1.7142857142857142</v>
      </c>
      <c r="V988">
        <f t="shared" si="93"/>
        <v>2014</v>
      </c>
      <c r="W988">
        <f t="shared" si="94"/>
        <v>2014</v>
      </c>
      <c r="X988" t="str">
        <f t="shared" si="95"/>
        <v>PBS-</v>
      </c>
    </row>
    <row r="989" spans="1:24" x14ac:dyDescent="0.2">
      <c r="A989" s="4">
        <v>41947</v>
      </c>
      <c r="B989" s="4">
        <v>41949</v>
      </c>
      <c r="D989" t="s">
        <v>469</v>
      </c>
      <c r="E989" s="4">
        <v>42041</v>
      </c>
      <c r="F989" s="6">
        <v>0</v>
      </c>
      <c r="K989" s="6">
        <v>0.06</v>
      </c>
      <c r="L989" s="6">
        <v>5.9655E-2</v>
      </c>
      <c r="M989" s="8">
        <v>5000000</v>
      </c>
      <c r="N989" s="8">
        <v>5901000</v>
      </c>
      <c r="O989" s="8">
        <v>22657000</v>
      </c>
      <c r="P989" s="8">
        <v>1600000</v>
      </c>
      <c r="Q989" s="8">
        <v>16696000</v>
      </c>
      <c r="R989" s="8">
        <v>1000000</v>
      </c>
      <c r="S989" s="8">
        <v>6920000</v>
      </c>
      <c r="T989" s="8">
        <v>5.9009999999999998</v>
      </c>
      <c r="V989">
        <f t="shared" si="93"/>
        <v>2014</v>
      </c>
      <c r="W989">
        <f t="shared" si="94"/>
        <v>2014</v>
      </c>
      <c r="X989" t="str">
        <f t="shared" si="95"/>
        <v>SPN1</v>
      </c>
    </row>
    <row r="990" spans="1:24" x14ac:dyDescent="0.2">
      <c r="A990" s="4">
        <v>41947</v>
      </c>
      <c r="B990" s="4">
        <v>41949</v>
      </c>
      <c r="D990" t="s">
        <v>503</v>
      </c>
      <c r="E990" s="4">
        <v>42313</v>
      </c>
      <c r="F990" s="6">
        <v>0</v>
      </c>
      <c r="K990" s="6">
        <v>6.8500000000000005E-2</v>
      </c>
      <c r="L990" s="6">
        <v>6.8229999999999999E-2</v>
      </c>
      <c r="N990" s="8">
        <v>6260000</v>
      </c>
      <c r="P990" s="8">
        <v>4600000</v>
      </c>
      <c r="R990" s="8">
        <v>2000000</v>
      </c>
      <c r="T990" s="8">
        <v>3.13</v>
      </c>
      <c r="V990">
        <f t="shared" si="93"/>
        <v>2014</v>
      </c>
      <c r="W990">
        <f t="shared" si="94"/>
        <v>2014</v>
      </c>
      <c r="X990" t="str">
        <f t="shared" si="95"/>
        <v>SPN1</v>
      </c>
    </row>
    <row r="991" spans="1:24" x14ac:dyDescent="0.2">
      <c r="A991" s="4">
        <v>41947</v>
      </c>
      <c r="B991" s="4">
        <v>41949</v>
      </c>
      <c r="D991" t="s">
        <v>440</v>
      </c>
      <c r="E991" s="4">
        <v>45366</v>
      </c>
      <c r="F991" s="6">
        <v>8.3750000000000005E-2</v>
      </c>
      <c r="K991" s="6">
        <v>7.9100000000000004E-2</v>
      </c>
      <c r="L991" s="6">
        <v>7.8932500000000003E-2</v>
      </c>
      <c r="N991" s="8">
        <v>10496000</v>
      </c>
      <c r="P991" s="8">
        <v>10496000</v>
      </c>
      <c r="R991" s="8">
        <v>3920000</v>
      </c>
      <c r="T991" s="8">
        <v>2.6775510204081634</v>
      </c>
      <c r="V991">
        <f t="shared" si="93"/>
        <v>2014</v>
      </c>
      <c r="W991">
        <f t="shared" si="94"/>
        <v>2014</v>
      </c>
      <c r="X991" t="str">
        <f t="shared" si="95"/>
        <v>FR00</v>
      </c>
    </row>
    <row r="992" spans="1:24" x14ac:dyDescent="0.2">
      <c r="A992" s="4">
        <v>41997</v>
      </c>
      <c r="B992" s="4">
        <v>42006</v>
      </c>
      <c r="D992" t="s">
        <v>172</v>
      </c>
      <c r="E992" s="4">
        <v>44392</v>
      </c>
      <c r="F992" s="6">
        <v>8.2500000000000004E-2</v>
      </c>
      <c r="K992" s="6">
        <v>0.08</v>
      </c>
      <c r="N992" s="8">
        <v>1500000</v>
      </c>
      <c r="P992" s="8">
        <v>1500000</v>
      </c>
      <c r="R992" s="8">
        <v>1500000</v>
      </c>
      <c r="S992" s="8">
        <v>3000000</v>
      </c>
      <c r="V992">
        <f t="shared" ref="V992" si="96">YEAR(A992)</f>
        <v>2014</v>
      </c>
      <c r="W992">
        <f t="shared" ref="W992" si="97">YEAR(B992)</f>
        <v>2015</v>
      </c>
      <c r="X992" t="str">
        <f t="shared" ref="X992" si="98">LEFT(D992,4)</f>
        <v>FR00</v>
      </c>
    </row>
    <row r="993" spans="1:24" x14ac:dyDescent="0.2">
      <c r="A993" s="4">
        <v>41997</v>
      </c>
      <c r="B993" s="4">
        <v>42006</v>
      </c>
      <c r="D993" t="s">
        <v>300</v>
      </c>
      <c r="E993" s="4">
        <v>44696</v>
      </c>
      <c r="F993" s="6">
        <v>7.0000000000000007E-2</v>
      </c>
      <c r="K993" s="6">
        <v>8.0199999999999994E-2</v>
      </c>
      <c r="N993" s="8">
        <v>1500000</v>
      </c>
      <c r="P993" s="8">
        <v>1500000</v>
      </c>
      <c r="R993" s="8">
        <v>1500000</v>
      </c>
      <c r="V993">
        <f t="shared" ref="V993:V1056" si="99">YEAR(A993)</f>
        <v>2014</v>
      </c>
      <c r="W993">
        <f t="shared" ref="W993:W1056" si="100">YEAR(B993)</f>
        <v>2015</v>
      </c>
      <c r="X993" t="str">
        <f t="shared" ref="X993:X1056" si="101">LEFT(D993,4)</f>
        <v>FR00</v>
      </c>
    </row>
    <row r="994" spans="1:24" x14ac:dyDescent="0.2">
      <c r="A994" s="4">
        <v>42010</v>
      </c>
      <c r="B994" s="4">
        <v>42012</v>
      </c>
      <c r="D994" t="s">
        <v>506</v>
      </c>
      <c r="E994" s="4">
        <v>42101</v>
      </c>
      <c r="F994" s="6">
        <v>0</v>
      </c>
      <c r="K994" s="6">
        <v>5.9970000000000002E-2</v>
      </c>
      <c r="L994" s="6">
        <v>0.06</v>
      </c>
      <c r="M994" s="8">
        <v>12000000</v>
      </c>
      <c r="N994" s="8">
        <v>6625000</v>
      </c>
      <c r="O994" s="8">
        <v>22875500</v>
      </c>
      <c r="P994" s="8">
        <v>6625000</v>
      </c>
      <c r="Q994" s="8">
        <v>19992000</v>
      </c>
      <c r="R994" s="8">
        <v>1000000</v>
      </c>
      <c r="S994" s="8">
        <v>12000000</v>
      </c>
      <c r="T994" s="8">
        <v>6.625</v>
      </c>
      <c r="V994">
        <f t="shared" si="99"/>
        <v>2015</v>
      </c>
      <c r="W994">
        <f t="shared" si="100"/>
        <v>2015</v>
      </c>
      <c r="X994" t="str">
        <f t="shared" si="101"/>
        <v>SPN0</v>
      </c>
    </row>
    <row r="995" spans="1:24" x14ac:dyDescent="0.2">
      <c r="A995" s="4">
        <v>42010</v>
      </c>
      <c r="B995" s="4">
        <v>42012</v>
      </c>
      <c r="D995" t="s">
        <v>507</v>
      </c>
      <c r="E995" s="4">
        <v>42376</v>
      </c>
      <c r="F995" s="6">
        <v>0</v>
      </c>
      <c r="K995" s="6">
        <v>6.9184899999999994E-2</v>
      </c>
      <c r="L995" s="6">
        <v>7.0099999999999996E-2</v>
      </c>
      <c r="N995" s="8">
        <v>5517000</v>
      </c>
      <c r="P995" s="8">
        <v>5517000</v>
      </c>
      <c r="R995" s="8">
        <v>4000000</v>
      </c>
      <c r="T995" s="8">
        <v>1.3792500000000001</v>
      </c>
      <c r="V995">
        <f t="shared" si="99"/>
        <v>2015</v>
      </c>
      <c r="W995">
        <f t="shared" si="100"/>
        <v>2015</v>
      </c>
      <c r="X995" t="str">
        <f t="shared" si="101"/>
        <v>SPN1</v>
      </c>
    </row>
    <row r="996" spans="1:24" x14ac:dyDescent="0.2">
      <c r="A996" s="4">
        <v>42010</v>
      </c>
      <c r="B996" s="4">
        <v>42012</v>
      </c>
      <c r="D996" t="s">
        <v>440</v>
      </c>
      <c r="E996" s="4">
        <v>45366</v>
      </c>
      <c r="F996" s="6">
        <v>8.3750000000000005E-2</v>
      </c>
      <c r="K996" s="6">
        <v>8.0307500000000004E-2</v>
      </c>
      <c r="L996" s="6">
        <v>8.0600000000000005E-2</v>
      </c>
      <c r="N996" s="8">
        <v>6698000</v>
      </c>
      <c r="P996" s="8">
        <v>4300000</v>
      </c>
      <c r="R996" s="8">
        <v>3450000</v>
      </c>
      <c r="T996" s="8">
        <v>1.9414492753623189</v>
      </c>
      <c r="V996">
        <f t="shared" si="99"/>
        <v>2015</v>
      </c>
      <c r="W996">
        <f t="shared" si="100"/>
        <v>2015</v>
      </c>
      <c r="X996" t="str">
        <f t="shared" si="101"/>
        <v>FR00</v>
      </c>
    </row>
    <row r="997" spans="1:24" x14ac:dyDescent="0.2">
      <c r="A997" s="4">
        <v>42010</v>
      </c>
      <c r="B997" s="4">
        <v>42012</v>
      </c>
      <c r="D997" t="s">
        <v>437</v>
      </c>
      <c r="E997" s="4">
        <v>49018</v>
      </c>
      <c r="F997" s="6">
        <v>8.3750000000000005E-2</v>
      </c>
      <c r="K997" s="6">
        <v>8.4395800000000007E-2</v>
      </c>
      <c r="L997" s="6">
        <v>8.5099999999999995E-2</v>
      </c>
      <c r="N997" s="8">
        <v>4035500</v>
      </c>
      <c r="P997" s="8">
        <v>3550000</v>
      </c>
      <c r="R997" s="8">
        <v>3550000</v>
      </c>
      <c r="T997" s="8">
        <v>1.1367605633802818</v>
      </c>
      <c r="V997">
        <f t="shared" si="99"/>
        <v>2015</v>
      </c>
      <c r="W997">
        <f t="shared" si="100"/>
        <v>2015</v>
      </c>
      <c r="X997" t="str">
        <f t="shared" si="101"/>
        <v>FR00</v>
      </c>
    </row>
    <row r="998" spans="1:24" x14ac:dyDescent="0.2">
      <c r="A998" s="4">
        <v>42012</v>
      </c>
      <c r="B998" s="4">
        <v>42019</v>
      </c>
      <c r="D998" t="s">
        <v>508</v>
      </c>
      <c r="E998" s="4">
        <v>45672</v>
      </c>
      <c r="F998" s="6">
        <v>4.1250000000000002E-2</v>
      </c>
      <c r="M998" s="8">
        <v>25186000</v>
      </c>
      <c r="N998" s="8">
        <v>126510474.33499999</v>
      </c>
      <c r="P998" s="8">
        <v>25186000</v>
      </c>
      <c r="R998" s="8">
        <v>25186000</v>
      </c>
      <c r="T998" s="8">
        <v>5.0230474999999997</v>
      </c>
      <c r="V998">
        <f t="shared" si="99"/>
        <v>2015</v>
      </c>
      <c r="W998">
        <f t="shared" si="100"/>
        <v>2015</v>
      </c>
      <c r="X998" t="str">
        <f t="shared" si="101"/>
        <v>RI01</v>
      </c>
    </row>
    <row r="999" spans="1:24" x14ac:dyDescent="0.2">
      <c r="A999" s="4">
        <v>42012</v>
      </c>
      <c r="B999" s="4">
        <v>42019</v>
      </c>
      <c r="D999" t="s">
        <v>509</v>
      </c>
      <c r="E999" s="4">
        <v>52977</v>
      </c>
      <c r="F999" s="6">
        <v>5.1249999999999997E-2</v>
      </c>
      <c r="M999" s="8">
        <v>25186000</v>
      </c>
      <c r="N999" s="8">
        <v>116193407.22500001</v>
      </c>
      <c r="P999" s="8">
        <v>25186000</v>
      </c>
      <c r="R999" s="8">
        <v>25186000</v>
      </c>
      <c r="T999" s="8">
        <v>4.6134124999999999</v>
      </c>
      <c r="V999">
        <f t="shared" si="99"/>
        <v>2015</v>
      </c>
      <c r="W999">
        <f t="shared" si="100"/>
        <v>2015</v>
      </c>
      <c r="X999" t="str">
        <f t="shared" si="101"/>
        <v>RI01</v>
      </c>
    </row>
    <row r="1000" spans="1:24" x14ac:dyDescent="0.2">
      <c r="A1000" s="4">
        <v>42017</v>
      </c>
      <c r="B1000" s="4">
        <v>42019</v>
      </c>
      <c r="D1000" t="s">
        <v>510</v>
      </c>
      <c r="E1000" s="4">
        <v>42199</v>
      </c>
      <c r="F1000" s="6">
        <v>0</v>
      </c>
      <c r="K1000" s="6">
        <v>6.3281199999999996E-2</v>
      </c>
      <c r="L1000" s="6">
        <v>6.4062499999999994E-2</v>
      </c>
      <c r="M1000" s="8">
        <v>2000000</v>
      </c>
      <c r="N1000" s="8">
        <v>5600000</v>
      </c>
      <c r="O1000" s="8">
        <v>13754500</v>
      </c>
      <c r="P1000" s="8">
        <v>3650000</v>
      </c>
      <c r="Q1000" s="8">
        <v>10932000</v>
      </c>
      <c r="R1000" s="8">
        <v>500000</v>
      </c>
      <c r="S1000" s="8">
        <v>6870000</v>
      </c>
      <c r="T1000" s="8">
        <v>11.2</v>
      </c>
      <c r="V1000">
        <f t="shared" si="99"/>
        <v>2015</v>
      </c>
      <c r="W1000">
        <f t="shared" si="100"/>
        <v>2015</v>
      </c>
      <c r="X1000" t="str">
        <f t="shared" si="101"/>
        <v>SPNS</v>
      </c>
    </row>
    <row r="1001" spans="1:24" x14ac:dyDescent="0.2">
      <c r="A1001" s="4">
        <v>42017</v>
      </c>
      <c r="B1001" s="4">
        <v>42019</v>
      </c>
      <c r="D1001" t="s">
        <v>511</v>
      </c>
      <c r="E1001" s="4">
        <v>42536</v>
      </c>
      <c r="F1001" s="6">
        <v>7.0000000000000007E-2</v>
      </c>
      <c r="K1001" s="6">
        <v>7.4606400000000003E-2</v>
      </c>
      <c r="L1001" s="6">
        <v>7.5624999999999998E-2</v>
      </c>
      <c r="N1001" s="8">
        <v>5195000</v>
      </c>
      <c r="P1001" s="8">
        <v>5020000</v>
      </c>
      <c r="R1001" s="8">
        <v>4160000</v>
      </c>
      <c r="T1001" s="8">
        <v>1.2487980769230769</v>
      </c>
      <c r="V1001">
        <f t="shared" si="99"/>
        <v>2015</v>
      </c>
      <c r="W1001">
        <f t="shared" si="100"/>
        <v>2015</v>
      </c>
      <c r="X1001" t="str">
        <f t="shared" si="101"/>
        <v>PBS0</v>
      </c>
    </row>
    <row r="1002" spans="1:24" x14ac:dyDescent="0.2">
      <c r="A1002" s="4">
        <v>42017</v>
      </c>
      <c r="B1002" s="4">
        <v>42019</v>
      </c>
      <c r="D1002" t="s">
        <v>467</v>
      </c>
      <c r="E1002" s="4">
        <v>44089</v>
      </c>
      <c r="F1002" s="6">
        <v>8.2500000000000004E-2</v>
      </c>
      <c r="K1002" s="6">
        <v>7.8988199999999995E-2</v>
      </c>
      <c r="L1002" s="6">
        <v>0.08</v>
      </c>
      <c r="N1002" s="8">
        <v>1747500</v>
      </c>
      <c r="P1002" s="8">
        <v>1050000</v>
      </c>
      <c r="R1002" s="8">
        <v>1050000</v>
      </c>
      <c r="T1002" s="8">
        <v>1.6642857142857144</v>
      </c>
      <c r="V1002">
        <f t="shared" si="99"/>
        <v>2015</v>
      </c>
      <c r="W1002">
        <f t="shared" si="100"/>
        <v>2015</v>
      </c>
      <c r="X1002" t="str">
        <f t="shared" si="101"/>
        <v>PBS0</v>
      </c>
    </row>
    <row r="1003" spans="1:24" x14ac:dyDescent="0.2">
      <c r="A1003" s="4">
        <v>42017</v>
      </c>
      <c r="B1003" s="4">
        <v>42019</v>
      </c>
      <c r="D1003" t="s">
        <v>512</v>
      </c>
      <c r="E1003" s="4">
        <v>51394</v>
      </c>
      <c r="F1003" s="6">
        <v>0.09</v>
      </c>
      <c r="K1003" s="6">
        <v>8.6219599999999993E-2</v>
      </c>
      <c r="L1003" s="6">
        <v>8.7187500000000001E-2</v>
      </c>
      <c r="N1003" s="8">
        <v>1212000</v>
      </c>
      <c r="P1003" s="8">
        <v>1212000</v>
      </c>
      <c r="R1003" s="8">
        <v>1160000</v>
      </c>
      <c r="T1003" s="8">
        <v>1.0448275862068965</v>
      </c>
      <c r="V1003">
        <f t="shared" si="99"/>
        <v>2015</v>
      </c>
      <c r="W1003">
        <f t="shared" si="100"/>
        <v>2015</v>
      </c>
      <c r="X1003" t="str">
        <f t="shared" si="101"/>
        <v>PBS0</v>
      </c>
    </row>
    <row r="1004" spans="1:24" x14ac:dyDescent="0.2">
      <c r="A1004" s="4">
        <v>42024</v>
      </c>
      <c r="B1004" s="4">
        <v>42026</v>
      </c>
      <c r="D1004" t="s">
        <v>507</v>
      </c>
      <c r="E1004" s="4">
        <v>42376</v>
      </c>
      <c r="F1004" s="6">
        <v>0</v>
      </c>
      <c r="K1004" s="6">
        <v>6.4424200000000001E-2</v>
      </c>
      <c r="L1004" s="6">
        <v>6.4600000000000005E-2</v>
      </c>
      <c r="M1004" s="8">
        <v>12000000</v>
      </c>
      <c r="N1004" s="8">
        <v>17502000</v>
      </c>
      <c r="O1004" s="8">
        <v>54785200</v>
      </c>
      <c r="P1004" s="8">
        <v>17502000</v>
      </c>
      <c r="Q1004" s="8">
        <v>54785200</v>
      </c>
      <c r="R1004" s="8">
        <v>3000000</v>
      </c>
      <c r="S1004" s="8">
        <v>17300000</v>
      </c>
      <c r="T1004" s="8">
        <v>5.8339999999999996</v>
      </c>
      <c r="V1004">
        <f t="shared" si="99"/>
        <v>2015</v>
      </c>
      <c r="W1004">
        <f t="shared" si="100"/>
        <v>2015</v>
      </c>
      <c r="X1004" t="str">
        <f t="shared" si="101"/>
        <v>SPN1</v>
      </c>
    </row>
    <row r="1005" spans="1:24" x14ac:dyDescent="0.2">
      <c r="A1005" s="4">
        <v>42024</v>
      </c>
      <c r="B1005" s="4">
        <v>42026</v>
      </c>
      <c r="D1005" t="s">
        <v>440</v>
      </c>
      <c r="E1005" s="4">
        <v>45366</v>
      </c>
      <c r="F1005" s="6">
        <v>8.3750000000000005E-2</v>
      </c>
      <c r="K1005" s="6">
        <v>7.4771799999999999E-2</v>
      </c>
      <c r="L1005" s="6">
        <v>7.5200000000000003E-2</v>
      </c>
      <c r="N1005" s="8">
        <v>16799000</v>
      </c>
      <c r="P1005" s="8">
        <v>16799000</v>
      </c>
      <c r="R1005" s="8">
        <v>6850000</v>
      </c>
      <c r="T1005" s="8">
        <v>2.4524087591240877</v>
      </c>
      <c r="V1005">
        <f t="shared" si="99"/>
        <v>2015</v>
      </c>
      <c r="W1005">
        <f t="shared" si="100"/>
        <v>2015</v>
      </c>
      <c r="X1005" t="str">
        <f t="shared" si="101"/>
        <v>FR00</v>
      </c>
    </row>
    <row r="1006" spans="1:24" x14ac:dyDescent="0.2">
      <c r="A1006" s="4">
        <v>42024</v>
      </c>
      <c r="B1006" s="4">
        <v>42026</v>
      </c>
      <c r="D1006" t="s">
        <v>437</v>
      </c>
      <c r="E1006" s="4">
        <v>49018</v>
      </c>
      <c r="F1006" s="6">
        <v>8.3750000000000005E-2</v>
      </c>
      <c r="K1006" s="6">
        <v>7.9276399999999997E-2</v>
      </c>
      <c r="L1006" s="6">
        <v>7.9699999999999993E-2</v>
      </c>
      <c r="N1006" s="8">
        <v>20484200</v>
      </c>
      <c r="P1006" s="8">
        <v>20484200</v>
      </c>
      <c r="R1006" s="8">
        <v>7450000</v>
      </c>
      <c r="T1006" s="8">
        <v>2.7495570469798656</v>
      </c>
      <c r="V1006">
        <f t="shared" si="99"/>
        <v>2015</v>
      </c>
      <c r="W1006">
        <f t="shared" si="100"/>
        <v>2015</v>
      </c>
      <c r="X1006" t="str">
        <f t="shared" si="101"/>
        <v>FR00</v>
      </c>
    </row>
    <row r="1007" spans="1:24" x14ac:dyDescent="0.2">
      <c r="A1007" s="4">
        <v>42031</v>
      </c>
      <c r="B1007" s="4">
        <v>42033</v>
      </c>
      <c r="D1007" t="s">
        <v>510</v>
      </c>
      <c r="E1007" s="4">
        <v>42199</v>
      </c>
      <c r="F1007" s="6">
        <v>0</v>
      </c>
      <c r="K1007" s="6">
        <v>6.0742200000000003E-2</v>
      </c>
      <c r="L1007" s="6">
        <v>6.1249999999999999E-2</v>
      </c>
      <c r="M1007" s="8">
        <v>2000000</v>
      </c>
      <c r="N1007" s="8">
        <v>5150000</v>
      </c>
      <c r="O1007" s="8">
        <v>19062000</v>
      </c>
      <c r="P1007" s="8">
        <v>4100000</v>
      </c>
      <c r="Q1007" s="8">
        <v>5810000</v>
      </c>
      <c r="R1007" s="8">
        <v>500000</v>
      </c>
      <c r="S1007" s="8">
        <v>2195000</v>
      </c>
      <c r="T1007" s="8">
        <v>10.3</v>
      </c>
      <c r="V1007">
        <f t="shared" si="99"/>
        <v>2015</v>
      </c>
      <c r="W1007">
        <f t="shared" si="100"/>
        <v>2015</v>
      </c>
      <c r="X1007" t="str">
        <f t="shared" si="101"/>
        <v>SPNS</v>
      </c>
    </row>
    <row r="1008" spans="1:24" x14ac:dyDescent="0.2">
      <c r="A1008" s="4">
        <v>42031</v>
      </c>
      <c r="B1008" s="4">
        <v>42033</v>
      </c>
      <c r="D1008" t="s">
        <v>511</v>
      </c>
      <c r="E1008" s="4">
        <v>42536</v>
      </c>
      <c r="F1008" s="6">
        <v>7.0000000000000007E-2</v>
      </c>
      <c r="K1008" s="6">
        <v>7.1199100000000001E-2</v>
      </c>
      <c r="L1008" s="6">
        <v>7.1562500000000001E-2</v>
      </c>
      <c r="N1008" s="8">
        <v>9510000</v>
      </c>
      <c r="P1008" s="8">
        <v>1105000</v>
      </c>
      <c r="R1008" s="8">
        <v>1105000</v>
      </c>
      <c r="T1008" s="8">
        <v>8.6063348416289589</v>
      </c>
      <c r="V1008">
        <f t="shared" si="99"/>
        <v>2015</v>
      </c>
      <c r="W1008">
        <f t="shared" si="100"/>
        <v>2015</v>
      </c>
      <c r="X1008" t="str">
        <f t="shared" si="101"/>
        <v>PBS0</v>
      </c>
    </row>
    <row r="1009" spans="1:24" x14ac:dyDescent="0.2">
      <c r="A1009" s="4">
        <v>42031</v>
      </c>
      <c r="B1009" s="4">
        <v>42033</v>
      </c>
      <c r="D1009" t="s">
        <v>467</v>
      </c>
      <c r="E1009" s="4">
        <v>44089</v>
      </c>
      <c r="F1009" s="6">
        <v>8.2500000000000004E-2</v>
      </c>
      <c r="N1009" s="8">
        <v>3315000</v>
      </c>
      <c r="T1009" s="8">
        <v>0</v>
      </c>
      <c r="V1009">
        <f t="shared" si="99"/>
        <v>2015</v>
      </c>
      <c r="W1009">
        <f t="shared" si="100"/>
        <v>2015</v>
      </c>
      <c r="X1009" t="str">
        <f t="shared" si="101"/>
        <v>PBS0</v>
      </c>
    </row>
    <row r="1010" spans="1:24" x14ac:dyDescent="0.2">
      <c r="A1010" s="4">
        <v>42031</v>
      </c>
      <c r="B1010" s="4">
        <v>42033</v>
      </c>
      <c r="D1010" t="s">
        <v>512</v>
      </c>
      <c r="E1010" s="4">
        <v>51394</v>
      </c>
      <c r="F1010" s="6">
        <v>0.09</v>
      </c>
      <c r="K1010" s="6">
        <v>8.1561400000000006E-2</v>
      </c>
      <c r="L1010" s="6">
        <v>8.1875000000000003E-2</v>
      </c>
      <c r="N1010" s="8">
        <v>1087000</v>
      </c>
      <c r="P1010" s="8">
        <v>605000</v>
      </c>
      <c r="R1010" s="8">
        <v>590000</v>
      </c>
      <c r="T1010" s="8">
        <v>1.8423728813559321</v>
      </c>
      <c r="V1010">
        <f t="shared" si="99"/>
        <v>2015</v>
      </c>
      <c r="W1010">
        <f t="shared" si="100"/>
        <v>2015</v>
      </c>
      <c r="X1010" t="str">
        <f t="shared" si="101"/>
        <v>PBS0</v>
      </c>
    </row>
    <row r="1011" spans="1:24" x14ac:dyDescent="0.2">
      <c r="A1011" s="4">
        <v>42038</v>
      </c>
      <c r="B1011" s="4">
        <v>42040</v>
      </c>
      <c r="D1011" t="s">
        <v>513</v>
      </c>
      <c r="E1011" s="4">
        <v>42128</v>
      </c>
      <c r="F1011" s="6">
        <v>0</v>
      </c>
      <c r="K1011" s="6">
        <v>5.6419999999999998E-2</v>
      </c>
      <c r="L1011" s="6">
        <v>5.7500000000000002E-2</v>
      </c>
      <c r="M1011" s="8">
        <v>12000000</v>
      </c>
      <c r="N1011" s="8">
        <v>6815000</v>
      </c>
      <c r="O1011" s="8">
        <v>40234000</v>
      </c>
      <c r="P1011" s="8">
        <v>4100000</v>
      </c>
      <c r="Q1011" s="8">
        <v>34859600</v>
      </c>
      <c r="R1011" s="8">
        <v>1000000</v>
      </c>
      <c r="S1011" s="8">
        <v>16000000</v>
      </c>
      <c r="T1011" s="8">
        <v>6.8150000000000004</v>
      </c>
      <c r="V1011">
        <f t="shared" si="99"/>
        <v>2015</v>
      </c>
      <c r="W1011">
        <f t="shared" si="100"/>
        <v>2015</v>
      </c>
      <c r="X1011" t="str">
        <f t="shared" si="101"/>
        <v>SPN0</v>
      </c>
    </row>
    <row r="1012" spans="1:24" x14ac:dyDescent="0.2">
      <c r="A1012" s="4">
        <v>42038</v>
      </c>
      <c r="B1012" s="4">
        <v>42040</v>
      </c>
      <c r="D1012" t="s">
        <v>514</v>
      </c>
      <c r="E1012" s="4">
        <v>42404</v>
      </c>
      <c r="F1012" s="6">
        <v>0</v>
      </c>
      <c r="K1012" s="6">
        <v>6.2053799999999999E-2</v>
      </c>
      <c r="L1012" s="6">
        <v>6.2399999999999997E-2</v>
      </c>
      <c r="N1012" s="8">
        <v>7240000</v>
      </c>
      <c r="P1012" s="8">
        <v>4700000</v>
      </c>
      <c r="R1012" s="8">
        <v>2000000</v>
      </c>
      <c r="T1012" s="8">
        <v>3.62</v>
      </c>
      <c r="V1012">
        <f t="shared" si="99"/>
        <v>2015</v>
      </c>
      <c r="W1012">
        <f t="shared" si="100"/>
        <v>2015</v>
      </c>
      <c r="X1012" t="str">
        <f t="shared" si="101"/>
        <v>SPN1</v>
      </c>
    </row>
    <row r="1013" spans="1:24" x14ac:dyDescent="0.2">
      <c r="A1013" s="4">
        <v>42038</v>
      </c>
      <c r="B1013" s="4">
        <v>42040</v>
      </c>
      <c r="D1013" t="s">
        <v>439</v>
      </c>
      <c r="E1013" s="4">
        <v>43570</v>
      </c>
      <c r="F1013" s="6">
        <v>7.8750000000000001E-2</v>
      </c>
      <c r="K1013" s="6">
        <v>6.7093100000000003E-2</v>
      </c>
      <c r="L1013" s="6">
        <v>6.7599999999999993E-2</v>
      </c>
      <c r="N1013" s="8">
        <v>8969400</v>
      </c>
      <c r="P1013" s="8">
        <v>8850000</v>
      </c>
      <c r="R1013" s="8">
        <v>7300000</v>
      </c>
      <c r="T1013" s="8">
        <v>1.2286849315068493</v>
      </c>
      <c r="V1013">
        <f t="shared" si="99"/>
        <v>2015</v>
      </c>
      <c r="W1013">
        <f t="shared" si="100"/>
        <v>2015</v>
      </c>
      <c r="X1013" t="str">
        <f t="shared" si="101"/>
        <v>FR00</v>
      </c>
    </row>
    <row r="1014" spans="1:24" x14ac:dyDescent="0.2">
      <c r="A1014" s="4">
        <v>42038</v>
      </c>
      <c r="B1014" s="4">
        <v>42040</v>
      </c>
      <c r="D1014" t="s">
        <v>444</v>
      </c>
      <c r="E1014" s="4">
        <v>47192</v>
      </c>
      <c r="F1014" s="6">
        <v>0.09</v>
      </c>
      <c r="K1014" s="6">
        <v>6.9617600000000002E-2</v>
      </c>
      <c r="L1014" s="6">
        <v>7.0000000000000007E-2</v>
      </c>
      <c r="N1014" s="8">
        <v>17209600</v>
      </c>
      <c r="P1014" s="8">
        <v>17209600</v>
      </c>
      <c r="R1014" s="8">
        <v>5700000</v>
      </c>
      <c r="T1014" s="8">
        <v>3.0192280701754388</v>
      </c>
      <c r="V1014">
        <f t="shared" si="99"/>
        <v>2015</v>
      </c>
      <c r="W1014">
        <f t="shared" si="100"/>
        <v>2015</v>
      </c>
      <c r="X1014" t="str">
        <f t="shared" si="101"/>
        <v>FR00</v>
      </c>
    </row>
    <row r="1015" spans="1:24" x14ac:dyDescent="0.2">
      <c r="A1015" s="4">
        <v>42045</v>
      </c>
      <c r="B1015" s="4">
        <v>42047</v>
      </c>
      <c r="D1015" t="s">
        <v>515</v>
      </c>
      <c r="E1015" s="4">
        <v>42227</v>
      </c>
      <c r="F1015" s="6">
        <v>0</v>
      </c>
      <c r="K1015" s="6">
        <v>5.8437500000000003E-2</v>
      </c>
      <c r="L1015" s="6">
        <v>5.8437500000000003E-2</v>
      </c>
      <c r="M1015" s="8">
        <v>2000000</v>
      </c>
      <c r="N1015" s="8">
        <v>4007000</v>
      </c>
      <c r="O1015" s="8">
        <v>11619000</v>
      </c>
      <c r="P1015" s="8">
        <v>3280000</v>
      </c>
      <c r="Q1015" s="8">
        <v>6265000</v>
      </c>
      <c r="R1015" s="8">
        <v>500000</v>
      </c>
      <c r="S1015" s="8">
        <v>2315000</v>
      </c>
      <c r="T1015" s="8">
        <v>8.0139999999999993</v>
      </c>
      <c r="V1015">
        <f t="shared" si="99"/>
        <v>2015</v>
      </c>
      <c r="W1015">
        <f t="shared" si="100"/>
        <v>2015</v>
      </c>
      <c r="X1015" t="str">
        <f t="shared" si="101"/>
        <v>SPNS</v>
      </c>
    </row>
    <row r="1016" spans="1:24" x14ac:dyDescent="0.2">
      <c r="A1016" s="4">
        <v>42045</v>
      </c>
      <c r="B1016" s="4">
        <v>42047</v>
      </c>
      <c r="D1016" t="s">
        <v>511</v>
      </c>
      <c r="E1016" s="4">
        <v>42536</v>
      </c>
      <c r="F1016" s="6">
        <v>7.0000000000000007E-2</v>
      </c>
      <c r="K1016" s="6">
        <v>6.8852899999999995E-2</v>
      </c>
      <c r="L1016" s="6">
        <v>6.9687499999999999E-2</v>
      </c>
      <c r="N1016" s="8">
        <v>4508000</v>
      </c>
      <c r="P1016" s="8">
        <v>1610000</v>
      </c>
      <c r="R1016" s="8">
        <v>850000</v>
      </c>
      <c r="T1016" s="8">
        <v>5.303529411764706</v>
      </c>
      <c r="V1016">
        <f t="shared" si="99"/>
        <v>2015</v>
      </c>
      <c r="W1016">
        <f t="shared" si="100"/>
        <v>2015</v>
      </c>
      <c r="X1016" t="str">
        <f t="shared" si="101"/>
        <v>PBS0</v>
      </c>
    </row>
    <row r="1017" spans="1:24" x14ac:dyDescent="0.2">
      <c r="A1017" s="4">
        <v>42045</v>
      </c>
      <c r="B1017" s="4">
        <v>42047</v>
      </c>
      <c r="D1017" t="s">
        <v>467</v>
      </c>
      <c r="E1017" s="4">
        <v>44089</v>
      </c>
      <c r="F1017" s="6">
        <v>8.2500000000000004E-2</v>
      </c>
      <c r="K1017" s="6">
        <v>7.2633699999999995E-2</v>
      </c>
      <c r="L1017" s="6">
        <v>7.3437500000000003E-2</v>
      </c>
      <c r="N1017" s="8">
        <v>1375000</v>
      </c>
      <c r="P1017" s="8">
        <v>1375000</v>
      </c>
      <c r="R1017" s="8">
        <v>965000</v>
      </c>
      <c r="T1017" s="8">
        <v>1.4248704663212435</v>
      </c>
      <c r="V1017">
        <f t="shared" si="99"/>
        <v>2015</v>
      </c>
      <c r="W1017">
        <f t="shared" si="100"/>
        <v>2015</v>
      </c>
      <c r="X1017" t="str">
        <f t="shared" si="101"/>
        <v>PBS0</v>
      </c>
    </row>
    <row r="1018" spans="1:24" x14ac:dyDescent="0.2">
      <c r="A1018" s="4">
        <v>42045</v>
      </c>
      <c r="B1018" s="4">
        <v>42047</v>
      </c>
      <c r="D1018" t="s">
        <v>512</v>
      </c>
      <c r="E1018" s="4">
        <v>51394</v>
      </c>
      <c r="F1018" s="6">
        <v>0.09</v>
      </c>
      <c r="N1018" s="8">
        <v>1729000</v>
      </c>
      <c r="T1018" s="8">
        <v>0</v>
      </c>
      <c r="V1018">
        <f t="shared" si="99"/>
        <v>2015</v>
      </c>
      <c r="W1018">
        <f t="shared" si="100"/>
        <v>2015</v>
      </c>
      <c r="X1018" t="str">
        <f t="shared" si="101"/>
        <v>PBS0</v>
      </c>
    </row>
    <row r="1019" spans="1:24" x14ac:dyDescent="0.2">
      <c r="A1019" s="4">
        <v>42051</v>
      </c>
      <c r="B1019" s="4">
        <v>42053</v>
      </c>
      <c r="D1019" t="s">
        <v>514</v>
      </c>
      <c r="E1019" s="4">
        <v>42404</v>
      </c>
      <c r="F1019" s="6">
        <v>0</v>
      </c>
      <c r="K1019" s="6">
        <v>6.2420000000000003E-2</v>
      </c>
      <c r="L1019" s="6">
        <v>6.2899999999999998E-2</v>
      </c>
      <c r="M1019" s="8">
        <v>12000000</v>
      </c>
      <c r="N1019" s="8">
        <v>9010000</v>
      </c>
      <c r="O1019" s="8">
        <v>36090300</v>
      </c>
      <c r="P1019" s="8">
        <v>7450000</v>
      </c>
      <c r="Q1019" s="8">
        <v>30200000</v>
      </c>
      <c r="R1019" s="8">
        <v>2000000</v>
      </c>
      <c r="S1019" s="8">
        <v>12000000</v>
      </c>
      <c r="T1019" s="8">
        <v>4.5049999999999999</v>
      </c>
      <c r="V1019">
        <f t="shared" si="99"/>
        <v>2015</v>
      </c>
      <c r="W1019">
        <f t="shared" si="100"/>
        <v>2015</v>
      </c>
      <c r="X1019" t="str">
        <f t="shared" si="101"/>
        <v>SPN1</v>
      </c>
    </row>
    <row r="1020" spans="1:24" x14ac:dyDescent="0.2">
      <c r="A1020" s="4">
        <v>42051</v>
      </c>
      <c r="B1020" s="4">
        <v>42053</v>
      </c>
      <c r="D1020" t="s">
        <v>440</v>
      </c>
      <c r="E1020" s="4">
        <v>45366</v>
      </c>
      <c r="F1020" s="6">
        <v>8.3750000000000005E-2</v>
      </c>
      <c r="K1020" s="6">
        <v>7.2665800000000003E-2</v>
      </c>
      <c r="L1020" s="6">
        <v>7.2900000000000006E-2</v>
      </c>
      <c r="N1020" s="8">
        <v>17127800</v>
      </c>
      <c r="P1020" s="8">
        <v>16300000</v>
      </c>
      <c r="R1020" s="8">
        <v>6100000</v>
      </c>
      <c r="T1020" s="8">
        <v>2.8078360655737704</v>
      </c>
      <c r="V1020">
        <f t="shared" si="99"/>
        <v>2015</v>
      </c>
      <c r="W1020">
        <f t="shared" si="100"/>
        <v>2015</v>
      </c>
      <c r="X1020" t="str">
        <f t="shared" si="101"/>
        <v>FR00</v>
      </c>
    </row>
    <row r="1021" spans="1:24" x14ac:dyDescent="0.2">
      <c r="A1021" s="4">
        <v>42051</v>
      </c>
      <c r="B1021" s="4">
        <v>42053</v>
      </c>
      <c r="D1021" t="s">
        <v>437</v>
      </c>
      <c r="E1021" s="4">
        <v>49018</v>
      </c>
      <c r="F1021" s="6">
        <v>8.3750000000000005E-2</v>
      </c>
      <c r="K1021" s="6">
        <v>7.6979800000000001E-2</v>
      </c>
      <c r="L1021" s="6">
        <v>7.7200000000000005E-2</v>
      </c>
      <c r="N1021" s="8">
        <v>9952500</v>
      </c>
      <c r="P1021" s="8">
        <v>6450000</v>
      </c>
      <c r="R1021" s="8">
        <v>3900000</v>
      </c>
      <c r="T1021" s="8">
        <v>2.5519230769230767</v>
      </c>
      <c r="V1021">
        <f t="shared" si="99"/>
        <v>2015</v>
      </c>
      <c r="W1021">
        <f t="shared" si="100"/>
        <v>2015</v>
      </c>
      <c r="X1021" t="str">
        <f t="shared" si="101"/>
        <v>FR00</v>
      </c>
    </row>
    <row r="1022" spans="1:24" x14ac:dyDescent="0.2">
      <c r="A1022" s="4">
        <v>42059</v>
      </c>
      <c r="B1022" s="4">
        <v>42061</v>
      </c>
      <c r="D1022" t="s">
        <v>515</v>
      </c>
      <c r="E1022" s="4">
        <v>42227</v>
      </c>
      <c r="F1022" s="6">
        <v>0</v>
      </c>
      <c r="K1022" s="6">
        <v>5.85742E-2</v>
      </c>
      <c r="L1022" s="6">
        <v>5.8749999999999997E-2</v>
      </c>
      <c r="M1022" s="8">
        <v>2000000</v>
      </c>
      <c r="N1022" s="8">
        <v>3311000</v>
      </c>
      <c r="O1022" s="8">
        <v>9663000</v>
      </c>
      <c r="P1022" s="8">
        <v>2820000</v>
      </c>
      <c r="Q1022" s="8">
        <v>7315000</v>
      </c>
      <c r="R1022" s="8">
        <v>500000</v>
      </c>
      <c r="S1022" s="8">
        <v>2570000</v>
      </c>
      <c r="T1022" s="8">
        <v>6.6219999999999999</v>
      </c>
      <c r="V1022">
        <f t="shared" si="99"/>
        <v>2015</v>
      </c>
      <c r="W1022">
        <f t="shared" si="100"/>
        <v>2015</v>
      </c>
      <c r="X1022" t="str">
        <f t="shared" si="101"/>
        <v>SPNS</v>
      </c>
    </row>
    <row r="1023" spans="1:24" x14ac:dyDescent="0.2">
      <c r="A1023" s="4">
        <v>42059</v>
      </c>
      <c r="B1023" s="4">
        <v>42061</v>
      </c>
      <c r="D1023" t="s">
        <v>511</v>
      </c>
      <c r="E1023" s="4">
        <v>42536</v>
      </c>
      <c r="F1023" s="6">
        <v>7.0000000000000007E-2</v>
      </c>
      <c r="K1023" s="6">
        <v>6.8593799999999996E-2</v>
      </c>
      <c r="L1023" s="6">
        <v>6.8750000000000006E-2</v>
      </c>
      <c r="N1023" s="8">
        <v>2960000</v>
      </c>
      <c r="P1023" s="8">
        <v>1720000</v>
      </c>
      <c r="R1023" s="8">
        <v>600000</v>
      </c>
      <c r="T1023" s="8">
        <v>4.9333333333333336</v>
      </c>
      <c r="V1023">
        <f t="shared" si="99"/>
        <v>2015</v>
      </c>
      <c r="W1023">
        <f t="shared" si="100"/>
        <v>2015</v>
      </c>
      <c r="X1023" t="str">
        <f t="shared" si="101"/>
        <v>PBS0</v>
      </c>
    </row>
    <row r="1024" spans="1:24" x14ac:dyDescent="0.2">
      <c r="A1024" s="4">
        <v>42059</v>
      </c>
      <c r="B1024" s="4">
        <v>42061</v>
      </c>
      <c r="D1024" t="s">
        <v>467</v>
      </c>
      <c r="E1024" s="4">
        <v>44089</v>
      </c>
      <c r="F1024" s="6">
        <v>8.2500000000000004E-2</v>
      </c>
      <c r="K1024" s="6">
        <v>7.1951500000000002E-2</v>
      </c>
      <c r="L1024" s="6">
        <v>7.2499999999999995E-2</v>
      </c>
      <c r="N1024" s="8">
        <v>1575000</v>
      </c>
      <c r="P1024" s="8">
        <v>1575000</v>
      </c>
      <c r="R1024" s="8">
        <v>940000</v>
      </c>
      <c r="T1024" s="8">
        <v>1.675531914893617</v>
      </c>
      <c r="V1024">
        <f t="shared" si="99"/>
        <v>2015</v>
      </c>
      <c r="W1024">
        <f t="shared" si="100"/>
        <v>2015</v>
      </c>
      <c r="X1024" t="str">
        <f t="shared" si="101"/>
        <v>PBS0</v>
      </c>
    </row>
    <row r="1025" spans="1:24" x14ac:dyDescent="0.2">
      <c r="A1025" s="4">
        <v>42059</v>
      </c>
      <c r="B1025" s="4">
        <v>42061</v>
      </c>
      <c r="D1025" t="s">
        <v>512</v>
      </c>
      <c r="E1025" s="4">
        <v>51394</v>
      </c>
      <c r="F1025" s="6">
        <v>0.09</v>
      </c>
      <c r="K1025" s="6">
        <v>7.9383300000000004E-2</v>
      </c>
      <c r="L1025" s="6">
        <v>7.9687499999999994E-2</v>
      </c>
      <c r="N1025" s="8">
        <v>1817000</v>
      </c>
      <c r="P1025" s="8">
        <v>1200000</v>
      </c>
      <c r="R1025" s="8">
        <v>530000</v>
      </c>
      <c r="T1025" s="8">
        <v>3.4283018867924526</v>
      </c>
      <c r="V1025">
        <f t="shared" si="99"/>
        <v>2015</v>
      </c>
      <c r="W1025">
        <f t="shared" si="100"/>
        <v>2015</v>
      </c>
      <c r="X1025" t="str">
        <f t="shared" si="101"/>
        <v>PBS0</v>
      </c>
    </row>
    <row r="1026" spans="1:24" x14ac:dyDescent="0.2">
      <c r="A1026" s="4">
        <v>42066</v>
      </c>
      <c r="B1026" s="4">
        <v>42068</v>
      </c>
      <c r="D1026" t="s">
        <v>516</v>
      </c>
      <c r="E1026" s="4">
        <v>42159</v>
      </c>
      <c r="F1026" s="6">
        <v>0</v>
      </c>
      <c r="K1026" s="6">
        <v>5.3150000000000003E-2</v>
      </c>
      <c r="L1026" s="6">
        <v>5.4899999999999997E-2</v>
      </c>
      <c r="M1026" s="8">
        <v>10000000</v>
      </c>
      <c r="N1026" s="8">
        <v>5673000</v>
      </c>
      <c r="O1026" s="8">
        <v>22842500</v>
      </c>
      <c r="P1026" s="8">
        <v>5673000</v>
      </c>
      <c r="Q1026" s="8">
        <v>20208000</v>
      </c>
      <c r="R1026" s="8">
        <v>1000000</v>
      </c>
      <c r="S1026" s="8">
        <v>10000000</v>
      </c>
      <c r="T1026" s="8">
        <v>5.673</v>
      </c>
      <c r="V1026">
        <f t="shared" si="99"/>
        <v>2015</v>
      </c>
      <c r="W1026">
        <f t="shared" si="100"/>
        <v>2015</v>
      </c>
      <c r="X1026" t="str">
        <f t="shared" si="101"/>
        <v>SPN0</v>
      </c>
    </row>
    <row r="1027" spans="1:24" x14ac:dyDescent="0.2">
      <c r="A1027" s="4">
        <v>42066</v>
      </c>
      <c r="B1027" s="4">
        <v>42068</v>
      </c>
      <c r="D1027" t="s">
        <v>517</v>
      </c>
      <c r="E1027" s="4">
        <v>42433</v>
      </c>
      <c r="F1027" s="6">
        <v>0</v>
      </c>
      <c r="K1027" s="6">
        <v>5.8900000000000001E-2</v>
      </c>
      <c r="L1027" s="6">
        <v>5.9499999999999997E-2</v>
      </c>
      <c r="N1027" s="8">
        <v>6135000</v>
      </c>
      <c r="P1027" s="8">
        <v>6135000</v>
      </c>
      <c r="R1027" s="8">
        <v>2000000</v>
      </c>
      <c r="T1027" s="8">
        <v>3.0674999999999999</v>
      </c>
      <c r="V1027">
        <f t="shared" si="99"/>
        <v>2015</v>
      </c>
      <c r="W1027">
        <f t="shared" si="100"/>
        <v>2015</v>
      </c>
      <c r="X1027" t="str">
        <f t="shared" si="101"/>
        <v>SPN1</v>
      </c>
    </row>
    <row r="1028" spans="1:24" x14ac:dyDescent="0.2">
      <c r="A1028" s="4">
        <v>42066</v>
      </c>
      <c r="B1028" s="4">
        <v>42068</v>
      </c>
      <c r="D1028" t="s">
        <v>440</v>
      </c>
      <c r="E1028" s="4">
        <v>45366</v>
      </c>
      <c r="F1028" s="6">
        <v>8.3750000000000005E-2</v>
      </c>
      <c r="K1028" s="6">
        <v>6.9327E-2</v>
      </c>
      <c r="L1028" s="6">
        <v>6.9500000000000006E-2</v>
      </c>
      <c r="N1028" s="8">
        <v>7015000</v>
      </c>
      <c r="P1028" s="8">
        <v>5300000</v>
      </c>
      <c r="R1028" s="8">
        <v>3900000</v>
      </c>
      <c r="T1028" s="8">
        <v>1.7987179487179488</v>
      </c>
      <c r="V1028">
        <f t="shared" si="99"/>
        <v>2015</v>
      </c>
      <c r="W1028">
        <f t="shared" si="100"/>
        <v>2015</v>
      </c>
      <c r="X1028" t="str">
        <f t="shared" si="101"/>
        <v>FR00</v>
      </c>
    </row>
    <row r="1029" spans="1:24" x14ac:dyDescent="0.2">
      <c r="A1029" s="4">
        <v>42066</v>
      </c>
      <c r="B1029" s="4">
        <v>42068</v>
      </c>
      <c r="D1029" t="s">
        <v>437</v>
      </c>
      <c r="E1029" s="4">
        <v>49018</v>
      </c>
      <c r="F1029" s="6">
        <v>8.3750000000000005E-2</v>
      </c>
      <c r="K1029" s="6">
        <v>7.3394100000000004E-2</v>
      </c>
      <c r="L1029" s="6">
        <v>7.3800000000000004E-2</v>
      </c>
      <c r="N1029" s="8">
        <v>4019500</v>
      </c>
      <c r="P1029" s="8">
        <v>3100000</v>
      </c>
      <c r="R1029" s="8">
        <v>3100000</v>
      </c>
      <c r="T1029" s="8">
        <v>1.2966129032258065</v>
      </c>
      <c r="V1029">
        <f t="shared" si="99"/>
        <v>2015</v>
      </c>
      <c r="W1029">
        <f t="shared" si="100"/>
        <v>2015</v>
      </c>
      <c r="X1029" t="str">
        <f t="shared" si="101"/>
        <v>FR00</v>
      </c>
    </row>
    <row r="1030" spans="1:24" x14ac:dyDescent="0.2">
      <c r="A1030" s="4">
        <v>42072</v>
      </c>
      <c r="B1030" s="4">
        <v>42074</v>
      </c>
      <c r="D1030" t="s">
        <v>518</v>
      </c>
      <c r="E1030" s="4">
        <v>43170</v>
      </c>
      <c r="F1030" s="6">
        <v>8.2500000000000004E-2</v>
      </c>
      <c r="M1030" s="8">
        <v>20000000</v>
      </c>
      <c r="N1030" s="8">
        <v>22438930</v>
      </c>
      <c r="P1030" s="8">
        <v>21965035</v>
      </c>
      <c r="R1030" s="8">
        <v>21965035</v>
      </c>
      <c r="S1030" s="8">
        <v>21965035</v>
      </c>
      <c r="T1030" s="8">
        <v>1.0215749713123607</v>
      </c>
      <c r="V1030">
        <f t="shared" si="99"/>
        <v>2015</v>
      </c>
      <c r="W1030">
        <f t="shared" si="100"/>
        <v>2015</v>
      </c>
      <c r="X1030" t="str">
        <f t="shared" si="101"/>
        <v>SR-0</v>
      </c>
    </row>
    <row r="1031" spans="1:24" x14ac:dyDescent="0.2">
      <c r="A1031" s="4">
        <v>42073</v>
      </c>
      <c r="B1031" s="4">
        <v>42075</v>
      </c>
      <c r="D1031" t="s">
        <v>519</v>
      </c>
      <c r="E1031" s="4">
        <v>42258</v>
      </c>
      <c r="F1031" s="6">
        <v>0</v>
      </c>
      <c r="K1031" s="6">
        <v>5.7014099999999998E-2</v>
      </c>
      <c r="L1031" s="6">
        <v>5.7500000000000002E-2</v>
      </c>
      <c r="M1031" s="8">
        <v>2000000</v>
      </c>
      <c r="N1031" s="8">
        <v>3131000</v>
      </c>
      <c r="O1031" s="8">
        <v>7632000</v>
      </c>
      <c r="P1031" s="8">
        <v>3131000</v>
      </c>
      <c r="Q1031" s="8">
        <v>4771000</v>
      </c>
      <c r="R1031" s="8">
        <v>500000</v>
      </c>
      <c r="S1031" s="8">
        <v>2140000</v>
      </c>
      <c r="T1031" s="8">
        <v>6.2619999999999996</v>
      </c>
      <c r="V1031">
        <f t="shared" si="99"/>
        <v>2015</v>
      </c>
      <c r="W1031">
        <f t="shared" si="100"/>
        <v>2015</v>
      </c>
      <c r="X1031" t="str">
        <f t="shared" si="101"/>
        <v>SPNS</v>
      </c>
    </row>
    <row r="1032" spans="1:24" x14ac:dyDescent="0.2">
      <c r="A1032" s="4">
        <v>42073</v>
      </c>
      <c r="B1032" s="4">
        <v>42075</v>
      </c>
      <c r="D1032" t="s">
        <v>511</v>
      </c>
      <c r="E1032" s="4">
        <v>42536</v>
      </c>
      <c r="F1032" s="6">
        <v>7.0000000000000007E-2</v>
      </c>
      <c r="K1032" s="6">
        <v>6.9898399999999999E-2</v>
      </c>
      <c r="L1032" s="6">
        <v>7.0624999999999993E-2</v>
      </c>
      <c r="N1032" s="8">
        <v>1997000</v>
      </c>
      <c r="P1032" s="8">
        <v>1390000</v>
      </c>
      <c r="R1032" s="8">
        <v>1390000</v>
      </c>
      <c r="T1032" s="8">
        <v>1.4366906474820145</v>
      </c>
      <c r="V1032">
        <f t="shared" si="99"/>
        <v>2015</v>
      </c>
      <c r="W1032">
        <f t="shared" si="100"/>
        <v>2015</v>
      </c>
      <c r="X1032" t="str">
        <f t="shared" si="101"/>
        <v>PBS0</v>
      </c>
    </row>
    <row r="1033" spans="1:24" x14ac:dyDescent="0.2">
      <c r="A1033" s="4">
        <v>42073</v>
      </c>
      <c r="B1033" s="4">
        <v>42075</v>
      </c>
      <c r="D1033" t="s">
        <v>467</v>
      </c>
      <c r="E1033" s="4">
        <v>44089</v>
      </c>
      <c r="F1033" s="6">
        <v>8.2500000000000004E-2</v>
      </c>
      <c r="N1033" s="8">
        <v>647000</v>
      </c>
      <c r="V1033">
        <f t="shared" si="99"/>
        <v>2015</v>
      </c>
      <c r="W1033">
        <f t="shared" si="100"/>
        <v>2015</v>
      </c>
      <c r="X1033" t="str">
        <f t="shared" si="101"/>
        <v>PBS0</v>
      </c>
    </row>
    <row r="1034" spans="1:24" x14ac:dyDescent="0.2">
      <c r="A1034" s="4">
        <v>42073</v>
      </c>
      <c r="B1034" s="4">
        <v>42075</v>
      </c>
      <c r="D1034" t="s">
        <v>512</v>
      </c>
      <c r="E1034" s="4">
        <v>51394</v>
      </c>
      <c r="F1034" s="6">
        <v>0.09</v>
      </c>
      <c r="K1034" s="6">
        <v>8.1593799999999994E-2</v>
      </c>
      <c r="L1034" s="6">
        <v>8.1875000000000003E-2</v>
      </c>
      <c r="N1034" s="8">
        <v>1857000</v>
      </c>
      <c r="P1034" s="8">
        <v>250000</v>
      </c>
      <c r="R1034" s="8">
        <v>250000</v>
      </c>
      <c r="T1034" s="8">
        <v>7.4279999999999999</v>
      </c>
      <c r="V1034">
        <f t="shared" si="99"/>
        <v>2015</v>
      </c>
      <c r="W1034">
        <f t="shared" si="100"/>
        <v>2015</v>
      </c>
      <c r="X1034" t="str">
        <f t="shared" si="101"/>
        <v>PBS0</v>
      </c>
    </row>
    <row r="1035" spans="1:24" x14ac:dyDescent="0.2">
      <c r="A1035" s="4">
        <v>42080</v>
      </c>
      <c r="B1035" s="4">
        <v>42082</v>
      </c>
      <c r="D1035" t="s">
        <v>517</v>
      </c>
      <c r="E1035" s="4">
        <v>42433</v>
      </c>
      <c r="F1035" s="6">
        <v>0</v>
      </c>
      <c r="K1035" s="6">
        <v>5.9204300000000001E-2</v>
      </c>
      <c r="L1035" s="6">
        <v>5.9799999999999999E-2</v>
      </c>
      <c r="M1035" s="8">
        <v>10000000</v>
      </c>
      <c r="N1035" s="8">
        <v>4635000</v>
      </c>
      <c r="O1035" s="8">
        <v>17277800</v>
      </c>
      <c r="P1035" s="8">
        <v>4635000</v>
      </c>
      <c r="Q1035" s="8">
        <v>8385000</v>
      </c>
      <c r="R1035" s="8">
        <v>3000000</v>
      </c>
      <c r="S1035" s="8">
        <v>6750000</v>
      </c>
      <c r="T1035" s="8">
        <v>1.5449999999999999</v>
      </c>
      <c r="V1035">
        <f t="shared" si="99"/>
        <v>2015</v>
      </c>
      <c r="W1035">
        <f t="shared" si="100"/>
        <v>2015</v>
      </c>
      <c r="X1035" t="str">
        <f t="shared" si="101"/>
        <v>SPN1</v>
      </c>
    </row>
    <row r="1036" spans="1:24" x14ac:dyDescent="0.2">
      <c r="A1036" s="4">
        <v>42080</v>
      </c>
      <c r="B1036" s="4">
        <v>42082</v>
      </c>
      <c r="D1036" t="s">
        <v>439</v>
      </c>
      <c r="E1036" s="4">
        <v>43570</v>
      </c>
      <c r="F1036" s="6">
        <v>7.8750000000000001E-2</v>
      </c>
      <c r="K1036" s="6">
        <v>7.2793800000000006E-2</v>
      </c>
      <c r="L1036" s="6">
        <v>7.2999999999999995E-2</v>
      </c>
      <c r="N1036" s="8">
        <v>6601300</v>
      </c>
      <c r="P1036" s="8">
        <v>1150000</v>
      </c>
      <c r="R1036" s="8">
        <v>1150000</v>
      </c>
      <c r="T1036" s="8">
        <v>5.7402608695652173</v>
      </c>
      <c r="V1036">
        <f t="shared" si="99"/>
        <v>2015</v>
      </c>
      <c r="W1036">
        <f t="shared" si="100"/>
        <v>2015</v>
      </c>
      <c r="X1036" t="str">
        <f t="shared" si="101"/>
        <v>FR00</v>
      </c>
    </row>
    <row r="1037" spans="1:24" x14ac:dyDescent="0.2">
      <c r="A1037" s="4">
        <v>42080</v>
      </c>
      <c r="B1037" s="4">
        <v>42082</v>
      </c>
      <c r="D1037" t="s">
        <v>444</v>
      </c>
      <c r="E1037" s="4">
        <v>47192</v>
      </c>
      <c r="F1037" s="6">
        <v>0.09</v>
      </c>
      <c r="K1037" s="6">
        <v>7.62988E-2</v>
      </c>
      <c r="L1037" s="6">
        <v>7.6499999999999999E-2</v>
      </c>
      <c r="N1037" s="8">
        <v>4167000</v>
      </c>
      <c r="P1037" s="8">
        <v>1700000</v>
      </c>
      <c r="R1037" s="8">
        <v>1700000</v>
      </c>
      <c r="T1037" s="8">
        <v>2.4511764705882353</v>
      </c>
      <c r="V1037">
        <f t="shared" si="99"/>
        <v>2015</v>
      </c>
      <c r="W1037">
        <f t="shared" si="100"/>
        <v>2015</v>
      </c>
      <c r="X1037" t="str">
        <f t="shared" si="101"/>
        <v>FR00</v>
      </c>
    </row>
    <row r="1038" spans="1:24" x14ac:dyDescent="0.2">
      <c r="A1038" s="4">
        <v>42080</v>
      </c>
      <c r="B1038" s="4">
        <v>42082</v>
      </c>
      <c r="D1038" t="s">
        <v>427</v>
      </c>
      <c r="E1038" s="4">
        <v>52642</v>
      </c>
      <c r="F1038" s="6">
        <v>0.09</v>
      </c>
      <c r="K1038" s="6">
        <v>8.0297800000000003E-2</v>
      </c>
      <c r="L1038" s="6">
        <v>8.0500000000000002E-2</v>
      </c>
      <c r="N1038" s="8">
        <v>1874500</v>
      </c>
      <c r="P1038" s="8">
        <v>900000</v>
      </c>
      <c r="R1038" s="8">
        <v>900000</v>
      </c>
      <c r="T1038" s="8">
        <v>2.0827777777777778</v>
      </c>
      <c r="V1038">
        <f t="shared" si="99"/>
        <v>2015</v>
      </c>
      <c r="W1038">
        <f t="shared" si="100"/>
        <v>2015</v>
      </c>
      <c r="X1038" t="str">
        <f t="shared" si="101"/>
        <v>FR00</v>
      </c>
    </row>
    <row r="1039" spans="1:24" x14ac:dyDescent="0.2">
      <c r="A1039" s="4">
        <v>42087</v>
      </c>
      <c r="B1039" s="4">
        <v>42089</v>
      </c>
      <c r="D1039" t="s">
        <v>519</v>
      </c>
      <c r="E1039" s="4">
        <v>42258</v>
      </c>
      <c r="F1039" s="6">
        <v>0</v>
      </c>
      <c r="K1039" s="6">
        <v>5.8789099999999997E-2</v>
      </c>
      <c r="L1039" s="6">
        <v>5.9687499999999998E-2</v>
      </c>
      <c r="M1039" s="8">
        <v>2000000</v>
      </c>
      <c r="N1039" s="8">
        <v>1382000</v>
      </c>
      <c r="O1039" s="8">
        <v>3250000</v>
      </c>
      <c r="P1039" s="8">
        <v>750000</v>
      </c>
      <c r="Q1039" s="8">
        <v>2278000</v>
      </c>
      <c r="R1039" s="8">
        <v>500000</v>
      </c>
      <c r="S1039" s="8">
        <v>1975000</v>
      </c>
      <c r="T1039" s="8">
        <v>2.7639999999999998</v>
      </c>
      <c r="V1039">
        <f t="shared" si="99"/>
        <v>2015</v>
      </c>
      <c r="W1039">
        <f t="shared" si="100"/>
        <v>2015</v>
      </c>
      <c r="X1039" t="str">
        <f t="shared" si="101"/>
        <v>SPNS</v>
      </c>
    </row>
    <row r="1040" spans="1:24" x14ac:dyDescent="0.2">
      <c r="A1040" s="4">
        <v>42087</v>
      </c>
      <c r="B1040" s="4">
        <v>42089</v>
      </c>
      <c r="D1040" t="s">
        <v>511</v>
      </c>
      <c r="E1040" s="4">
        <v>42536</v>
      </c>
      <c r="F1040" s="6">
        <v>7.0000000000000007E-2</v>
      </c>
      <c r="K1040" s="6">
        <v>6.9894100000000001E-2</v>
      </c>
      <c r="L1040" s="6">
        <v>7.0624999999999993E-2</v>
      </c>
      <c r="N1040" s="8">
        <v>945000</v>
      </c>
      <c r="P1040" s="8">
        <v>605000</v>
      </c>
      <c r="R1040" s="8">
        <v>605000</v>
      </c>
      <c r="T1040" s="8">
        <v>1.5619834710743801</v>
      </c>
      <c r="V1040">
        <f t="shared" si="99"/>
        <v>2015</v>
      </c>
      <c r="W1040">
        <f t="shared" si="100"/>
        <v>2015</v>
      </c>
      <c r="X1040" t="str">
        <f t="shared" si="101"/>
        <v>PBS0</v>
      </c>
    </row>
    <row r="1041" spans="1:24" x14ac:dyDescent="0.2">
      <c r="A1041" s="4">
        <v>42087</v>
      </c>
      <c r="B1041" s="4">
        <v>42089</v>
      </c>
      <c r="D1041" t="s">
        <v>467</v>
      </c>
      <c r="E1041" s="4">
        <v>44089</v>
      </c>
      <c r="F1041" s="6">
        <v>8.2500000000000004E-2</v>
      </c>
      <c r="K1041" s="6">
        <v>7.2863200000000003E-2</v>
      </c>
      <c r="L1041" s="6">
        <v>7.3437500000000003E-2</v>
      </c>
      <c r="N1041" s="8">
        <v>459000</v>
      </c>
      <c r="P1041" s="8">
        <v>459000</v>
      </c>
      <c r="R1041" s="8">
        <v>425000</v>
      </c>
      <c r="T1041" s="8">
        <v>1.08</v>
      </c>
      <c r="V1041">
        <f t="shared" si="99"/>
        <v>2015</v>
      </c>
      <c r="W1041">
        <f t="shared" si="100"/>
        <v>2015</v>
      </c>
      <c r="X1041" t="str">
        <f t="shared" si="101"/>
        <v>PBS0</v>
      </c>
    </row>
    <row r="1042" spans="1:24" x14ac:dyDescent="0.2">
      <c r="A1042" s="4">
        <v>42087</v>
      </c>
      <c r="B1042" s="4">
        <v>42089</v>
      </c>
      <c r="D1042" t="s">
        <v>512</v>
      </c>
      <c r="E1042" s="4">
        <v>51394</v>
      </c>
      <c r="F1042" s="6">
        <v>0.09</v>
      </c>
      <c r="K1042" s="6">
        <v>8.12142E-2</v>
      </c>
      <c r="L1042" s="6">
        <v>8.1875000000000003E-2</v>
      </c>
      <c r="N1042" s="8">
        <v>464000</v>
      </c>
      <c r="P1042" s="8">
        <v>464000</v>
      </c>
      <c r="R1042" s="8">
        <v>445000</v>
      </c>
      <c r="T1042" s="8">
        <v>1.0426966292134832</v>
      </c>
      <c r="V1042">
        <f t="shared" si="99"/>
        <v>2015</v>
      </c>
      <c r="W1042">
        <f t="shared" si="100"/>
        <v>2015</v>
      </c>
      <c r="X1042" t="str">
        <f t="shared" si="101"/>
        <v>PBS0</v>
      </c>
    </row>
    <row r="1043" spans="1:24" x14ac:dyDescent="0.2">
      <c r="A1043" s="4">
        <v>42087</v>
      </c>
      <c r="B1043" s="4">
        <v>42089</v>
      </c>
      <c r="D1043" t="s">
        <v>467</v>
      </c>
      <c r="E1043" s="4">
        <v>44089</v>
      </c>
      <c r="F1043" s="6">
        <v>8.2500000000000004E-2</v>
      </c>
      <c r="K1043" s="6">
        <v>7.2863200000000003E-2</v>
      </c>
      <c r="N1043" s="8">
        <v>2700000</v>
      </c>
      <c r="P1043" s="8">
        <v>2700000</v>
      </c>
      <c r="R1043" s="8">
        <v>2700000</v>
      </c>
      <c r="S1043" s="8">
        <v>2700000</v>
      </c>
      <c r="T1043" s="8">
        <v>1</v>
      </c>
      <c r="V1043">
        <f t="shared" si="99"/>
        <v>2015</v>
      </c>
      <c r="W1043">
        <f t="shared" si="100"/>
        <v>2015</v>
      </c>
      <c r="X1043" t="str">
        <f t="shared" si="101"/>
        <v>PBS0</v>
      </c>
    </row>
    <row r="1044" spans="1:24" x14ac:dyDescent="0.2">
      <c r="A1044" s="4">
        <v>42094</v>
      </c>
      <c r="B1044" s="4">
        <v>42096</v>
      </c>
      <c r="D1044" t="s">
        <v>520</v>
      </c>
      <c r="E1044" s="4">
        <v>42186</v>
      </c>
      <c r="F1044" s="6">
        <v>0</v>
      </c>
      <c r="K1044" s="6">
        <v>5.4020499999999999E-2</v>
      </c>
      <c r="L1044" s="6">
        <v>5.4800000000000001E-2</v>
      </c>
      <c r="M1044" s="8">
        <v>10000000</v>
      </c>
      <c r="N1044" s="8">
        <v>3516000</v>
      </c>
      <c r="O1044" s="8">
        <v>15188200</v>
      </c>
      <c r="P1044" s="8">
        <v>3516000</v>
      </c>
      <c r="Q1044" s="8">
        <v>14139100</v>
      </c>
      <c r="R1044" s="8">
        <v>1000000</v>
      </c>
      <c r="S1044" s="8">
        <v>10000000</v>
      </c>
      <c r="T1044" s="8">
        <v>3.516</v>
      </c>
      <c r="V1044">
        <f t="shared" si="99"/>
        <v>2015</v>
      </c>
      <c r="W1044">
        <f t="shared" si="100"/>
        <v>2015</v>
      </c>
      <c r="X1044" t="str">
        <f t="shared" si="101"/>
        <v>SPN0</v>
      </c>
    </row>
    <row r="1045" spans="1:24" x14ac:dyDescent="0.2">
      <c r="A1045" s="4">
        <v>42094</v>
      </c>
      <c r="B1045" s="4">
        <v>42096</v>
      </c>
      <c r="D1045" t="s">
        <v>521</v>
      </c>
      <c r="E1045" s="4">
        <v>42401</v>
      </c>
      <c r="F1045" s="6">
        <v>0</v>
      </c>
      <c r="K1045" s="6">
        <v>6.1129999999999997E-2</v>
      </c>
      <c r="L1045" s="6">
        <v>6.2E-2</v>
      </c>
      <c r="N1045" s="8">
        <v>2901000</v>
      </c>
      <c r="P1045" s="8">
        <v>2901000</v>
      </c>
      <c r="R1045" s="8">
        <v>2000000</v>
      </c>
      <c r="T1045" s="8">
        <v>1.4504999999999999</v>
      </c>
      <c r="V1045">
        <f t="shared" si="99"/>
        <v>2015</v>
      </c>
      <c r="W1045">
        <f t="shared" si="100"/>
        <v>2015</v>
      </c>
      <c r="X1045" t="str">
        <f t="shared" si="101"/>
        <v>SPN1</v>
      </c>
    </row>
    <row r="1046" spans="1:24" x14ac:dyDescent="0.2">
      <c r="A1046" s="4">
        <v>42094</v>
      </c>
      <c r="B1046" s="4">
        <v>42096</v>
      </c>
      <c r="D1046" t="s">
        <v>440</v>
      </c>
      <c r="E1046" s="4">
        <v>45366</v>
      </c>
      <c r="F1046" s="6">
        <v>8.3750000000000005E-2</v>
      </c>
      <c r="K1046" s="6">
        <v>7.4387700000000001E-2</v>
      </c>
      <c r="L1046" s="6">
        <v>7.4899999999999994E-2</v>
      </c>
      <c r="N1046" s="8">
        <v>4999100</v>
      </c>
      <c r="P1046" s="8">
        <v>3950000</v>
      </c>
      <c r="R1046" s="8">
        <v>3900000</v>
      </c>
      <c r="T1046" s="8">
        <v>1.2818205128205129</v>
      </c>
      <c r="V1046">
        <f t="shared" si="99"/>
        <v>2015</v>
      </c>
      <c r="W1046">
        <f t="shared" si="100"/>
        <v>2015</v>
      </c>
      <c r="X1046" t="str">
        <f t="shared" si="101"/>
        <v>FR00</v>
      </c>
    </row>
    <row r="1047" spans="1:24" x14ac:dyDescent="0.2">
      <c r="A1047" s="4">
        <v>42094</v>
      </c>
      <c r="B1047" s="4">
        <v>42096</v>
      </c>
      <c r="D1047" t="s">
        <v>437</v>
      </c>
      <c r="E1047" s="4">
        <v>49018</v>
      </c>
      <c r="F1047" s="6">
        <v>8.3750000000000005E-2</v>
      </c>
      <c r="K1047" s="6">
        <v>7.7784400000000004E-2</v>
      </c>
      <c r="L1047" s="6">
        <v>7.8100000000000003E-2</v>
      </c>
      <c r="N1047" s="8">
        <v>3772100</v>
      </c>
      <c r="P1047" s="8">
        <v>3772100</v>
      </c>
      <c r="R1047" s="8">
        <v>3100000</v>
      </c>
      <c r="T1047" s="8">
        <v>1.2168064516129031</v>
      </c>
      <c r="V1047">
        <f t="shared" si="99"/>
        <v>2015</v>
      </c>
      <c r="W1047">
        <f t="shared" si="100"/>
        <v>2015</v>
      </c>
      <c r="X1047" t="str">
        <f t="shared" si="101"/>
        <v>FR00</v>
      </c>
    </row>
    <row r="1048" spans="1:24" x14ac:dyDescent="0.2">
      <c r="A1048" s="4">
        <v>42101</v>
      </c>
      <c r="B1048" s="4">
        <v>42103</v>
      </c>
      <c r="D1048" t="s">
        <v>522</v>
      </c>
      <c r="E1048" s="4">
        <v>42285</v>
      </c>
      <c r="F1048" s="6">
        <v>0</v>
      </c>
      <c r="K1048" s="6">
        <v>5.8710999999999999E-2</v>
      </c>
      <c r="L1048" s="6">
        <v>6.5000000000000002E-2</v>
      </c>
      <c r="M1048" s="8">
        <v>2000000</v>
      </c>
      <c r="N1048" s="8">
        <v>2700000</v>
      </c>
      <c r="O1048" s="8">
        <v>5397000</v>
      </c>
      <c r="P1048" s="8">
        <v>2700000</v>
      </c>
      <c r="Q1048" s="8">
        <v>4915000</v>
      </c>
      <c r="R1048" s="8">
        <v>500000</v>
      </c>
      <c r="S1048" s="8">
        <v>2635000</v>
      </c>
      <c r="T1048" s="8">
        <v>5.4</v>
      </c>
      <c r="V1048">
        <f t="shared" si="99"/>
        <v>2015</v>
      </c>
      <c r="W1048">
        <f t="shared" si="100"/>
        <v>2015</v>
      </c>
      <c r="X1048" t="str">
        <f t="shared" si="101"/>
        <v>SPNS</v>
      </c>
    </row>
    <row r="1049" spans="1:24" x14ac:dyDescent="0.2">
      <c r="A1049" s="4">
        <v>42101</v>
      </c>
      <c r="B1049" s="4">
        <v>42103</v>
      </c>
      <c r="D1049" t="s">
        <v>511</v>
      </c>
      <c r="E1049" s="4">
        <v>42536</v>
      </c>
      <c r="F1049" s="6">
        <v>7.0000000000000007E-2</v>
      </c>
      <c r="K1049" s="6">
        <v>7.0699999999999999E-2</v>
      </c>
      <c r="L1049" s="6">
        <v>7.2187500000000002E-2</v>
      </c>
      <c r="N1049" s="8">
        <v>1315000</v>
      </c>
      <c r="P1049" s="8">
        <v>1000000</v>
      </c>
      <c r="R1049" s="8">
        <v>1000000</v>
      </c>
      <c r="T1049" s="8">
        <v>1.3149999999999999</v>
      </c>
      <c r="V1049">
        <f t="shared" si="99"/>
        <v>2015</v>
      </c>
      <c r="W1049">
        <f t="shared" si="100"/>
        <v>2015</v>
      </c>
      <c r="X1049" t="str">
        <f t="shared" si="101"/>
        <v>PBS0</v>
      </c>
    </row>
    <row r="1050" spans="1:24" x14ac:dyDescent="0.2">
      <c r="A1050" s="4">
        <v>42101</v>
      </c>
      <c r="B1050" s="4">
        <v>42103</v>
      </c>
      <c r="D1050" t="s">
        <v>467</v>
      </c>
      <c r="E1050" s="4">
        <v>44089</v>
      </c>
      <c r="F1050" s="6">
        <v>8.2500000000000004E-2</v>
      </c>
      <c r="K1050" s="6">
        <v>7.4143500000000001E-2</v>
      </c>
      <c r="L1050" s="6">
        <v>7.8125E-2</v>
      </c>
      <c r="N1050" s="8">
        <v>287000</v>
      </c>
      <c r="P1050" s="8">
        <v>165000</v>
      </c>
      <c r="R1050" s="8">
        <v>135000</v>
      </c>
      <c r="T1050" s="8">
        <v>2.1259259259259258</v>
      </c>
      <c r="V1050">
        <f t="shared" si="99"/>
        <v>2015</v>
      </c>
      <c r="W1050">
        <f t="shared" si="100"/>
        <v>2015</v>
      </c>
      <c r="X1050" t="str">
        <f t="shared" si="101"/>
        <v>PBS0</v>
      </c>
    </row>
    <row r="1051" spans="1:24" x14ac:dyDescent="0.2">
      <c r="A1051" s="4">
        <v>42101</v>
      </c>
      <c r="B1051" s="4">
        <v>42103</v>
      </c>
      <c r="D1051" t="s">
        <v>512</v>
      </c>
      <c r="E1051" s="4">
        <v>51394</v>
      </c>
      <c r="F1051" s="6">
        <v>0.09</v>
      </c>
      <c r="K1051" s="6">
        <v>8.2117499999999996E-2</v>
      </c>
      <c r="L1051" s="6">
        <v>0.09</v>
      </c>
      <c r="N1051" s="8">
        <v>1095000</v>
      </c>
      <c r="P1051" s="8">
        <v>1050000</v>
      </c>
      <c r="R1051" s="8">
        <v>1000000</v>
      </c>
      <c r="T1051" s="8">
        <v>1.095</v>
      </c>
      <c r="V1051">
        <f t="shared" si="99"/>
        <v>2015</v>
      </c>
      <c r="W1051">
        <f t="shared" si="100"/>
        <v>2015</v>
      </c>
      <c r="X1051" t="str">
        <f t="shared" si="101"/>
        <v>PBS0</v>
      </c>
    </row>
    <row r="1052" spans="1:24" x14ac:dyDescent="0.2">
      <c r="A1052" s="4">
        <v>42108</v>
      </c>
      <c r="B1052" s="4">
        <v>42110</v>
      </c>
      <c r="D1052" t="s">
        <v>507</v>
      </c>
      <c r="E1052" s="4">
        <v>42376</v>
      </c>
      <c r="F1052" s="6">
        <v>0</v>
      </c>
      <c r="K1052" s="6">
        <v>5.9920000000000001E-2</v>
      </c>
      <c r="L1052" s="6">
        <v>6.0900000000000003E-2</v>
      </c>
      <c r="M1052" s="8">
        <v>10000000</v>
      </c>
      <c r="N1052" s="8">
        <v>1950000</v>
      </c>
      <c r="O1052" s="8">
        <v>10014000</v>
      </c>
      <c r="P1052" s="8">
        <v>1950000</v>
      </c>
      <c r="Q1052" s="8">
        <v>8960000</v>
      </c>
      <c r="R1052" s="8">
        <v>1750000</v>
      </c>
      <c r="S1052" s="8">
        <v>8660000</v>
      </c>
      <c r="T1052" s="8">
        <v>1.1142857142857143</v>
      </c>
      <c r="V1052">
        <f t="shared" si="99"/>
        <v>2015</v>
      </c>
      <c r="W1052">
        <f t="shared" si="100"/>
        <v>2015</v>
      </c>
      <c r="X1052" t="str">
        <f t="shared" si="101"/>
        <v>SPN1</v>
      </c>
    </row>
    <row r="1053" spans="1:24" x14ac:dyDescent="0.2">
      <c r="A1053" s="4">
        <v>42108</v>
      </c>
      <c r="B1053" s="4">
        <v>42110</v>
      </c>
      <c r="D1053" t="s">
        <v>439</v>
      </c>
      <c r="E1053" s="4">
        <v>43570</v>
      </c>
      <c r="F1053" s="6">
        <v>7.8750000000000001E-2</v>
      </c>
      <c r="K1053" s="6">
        <v>7.2447499999999998E-2</v>
      </c>
      <c r="L1053" s="6">
        <v>7.2900000000000006E-2</v>
      </c>
      <c r="N1053" s="8">
        <v>3422000</v>
      </c>
      <c r="P1053" s="8">
        <v>3200000</v>
      </c>
      <c r="R1053" s="8">
        <v>3100000</v>
      </c>
      <c r="T1053" s="8">
        <v>1.1038709677419354</v>
      </c>
      <c r="V1053">
        <f t="shared" si="99"/>
        <v>2015</v>
      </c>
      <c r="W1053">
        <f t="shared" si="100"/>
        <v>2015</v>
      </c>
      <c r="X1053" t="str">
        <f t="shared" si="101"/>
        <v>FR00</v>
      </c>
    </row>
    <row r="1054" spans="1:24" x14ac:dyDescent="0.2">
      <c r="A1054" s="4">
        <v>42108</v>
      </c>
      <c r="B1054" s="4">
        <v>42110</v>
      </c>
      <c r="D1054" t="s">
        <v>444</v>
      </c>
      <c r="E1054" s="4">
        <v>47192</v>
      </c>
      <c r="F1054" s="6">
        <v>0.09</v>
      </c>
      <c r="K1054" s="6">
        <v>7.5098300000000007E-2</v>
      </c>
      <c r="L1054" s="6">
        <v>7.5399999999999995E-2</v>
      </c>
      <c r="N1054" s="8">
        <v>4642000</v>
      </c>
      <c r="P1054" s="8">
        <v>3810000</v>
      </c>
      <c r="R1054" s="8">
        <v>3810000</v>
      </c>
      <c r="T1054" s="8">
        <v>1.2183727034120735</v>
      </c>
      <c r="V1054">
        <f t="shared" si="99"/>
        <v>2015</v>
      </c>
      <c r="W1054">
        <f t="shared" si="100"/>
        <v>2015</v>
      </c>
      <c r="X1054" t="str">
        <f t="shared" si="101"/>
        <v>FR00</v>
      </c>
    </row>
    <row r="1055" spans="1:24" x14ac:dyDescent="0.2">
      <c r="A1055" s="4">
        <v>42115</v>
      </c>
      <c r="B1055" s="4">
        <v>42117</v>
      </c>
      <c r="D1055" t="s">
        <v>522</v>
      </c>
      <c r="E1055" s="4">
        <v>42285</v>
      </c>
      <c r="F1055" s="6">
        <v>0</v>
      </c>
      <c r="K1055" s="6">
        <v>5.7500000000000002E-2</v>
      </c>
      <c r="L1055" s="6">
        <v>5.7500000000000002E-2</v>
      </c>
      <c r="M1055" s="8">
        <v>2000000</v>
      </c>
      <c r="N1055" s="8">
        <v>2395000</v>
      </c>
      <c r="O1055" s="8">
        <v>4729000</v>
      </c>
      <c r="P1055" s="8">
        <v>2245000</v>
      </c>
      <c r="Q1055" s="8">
        <v>4026000</v>
      </c>
      <c r="R1055" s="8">
        <v>500000</v>
      </c>
      <c r="S1055" s="8">
        <v>2025000</v>
      </c>
      <c r="T1055" s="8">
        <v>4.79</v>
      </c>
      <c r="V1055">
        <f t="shared" si="99"/>
        <v>2015</v>
      </c>
      <c r="W1055">
        <f t="shared" si="100"/>
        <v>2015</v>
      </c>
      <c r="X1055" t="str">
        <f t="shared" si="101"/>
        <v>SPNS</v>
      </c>
    </row>
    <row r="1056" spans="1:24" x14ac:dyDescent="0.2">
      <c r="A1056" s="4">
        <v>42115</v>
      </c>
      <c r="B1056" s="4">
        <v>42117</v>
      </c>
      <c r="D1056" t="s">
        <v>511</v>
      </c>
      <c r="E1056" s="4">
        <v>42536</v>
      </c>
      <c r="F1056" s="6">
        <v>7.0000000000000007E-2</v>
      </c>
      <c r="K1056" s="6">
        <v>7.1803400000000003E-2</v>
      </c>
      <c r="L1056" s="6">
        <v>7.2499999999999995E-2</v>
      </c>
      <c r="N1056" s="8">
        <v>901000</v>
      </c>
      <c r="P1056" s="8">
        <v>901000</v>
      </c>
      <c r="R1056" s="8">
        <v>655000</v>
      </c>
      <c r="T1056" s="8">
        <v>1.3755725190839694</v>
      </c>
      <c r="V1056">
        <f t="shared" si="99"/>
        <v>2015</v>
      </c>
      <c r="W1056">
        <f t="shared" si="100"/>
        <v>2015</v>
      </c>
      <c r="X1056" t="str">
        <f t="shared" si="101"/>
        <v>PBS0</v>
      </c>
    </row>
    <row r="1057" spans="1:24" x14ac:dyDescent="0.2">
      <c r="A1057" s="4">
        <v>42115</v>
      </c>
      <c r="B1057" s="4">
        <v>42117</v>
      </c>
      <c r="D1057" t="s">
        <v>467</v>
      </c>
      <c r="E1057" s="4">
        <v>44089</v>
      </c>
      <c r="F1057" s="6">
        <v>8.2500000000000004E-2</v>
      </c>
      <c r="N1057" s="8">
        <v>158000</v>
      </c>
      <c r="P1057" s="8">
        <v>10000</v>
      </c>
      <c r="V1057">
        <f t="shared" ref="V1057:V1120" si="102">YEAR(A1057)</f>
        <v>2015</v>
      </c>
      <c r="W1057">
        <f t="shared" ref="W1057:W1120" si="103">YEAR(B1057)</f>
        <v>2015</v>
      </c>
      <c r="X1057" t="str">
        <f t="shared" ref="X1057:X1120" si="104">LEFT(D1057,4)</f>
        <v>PBS0</v>
      </c>
    </row>
    <row r="1058" spans="1:24" x14ac:dyDescent="0.2">
      <c r="A1058" s="4">
        <v>42115</v>
      </c>
      <c r="B1058" s="4">
        <v>42117</v>
      </c>
      <c r="D1058" t="s">
        <v>512</v>
      </c>
      <c r="E1058" s="4">
        <v>51394</v>
      </c>
      <c r="F1058" s="6">
        <v>0.09</v>
      </c>
      <c r="K1058" s="6">
        <v>8.3097299999999999E-2</v>
      </c>
      <c r="L1058" s="6">
        <v>8.3750000000000005E-2</v>
      </c>
      <c r="N1058" s="8">
        <v>1275000</v>
      </c>
      <c r="P1058" s="8">
        <v>870000</v>
      </c>
      <c r="R1058" s="8">
        <v>870000</v>
      </c>
      <c r="T1058" s="8">
        <v>1.4655172413793103</v>
      </c>
      <c r="V1058">
        <f t="shared" si="102"/>
        <v>2015</v>
      </c>
      <c r="W1058">
        <f t="shared" si="103"/>
        <v>2015</v>
      </c>
      <c r="X1058" t="str">
        <f t="shared" si="104"/>
        <v>PBS0</v>
      </c>
    </row>
    <row r="1059" spans="1:24" x14ac:dyDescent="0.2">
      <c r="A1059" s="4">
        <v>42122</v>
      </c>
      <c r="B1059" s="4">
        <v>42124</v>
      </c>
      <c r="D1059" t="s">
        <v>514</v>
      </c>
      <c r="E1059" s="4">
        <v>42404</v>
      </c>
      <c r="F1059" s="6">
        <v>0</v>
      </c>
      <c r="K1059" s="6">
        <v>6.1764300000000001E-2</v>
      </c>
      <c r="L1059" s="6">
        <v>6.25E-2</v>
      </c>
      <c r="M1059" s="8">
        <v>10000000</v>
      </c>
      <c r="N1059" s="8">
        <v>1665000</v>
      </c>
      <c r="O1059" s="8">
        <v>7905500</v>
      </c>
      <c r="P1059" s="8">
        <v>1665000</v>
      </c>
      <c r="Q1059" s="8">
        <v>5238500</v>
      </c>
      <c r="R1059" s="8">
        <v>1450000</v>
      </c>
      <c r="S1059" s="8">
        <v>4850000</v>
      </c>
      <c r="T1059" s="8">
        <v>1.1482758620689655</v>
      </c>
      <c r="V1059">
        <f t="shared" si="102"/>
        <v>2015</v>
      </c>
      <c r="W1059">
        <f t="shared" si="103"/>
        <v>2015</v>
      </c>
      <c r="X1059" t="str">
        <f t="shared" si="104"/>
        <v>SPN1</v>
      </c>
    </row>
    <row r="1060" spans="1:24" x14ac:dyDescent="0.2">
      <c r="A1060" s="4">
        <v>42122</v>
      </c>
      <c r="B1060" s="4">
        <v>42124</v>
      </c>
      <c r="D1060" t="s">
        <v>439</v>
      </c>
      <c r="E1060" s="4">
        <v>43570</v>
      </c>
      <c r="F1060" s="6">
        <v>7.8750000000000001E-2</v>
      </c>
      <c r="K1060" s="6">
        <v>7.6286199999999998E-2</v>
      </c>
      <c r="L1060" s="6">
        <v>7.6499999999999999E-2</v>
      </c>
      <c r="N1060" s="8">
        <v>1778000</v>
      </c>
      <c r="P1060" s="8">
        <v>650000</v>
      </c>
      <c r="R1060" s="8">
        <v>650000</v>
      </c>
      <c r="T1060" s="8">
        <v>2.7353846153846155</v>
      </c>
      <c r="V1060">
        <f t="shared" si="102"/>
        <v>2015</v>
      </c>
      <c r="W1060">
        <f t="shared" si="103"/>
        <v>2015</v>
      </c>
      <c r="X1060" t="str">
        <f t="shared" si="104"/>
        <v>FR00</v>
      </c>
    </row>
    <row r="1061" spans="1:24" x14ac:dyDescent="0.2">
      <c r="A1061" s="4">
        <v>42122</v>
      </c>
      <c r="B1061" s="4">
        <v>42124</v>
      </c>
      <c r="D1061" t="s">
        <v>444</v>
      </c>
      <c r="E1061" s="4">
        <v>47192</v>
      </c>
      <c r="F1061" s="6">
        <v>0.09</v>
      </c>
      <c r="K1061" s="6">
        <v>7.9599799999999998E-2</v>
      </c>
      <c r="L1061" s="6">
        <v>7.9799999999999996E-2</v>
      </c>
      <c r="N1061" s="8">
        <v>3089000</v>
      </c>
      <c r="P1061" s="8">
        <v>1550000</v>
      </c>
      <c r="R1061" s="8">
        <v>1550000</v>
      </c>
      <c r="T1061" s="8">
        <v>1.9929032258064516</v>
      </c>
      <c r="V1061">
        <f t="shared" si="102"/>
        <v>2015</v>
      </c>
      <c r="W1061">
        <f t="shared" si="103"/>
        <v>2015</v>
      </c>
      <c r="X1061" t="str">
        <f t="shared" si="104"/>
        <v>FR00</v>
      </c>
    </row>
    <row r="1062" spans="1:24" x14ac:dyDescent="0.2">
      <c r="A1062" s="4">
        <v>42122</v>
      </c>
      <c r="B1062" s="4">
        <v>42124</v>
      </c>
      <c r="D1062" t="s">
        <v>427</v>
      </c>
      <c r="E1062" s="4">
        <v>52642</v>
      </c>
      <c r="F1062" s="6">
        <v>8.7499999999999994E-2</v>
      </c>
      <c r="K1062" s="6">
        <v>8.2761799999999996E-2</v>
      </c>
      <c r="L1062" s="6">
        <v>8.3400000000000002E-2</v>
      </c>
      <c r="N1062" s="8">
        <v>1373500</v>
      </c>
      <c r="P1062" s="8">
        <v>1373500</v>
      </c>
      <c r="R1062" s="8">
        <v>1200000</v>
      </c>
      <c r="T1062" s="8">
        <v>1.1445833333333333</v>
      </c>
      <c r="V1062">
        <f t="shared" si="102"/>
        <v>2015</v>
      </c>
      <c r="W1062">
        <f t="shared" si="103"/>
        <v>2015</v>
      </c>
      <c r="X1062" t="str">
        <f t="shared" si="104"/>
        <v>FR00</v>
      </c>
    </row>
    <row r="1063" spans="1:24" x14ac:dyDescent="0.2">
      <c r="A1063" s="4">
        <v>42129</v>
      </c>
      <c r="B1063" s="4">
        <v>42131</v>
      </c>
      <c r="D1063" t="s">
        <v>523</v>
      </c>
      <c r="E1063" s="4">
        <v>42314</v>
      </c>
      <c r="F1063" s="6">
        <v>0</v>
      </c>
      <c r="K1063" s="6">
        <v>5.9140600000000002E-2</v>
      </c>
      <c r="L1063" s="6">
        <v>6.0624999999999998E-2</v>
      </c>
      <c r="M1063" s="8">
        <v>2000000</v>
      </c>
      <c r="N1063" s="8">
        <v>1650000</v>
      </c>
      <c r="O1063" s="8">
        <v>3602000</v>
      </c>
      <c r="P1063" s="8">
        <v>710000</v>
      </c>
      <c r="Q1063" s="8">
        <v>2170000</v>
      </c>
      <c r="R1063" s="8">
        <v>500000</v>
      </c>
      <c r="S1063" s="8">
        <v>1960000</v>
      </c>
      <c r="T1063" s="8">
        <v>3.3</v>
      </c>
      <c r="V1063">
        <f t="shared" si="102"/>
        <v>2015</v>
      </c>
      <c r="W1063">
        <f t="shared" si="103"/>
        <v>2015</v>
      </c>
      <c r="X1063" t="str">
        <f t="shared" si="104"/>
        <v>SPNS</v>
      </c>
    </row>
    <row r="1064" spans="1:24" x14ac:dyDescent="0.2">
      <c r="A1064" s="4">
        <v>42129</v>
      </c>
      <c r="B1064" s="4">
        <v>42131</v>
      </c>
      <c r="D1064" t="s">
        <v>511</v>
      </c>
      <c r="E1064" s="4">
        <v>42536</v>
      </c>
      <c r="F1064" s="6">
        <v>7.0000000000000007E-2</v>
      </c>
      <c r="K1064" s="6">
        <v>7.3891399999999996E-2</v>
      </c>
      <c r="L1064" s="6">
        <v>7.4999999999999997E-2</v>
      </c>
      <c r="N1064" s="8">
        <v>1285000</v>
      </c>
      <c r="P1064" s="8">
        <v>1220000</v>
      </c>
      <c r="R1064" s="8">
        <v>1220000</v>
      </c>
      <c r="T1064" s="8">
        <v>1.0532786885245902</v>
      </c>
      <c r="V1064">
        <f t="shared" si="102"/>
        <v>2015</v>
      </c>
      <c r="W1064">
        <f t="shared" si="103"/>
        <v>2015</v>
      </c>
      <c r="X1064" t="str">
        <f t="shared" si="104"/>
        <v>PBS0</v>
      </c>
    </row>
    <row r="1065" spans="1:24" x14ac:dyDescent="0.2">
      <c r="A1065" s="4">
        <v>42129</v>
      </c>
      <c r="B1065" s="4">
        <v>42131</v>
      </c>
      <c r="D1065" t="s">
        <v>467</v>
      </c>
      <c r="E1065" s="4">
        <v>44089</v>
      </c>
      <c r="F1065" s="6">
        <v>8.2500000000000004E-2</v>
      </c>
      <c r="K1065" s="6">
        <v>7.8181799999999996E-2</v>
      </c>
      <c r="L1065" s="6">
        <v>7.8750000000000001E-2</v>
      </c>
      <c r="N1065" s="8">
        <v>135000</v>
      </c>
      <c r="P1065" s="8">
        <v>55000</v>
      </c>
      <c r="R1065" s="8">
        <v>55000</v>
      </c>
      <c r="T1065" s="8">
        <v>2.4545454545454546</v>
      </c>
      <c r="V1065">
        <f t="shared" si="102"/>
        <v>2015</v>
      </c>
      <c r="W1065">
        <f t="shared" si="103"/>
        <v>2015</v>
      </c>
      <c r="X1065" t="str">
        <f t="shared" si="104"/>
        <v>PBS0</v>
      </c>
    </row>
    <row r="1066" spans="1:24" x14ac:dyDescent="0.2">
      <c r="A1066" s="4">
        <v>42129</v>
      </c>
      <c r="B1066" s="4">
        <v>42131</v>
      </c>
      <c r="D1066" t="s">
        <v>512</v>
      </c>
      <c r="E1066" s="4">
        <v>51394</v>
      </c>
      <c r="F1066" s="6">
        <v>0.09</v>
      </c>
      <c r="K1066" s="6">
        <v>8.4493200000000004E-2</v>
      </c>
      <c r="L1066" s="6">
        <v>8.5000000000000006E-2</v>
      </c>
      <c r="N1066" s="8">
        <v>532000</v>
      </c>
      <c r="P1066" s="8">
        <v>185000</v>
      </c>
      <c r="R1066" s="8">
        <v>185000</v>
      </c>
      <c r="T1066" s="8">
        <v>2.8756756756756756</v>
      </c>
      <c r="V1066">
        <f t="shared" si="102"/>
        <v>2015</v>
      </c>
      <c r="W1066">
        <f t="shared" si="103"/>
        <v>2015</v>
      </c>
      <c r="X1066" t="str">
        <f t="shared" si="104"/>
        <v>PBS0</v>
      </c>
    </row>
    <row r="1067" spans="1:24" x14ac:dyDescent="0.2">
      <c r="A1067" s="4">
        <v>42135</v>
      </c>
      <c r="B1067" s="4">
        <v>42137</v>
      </c>
      <c r="D1067" t="s">
        <v>524</v>
      </c>
      <c r="E1067" s="4">
        <v>42228</v>
      </c>
      <c r="F1067" s="6">
        <v>0</v>
      </c>
      <c r="K1067" s="6">
        <v>5.7692E-2</v>
      </c>
      <c r="L1067" s="6">
        <v>5.8999999999999997E-2</v>
      </c>
      <c r="M1067" s="8">
        <v>8000000</v>
      </c>
      <c r="N1067" s="8">
        <v>1351000</v>
      </c>
      <c r="O1067" s="8">
        <v>13302800</v>
      </c>
      <c r="P1067" s="8">
        <v>1351000</v>
      </c>
      <c r="Q1067" s="8">
        <v>13302800</v>
      </c>
      <c r="R1067" s="8">
        <v>1250000</v>
      </c>
      <c r="S1067" s="8">
        <v>11800000</v>
      </c>
      <c r="T1067" s="8">
        <v>1.0808</v>
      </c>
      <c r="V1067">
        <f t="shared" si="102"/>
        <v>2015</v>
      </c>
      <c r="W1067">
        <f t="shared" si="103"/>
        <v>2015</v>
      </c>
      <c r="X1067" t="str">
        <f t="shared" si="104"/>
        <v>SPN0</v>
      </c>
    </row>
    <row r="1068" spans="1:24" x14ac:dyDescent="0.2">
      <c r="A1068" s="4">
        <v>42135</v>
      </c>
      <c r="B1068" s="4">
        <v>42137</v>
      </c>
      <c r="D1068" t="s">
        <v>525</v>
      </c>
      <c r="E1068" s="4">
        <v>42502</v>
      </c>
      <c r="F1068" s="6">
        <v>0</v>
      </c>
      <c r="K1068" s="6">
        <v>6.5276699999999993E-2</v>
      </c>
      <c r="L1068" s="6">
        <v>6.7000000000000004E-2</v>
      </c>
      <c r="N1068" s="8">
        <v>1500000</v>
      </c>
      <c r="P1068" s="8">
        <v>1500000</v>
      </c>
      <c r="R1068" s="8">
        <v>600000</v>
      </c>
      <c r="T1068" s="8">
        <v>2.5</v>
      </c>
      <c r="V1068">
        <f t="shared" si="102"/>
        <v>2015</v>
      </c>
      <c r="W1068">
        <f t="shared" si="103"/>
        <v>2015</v>
      </c>
      <c r="X1068" t="str">
        <f t="shared" si="104"/>
        <v>SPN1</v>
      </c>
    </row>
    <row r="1069" spans="1:24" x14ac:dyDescent="0.2">
      <c r="A1069" s="4">
        <v>42135</v>
      </c>
      <c r="B1069" s="4">
        <v>42137</v>
      </c>
      <c r="D1069" t="s">
        <v>440</v>
      </c>
      <c r="E1069" s="4">
        <v>45366</v>
      </c>
      <c r="F1069" s="6">
        <v>8.3750000000000005E-2</v>
      </c>
      <c r="K1069" s="6">
        <v>8.1616900000000006E-2</v>
      </c>
      <c r="L1069" s="6">
        <v>8.2500000000000004E-2</v>
      </c>
      <c r="N1069" s="8">
        <v>7482300</v>
      </c>
      <c r="P1069" s="8">
        <v>7482300</v>
      </c>
      <c r="R1069" s="8">
        <v>7200000</v>
      </c>
      <c r="T1069" s="8">
        <v>1.0392083333333333</v>
      </c>
      <c r="V1069">
        <f t="shared" si="102"/>
        <v>2015</v>
      </c>
      <c r="W1069">
        <f t="shared" si="103"/>
        <v>2015</v>
      </c>
      <c r="X1069" t="str">
        <f t="shared" si="104"/>
        <v>FR00</v>
      </c>
    </row>
    <row r="1070" spans="1:24" x14ac:dyDescent="0.2">
      <c r="A1070" s="4">
        <v>42135</v>
      </c>
      <c r="B1070" s="4">
        <v>42137</v>
      </c>
      <c r="D1070" t="s">
        <v>437</v>
      </c>
      <c r="E1070" s="4">
        <v>49018</v>
      </c>
      <c r="F1070" s="6">
        <v>8.3750000000000005E-2</v>
      </c>
      <c r="K1070" s="6">
        <v>8.4792500000000007E-2</v>
      </c>
      <c r="L1070" s="6">
        <v>8.5500000000000007E-2</v>
      </c>
      <c r="N1070" s="8">
        <v>2969500</v>
      </c>
      <c r="P1070" s="8">
        <v>2969500</v>
      </c>
      <c r="R1070" s="8">
        <v>2750000</v>
      </c>
      <c r="T1070" s="8">
        <v>1.0798181818181818</v>
      </c>
      <c r="V1070">
        <f t="shared" si="102"/>
        <v>2015</v>
      </c>
      <c r="W1070">
        <f t="shared" si="103"/>
        <v>2015</v>
      </c>
      <c r="X1070" t="str">
        <f t="shared" si="104"/>
        <v>FR00</v>
      </c>
    </row>
    <row r="1071" spans="1:24" x14ac:dyDescent="0.2">
      <c r="A1071" s="4">
        <v>42143</v>
      </c>
      <c r="B1071" s="4">
        <v>42145</v>
      </c>
      <c r="D1071" t="s">
        <v>523</v>
      </c>
      <c r="E1071" s="4">
        <v>42314</v>
      </c>
      <c r="F1071" s="6">
        <v>0</v>
      </c>
      <c r="K1071" s="6">
        <v>6.0378099999999997E-2</v>
      </c>
      <c r="L1071" s="6">
        <v>6.1249999999999999E-2</v>
      </c>
      <c r="M1071" s="8">
        <v>2000000</v>
      </c>
      <c r="N1071" s="8">
        <v>2175000</v>
      </c>
      <c r="O1071" s="8">
        <v>5083500</v>
      </c>
      <c r="P1071" s="8">
        <v>355000</v>
      </c>
      <c r="Q1071" s="8">
        <v>3099500</v>
      </c>
      <c r="R1071" s="8">
        <v>280000</v>
      </c>
      <c r="S1071" s="8">
        <v>2510000</v>
      </c>
      <c r="T1071" s="8">
        <v>7.7678571428571432</v>
      </c>
      <c r="V1071">
        <f t="shared" si="102"/>
        <v>2015</v>
      </c>
      <c r="W1071">
        <f t="shared" si="103"/>
        <v>2015</v>
      </c>
      <c r="X1071" t="str">
        <f t="shared" si="104"/>
        <v>SPNS</v>
      </c>
    </row>
    <row r="1072" spans="1:24" x14ac:dyDescent="0.2">
      <c r="A1072" s="4">
        <v>42143</v>
      </c>
      <c r="B1072" s="4">
        <v>42145</v>
      </c>
      <c r="D1072" t="s">
        <v>511</v>
      </c>
      <c r="E1072" s="4">
        <v>42536</v>
      </c>
      <c r="F1072" s="6">
        <v>7.0000000000000007E-2</v>
      </c>
      <c r="K1072" s="6">
        <v>7.5951000000000005E-2</v>
      </c>
      <c r="L1072" s="6">
        <v>7.6562500000000006E-2</v>
      </c>
      <c r="N1072" s="8">
        <v>1615000</v>
      </c>
      <c r="P1072" s="8">
        <v>1575000</v>
      </c>
      <c r="R1072" s="8">
        <v>1110000</v>
      </c>
      <c r="T1072" s="8">
        <v>1.454954954954955</v>
      </c>
      <c r="V1072">
        <f t="shared" si="102"/>
        <v>2015</v>
      </c>
      <c r="W1072">
        <f t="shared" si="103"/>
        <v>2015</v>
      </c>
      <c r="X1072" t="str">
        <f t="shared" si="104"/>
        <v>PBS0</v>
      </c>
    </row>
    <row r="1073" spans="1:24" x14ac:dyDescent="0.2">
      <c r="A1073" s="4">
        <v>42143</v>
      </c>
      <c r="B1073" s="4">
        <v>42145</v>
      </c>
      <c r="D1073" t="s">
        <v>467</v>
      </c>
      <c r="E1073" s="4">
        <v>44089</v>
      </c>
      <c r="F1073" s="6">
        <v>8.2500000000000004E-2</v>
      </c>
      <c r="N1073" s="8">
        <v>129000</v>
      </c>
      <c r="P1073" s="8">
        <v>5000</v>
      </c>
      <c r="V1073">
        <f t="shared" si="102"/>
        <v>2015</v>
      </c>
      <c r="W1073">
        <f t="shared" si="103"/>
        <v>2015</v>
      </c>
      <c r="X1073" t="str">
        <f t="shared" si="104"/>
        <v>PBS0</v>
      </c>
    </row>
    <row r="1074" spans="1:24" x14ac:dyDescent="0.2">
      <c r="A1074" s="4">
        <v>42143</v>
      </c>
      <c r="B1074" s="4">
        <v>42145</v>
      </c>
      <c r="D1074" t="s">
        <v>512</v>
      </c>
      <c r="E1074" s="4">
        <v>51394</v>
      </c>
      <c r="F1074" s="6">
        <v>0.09</v>
      </c>
      <c r="K1074" s="6">
        <v>8.7074899999999997E-2</v>
      </c>
      <c r="L1074" s="6">
        <v>8.7499999999999994E-2</v>
      </c>
      <c r="N1074" s="8">
        <v>1164500</v>
      </c>
      <c r="P1074" s="8">
        <v>1164500</v>
      </c>
      <c r="R1074" s="8">
        <v>1120000</v>
      </c>
      <c r="T1074" s="8">
        <v>1.0397321428571429</v>
      </c>
      <c r="V1074">
        <f t="shared" si="102"/>
        <v>2015</v>
      </c>
      <c r="W1074">
        <f t="shared" si="103"/>
        <v>2015</v>
      </c>
      <c r="X1074" t="str">
        <f t="shared" si="104"/>
        <v>PBS0</v>
      </c>
    </row>
    <row r="1075" spans="1:24" x14ac:dyDescent="0.2">
      <c r="A1075" s="4">
        <v>42150</v>
      </c>
      <c r="B1075" s="4">
        <v>42152</v>
      </c>
      <c r="D1075" t="s">
        <v>517</v>
      </c>
      <c r="E1075" s="4">
        <v>42433</v>
      </c>
      <c r="F1075" s="6">
        <v>0</v>
      </c>
      <c r="K1075" s="6">
        <v>6.6005900000000006E-2</v>
      </c>
      <c r="L1075" s="6">
        <v>6.7500000000000004E-2</v>
      </c>
      <c r="M1075" s="8">
        <v>10000000</v>
      </c>
      <c r="N1075" s="8">
        <v>2351000</v>
      </c>
      <c r="O1075" s="8">
        <v>11593000</v>
      </c>
      <c r="P1075" s="8">
        <v>2351000</v>
      </c>
      <c r="Q1075" s="8">
        <v>7801000</v>
      </c>
      <c r="R1075" s="8">
        <v>1850000</v>
      </c>
      <c r="S1075" s="8">
        <v>7200000</v>
      </c>
      <c r="T1075" s="8">
        <v>1.2708108108108107</v>
      </c>
      <c r="V1075">
        <f t="shared" si="102"/>
        <v>2015</v>
      </c>
      <c r="W1075">
        <f t="shared" si="103"/>
        <v>2015</v>
      </c>
      <c r="X1075" t="str">
        <f t="shared" si="104"/>
        <v>SPN1</v>
      </c>
    </row>
    <row r="1076" spans="1:24" x14ac:dyDescent="0.2">
      <c r="A1076" s="4">
        <v>42150</v>
      </c>
      <c r="B1076" s="4">
        <v>42152</v>
      </c>
      <c r="D1076" t="s">
        <v>440</v>
      </c>
      <c r="E1076" s="4">
        <v>45366</v>
      </c>
      <c r="F1076" s="6">
        <v>8.3750000000000005E-2</v>
      </c>
      <c r="K1076" s="6">
        <v>8.1994200000000003E-2</v>
      </c>
      <c r="L1076" s="6">
        <v>8.2199999999999995E-2</v>
      </c>
      <c r="N1076" s="8">
        <v>6974000</v>
      </c>
      <c r="P1076" s="8">
        <v>4150000</v>
      </c>
      <c r="R1076" s="8">
        <v>4100000</v>
      </c>
      <c r="T1076" s="8">
        <v>1.7009756097560975</v>
      </c>
      <c r="V1076">
        <f t="shared" si="102"/>
        <v>2015</v>
      </c>
      <c r="W1076">
        <f t="shared" si="103"/>
        <v>2015</v>
      </c>
      <c r="X1076" t="str">
        <f t="shared" si="104"/>
        <v>FR00</v>
      </c>
    </row>
    <row r="1077" spans="1:24" x14ac:dyDescent="0.2">
      <c r="A1077" s="4">
        <v>42150</v>
      </c>
      <c r="B1077" s="4">
        <v>42152</v>
      </c>
      <c r="D1077" t="s">
        <v>437</v>
      </c>
      <c r="E1077" s="4">
        <v>49018</v>
      </c>
      <c r="F1077" s="6">
        <v>8.3750000000000005E-2</v>
      </c>
      <c r="K1077" s="6">
        <v>8.4075499999999997E-2</v>
      </c>
      <c r="L1077" s="6">
        <v>8.43E-2</v>
      </c>
      <c r="N1077" s="8">
        <v>2268000</v>
      </c>
      <c r="P1077" s="8">
        <v>1300000</v>
      </c>
      <c r="R1077" s="8">
        <v>1250000</v>
      </c>
      <c r="T1077" s="8">
        <v>1.8144</v>
      </c>
      <c r="V1077">
        <f t="shared" si="102"/>
        <v>2015</v>
      </c>
      <c r="W1077">
        <f t="shared" si="103"/>
        <v>2015</v>
      </c>
      <c r="X1077" t="str">
        <f t="shared" si="104"/>
        <v>FR00</v>
      </c>
    </row>
    <row r="1078" spans="1:24" x14ac:dyDescent="0.2">
      <c r="A1078" s="4">
        <v>42145</v>
      </c>
      <c r="B1078" s="4">
        <v>42152</v>
      </c>
      <c r="D1078" t="s">
        <v>526</v>
      </c>
      <c r="E1078" s="4">
        <v>45805</v>
      </c>
      <c r="F1078" s="6">
        <v>4.3249999999999997E-2</v>
      </c>
      <c r="M1078" s="8">
        <v>26422000</v>
      </c>
      <c r="N1078" s="8">
        <v>89834800</v>
      </c>
      <c r="P1078" s="8">
        <v>26422000</v>
      </c>
      <c r="R1078" s="8">
        <v>26422000</v>
      </c>
      <c r="V1078">
        <f t="shared" si="102"/>
        <v>2015</v>
      </c>
      <c r="W1078">
        <f t="shared" si="103"/>
        <v>2015</v>
      </c>
      <c r="X1078" t="str">
        <f t="shared" si="104"/>
        <v>SNI2</v>
      </c>
    </row>
    <row r="1079" spans="1:24" x14ac:dyDescent="0.2">
      <c r="A1079" s="4">
        <v>42158</v>
      </c>
      <c r="B1079" s="4">
        <v>42160</v>
      </c>
      <c r="D1079" t="s">
        <v>527</v>
      </c>
      <c r="E1079" s="4">
        <v>42342</v>
      </c>
      <c r="F1079" s="6">
        <v>0</v>
      </c>
      <c r="K1079" s="6">
        <v>6.0742200000000003E-2</v>
      </c>
      <c r="L1079" s="6">
        <v>6.25E-2</v>
      </c>
      <c r="M1079" s="8">
        <v>2000000</v>
      </c>
      <c r="N1079" s="8">
        <v>1626000</v>
      </c>
      <c r="O1079" s="8">
        <v>4838000</v>
      </c>
      <c r="P1079" s="8">
        <v>910000</v>
      </c>
      <c r="Q1079" s="8">
        <v>2135000</v>
      </c>
      <c r="R1079" s="8">
        <v>500000</v>
      </c>
      <c r="S1079" s="8">
        <v>1690000</v>
      </c>
      <c r="T1079" s="8">
        <v>3.2519999999999998</v>
      </c>
      <c r="V1079">
        <f t="shared" si="102"/>
        <v>2015</v>
      </c>
      <c r="W1079">
        <f t="shared" si="103"/>
        <v>2015</v>
      </c>
      <c r="X1079" t="str">
        <f t="shared" si="104"/>
        <v>SPNS</v>
      </c>
    </row>
    <row r="1080" spans="1:24" x14ac:dyDescent="0.2">
      <c r="A1080" s="4">
        <v>42158</v>
      </c>
      <c r="B1080" s="4">
        <v>42160</v>
      </c>
      <c r="D1080" t="s">
        <v>511</v>
      </c>
      <c r="E1080" s="4">
        <v>42536</v>
      </c>
      <c r="F1080" s="6">
        <v>7.0000000000000007E-2</v>
      </c>
      <c r="K1080" s="6">
        <v>7.6984800000000006E-2</v>
      </c>
      <c r="L1080" s="6">
        <v>7.7499999999999999E-2</v>
      </c>
      <c r="N1080" s="8">
        <v>2360000</v>
      </c>
      <c r="P1080" s="8">
        <v>1130000</v>
      </c>
      <c r="R1080" s="8">
        <v>1110000</v>
      </c>
      <c r="T1080" s="8">
        <v>2.1261261261261262</v>
      </c>
      <c r="V1080">
        <f t="shared" si="102"/>
        <v>2015</v>
      </c>
      <c r="W1080">
        <f t="shared" si="103"/>
        <v>2015</v>
      </c>
      <c r="X1080" t="str">
        <f t="shared" si="104"/>
        <v>PBS0</v>
      </c>
    </row>
    <row r="1081" spans="1:24" x14ac:dyDescent="0.2">
      <c r="A1081" s="4">
        <v>42158</v>
      </c>
      <c r="B1081" s="4">
        <v>42160</v>
      </c>
      <c r="D1081" t="s">
        <v>467</v>
      </c>
      <c r="E1081" s="4">
        <v>44089</v>
      </c>
      <c r="F1081" s="6">
        <v>8.2500000000000004E-2</v>
      </c>
      <c r="K1081" s="6">
        <v>8.1851599999999997E-2</v>
      </c>
      <c r="L1081" s="6">
        <v>8.2187499999999997E-2</v>
      </c>
      <c r="N1081" s="8">
        <v>417000</v>
      </c>
      <c r="P1081" s="8">
        <v>85000</v>
      </c>
      <c r="R1081" s="8">
        <v>80000</v>
      </c>
      <c r="T1081" s="8">
        <v>5.2125000000000004</v>
      </c>
      <c r="V1081">
        <f t="shared" si="102"/>
        <v>2015</v>
      </c>
      <c r="W1081">
        <f t="shared" si="103"/>
        <v>2015</v>
      </c>
      <c r="X1081" t="str">
        <f t="shared" si="104"/>
        <v>PBS0</v>
      </c>
    </row>
    <row r="1082" spans="1:24" x14ac:dyDescent="0.2">
      <c r="A1082" s="4">
        <v>42158</v>
      </c>
      <c r="B1082" s="4">
        <v>42160</v>
      </c>
      <c r="D1082" t="s">
        <v>512</v>
      </c>
      <c r="E1082" s="4">
        <v>51394</v>
      </c>
      <c r="F1082" s="6">
        <v>0.09</v>
      </c>
      <c r="N1082" s="8">
        <v>435000</v>
      </c>
      <c r="P1082" s="8">
        <v>10000</v>
      </c>
      <c r="V1082">
        <f t="shared" si="102"/>
        <v>2015</v>
      </c>
      <c r="W1082">
        <f t="shared" si="103"/>
        <v>2015</v>
      </c>
      <c r="X1082" t="str">
        <f t="shared" si="104"/>
        <v>PBS0</v>
      </c>
    </row>
    <row r="1083" spans="1:24" x14ac:dyDescent="0.2">
      <c r="A1083" s="4">
        <v>42164</v>
      </c>
      <c r="B1083" s="4">
        <v>42166</v>
      </c>
      <c r="D1083" t="s">
        <v>528</v>
      </c>
      <c r="E1083" s="4">
        <v>42257</v>
      </c>
      <c r="F1083" s="6">
        <v>0</v>
      </c>
      <c r="K1083" s="6">
        <v>6.3182000000000002E-2</v>
      </c>
      <c r="L1083" s="6">
        <v>6.5500000000000003E-2</v>
      </c>
      <c r="M1083" s="8">
        <v>10000000</v>
      </c>
      <c r="N1083" s="8">
        <v>1721000</v>
      </c>
      <c r="O1083" s="8">
        <v>25280300</v>
      </c>
      <c r="P1083" s="8">
        <v>1200000</v>
      </c>
      <c r="Q1083" s="8">
        <v>19970000</v>
      </c>
      <c r="R1083" s="8">
        <v>1000000</v>
      </c>
      <c r="S1083" s="8">
        <v>15000000</v>
      </c>
      <c r="T1083" s="8">
        <v>1.7210000000000001</v>
      </c>
      <c r="V1083">
        <f t="shared" si="102"/>
        <v>2015</v>
      </c>
      <c r="W1083">
        <f t="shared" si="103"/>
        <v>2015</v>
      </c>
      <c r="X1083" t="str">
        <f t="shared" si="104"/>
        <v>SPN0</v>
      </c>
    </row>
    <row r="1084" spans="1:24" x14ac:dyDescent="0.2">
      <c r="A1084" s="4">
        <v>42164</v>
      </c>
      <c r="B1084" s="4">
        <v>42166</v>
      </c>
      <c r="D1084" t="s">
        <v>529</v>
      </c>
      <c r="E1084" s="4">
        <v>42531</v>
      </c>
      <c r="F1084" s="6">
        <v>0</v>
      </c>
      <c r="K1084" s="6">
        <v>6.93E-2</v>
      </c>
      <c r="L1084" s="6">
        <v>7.0000000000000007E-2</v>
      </c>
      <c r="N1084" s="8">
        <v>1970000</v>
      </c>
      <c r="P1084" s="8">
        <v>1970000</v>
      </c>
      <c r="R1084" s="8">
        <v>900000</v>
      </c>
      <c r="T1084" s="8">
        <v>2.1888888888888891</v>
      </c>
      <c r="V1084">
        <f t="shared" si="102"/>
        <v>2015</v>
      </c>
      <c r="W1084">
        <f t="shared" si="103"/>
        <v>2015</v>
      </c>
      <c r="X1084" t="str">
        <f t="shared" si="104"/>
        <v>SPN1</v>
      </c>
    </row>
    <row r="1085" spans="1:24" x14ac:dyDescent="0.2">
      <c r="A1085" s="4">
        <v>42164</v>
      </c>
      <c r="B1085" s="4">
        <v>42166</v>
      </c>
      <c r="D1085" t="s">
        <v>172</v>
      </c>
      <c r="E1085" s="4">
        <v>44392</v>
      </c>
      <c r="F1085" s="6">
        <v>8.2500000000000004E-2</v>
      </c>
      <c r="K1085" s="6">
        <v>8.5908300000000007E-2</v>
      </c>
      <c r="L1085" s="6">
        <v>8.6800000000000002E-2</v>
      </c>
      <c r="N1085" s="8">
        <v>7799000</v>
      </c>
      <c r="P1085" s="8">
        <v>5850000</v>
      </c>
      <c r="R1085" s="8">
        <v>5450000</v>
      </c>
      <c r="T1085" s="8">
        <v>1.4310091743119266</v>
      </c>
      <c r="V1085">
        <f t="shared" si="102"/>
        <v>2015</v>
      </c>
      <c r="W1085">
        <f t="shared" si="103"/>
        <v>2015</v>
      </c>
      <c r="X1085" t="str">
        <f t="shared" si="104"/>
        <v>FR00</v>
      </c>
    </row>
    <row r="1086" spans="1:24" x14ac:dyDescent="0.2">
      <c r="A1086" s="4">
        <v>42164</v>
      </c>
      <c r="B1086" s="4">
        <v>42166</v>
      </c>
      <c r="D1086" t="s">
        <v>444</v>
      </c>
      <c r="E1086" s="4">
        <v>47192</v>
      </c>
      <c r="F1086" s="6">
        <v>0.09</v>
      </c>
      <c r="K1086" s="6">
        <v>8.8777400000000006E-2</v>
      </c>
      <c r="L1086" s="6">
        <v>8.9599999999999999E-2</v>
      </c>
      <c r="N1086" s="8">
        <v>13790300</v>
      </c>
      <c r="P1086" s="8">
        <v>10950000</v>
      </c>
      <c r="R1086" s="8">
        <v>7650000</v>
      </c>
      <c r="T1086" s="8">
        <v>1.8026535947712419</v>
      </c>
      <c r="V1086">
        <f t="shared" si="102"/>
        <v>2015</v>
      </c>
      <c r="W1086">
        <f t="shared" si="103"/>
        <v>2015</v>
      </c>
      <c r="X1086" t="str">
        <f t="shared" si="104"/>
        <v>FR00</v>
      </c>
    </row>
    <row r="1087" spans="1:24" x14ac:dyDescent="0.2">
      <c r="A1087" s="4">
        <v>42171</v>
      </c>
      <c r="B1087" s="4">
        <v>42173</v>
      </c>
      <c r="D1087" t="s">
        <v>527</v>
      </c>
      <c r="E1087" s="4">
        <v>42342</v>
      </c>
      <c r="F1087" s="6">
        <v>0</v>
      </c>
      <c r="M1087" s="8">
        <v>2000000</v>
      </c>
      <c r="N1087" s="8">
        <v>1051000</v>
      </c>
      <c r="O1087" s="8">
        <v>4467000</v>
      </c>
      <c r="P1087" s="8">
        <v>60000</v>
      </c>
      <c r="Q1087" s="8">
        <v>2896000</v>
      </c>
      <c r="S1087" s="8">
        <v>2690000</v>
      </c>
      <c r="V1087">
        <f t="shared" si="102"/>
        <v>2015</v>
      </c>
      <c r="W1087">
        <f t="shared" si="103"/>
        <v>2015</v>
      </c>
      <c r="X1087" t="str">
        <f t="shared" si="104"/>
        <v>SPNS</v>
      </c>
    </row>
    <row r="1088" spans="1:24" x14ac:dyDescent="0.2">
      <c r="A1088" s="4">
        <v>42171</v>
      </c>
      <c r="B1088" s="4">
        <v>42173</v>
      </c>
      <c r="D1088" t="s">
        <v>511</v>
      </c>
      <c r="E1088" s="4">
        <v>42536</v>
      </c>
      <c r="F1088" s="6">
        <v>7.0000000000000007E-2</v>
      </c>
      <c r="K1088" s="6">
        <v>7.8146599999999997E-2</v>
      </c>
      <c r="L1088" s="6">
        <v>7.9062499999999994E-2</v>
      </c>
      <c r="N1088" s="8">
        <v>2660000</v>
      </c>
      <c r="P1088" s="8">
        <v>2080000</v>
      </c>
      <c r="R1088" s="8">
        <v>2010000</v>
      </c>
      <c r="T1088" s="8">
        <v>1.3233830845771144</v>
      </c>
      <c r="V1088">
        <f t="shared" si="102"/>
        <v>2015</v>
      </c>
      <c r="W1088">
        <f t="shared" si="103"/>
        <v>2015</v>
      </c>
      <c r="X1088" t="str">
        <f t="shared" si="104"/>
        <v>PBS0</v>
      </c>
    </row>
    <row r="1089" spans="1:24" x14ac:dyDescent="0.2">
      <c r="A1089" s="4">
        <v>42171</v>
      </c>
      <c r="B1089" s="4">
        <v>42173</v>
      </c>
      <c r="D1089" t="s">
        <v>467</v>
      </c>
      <c r="E1089" s="4">
        <v>44089</v>
      </c>
      <c r="F1089" s="6">
        <v>8.2500000000000004E-2</v>
      </c>
      <c r="K1089" s="6">
        <v>8.6778999999999995E-2</v>
      </c>
      <c r="L1089" s="6">
        <v>8.7499999999999994E-2</v>
      </c>
      <c r="N1089" s="8">
        <v>371000</v>
      </c>
      <c r="P1089" s="8">
        <v>371000</v>
      </c>
      <c r="R1089" s="8">
        <v>305000</v>
      </c>
      <c r="T1089" s="8">
        <v>1.2163934426229508</v>
      </c>
      <c r="V1089">
        <f t="shared" si="102"/>
        <v>2015</v>
      </c>
      <c r="W1089">
        <f t="shared" si="103"/>
        <v>2015</v>
      </c>
      <c r="X1089" t="str">
        <f t="shared" si="104"/>
        <v>PBS0</v>
      </c>
    </row>
    <row r="1090" spans="1:24" x14ac:dyDescent="0.2">
      <c r="A1090" s="4">
        <v>42171</v>
      </c>
      <c r="B1090" s="4">
        <v>42173</v>
      </c>
      <c r="D1090" t="s">
        <v>512</v>
      </c>
      <c r="E1090" s="4">
        <v>51394</v>
      </c>
      <c r="F1090" s="6">
        <v>0.09</v>
      </c>
      <c r="K1090" s="6">
        <v>9.1899999999999996E-2</v>
      </c>
      <c r="L1090" s="6">
        <v>9.2499999999999999E-2</v>
      </c>
      <c r="N1090" s="8">
        <v>385000</v>
      </c>
      <c r="P1090" s="8">
        <v>385000</v>
      </c>
      <c r="R1090" s="8">
        <v>375000</v>
      </c>
      <c r="T1090" s="8">
        <v>1.0266666666666666</v>
      </c>
      <c r="V1090">
        <f t="shared" si="102"/>
        <v>2015</v>
      </c>
      <c r="W1090">
        <f t="shared" si="103"/>
        <v>2015</v>
      </c>
      <c r="X1090" t="str">
        <f t="shared" si="104"/>
        <v>PBS0</v>
      </c>
    </row>
    <row r="1091" spans="1:24" x14ac:dyDescent="0.2">
      <c r="A1091" s="4">
        <v>42178</v>
      </c>
      <c r="B1091" s="4">
        <v>42180</v>
      </c>
      <c r="D1091" t="s">
        <v>521</v>
      </c>
      <c r="E1091" s="4">
        <v>42461</v>
      </c>
      <c r="F1091" s="6">
        <v>0</v>
      </c>
      <c r="K1091" s="6">
        <v>6.6992099999999999E-2</v>
      </c>
      <c r="L1091" s="6">
        <v>6.7699999999999996E-2</v>
      </c>
      <c r="M1091" s="8">
        <v>12000000</v>
      </c>
      <c r="N1091" s="8">
        <v>2650000</v>
      </c>
      <c r="O1091" s="8">
        <v>40007500</v>
      </c>
      <c r="P1091" s="8">
        <v>1900000</v>
      </c>
      <c r="Q1091" s="8">
        <v>38118500</v>
      </c>
      <c r="R1091" s="8">
        <v>1900000</v>
      </c>
      <c r="S1091" s="8">
        <v>18000000</v>
      </c>
      <c r="T1091" s="8">
        <v>1.3947368421052631</v>
      </c>
      <c r="V1091">
        <f t="shared" si="102"/>
        <v>2015</v>
      </c>
      <c r="W1091">
        <f t="shared" si="103"/>
        <v>2015</v>
      </c>
      <c r="X1091" t="str">
        <f t="shared" si="104"/>
        <v>SPN1</v>
      </c>
    </row>
    <row r="1092" spans="1:24" x14ac:dyDescent="0.2">
      <c r="A1092" s="4">
        <v>42178</v>
      </c>
      <c r="B1092" s="4">
        <v>42180</v>
      </c>
      <c r="D1092" t="s">
        <v>172</v>
      </c>
      <c r="E1092" s="4">
        <v>44392</v>
      </c>
      <c r="F1092" s="6">
        <v>8.2500000000000004E-2</v>
      </c>
      <c r="K1092" s="6">
        <v>8.2485299999999998E-2</v>
      </c>
      <c r="L1092" s="6">
        <v>8.3299999999999999E-2</v>
      </c>
      <c r="N1092" s="8">
        <v>8221000</v>
      </c>
      <c r="P1092" s="8">
        <v>8221000</v>
      </c>
      <c r="R1092" s="8">
        <v>7400000</v>
      </c>
      <c r="T1092" s="8">
        <v>1.1109459459459459</v>
      </c>
      <c r="V1092">
        <f t="shared" si="102"/>
        <v>2015</v>
      </c>
      <c r="W1092">
        <f t="shared" si="103"/>
        <v>2015</v>
      </c>
      <c r="X1092" t="str">
        <f t="shared" si="104"/>
        <v>FR00</v>
      </c>
    </row>
    <row r="1093" spans="1:24" x14ac:dyDescent="0.2">
      <c r="A1093" s="4">
        <v>42178</v>
      </c>
      <c r="B1093" s="4">
        <v>42180</v>
      </c>
      <c r="D1093" t="s">
        <v>189</v>
      </c>
      <c r="E1093" s="4">
        <v>46280</v>
      </c>
      <c r="F1093" s="6">
        <v>8.3750000000000005E-2</v>
      </c>
      <c r="K1093" s="6">
        <v>8.3698999999999996E-2</v>
      </c>
      <c r="L1093" s="6">
        <v>8.3900000000000002E-2</v>
      </c>
      <c r="N1093" s="8">
        <v>16497500</v>
      </c>
      <c r="P1093" s="8">
        <v>16497500</v>
      </c>
      <c r="R1093" s="8">
        <v>4900000</v>
      </c>
      <c r="T1093" s="8">
        <v>3.3668367346938775</v>
      </c>
      <c r="V1093">
        <f t="shared" si="102"/>
        <v>2015</v>
      </c>
      <c r="W1093">
        <f t="shared" si="103"/>
        <v>2015</v>
      </c>
      <c r="X1093" t="str">
        <f t="shared" si="104"/>
        <v>FR00</v>
      </c>
    </row>
    <row r="1094" spans="1:24" x14ac:dyDescent="0.2">
      <c r="A1094" s="4">
        <v>42178</v>
      </c>
      <c r="B1094" s="4">
        <v>42180</v>
      </c>
      <c r="D1094" t="s">
        <v>444</v>
      </c>
      <c r="E1094" s="4">
        <v>47192</v>
      </c>
      <c r="F1094" s="6">
        <v>0.09</v>
      </c>
      <c r="K1094" s="6">
        <v>8.4298899999999996E-2</v>
      </c>
      <c r="L1094" s="6">
        <v>8.4500000000000006E-2</v>
      </c>
      <c r="N1094" s="8">
        <v>9442500</v>
      </c>
      <c r="P1094" s="8">
        <v>9100000</v>
      </c>
      <c r="R1094" s="8">
        <v>2250000</v>
      </c>
      <c r="T1094" s="8">
        <v>4.1966666666666663</v>
      </c>
      <c r="V1094">
        <f t="shared" si="102"/>
        <v>2015</v>
      </c>
      <c r="W1094">
        <f t="shared" si="103"/>
        <v>2015</v>
      </c>
      <c r="X1094" t="str">
        <f t="shared" si="104"/>
        <v>FR00</v>
      </c>
    </row>
    <row r="1095" spans="1:24" x14ac:dyDescent="0.2">
      <c r="A1095" s="4">
        <v>42178</v>
      </c>
      <c r="B1095" s="4">
        <v>42180</v>
      </c>
      <c r="D1095" t="s">
        <v>437</v>
      </c>
      <c r="E1095" s="4">
        <v>49018</v>
      </c>
      <c r="F1095" s="6">
        <v>8.3750000000000005E-2</v>
      </c>
      <c r="K1095" s="6">
        <v>8.5358500000000004E-2</v>
      </c>
      <c r="L1095" s="6">
        <v>8.5500000000000007E-2</v>
      </c>
      <c r="N1095" s="8">
        <v>3196500</v>
      </c>
      <c r="P1095" s="8">
        <v>2400000</v>
      </c>
      <c r="R1095" s="8">
        <v>1550000</v>
      </c>
      <c r="T1095" s="8">
        <v>2.0622580645161293</v>
      </c>
      <c r="V1095">
        <f t="shared" si="102"/>
        <v>2015</v>
      </c>
      <c r="W1095">
        <f t="shared" si="103"/>
        <v>2015</v>
      </c>
      <c r="X1095" t="str">
        <f t="shared" si="104"/>
        <v>FR00</v>
      </c>
    </row>
    <row r="1096" spans="1:24" x14ac:dyDescent="0.2">
      <c r="A1096" s="4">
        <v>42179</v>
      </c>
      <c r="B1096" s="4">
        <v>42184</v>
      </c>
      <c r="D1096" t="s">
        <v>530</v>
      </c>
      <c r="E1096" s="4">
        <v>44011</v>
      </c>
      <c r="F1096" s="6">
        <v>8.2000000000000003E-2</v>
      </c>
      <c r="K1096" s="6">
        <v>8.2000000000000003E-2</v>
      </c>
      <c r="M1096" s="8">
        <v>1000000</v>
      </c>
      <c r="N1096" s="8">
        <v>1000000</v>
      </c>
      <c r="P1096" s="8">
        <v>1000000</v>
      </c>
      <c r="R1096" s="8">
        <v>1000000</v>
      </c>
      <c r="S1096" s="8">
        <v>1000000</v>
      </c>
      <c r="T1096" s="8">
        <v>1</v>
      </c>
      <c r="V1096">
        <f t="shared" si="102"/>
        <v>2015</v>
      </c>
      <c r="W1096">
        <f t="shared" si="103"/>
        <v>2015</v>
      </c>
      <c r="X1096" t="str">
        <f t="shared" si="104"/>
        <v>SDHI</v>
      </c>
    </row>
    <row r="1097" spans="1:24" x14ac:dyDescent="0.2">
      <c r="A1097" s="4">
        <v>42184</v>
      </c>
      <c r="B1097" s="4">
        <v>42187</v>
      </c>
      <c r="D1097" t="s">
        <v>454</v>
      </c>
      <c r="E1097" s="4">
        <v>42870</v>
      </c>
      <c r="F1097" s="6">
        <v>3.5000000000000003E-2</v>
      </c>
      <c r="M1097" s="8">
        <v>6668500</v>
      </c>
      <c r="N1097" s="8">
        <v>11625862.9</v>
      </c>
      <c r="O1097" s="8">
        <v>11625862.9</v>
      </c>
      <c r="P1097" s="8">
        <v>7535405</v>
      </c>
      <c r="Q1097" s="8">
        <v>7535405</v>
      </c>
      <c r="R1097" s="8">
        <v>6668500</v>
      </c>
      <c r="S1097" s="8">
        <v>6668500</v>
      </c>
      <c r="T1097" s="8">
        <v>1.7434000000000001</v>
      </c>
      <c r="V1097">
        <f t="shared" si="102"/>
        <v>2015</v>
      </c>
      <c r="W1097">
        <f t="shared" si="103"/>
        <v>2015</v>
      </c>
      <c r="X1097" t="str">
        <f t="shared" si="104"/>
        <v>USDF</v>
      </c>
    </row>
    <row r="1098" spans="1:24" x14ac:dyDescent="0.2">
      <c r="A1098" s="4">
        <v>42185</v>
      </c>
      <c r="B1098" s="4">
        <v>42187</v>
      </c>
      <c r="D1098" t="s">
        <v>531</v>
      </c>
      <c r="E1098" s="4">
        <v>42384</v>
      </c>
      <c r="F1098" s="6">
        <v>0</v>
      </c>
      <c r="K1098" s="6">
        <v>6.7791900000000002E-2</v>
      </c>
      <c r="L1098" s="6">
        <v>6.8750000000000006E-2</v>
      </c>
      <c r="M1098" s="8">
        <v>2000000</v>
      </c>
      <c r="N1098" s="8">
        <v>1101000</v>
      </c>
      <c r="O1098" s="8">
        <v>3873000</v>
      </c>
      <c r="P1098" s="8">
        <v>530000</v>
      </c>
      <c r="Q1098" s="8">
        <v>2190000</v>
      </c>
      <c r="R1098" s="8">
        <v>530000</v>
      </c>
      <c r="S1098" s="8">
        <v>2165000</v>
      </c>
      <c r="T1098" s="8">
        <v>2.0773584905660378</v>
      </c>
      <c r="V1098">
        <f t="shared" si="102"/>
        <v>2015</v>
      </c>
      <c r="W1098">
        <f t="shared" si="103"/>
        <v>2015</v>
      </c>
      <c r="X1098" t="str">
        <f t="shared" si="104"/>
        <v>SPNS</v>
      </c>
    </row>
    <row r="1099" spans="1:24" x14ac:dyDescent="0.2">
      <c r="A1099" s="4">
        <v>42185</v>
      </c>
      <c r="B1099" s="4">
        <v>42187</v>
      </c>
      <c r="D1099" t="s">
        <v>511</v>
      </c>
      <c r="E1099" s="4">
        <v>42536</v>
      </c>
      <c r="F1099" s="6">
        <v>7.0000000000000007E-2</v>
      </c>
      <c r="K1099" s="6">
        <v>7.7799699999999999E-2</v>
      </c>
      <c r="L1099" s="6">
        <v>7.8437499999999993E-2</v>
      </c>
      <c r="N1099" s="8">
        <v>2241000</v>
      </c>
      <c r="P1099" s="8">
        <v>1340000</v>
      </c>
      <c r="R1099" s="8">
        <v>1340000</v>
      </c>
      <c r="T1099" s="8">
        <v>1.6723880597014926</v>
      </c>
      <c r="V1099">
        <f t="shared" si="102"/>
        <v>2015</v>
      </c>
      <c r="W1099">
        <f t="shared" si="103"/>
        <v>2015</v>
      </c>
      <c r="X1099" t="str">
        <f t="shared" si="104"/>
        <v>PBS0</v>
      </c>
    </row>
    <row r="1100" spans="1:24" x14ac:dyDescent="0.2">
      <c r="A1100" s="4">
        <v>42185</v>
      </c>
      <c r="B1100" s="4">
        <v>42187</v>
      </c>
      <c r="D1100" t="s">
        <v>467</v>
      </c>
      <c r="E1100" s="4">
        <v>44089</v>
      </c>
      <c r="F1100" s="6">
        <v>8.2500000000000004E-2</v>
      </c>
      <c r="K1100" s="6">
        <v>8.5224599999999998E-2</v>
      </c>
      <c r="L1100" s="6">
        <v>8.6249999999999993E-2</v>
      </c>
      <c r="N1100" s="8">
        <v>382000</v>
      </c>
      <c r="P1100" s="8">
        <v>320000</v>
      </c>
      <c r="R1100" s="8">
        <v>295000</v>
      </c>
      <c r="T1100" s="8">
        <v>1.2949152542372881</v>
      </c>
      <c r="V1100">
        <f t="shared" si="102"/>
        <v>2015</v>
      </c>
      <c r="W1100">
        <f t="shared" si="103"/>
        <v>2015</v>
      </c>
      <c r="X1100" t="str">
        <f t="shared" si="104"/>
        <v>PBS0</v>
      </c>
    </row>
    <row r="1101" spans="1:24" x14ac:dyDescent="0.2">
      <c r="A1101" s="4">
        <v>42185</v>
      </c>
      <c r="B1101" s="4">
        <v>42187</v>
      </c>
      <c r="D1101" t="s">
        <v>512</v>
      </c>
      <c r="E1101" s="4">
        <v>51394</v>
      </c>
      <c r="F1101" s="6">
        <v>0.09</v>
      </c>
      <c r="N1101" s="8">
        <v>149000</v>
      </c>
      <c r="V1101">
        <f t="shared" si="102"/>
        <v>2015</v>
      </c>
      <c r="W1101">
        <f t="shared" si="103"/>
        <v>2015</v>
      </c>
      <c r="X1101" t="str">
        <f t="shared" si="104"/>
        <v>PBS0</v>
      </c>
    </row>
    <row r="1102" spans="1:24" x14ac:dyDescent="0.2">
      <c r="A1102" s="4">
        <v>42188</v>
      </c>
      <c r="B1102" s="4">
        <v>42193</v>
      </c>
      <c r="D1102" t="s">
        <v>532</v>
      </c>
      <c r="E1102" s="4">
        <v>45846</v>
      </c>
      <c r="F1102" s="6">
        <v>8.3000000000000004E-2</v>
      </c>
      <c r="K1102" s="6">
        <v>8.3000000000000004E-2</v>
      </c>
      <c r="M1102" s="8">
        <v>2000000</v>
      </c>
      <c r="N1102" s="8">
        <v>2000000</v>
      </c>
      <c r="P1102" s="8">
        <v>2000000</v>
      </c>
      <c r="R1102" s="8">
        <v>2000000</v>
      </c>
      <c r="S1102" s="8">
        <v>2000000</v>
      </c>
      <c r="T1102" s="8">
        <v>1</v>
      </c>
      <c r="V1102">
        <f t="shared" si="102"/>
        <v>2015</v>
      </c>
      <c r="W1102">
        <f t="shared" si="103"/>
        <v>2015</v>
      </c>
      <c r="X1102" t="str">
        <f t="shared" si="104"/>
        <v>SDHI</v>
      </c>
    </row>
    <row r="1103" spans="1:24" x14ac:dyDescent="0.2">
      <c r="A1103" s="4">
        <v>42192</v>
      </c>
      <c r="B1103" s="4">
        <v>42194</v>
      </c>
      <c r="D1103" t="s">
        <v>533</v>
      </c>
      <c r="E1103" s="4">
        <v>42285</v>
      </c>
      <c r="F1103" s="6">
        <v>0</v>
      </c>
      <c r="K1103" s="6">
        <v>6.2029000000000001E-2</v>
      </c>
      <c r="L1103" s="6">
        <v>6.3500000000000001E-2</v>
      </c>
      <c r="M1103" s="8">
        <v>10000000</v>
      </c>
      <c r="N1103" s="8">
        <v>2372000</v>
      </c>
      <c r="O1103" s="8">
        <v>26420500</v>
      </c>
      <c r="P1103" s="8">
        <v>1100000</v>
      </c>
      <c r="Q1103" s="8">
        <v>24748500</v>
      </c>
      <c r="R1103" s="8">
        <v>1000000</v>
      </c>
      <c r="S1103" s="8">
        <v>15000000</v>
      </c>
      <c r="T1103" s="8">
        <v>2.3719999999999999</v>
      </c>
      <c r="V1103">
        <f t="shared" si="102"/>
        <v>2015</v>
      </c>
      <c r="W1103">
        <f t="shared" si="103"/>
        <v>2015</v>
      </c>
      <c r="X1103" t="str">
        <f t="shared" si="104"/>
        <v>SPN0</v>
      </c>
    </row>
    <row r="1104" spans="1:24" x14ac:dyDescent="0.2">
      <c r="A1104" s="4">
        <v>42192</v>
      </c>
      <c r="B1104" s="4">
        <v>42194</v>
      </c>
      <c r="D1104" t="s">
        <v>534</v>
      </c>
      <c r="E1104" s="4">
        <v>42559</v>
      </c>
      <c r="F1104" s="6">
        <v>0</v>
      </c>
      <c r="K1104" s="6">
        <v>6.8839999999999998E-2</v>
      </c>
      <c r="L1104" s="6">
        <v>6.9900000000000004E-2</v>
      </c>
      <c r="N1104" s="8">
        <v>2550000</v>
      </c>
      <c r="P1104" s="8">
        <v>2150000</v>
      </c>
      <c r="R1104" s="8">
        <v>2000000</v>
      </c>
      <c r="T1104" s="8">
        <v>1.2749999999999999</v>
      </c>
      <c r="V1104">
        <f t="shared" si="102"/>
        <v>2015</v>
      </c>
      <c r="W1104">
        <f t="shared" si="103"/>
        <v>2015</v>
      </c>
      <c r="X1104" t="str">
        <f t="shared" si="104"/>
        <v>SPN1</v>
      </c>
    </row>
    <row r="1105" spans="1:24" x14ac:dyDescent="0.2">
      <c r="A1105" s="4">
        <v>42192</v>
      </c>
      <c r="B1105" s="4">
        <v>42194</v>
      </c>
      <c r="D1105" t="s">
        <v>189</v>
      </c>
      <c r="E1105" s="4">
        <v>46280</v>
      </c>
      <c r="F1105" s="6">
        <v>8.3750000000000005E-2</v>
      </c>
      <c r="K1105" s="6">
        <v>8.1183000000000005E-2</v>
      </c>
      <c r="L1105" s="6">
        <v>8.14E-2</v>
      </c>
      <c r="N1105" s="8">
        <v>12465000</v>
      </c>
      <c r="P1105" s="8">
        <v>12465000</v>
      </c>
      <c r="R1105" s="8">
        <v>4100000</v>
      </c>
      <c r="T1105" s="8">
        <v>3.0402439024390242</v>
      </c>
      <c r="V1105">
        <f t="shared" si="102"/>
        <v>2015</v>
      </c>
      <c r="W1105">
        <f t="shared" si="103"/>
        <v>2015</v>
      </c>
      <c r="X1105" t="str">
        <f t="shared" si="104"/>
        <v>FR00</v>
      </c>
    </row>
    <row r="1106" spans="1:24" x14ac:dyDescent="0.2">
      <c r="A1106" s="4">
        <v>42192</v>
      </c>
      <c r="B1106" s="4">
        <v>42194</v>
      </c>
      <c r="D1106" t="s">
        <v>535</v>
      </c>
      <c r="E1106" s="4">
        <v>49810</v>
      </c>
      <c r="F1106" s="6">
        <v>8.2500000000000004E-2</v>
      </c>
      <c r="K1106" s="6">
        <v>8.3741399999999994E-2</v>
      </c>
      <c r="L1106" s="6">
        <v>8.4500000000000006E-2</v>
      </c>
      <c r="N1106" s="8">
        <v>9033500</v>
      </c>
      <c r="P1106" s="8">
        <v>9033500</v>
      </c>
      <c r="R1106" s="8">
        <v>7900000</v>
      </c>
      <c r="T1106" s="8">
        <v>1.1434810126582278</v>
      </c>
      <c r="V1106">
        <f t="shared" si="102"/>
        <v>2015</v>
      </c>
      <c r="W1106">
        <f t="shared" si="103"/>
        <v>2015</v>
      </c>
      <c r="X1106" t="str">
        <f t="shared" si="104"/>
        <v>FR00</v>
      </c>
    </row>
    <row r="1107" spans="1:24" x14ac:dyDescent="0.2">
      <c r="A1107" s="4">
        <v>42208</v>
      </c>
      <c r="B1107" s="4">
        <v>42215</v>
      </c>
      <c r="D1107" t="s">
        <v>536</v>
      </c>
      <c r="E1107" s="4">
        <v>45868</v>
      </c>
      <c r="F1107" s="6">
        <v>3.3750000000000002E-2</v>
      </c>
      <c r="M1107" s="8">
        <v>14778450</v>
      </c>
      <c r="N1107" s="8">
        <v>35250445.647000007</v>
      </c>
      <c r="P1107" s="8">
        <v>18473062.5</v>
      </c>
      <c r="R1107" s="8">
        <v>18473062.5</v>
      </c>
      <c r="V1107">
        <f t="shared" si="102"/>
        <v>2015</v>
      </c>
      <c r="W1107">
        <f t="shared" si="103"/>
        <v>2015</v>
      </c>
      <c r="X1107" t="str">
        <f t="shared" si="104"/>
        <v>RIEU</v>
      </c>
    </row>
    <row r="1108" spans="1:24" x14ac:dyDescent="0.2">
      <c r="A1108" s="4">
        <v>42213</v>
      </c>
      <c r="B1108" s="4">
        <v>42215</v>
      </c>
      <c r="D1108" t="s">
        <v>531</v>
      </c>
      <c r="E1108" s="4">
        <v>42384</v>
      </c>
      <c r="F1108" s="6">
        <v>0</v>
      </c>
      <c r="K1108" s="6">
        <v>6.7979399999999995E-2</v>
      </c>
      <c r="L1108" s="6">
        <v>6.8437499999999998E-2</v>
      </c>
      <c r="M1108" s="8">
        <v>2000000</v>
      </c>
      <c r="N1108" s="8">
        <v>1551000</v>
      </c>
      <c r="O1108" s="8">
        <v>6727000</v>
      </c>
      <c r="P1108" s="8">
        <v>1290000</v>
      </c>
      <c r="Q1108" s="8">
        <v>3950000</v>
      </c>
      <c r="R1108" s="8">
        <v>810000</v>
      </c>
      <c r="S1108" s="8">
        <v>2930000</v>
      </c>
      <c r="T1108" s="8">
        <v>1.9148148148148147</v>
      </c>
      <c r="V1108">
        <f t="shared" si="102"/>
        <v>2015</v>
      </c>
      <c r="W1108">
        <f t="shared" si="103"/>
        <v>2015</v>
      </c>
      <c r="X1108" t="str">
        <f t="shared" si="104"/>
        <v>SPNS</v>
      </c>
    </row>
    <row r="1109" spans="1:24" x14ac:dyDescent="0.2">
      <c r="A1109" s="4">
        <v>42213</v>
      </c>
      <c r="B1109" s="4">
        <v>42215</v>
      </c>
      <c r="D1109" t="s">
        <v>511</v>
      </c>
      <c r="E1109" s="4">
        <v>42536</v>
      </c>
      <c r="F1109" s="6">
        <v>7.0000000000000007E-2</v>
      </c>
      <c r="K1109" s="6">
        <v>7.7499999999999999E-2</v>
      </c>
      <c r="L1109" s="6">
        <v>7.7499999999999999E-2</v>
      </c>
      <c r="N1109" s="8">
        <v>2121000</v>
      </c>
      <c r="P1109" s="8">
        <v>1330000</v>
      </c>
      <c r="R1109" s="8">
        <v>790000</v>
      </c>
      <c r="T1109" s="8">
        <v>2.6848101265822786</v>
      </c>
      <c r="V1109">
        <f t="shared" si="102"/>
        <v>2015</v>
      </c>
      <c r="W1109">
        <f t="shared" si="103"/>
        <v>2015</v>
      </c>
      <c r="X1109" t="str">
        <f t="shared" si="104"/>
        <v>PBS0</v>
      </c>
    </row>
    <row r="1110" spans="1:24" x14ac:dyDescent="0.2">
      <c r="A1110" s="4">
        <v>42213</v>
      </c>
      <c r="B1110" s="4">
        <v>42215</v>
      </c>
      <c r="D1110" t="s">
        <v>467</v>
      </c>
      <c r="E1110" s="4">
        <v>44089</v>
      </c>
      <c r="F1110" s="6">
        <v>8.2500000000000004E-2</v>
      </c>
      <c r="K1110" s="6">
        <v>8.5000000000000006E-2</v>
      </c>
      <c r="L1110" s="6">
        <v>8.5312499999999999E-2</v>
      </c>
      <c r="N1110" s="8">
        <v>535000</v>
      </c>
      <c r="P1110" s="8">
        <v>400000</v>
      </c>
      <c r="R1110" s="8">
        <v>400000</v>
      </c>
      <c r="T1110" s="8">
        <v>1.3374999999999999</v>
      </c>
      <c r="V1110">
        <f t="shared" si="102"/>
        <v>2015</v>
      </c>
      <c r="W1110">
        <f t="shared" si="103"/>
        <v>2015</v>
      </c>
      <c r="X1110" t="str">
        <f t="shared" si="104"/>
        <v>PBS0</v>
      </c>
    </row>
    <row r="1111" spans="1:24" x14ac:dyDescent="0.2">
      <c r="A1111" s="4">
        <v>42213</v>
      </c>
      <c r="B1111" s="4">
        <v>42215</v>
      </c>
      <c r="D1111" t="s">
        <v>512</v>
      </c>
      <c r="E1111" s="4">
        <v>51394</v>
      </c>
      <c r="F1111" s="6">
        <v>0.09</v>
      </c>
      <c r="N1111" s="8">
        <v>285000</v>
      </c>
      <c r="V1111">
        <f t="shared" si="102"/>
        <v>2015</v>
      </c>
      <c r="W1111">
        <f t="shared" si="103"/>
        <v>2015</v>
      </c>
      <c r="X1111" t="str">
        <f t="shared" si="104"/>
        <v>PBS0</v>
      </c>
    </row>
    <row r="1112" spans="1:24" x14ac:dyDescent="0.2">
      <c r="A1112" s="4">
        <v>42213</v>
      </c>
      <c r="B1112" s="4">
        <v>42215</v>
      </c>
      <c r="D1112" t="s">
        <v>537</v>
      </c>
      <c r="E1112" s="4">
        <v>43125</v>
      </c>
      <c r="F1112" s="6">
        <v>7.7499999999999999E-2</v>
      </c>
      <c r="K1112" s="6">
        <v>8.1798700000000002E-2</v>
      </c>
      <c r="L1112" s="6">
        <v>8.2187499999999997E-2</v>
      </c>
      <c r="N1112" s="8">
        <v>2235000</v>
      </c>
      <c r="P1112" s="8">
        <v>930000</v>
      </c>
      <c r="R1112" s="8">
        <v>930000</v>
      </c>
      <c r="T1112" s="8">
        <v>2.403225806451613</v>
      </c>
      <c r="V1112">
        <f t="shared" si="102"/>
        <v>2015</v>
      </c>
      <c r="W1112">
        <f t="shared" si="103"/>
        <v>2015</v>
      </c>
      <c r="X1112" t="str">
        <f t="shared" si="104"/>
        <v>PBS0</v>
      </c>
    </row>
    <row r="1113" spans="1:24" x14ac:dyDescent="0.2">
      <c r="A1113" s="4">
        <v>42220</v>
      </c>
      <c r="B1113" s="4">
        <v>42222</v>
      </c>
      <c r="D1113" t="s">
        <v>503</v>
      </c>
      <c r="E1113" s="4">
        <v>42313</v>
      </c>
      <c r="F1113" s="6">
        <v>0</v>
      </c>
      <c r="K1113" s="6">
        <v>6.2265000000000001E-2</v>
      </c>
      <c r="L1113" s="6">
        <v>6.3E-2</v>
      </c>
      <c r="M1113" s="8">
        <v>10000000</v>
      </c>
      <c r="N1113" s="8">
        <v>2650000</v>
      </c>
      <c r="O1113" s="8">
        <v>28062000</v>
      </c>
      <c r="P1113" s="8">
        <v>2150000</v>
      </c>
      <c r="Q1113" s="8">
        <v>25392000</v>
      </c>
      <c r="R1113" s="8">
        <v>1000000</v>
      </c>
      <c r="S1113" s="8">
        <v>15000000</v>
      </c>
      <c r="T1113" s="8">
        <v>2.65</v>
      </c>
      <c r="V1113">
        <f t="shared" si="102"/>
        <v>2015</v>
      </c>
      <c r="W1113">
        <f t="shared" si="103"/>
        <v>2015</v>
      </c>
      <c r="X1113" t="str">
        <f t="shared" si="104"/>
        <v>SPN1</v>
      </c>
    </row>
    <row r="1114" spans="1:24" x14ac:dyDescent="0.2">
      <c r="A1114" s="4">
        <v>42220</v>
      </c>
      <c r="B1114" s="4">
        <v>42222</v>
      </c>
      <c r="D1114" t="s">
        <v>538</v>
      </c>
      <c r="E1114" s="4">
        <v>42587</v>
      </c>
      <c r="F1114" s="6">
        <v>0</v>
      </c>
      <c r="K1114" s="6">
        <v>6.9431300000000001E-2</v>
      </c>
      <c r="L1114" s="6">
        <v>7.0000000000000007E-2</v>
      </c>
      <c r="N1114" s="8">
        <v>2476000</v>
      </c>
      <c r="P1114" s="8">
        <v>2476000</v>
      </c>
      <c r="R1114" s="8">
        <v>1500000</v>
      </c>
      <c r="T1114" s="8">
        <v>1.6506666666666667</v>
      </c>
      <c r="V1114">
        <f t="shared" si="102"/>
        <v>2015</v>
      </c>
      <c r="W1114">
        <f t="shared" si="103"/>
        <v>2015</v>
      </c>
      <c r="X1114" t="str">
        <f t="shared" si="104"/>
        <v>SPN1</v>
      </c>
    </row>
    <row r="1115" spans="1:24" x14ac:dyDescent="0.2">
      <c r="A1115" s="4">
        <v>42220</v>
      </c>
      <c r="B1115" s="4">
        <v>42222</v>
      </c>
      <c r="D1115" t="s">
        <v>172</v>
      </c>
      <c r="E1115" s="4">
        <v>44392</v>
      </c>
      <c r="F1115" s="6">
        <v>8.2500000000000004E-2</v>
      </c>
      <c r="K1115" s="6">
        <v>8.3350499999999994E-2</v>
      </c>
      <c r="L1115" s="6">
        <v>8.3400000000000002E-2</v>
      </c>
      <c r="N1115" s="8">
        <v>16466000</v>
      </c>
      <c r="P1115" s="8">
        <v>16466000</v>
      </c>
      <c r="R1115" s="8">
        <v>8200000</v>
      </c>
      <c r="T1115" s="8">
        <v>2.0080487804878047</v>
      </c>
      <c r="V1115">
        <f t="shared" si="102"/>
        <v>2015</v>
      </c>
      <c r="W1115">
        <f t="shared" si="103"/>
        <v>2015</v>
      </c>
      <c r="X1115" t="str">
        <f t="shared" si="104"/>
        <v>FR00</v>
      </c>
    </row>
    <row r="1116" spans="1:24" x14ac:dyDescent="0.2">
      <c r="A1116" s="4">
        <v>42220</v>
      </c>
      <c r="B1116" s="4">
        <v>42222</v>
      </c>
      <c r="D1116" t="s">
        <v>539</v>
      </c>
      <c r="E1116" s="4">
        <v>47983</v>
      </c>
      <c r="F1116" s="6">
        <v>8.7499999999999994E-2</v>
      </c>
      <c r="K1116" s="6">
        <v>8.8497900000000004E-2</v>
      </c>
      <c r="L1116" s="6">
        <v>8.8999999999999996E-2</v>
      </c>
      <c r="N1116" s="8">
        <v>6470000</v>
      </c>
      <c r="P1116" s="8">
        <v>4300000</v>
      </c>
      <c r="R1116" s="8">
        <v>4300000</v>
      </c>
      <c r="T1116" s="8">
        <v>1.5046511627906978</v>
      </c>
      <c r="V1116">
        <f t="shared" si="102"/>
        <v>2015</v>
      </c>
      <c r="W1116">
        <f t="shared" si="103"/>
        <v>2015</v>
      </c>
      <c r="X1116" t="str">
        <f t="shared" si="104"/>
        <v>FR00</v>
      </c>
    </row>
    <row r="1117" spans="1:24" x14ac:dyDescent="0.2">
      <c r="A1117" s="4">
        <v>42220</v>
      </c>
      <c r="B1117" s="4">
        <v>42229</v>
      </c>
      <c r="D1117" t="s">
        <v>540</v>
      </c>
      <c r="E1117" s="4">
        <v>43325</v>
      </c>
      <c r="F1117" s="6">
        <v>1.0800000000000001E-2</v>
      </c>
      <c r="N1117" s="8">
        <v>2487150</v>
      </c>
      <c r="P1117" s="8">
        <v>2487150</v>
      </c>
      <c r="R1117" s="8">
        <v>2487150</v>
      </c>
      <c r="V1117">
        <f t="shared" si="102"/>
        <v>2015</v>
      </c>
      <c r="W1117">
        <f t="shared" si="103"/>
        <v>2015</v>
      </c>
      <c r="X1117" t="str">
        <f t="shared" si="104"/>
        <v>RIJP</v>
      </c>
    </row>
    <row r="1118" spans="1:24" x14ac:dyDescent="0.2">
      <c r="A1118" s="4">
        <v>42220</v>
      </c>
      <c r="B1118" s="4">
        <v>42229</v>
      </c>
      <c r="D1118" t="s">
        <v>541</v>
      </c>
      <c r="E1118" s="4">
        <v>44056</v>
      </c>
      <c r="F1118" s="6">
        <v>1.38E-2</v>
      </c>
      <c r="N1118" s="8">
        <v>2487150</v>
      </c>
      <c r="P1118" s="8">
        <v>2487150</v>
      </c>
      <c r="R1118" s="8">
        <v>2487150</v>
      </c>
      <c r="V1118">
        <f t="shared" si="102"/>
        <v>2015</v>
      </c>
      <c r="W1118">
        <f t="shared" si="103"/>
        <v>2015</v>
      </c>
      <c r="X1118" t="str">
        <f t="shared" si="104"/>
        <v>RIJP</v>
      </c>
    </row>
    <row r="1119" spans="1:24" x14ac:dyDescent="0.2">
      <c r="A1119" s="4">
        <v>42220</v>
      </c>
      <c r="B1119" s="4">
        <v>42229</v>
      </c>
      <c r="D1119" t="s">
        <v>542</v>
      </c>
      <c r="E1119" s="4">
        <v>45882</v>
      </c>
      <c r="F1119" s="6">
        <v>9.1000000000000004E-3</v>
      </c>
      <c r="N1119" s="8">
        <v>6079700</v>
      </c>
      <c r="P1119" s="8">
        <v>6079700</v>
      </c>
      <c r="R1119" s="8">
        <v>6079700</v>
      </c>
      <c r="V1119">
        <f t="shared" si="102"/>
        <v>2015</v>
      </c>
      <c r="W1119">
        <f t="shared" si="103"/>
        <v>2015</v>
      </c>
      <c r="X1119" t="str">
        <f t="shared" si="104"/>
        <v>RIJP</v>
      </c>
    </row>
    <row r="1120" spans="1:24" x14ac:dyDescent="0.2">
      <c r="A1120" s="4">
        <v>42227</v>
      </c>
      <c r="B1120" s="4">
        <v>42229</v>
      </c>
      <c r="D1120" t="s">
        <v>543</v>
      </c>
      <c r="E1120" s="4">
        <v>42405</v>
      </c>
      <c r="F1120" s="6">
        <v>0</v>
      </c>
      <c r="K1120" s="6">
        <v>6.6250000000000003E-2</v>
      </c>
      <c r="L1120" s="6">
        <v>6.7812499999999998E-2</v>
      </c>
      <c r="M1120" s="8">
        <v>2500000</v>
      </c>
      <c r="N1120" s="8">
        <v>3131000</v>
      </c>
      <c r="O1120" s="8">
        <v>11826000</v>
      </c>
      <c r="P1120" s="8">
        <v>3131000</v>
      </c>
      <c r="Q1120" s="8">
        <v>11826000</v>
      </c>
      <c r="R1120" s="8">
        <v>400000</v>
      </c>
      <c r="S1120" s="8">
        <v>3590000</v>
      </c>
      <c r="T1120" s="8">
        <v>7.8274999999999997</v>
      </c>
      <c r="V1120">
        <f t="shared" si="102"/>
        <v>2015</v>
      </c>
      <c r="W1120">
        <f t="shared" si="103"/>
        <v>2015</v>
      </c>
      <c r="X1120" t="str">
        <f t="shared" si="104"/>
        <v>SPNS</v>
      </c>
    </row>
    <row r="1121" spans="1:24" x14ac:dyDescent="0.2">
      <c r="A1121" s="4">
        <v>42227</v>
      </c>
      <c r="B1121" s="4">
        <v>42229</v>
      </c>
      <c r="D1121" t="s">
        <v>511</v>
      </c>
      <c r="E1121" s="4">
        <v>42536</v>
      </c>
      <c r="F1121" s="6">
        <v>7.0000000000000007E-2</v>
      </c>
      <c r="K1121" s="6">
        <v>7.3749999999999996E-2</v>
      </c>
      <c r="L1121" s="6">
        <v>7.3749999999999996E-2</v>
      </c>
      <c r="N1121" s="8">
        <v>4185000</v>
      </c>
      <c r="P1121" s="8">
        <v>4185000</v>
      </c>
      <c r="R1121" s="8">
        <v>600000</v>
      </c>
      <c r="T1121" s="8">
        <v>6.9749999999999996</v>
      </c>
      <c r="V1121">
        <f t="shared" ref="V1121:V1184" si="105">YEAR(A1121)</f>
        <v>2015</v>
      </c>
      <c r="W1121">
        <f t="shared" ref="W1121:W1184" si="106">YEAR(B1121)</f>
        <v>2015</v>
      </c>
      <c r="X1121" t="str">
        <f t="shared" ref="X1121:X1184" si="107">LEFT(D1121,4)</f>
        <v>PBS0</v>
      </c>
    </row>
    <row r="1122" spans="1:24" x14ac:dyDescent="0.2">
      <c r="A1122" s="4">
        <v>42227</v>
      </c>
      <c r="B1122" s="4">
        <v>42229</v>
      </c>
      <c r="D1122" t="s">
        <v>467</v>
      </c>
      <c r="E1122" s="4">
        <v>44089</v>
      </c>
      <c r="F1122" s="6">
        <v>8.2500000000000004E-2</v>
      </c>
      <c r="K1122" s="6">
        <v>8.5244600000000004E-2</v>
      </c>
      <c r="L1122" s="6">
        <v>8.5312499999999999E-2</v>
      </c>
      <c r="N1122" s="8">
        <v>1005000</v>
      </c>
      <c r="P1122" s="8">
        <v>1005000</v>
      </c>
      <c r="R1122" s="8">
        <v>920000</v>
      </c>
      <c r="T1122" s="8">
        <v>1.0923913043478262</v>
      </c>
      <c r="V1122">
        <f t="shared" si="105"/>
        <v>2015</v>
      </c>
      <c r="W1122">
        <f t="shared" si="106"/>
        <v>2015</v>
      </c>
      <c r="X1122" t="str">
        <f t="shared" si="107"/>
        <v>PBS0</v>
      </c>
    </row>
    <row r="1123" spans="1:24" x14ac:dyDescent="0.2">
      <c r="A1123" s="4">
        <v>42227</v>
      </c>
      <c r="B1123" s="4">
        <v>42229</v>
      </c>
      <c r="D1123" t="s">
        <v>512</v>
      </c>
      <c r="E1123" s="4">
        <v>51394</v>
      </c>
      <c r="F1123" s="6">
        <v>0.09</v>
      </c>
      <c r="N1123" s="8">
        <v>40000</v>
      </c>
      <c r="P1123" s="8">
        <v>40000</v>
      </c>
      <c r="V1123">
        <f t="shared" si="105"/>
        <v>2015</v>
      </c>
      <c r="W1123">
        <f t="shared" si="106"/>
        <v>2015</v>
      </c>
      <c r="X1123" t="str">
        <f t="shared" si="107"/>
        <v>PBS0</v>
      </c>
    </row>
    <row r="1124" spans="1:24" x14ac:dyDescent="0.2">
      <c r="A1124" s="4">
        <v>42227</v>
      </c>
      <c r="B1124" s="4">
        <v>42229</v>
      </c>
      <c r="D1124" t="s">
        <v>537</v>
      </c>
      <c r="E1124" s="4">
        <v>43125</v>
      </c>
      <c r="F1124" s="6">
        <v>7.7499999999999999E-2</v>
      </c>
      <c r="K1124" s="6">
        <v>8.1293799999999999E-2</v>
      </c>
      <c r="L1124" s="6">
        <v>8.1562499999999996E-2</v>
      </c>
      <c r="N1124" s="8">
        <v>3465000</v>
      </c>
      <c r="P1124" s="8">
        <v>3465000</v>
      </c>
      <c r="R1124" s="8">
        <v>1670000</v>
      </c>
      <c r="T1124" s="8">
        <v>2.0748502994011977</v>
      </c>
      <c r="V1124">
        <f t="shared" si="105"/>
        <v>2015</v>
      </c>
      <c r="W1124">
        <f t="shared" si="106"/>
        <v>2015</v>
      </c>
      <c r="X1124" t="str">
        <f t="shared" si="107"/>
        <v>PBS0</v>
      </c>
    </row>
    <row r="1125" spans="1:24" x14ac:dyDescent="0.2">
      <c r="A1125" s="4">
        <v>42234</v>
      </c>
      <c r="B1125" s="4">
        <v>42236</v>
      </c>
      <c r="D1125" t="s">
        <v>525</v>
      </c>
      <c r="E1125" s="4">
        <v>42313</v>
      </c>
      <c r="F1125" s="6">
        <v>0</v>
      </c>
      <c r="K1125" s="6">
        <v>6.6347000000000003E-2</v>
      </c>
      <c r="L1125" s="6">
        <v>6.7000000000000004E-2</v>
      </c>
      <c r="M1125" s="8">
        <v>8000000</v>
      </c>
      <c r="N1125" s="8">
        <v>4805000</v>
      </c>
      <c r="O1125" s="8">
        <v>20885000</v>
      </c>
      <c r="P1125" s="8">
        <v>4805000</v>
      </c>
      <c r="Q1125" s="8">
        <v>19330000</v>
      </c>
      <c r="R1125" s="8">
        <v>2000000</v>
      </c>
      <c r="S1125" s="8">
        <v>12000000</v>
      </c>
      <c r="T1125" s="8">
        <v>2.4024999999999999</v>
      </c>
      <c r="V1125">
        <f t="shared" si="105"/>
        <v>2015</v>
      </c>
      <c r="W1125">
        <f t="shared" si="106"/>
        <v>2015</v>
      </c>
      <c r="X1125" t="str">
        <f t="shared" si="107"/>
        <v>SPN1</v>
      </c>
    </row>
    <row r="1126" spans="1:24" x14ac:dyDescent="0.2">
      <c r="A1126" s="4">
        <v>42234</v>
      </c>
      <c r="B1126" s="4">
        <v>42236</v>
      </c>
      <c r="D1126" t="s">
        <v>172</v>
      </c>
      <c r="E1126" s="4">
        <v>44392</v>
      </c>
      <c r="F1126" s="6">
        <v>8.2500000000000004E-2</v>
      </c>
      <c r="K1126" s="6">
        <v>8.4046200000000001E-2</v>
      </c>
      <c r="L1126" s="6">
        <v>8.5000000000000006E-2</v>
      </c>
      <c r="N1126" s="8">
        <v>7830000</v>
      </c>
      <c r="P1126" s="8">
        <v>7830000</v>
      </c>
      <c r="R1126" s="8">
        <v>5550000</v>
      </c>
      <c r="T1126" s="8">
        <v>1.4108108108108108</v>
      </c>
      <c r="V1126">
        <f t="shared" si="105"/>
        <v>2015</v>
      </c>
      <c r="W1126">
        <f t="shared" si="106"/>
        <v>2015</v>
      </c>
      <c r="X1126" t="str">
        <f t="shared" si="107"/>
        <v>FR00</v>
      </c>
    </row>
    <row r="1127" spans="1:24" x14ac:dyDescent="0.2">
      <c r="A1127" s="4">
        <v>42234</v>
      </c>
      <c r="B1127" s="4">
        <v>42236</v>
      </c>
      <c r="D1127" t="s">
        <v>189</v>
      </c>
      <c r="E1127" s="4">
        <v>46280</v>
      </c>
      <c r="F1127" s="6">
        <v>8.3750000000000005E-2</v>
      </c>
      <c r="K1127" s="6">
        <v>8.5696800000000004E-2</v>
      </c>
      <c r="L1127" s="6">
        <v>8.6599999999999996E-2</v>
      </c>
      <c r="N1127" s="8">
        <v>6495000</v>
      </c>
      <c r="P1127" s="8">
        <v>6495000</v>
      </c>
      <c r="R1127" s="8">
        <v>4450000</v>
      </c>
      <c r="T1127" s="8">
        <v>1.4595505617977529</v>
      </c>
      <c r="V1127">
        <f t="shared" si="105"/>
        <v>2015</v>
      </c>
      <c r="W1127">
        <f t="shared" si="106"/>
        <v>2015</v>
      </c>
      <c r="X1127" t="str">
        <f t="shared" si="107"/>
        <v>FR00</v>
      </c>
    </row>
    <row r="1128" spans="1:24" x14ac:dyDescent="0.2">
      <c r="A1128" s="4">
        <v>42234</v>
      </c>
      <c r="B1128" s="4">
        <v>42236</v>
      </c>
      <c r="D1128" t="s">
        <v>539</v>
      </c>
      <c r="E1128" s="4">
        <v>47983</v>
      </c>
      <c r="F1128" s="6">
        <v>8.7499999999999994E-2</v>
      </c>
      <c r="N1128" s="8">
        <v>1755000</v>
      </c>
      <c r="P1128" s="8">
        <v>200000</v>
      </c>
      <c r="R1128" s="8">
        <v>0</v>
      </c>
      <c r="V1128">
        <f t="shared" si="105"/>
        <v>2015</v>
      </c>
      <c r="W1128">
        <f t="shared" si="106"/>
        <v>2015</v>
      </c>
      <c r="X1128" t="str">
        <f t="shared" si="107"/>
        <v>FR00</v>
      </c>
    </row>
    <row r="1129" spans="1:24" x14ac:dyDescent="0.2">
      <c r="A1129" s="4">
        <v>42241</v>
      </c>
      <c r="B1129" s="4">
        <v>42243</v>
      </c>
      <c r="D1129" t="s">
        <v>543</v>
      </c>
      <c r="E1129" s="4">
        <v>42405</v>
      </c>
      <c r="F1129" s="6">
        <v>0</v>
      </c>
      <c r="K1129" s="6">
        <v>6.74902E-2</v>
      </c>
      <c r="L1129" s="6">
        <v>6.8125000000000005E-2</v>
      </c>
      <c r="M1129" s="8">
        <v>2500000</v>
      </c>
      <c r="N1129" s="8">
        <v>2126000</v>
      </c>
      <c r="O1129" s="8">
        <v>6308000</v>
      </c>
      <c r="P1129" s="8">
        <v>560000</v>
      </c>
      <c r="Q1129" s="8">
        <v>2240000</v>
      </c>
      <c r="R1129" s="8">
        <v>560000</v>
      </c>
      <c r="S1129" s="8">
        <v>2500000</v>
      </c>
      <c r="T1129" s="8">
        <v>3.7964285714285713</v>
      </c>
      <c r="V1129">
        <f t="shared" si="105"/>
        <v>2015</v>
      </c>
      <c r="W1129">
        <f t="shared" si="106"/>
        <v>2015</v>
      </c>
      <c r="X1129" t="str">
        <f t="shared" si="107"/>
        <v>SPNS</v>
      </c>
    </row>
    <row r="1130" spans="1:24" x14ac:dyDescent="0.2">
      <c r="A1130" s="4">
        <v>42241</v>
      </c>
      <c r="B1130" s="4">
        <v>42243</v>
      </c>
      <c r="D1130" t="s">
        <v>511</v>
      </c>
      <c r="E1130" s="4">
        <v>42536</v>
      </c>
      <c r="F1130" s="6">
        <v>7.0000000000000007E-2</v>
      </c>
      <c r="K1130" s="6">
        <v>7.3464699999999994E-2</v>
      </c>
      <c r="L1130" s="6">
        <v>7.3749999999999996E-2</v>
      </c>
      <c r="N1130" s="8">
        <v>1605000</v>
      </c>
      <c r="P1130" s="8">
        <v>560000</v>
      </c>
      <c r="R1130" s="8">
        <v>460000</v>
      </c>
      <c r="T1130" s="8">
        <v>3.4891304347826089</v>
      </c>
      <c r="V1130">
        <f t="shared" si="105"/>
        <v>2015</v>
      </c>
      <c r="W1130">
        <f t="shared" si="106"/>
        <v>2015</v>
      </c>
      <c r="X1130" t="str">
        <f t="shared" si="107"/>
        <v>PBS0</v>
      </c>
    </row>
    <row r="1131" spans="1:24" x14ac:dyDescent="0.2">
      <c r="A1131" s="4">
        <v>42241</v>
      </c>
      <c r="B1131" s="4">
        <v>42243</v>
      </c>
      <c r="D1131" t="s">
        <v>537</v>
      </c>
      <c r="E1131" s="4">
        <v>43125</v>
      </c>
      <c r="F1131" s="6">
        <v>7.7499999999999999E-2</v>
      </c>
      <c r="K1131" s="6">
        <v>8.2311999999999996E-2</v>
      </c>
      <c r="L1131" s="6">
        <v>8.2812499999999997E-2</v>
      </c>
      <c r="N1131" s="8">
        <v>1945000</v>
      </c>
      <c r="P1131" s="8">
        <v>560000</v>
      </c>
      <c r="R1131" s="8">
        <v>950000</v>
      </c>
      <c r="T1131" s="8">
        <v>2.0473684210526315</v>
      </c>
      <c r="V1131">
        <f t="shared" si="105"/>
        <v>2015</v>
      </c>
      <c r="W1131">
        <f t="shared" si="106"/>
        <v>2015</v>
      </c>
      <c r="X1131" t="str">
        <f t="shared" si="107"/>
        <v>PBS0</v>
      </c>
    </row>
    <row r="1132" spans="1:24" x14ac:dyDescent="0.2">
      <c r="A1132" s="4">
        <v>42241</v>
      </c>
      <c r="B1132" s="4">
        <v>42243</v>
      </c>
      <c r="D1132" t="s">
        <v>467</v>
      </c>
      <c r="E1132" s="4">
        <v>44089</v>
      </c>
      <c r="F1132" s="6">
        <v>8.2500000000000004E-2</v>
      </c>
      <c r="K1132" s="6">
        <v>8.7635199999999996E-2</v>
      </c>
      <c r="L1132" s="6">
        <v>8.8437500000000002E-2</v>
      </c>
      <c r="N1132" s="8">
        <v>632000</v>
      </c>
      <c r="P1132" s="8">
        <v>560000</v>
      </c>
      <c r="R1132" s="8">
        <v>530000</v>
      </c>
      <c r="V1132">
        <f t="shared" si="105"/>
        <v>2015</v>
      </c>
      <c r="W1132">
        <f t="shared" si="106"/>
        <v>2015</v>
      </c>
      <c r="X1132" t="str">
        <f t="shared" si="107"/>
        <v>PBS0</v>
      </c>
    </row>
    <row r="1133" spans="1:24" x14ac:dyDescent="0.2">
      <c r="A1133" s="4">
        <v>42248</v>
      </c>
      <c r="B1133" s="4">
        <v>42250</v>
      </c>
      <c r="D1133" t="s">
        <v>544</v>
      </c>
      <c r="E1133" s="4">
        <v>42340</v>
      </c>
      <c r="F1133" s="6">
        <v>0</v>
      </c>
      <c r="K1133" s="6">
        <v>5.867E-2</v>
      </c>
      <c r="L1133" s="6">
        <v>6.2E-2</v>
      </c>
      <c r="M1133" s="8">
        <v>10000000</v>
      </c>
      <c r="N1133" s="8">
        <v>2950000</v>
      </c>
      <c r="O1133" s="8">
        <v>16381200</v>
      </c>
      <c r="P1133" s="8">
        <v>2950000</v>
      </c>
      <c r="Q1133" s="8">
        <v>14195000</v>
      </c>
      <c r="R1133" s="8">
        <v>1000000</v>
      </c>
      <c r="S1133" s="8">
        <v>10000000</v>
      </c>
      <c r="T1133" s="8">
        <v>2.95</v>
      </c>
      <c r="V1133">
        <f t="shared" si="105"/>
        <v>2015</v>
      </c>
      <c r="W1133">
        <f t="shared" si="106"/>
        <v>2015</v>
      </c>
      <c r="X1133" t="str">
        <f t="shared" si="107"/>
        <v>SPN0</v>
      </c>
    </row>
    <row r="1134" spans="1:24" x14ac:dyDescent="0.2">
      <c r="A1134" s="4">
        <v>42248</v>
      </c>
      <c r="B1134" s="4">
        <v>42250</v>
      </c>
      <c r="D1134" t="s">
        <v>545</v>
      </c>
      <c r="E1134" s="4">
        <v>42615</v>
      </c>
      <c r="F1134" s="6">
        <v>0</v>
      </c>
      <c r="K1134" s="6">
        <v>6.7317500000000002E-2</v>
      </c>
      <c r="L1134" s="6">
        <v>6.9500000000000006E-2</v>
      </c>
      <c r="N1134" s="8">
        <v>3245000</v>
      </c>
      <c r="P1134" s="8">
        <v>3245000</v>
      </c>
      <c r="R1134" s="8">
        <v>1500000</v>
      </c>
      <c r="T1134" s="8">
        <v>2.1633333333333336</v>
      </c>
      <c r="V1134">
        <f t="shared" si="105"/>
        <v>2015</v>
      </c>
      <c r="W1134">
        <f t="shared" si="106"/>
        <v>2015</v>
      </c>
      <c r="X1134" t="str">
        <f t="shared" si="107"/>
        <v>SPN1</v>
      </c>
    </row>
    <row r="1135" spans="1:24" x14ac:dyDescent="0.2">
      <c r="A1135" s="4">
        <v>42248</v>
      </c>
      <c r="B1135" s="4">
        <v>42250</v>
      </c>
      <c r="D1135" t="s">
        <v>172</v>
      </c>
      <c r="E1135" s="4">
        <v>44392</v>
      </c>
      <c r="F1135" s="6">
        <v>8.2500000000000004E-2</v>
      </c>
      <c r="K1135" s="6">
        <v>8.5036E-2</v>
      </c>
      <c r="L1135" s="6">
        <v>8.5999999999999993E-2</v>
      </c>
      <c r="N1135" s="8">
        <v>4360000</v>
      </c>
      <c r="P1135" s="8">
        <v>3950000</v>
      </c>
      <c r="R1135" s="8">
        <v>3800000</v>
      </c>
      <c r="T1135" s="8">
        <v>1.1473684210526316</v>
      </c>
      <c r="V1135">
        <f t="shared" si="105"/>
        <v>2015</v>
      </c>
      <c r="W1135">
        <f t="shared" si="106"/>
        <v>2015</v>
      </c>
      <c r="X1135" t="str">
        <f t="shared" si="107"/>
        <v>FR00</v>
      </c>
    </row>
    <row r="1136" spans="1:24" x14ac:dyDescent="0.2">
      <c r="A1136" s="4">
        <v>42248</v>
      </c>
      <c r="B1136" s="4">
        <v>42250</v>
      </c>
      <c r="D1136" t="s">
        <v>189</v>
      </c>
      <c r="E1136" s="4">
        <v>46280</v>
      </c>
      <c r="F1136" s="6">
        <v>8.3750000000000005E-2</v>
      </c>
      <c r="K1136" s="6">
        <v>8.7292800000000004E-2</v>
      </c>
      <c r="L1136" s="6">
        <v>8.7999999999999995E-2</v>
      </c>
      <c r="N1136" s="8">
        <v>3793000</v>
      </c>
      <c r="P1136" s="8">
        <v>2900000</v>
      </c>
      <c r="R1136" s="8">
        <v>2900000</v>
      </c>
      <c r="T1136" s="8">
        <v>1.3079310344827586</v>
      </c>
      <c r="V1136">
        <f t="shared" si="105"/>
        <v>2015</v>
      </c>
      <c r="W1136">
        <f t="shared" si="106"/>
        <v>2015</v>
      </c>
      <c r="X1136" t="str">
        <f t="shared" si="107"/>
        <v>FR00</v>
      </c>
    </row>
    <row r="1137" spans="1:24" x14ac:dyDescent="0.2">
      <c r="A1137" s="4">
        <v>42248</v>
      </c>
      <c r="B1137" s="4">
        <v>42250</v>
      </c>
      <c r="D1137" t="s">
        <v>535</v>
      </c>
      <c r="E1137" s="4">
        <v>49810</v>
      </c>
      <c r="F1137" s="6">
        <v>8.2500000000000004E-2</v>
      </c>
      <c r="K1137" s="6">
        <v>9.0792999999999999E-2</v>
      </c>
      <c r="L1137" s="6">
        <v>9.11E-2</v>
      </c>
      <c r="N1137" s="8">
        <v>2033200</v>
      </c>
      <c r="P1137" s="8">
        <v>1150000</v>
      </c>
      <c r="R1137" s="8">
        <v>800000</v>
      </c>
      <c r="T1137" s="8">
        <v>2.5415000000000001</v>
      </c>
      <c r="V1137">
        <f t="shared" si="105"/>
        <v>2015</v>
      </c>
      <c r="W1137">
        <f t="shared" si="106"/>
        <v>2015</v>
      </c>
      <c r="X1137" t="str">
        <f t="shared" si="107"/>
        <v>FR00</v>
      </c>
    </row>
    <row r="1138" spans="1:24" x14ac:dyDescent="0.2">
      <c r="A1138" s="4">
        <v>42255</v>
      </c>
      <c r="B1138" s="4">
        <v>42257</v>
      </c>
      <c r="D1138" t="s">
        <v>546</v>
      </c>
      <c r="E1138" s="4">
        <v>42438</v>
      </c>
      <c r="F1138" s="6">
        <v>0</v>
      </c>
      <c r="K1138" s="6">
        <v>6.8135100000000004E-2</v>
      </c>
      <c r="L1138" s="6">
        <v>6.8750000000000006E-2</v>
      </c>
      <c r="M1138" s="8">
        <v>2500000</v>
      </c>
      <c r="N1138" s="8">
        <v>1660000</v>
      </c>
      <c r="O1138" s="8">
        <v>4845000</v>
      </c>
      <c r="P1138" s="8">
        <v>1660000</v>
      </c>
      <c r="Q1138" s="8">
        <v>3510000</v>
      </c>
      <c r="R1138" s="8">
        <v>810000</v>
      </c>
      <c r="S1138" s="8">
        <v>2500000</v>
      </c>
      <c r="T1138" s="8">
        <v>2.0493827160493829</v>
      </c>
      <c r="V1138">
        <f t="shared" si="105"/>
        <v>2015</v>
      </c>
      <c r="W1138">
        <f t="shared" si="106"/>
        <v>2015</v>
      </c>
      <c r="X1138" t="str">
        <f t="shared" si="107"/>
        <v>SPNS</v>
      </c>
    </row>
    <row r="1139" spans="1:24" x14ac:dyDescent="0.2">
      <c r="A1139" s="4">
        <v>42255</v>
      </c>
      <c r="B1139" s="4">
        <v>42257</v>
      </c>
      <c r="D1139" t="s">
        <v>511</v>
      </c>
      <c r="E1139" s="4">
        <v>42536</v>
      </c>
      <c r="F1139" s="6">
        <v>7.0000000000000007E-2</v>
      </c>
      <c r="K1139" s="6">
        <v>7.5124999999999997E-2</v>
      </c>
      <c r="L1139" s="6">
        <v>7.5624999999999998E-2</v>
      </c>
      <c r="N1139" s="8">
        <v>680000</v>
      </c>
      <c r="P1139" s="8">
        <v>360000</v>
      </c>
      <c r="R1139" s="8">
        <v>200000</v>
      </c>
      <c r="T1139" s="8">
        <v>3.4</v>
      </c>
      <c r="V1139">
        <f t="shared" si="105"/>
        <v>2015</v>
      </c>
      <c r="W1139">
        <f t="shared" si="106"/>
        <v>2015</v>
      </c>
      <c r="X1139" t="str">
        <f t="shared" si="107"/>
        <v>PBS0</v>
      </c>
    </row>
    <row r="1140" spans="1:24" x14ac:dyDescent="0.2">
      <c r="A1140" s="4">
        <v>42255</v>
      </c>
      <c r="B1140" s="4">
        <v>42257</v>
      </c>
      <c r="D1140" t="s">
        <v>537</v>
      </c>
      <c r="E1140" s="4">
        <v>43125</v>
      </c>
      <c r="F1140" s="6">
        <v>7.7499999999999999E-2</v>
      </c>
      <c r="K1140" s="6">
        <v>8.3190600000000003E-2</v>
      </c>
      <c r="L1140" s="6">
        <v>8.4062499999999998E-2</v>
      </c>
      <c r="N1140" s="8">
        <v>1835000</v>
      </c>
      <c r="P1140" s="8">
        <v>960000</v>
      </c>
      <c r="R1140" s="8">
        <v>960000</v>
      </c>
      <c r="T1140" s="8">
        <v>1.9114583333333333</v>
      </c>
      <c r="V1140">
        <f t="shared" si="105"/>
        <v>2015</v>
      </c>
      <c r="W1140">
        <f t="shared" si="106"/>
        <v>2015</v>
      </c>
      <c r="X1140" t="str">
        <f t="shared" si="107"/>
        <v>PBS0</v>
      </c>
    </row>
    <row r="1141" spans="1:24" x14ac:dyDescent="0.2">
      <c r="A1141" s="4">
        <v>42255</v>
      </c>
      <c r="B1141" s="4">
        <v>42257</v>
      </c>
      <c r="D1141" t="s">
        <v>467</v>
      </c>
      <c r="E1141" s="4">
        <v>44089</v>
      </c>
      <c r="F1141" s="6">
        <v>8.2500000000000004E-2</v>
      </c>
      <c r="K1141" s="6">
        <v>8.9097899999999994E-2</v>
      </c>
      <c r="L1141" s="6">
        <v>0.09</v>
      </c>
      <c r="N1141" s="8">
        <v>670000</v>
      </c>
      <c r="P1141" s="8">
        <v>530000</v>
      </c>
      <c r="R1141" s="8">
        <v>530000</v>
      </c>
      <c r="T1141" s="8">
        <v>1.2641509433962264</v>
      </c>
      <c r="V1141">
        <f t="shared" si="105"/>
        <v>2015</v>
      </c>
      <c r="W1141">
        <f t="shared" si="106"/>
        <v>2015</v>
      </c>
      <c r="X1141" t="str">
        <f t="shared" si="107"/>
        <v>PBS0</v>
      </c>
    </row>
    <row r="1142" spans="1:24" x14ac:dyDescent="0.2">
      <c r="A1142" s="4">
        <v>42262</v>
      </c>
      <c r="B1142" s="4">
        <v>42264</v>
      </c>
      <c r="D1142" t="s">
        <v>529</v>
      </c>
      <c r="E1142" s="4">
        <v>42531</v>
      </c>
      <c r="F1142" s="6">
        <v>0</v>
      </c>
      <c r="K1142" s="6">
        <v>6.8565500000000001E-2</v>
      </c>
      <c r="L1142" s="6">
        <v>6.9800000000000001E-2</v>
      </c>
      <c r="M1142" s="8">
        <v>8000000</v>
      </c>
      <c r="N1142" s="8">
        <v>2210000</v>
      </c>
      <c r="O1142" s="8">
        <v>8444000</v>
      </c>
      <c r="P1142" s="8">
        <v>2210000</v>
      </c>
      <c r="Q1142" s="8">
        <v>5960000</v>
      </c>
      <c r="R1142" s="8">
        <v>1450000</v>
      </c>
      <c r="S1142" s="8">
        <v>5200000</v>
      </c>
      <c r="T1142" s="8">
        <v>1.5241379310344827</v>
      </c>
      <c r="V1142">
        <f t="shared" si="105"/>
        <v>2015</v>
      </c>
      <c r="W1142">
        <f t="shared" si="106"/>
        <v>2015</v>
      </c>
      <c r="X1142" t="str">
        <f t="shared" si="107"/>
        <v>SPN1</v>
      </c>
    </row>
    <row r="1143" spans="1:24" x14ac:dyDescent="0.2">
      <c r="A1143" s="4">
        <v>42262</v>
      </c>
      <c r="B1143" s="4">
        <v>42264</v>
      </c>
      <c r="D1143" t="s">
        <v>172</v>
      </c>
      <c r="E1143" s="4">
        <v>44392</v>
      </c>
      <c r="F1143" s="6">
        <v>8.2500000000000004E-2</v>
      </c>
      <c r="K1143" s="6">
        <v>8.9878E-2</v>
      </c>
      <c r="L1143" s="6">
        <v>9.0399999999999994E-2</v>
      </c>
      <c r="N1143" s="8">
        <v>2644000</v>
      </c>
      <c r="P1143" s="8">
        <v>1000000</v>
      </c>
      <c r="R1143" s="8">
        <v>1000000</v>
      </c>
      <c r="T1143" s="8">
        <v>2.6440000000000001</v>
      </c>
      <c r="V1143">
        <f t="shared" si="105"/>
        <v>2015</v>
      </c>
      <c r="W1143">
        <f t="shared" si="106"/>
        <v>2015</v>
      </c>
      <c r="X1143" t="str">
        <f t="shared" si="107"/>
        <v>FR00</v>
      </c>
    </row>
    <row r="1144" spans="1:24" x14ac:dyDescent="0.2">
      <c r="A1144" s="4">
        <v>42262</v>
      </c>
      <c r="B1144" s="4">
        <v>42264</v>
      </c>
      <c r="D1144" t="s">
        <v>539</v>
      </c>
      <c r="E1144" s="4">
        <v>47983</v>
      </c>
      <c r="F1144" s="6">
        <v>8.7499999999999994E-2</v>
      </c>
      <c r="K1144" s="6">
        <v>9.4764500000000002E-2</v>
      </c>
      <c r="L1144" s="6">
        <v>9.5299999999999996E-2</v>
      </c>
      <c r="N1144" s="8">
        <v>925000</v>
      </c>
      <c r="P1144" s="8">
        <v>750000</v>
      </c>
      <c r="R1144" s="8">
        <v>750000</v>
      </c>
      <c r="T1144" s="8">
        <v>1.2333333333333334</v>
      </c>
      <c r="V1144">
        <f t="shared" si="105"/>
        <v>2015</v>
      </c>
      <c r="W1144">
        <f t="shared" si="106"/>
        <v>2015</v>
      </c>
      <c r="X1144" t="str">
        <f t="shared" si="107"/>
        <v>FR00</v>
      </c>
    </row>
    <row r="1145" spans="1:24" x14ac:dyDescent="0.2">
      <c r="A1145" s="4">
        <v>42262</v>
      </c>
      <c r="B1145" s="4">
        <v>42264</v>
      </c>
      <c r="D1145" t="s">
        <v>427</v>
      </c>
      <c r="E1145" s="4">
        <v>52642</v>
      </c>
      <c r="F1145" s="6">
        <v>8.7499999999999994E-2</v>
      </c>
      <c r="K1145" s="6">
        <v>9.6494800000000006E-2</v>
      </c>
      <c r="L1145" s="6">
        <v>9.6799999999999997E-2</v>
      </c>
      <c r="N1145" s="8">
        <v>2665000</v>
      </c>
      <c r="P1145" s="8">
        <v>2000000</v>
      </c>
      <c r="R1145" s="8">
        <v>2000000</v>
      </c>
      <c r="T1145" s="8">
        <v>1.3325</v>
      </c>
      <c r="V1145">
        <f t="shared" si="105"/>
        <v>2015</v>
      </c>
      <c r="W1145">
        <f t="shared" si="106"/>
        <v>2015</v>
      </c>
      <c r="X1145" t="str">
        <f t="shared" si="107"/>
        <v>FR00</v>
      </c>
    </row>
    <row r="1146" spans="1:24" x14ac:dyDescent="0.2">
      <c r="A1146" s="4">
        <v>42269</v>
      </c>
      <c r="B1146" s="4">
        <v>42272</v>
      </c>
      <c r="D1146" t="s">
        <v>546</v>
      </c>
      <c r="E1146" s="4">
        <v>42438</v>
      </c>
      <c r="F1146" s="6">
        <v>0</v>
      </c>
      <c r="K1146" s="6">
        <v>6.9390800000000002E-2</v>
      </c>
      <c r="L1146" s="6">
        <v>7.03125E-2</v>
      </c>
      <c r="M1146" s="8">
        <v>2500000</v>
      </c>
      <c r="N1146" s="8">
        <v>1151000</v>
      </c>
      <c r="O1146" s="8">
        <v>4671500</v>
      </c>
      <c r="P1146" s="8">
        <v>445000</v>
      </c>
      <c r="Q1146" s="8">
        <v>3965500</v>
      </c>
      <c r="R1146" s="8">
        <v>445000</v>
      </c>
      <c r="S1146" s="8">
        <v>2500000</v>
      </c>
      <c r="T1146" s="8">
        <v>2.5865168539325842</v>
      </c>
      <c r="V1146">
        <f t="shared" si="105"/>
        <v>2015</v>
      </c>
      <c r="W1146">
        <f t="shared" si="106"/>
        <v>2015</v>
      </c>
      <c r="X1146" t="str">
        <f t="shared" si="107"/>
        <v>SPNS</v>
      </c>
    </row>
    <row r="1147" spans="1:24" x14ac:dyDescent="0.2">
      <c r="A1147" s="4">
        <v>42269</v>
      </c>
      <c r="B1147" s="4">
        <v>42272</v>
      </c>
      <c r="D1147" t="s">
        <v>511</v>
      </c>
      <c r="E1147" s="4">
        <v>42536</v>
      </c>
      <c r="F1147" s="6">
        <v>7.0000000000000007E-2</v>
      </c>
      <c r="K1147" s="6">
        <v>7.6058799999999996E-2</v>
      </c>
      <c r="L1147" s="6">
        <v>7.6249999999999998E-2</v>
      </c>
      <c r="N1147" s="8">
        <v>926000</v>
      </c>
      <c r="P1147" s="8">
        <v>926000</v>
      </c>
      <c r="R1147" s="8">
        <v>425000</v>
      </c>
      <c r="T1147" s="8">
        <v>2.1788235294117646</v>
      </c>
      <c r="V1147">
        <f t="shared" si="105"/>
        <v>2015</v>
      </c>
      <c r="W1147">
        <f t="shared" si="106"/>
        <v>2015</v>
      </c>
      <c r="X1147" t="str">
        <f t="shared" si="107"/>
        <v>PBS0</v>
      </c>
    </row>
    <row r="1148" spans="1:24" x14ac:dyDescent="0.2">
      <c r="A1148" s="4">
        <v>42269</v>
      </c>
      <c r="B1148" s="4">
        <v>42272</v>
      </c>
      <c r="D1148" t="s">
        <v>537</v>
      </c>
      <c r="E1148" s="4">
        <v>43125</v>
      </c>
      <c r="F1148" s="6">
        <v>7.7499999999999999E-2</v>
      </c>
      <c r="K1148" s="6">
        <v>8.4489800000000004E-2</v>
      </c>
      <c r="L1148" s="6">
        <v>8.5625000000000007E-2</v>
      </c>
      <c r="N1148" s="8">
        <v>1784500</v>
      </c>
      <c r="P1148" s="8">
        <v>1784500</v>
      </c>
      <c r="R1148" s="8">
        <v>1050000</v>
      </c>
      <c r="T1148" s="8">
        <v>1.6995238095238094</v>
      </c>
      <c r="V1148">
        <f t="shared" si="105"/>
        <v>2015</v>
      </c>
      <c r="W1148">
        <f t="shared" si="106"/>
        <v>2015</v>
      </c>
      <c r="X1148" t="str">
        <f t="shared" si="107"/>
        <v>PBS0</v>
      </c>
    </row>
    <row r="1149" spans="1:24" x14ac:dyDescent="0.2">
      <c r="A1149" s="4">
        <v>42269</v>
      </c>
      <c r="B1149" s="4">
        <v>42272</v>
      </c>
      <c r="D1149" t="s">
        <v>467</v>
      </c>
      <c r="E1149" s="4">
        <v>44089</v>
      </c>
      <c r="F1149" s="6">
        <v>8.2500000000000004E-2</v>
      </c>
      <c r="K1149" s="6">
        <v>9.0598100000000001E-2</v>
      </c>
      <c r="L1149" s="6">
        <v>9.1562500000000005E-2</v>
      </c>
      <c r="N1149" s="8">
        <v>810000</v>
      </c>
      <c r="P1149" s="8">
        <v>810000</v>
      </c>
      <c r="R1149" s="8">
        <v>580000</v>
      </c>
      <c r="T1149" s="8">
        <v>1.396551724137931</v>
      </c>
      <c r="V1149">
        <f t="shared" si="105"/>
        <v>2015</v>
      </c>
      <c r="W1149">
        <f t="shared" si="106"/>
        <v>2015</v>
      </c>
      <c r="X1149" t="str">
        <f t="shared" si="107"/>
        <v>PBS0</v>
      </c>
    </row>
    <row r="1150" spans="1:24" x14ac:dyDescent="0.2">
      <c r="A1150" s="4">
        <v>42276</v>
      </c>
      <c r="B1150" s="4">
        <v>42278</v>
      </c>
      <c r="D1150" t="s">
        <v>534</v>
      </c>
      <c r="E1150" s="4">
        <v>42559</v>
      </c>
      <c r="F1150" s="6">
        <v>0</v>
      </c>
      <c r="K1150" s="6">
        <v>7.9718200000000003E-2</v>
      </c>
      <c r="L1150" s="6">
        <v>8.2500000000000004E-2</v>
      </c>
      <c r="M1150" s="8">
        <v>8000000</v>
      </c>
      <c r="N1150" s="8">
        <v>1080000</v>
      </c>
      <c r="O1150" s="8">
        <v>8254000</v>
      </c>
      <c r="P1150" s="8">
        <v>550000</v>
      </c>
      <c r="Q1150" s="8">
        <v>1945000</v>
      </c>
      <c r="R1150" s="8">
        <v>550000</v>
      </c>
      <c r="S1150" s="8">
        <v>1550000</v>
      </c>
      <c r="T1150" s="8">
        <v>1.9636363636363636</v>
      </c>
      <c r="V1150">
        <f t="shared" si="105"/>
        <v>2015</v>
      </c>
      <c r="W1150">
        <f t="shared" si="106"/>
        <v>2015</v>
      </c>
      <c r="X1150" t="str">
        <f t="shared" si="107"/>
        <v>SPN1</v>
      </c>
    </row>
    <row r="1151" spans="1:24" x14ac:dyDescent="0.2">
      <c r="A1151" s="4">
        <v>42276</v>
      </c>
      <c r="B1151" s="4">
        <v>42278</v>
      </c>
      <c r="D1151" t="s">
        <v>172</v>
      </c>
      <c r="E1151" s="4">
        <v>44392</v>
      </c>
      <c r="F1151" s="6">
        <v>8.2500000000000004E-2</v>
      </c>
      <c r="N1151" s="8">
        <v>2990000</v>
      </c>
      <c r="P1151" s="8">
        <v>45000</v>
      </c>
      <c r="R1151" s="8">
        <v>0</v>
      </c>
      <c r="V1151">
        <f t="shared" si="105"/>
        <v>2015</v>
      </c>
      <c r="W1151">
        <f t="shared" si="106"/>
        <v>2015</v>
      </c>
      <c r="X1151" t="str">
        <f t="shared" si="107"/>
        <v>FR00</v>
      </c>
    </row>
    <row r="1152" spans="1:24" x14ac:dyDescent="0.2">
      <c r="A1152" s="4">
        <v>42276</v>
      </c>
      <c r="B1152" s="4">
        <v>42278</v>
      </c>
      <c r="D1152" t="s">
        <v>189</v>
      </c>
      <c r="E1152" s="4">
        <v>46280</v>
      </c>
      <c r="F1152" s="6">
        <v>8.3750000000000005E-2</v>
      </c>
      <c r="N1152" s="8">
        <v>2671000</v>
      </c>
      <c r="P1152" s="8">
        <v>0</v>
      </c>
      <c r="R1152" s="8">
        <v>0</v>
      </c>
      <c r="V1152">
        <f t="shared" si="105"/>
        <v>2015</v>
      </c>
      <c r="W1152">
        <f t="shared" si="106"/>
        <v>2015</v>
      </c>
      <c r="X1152" t="str">
        <f t="shared" si="107"/>
        <v>FR00</v>
      </c>
    </row>
    <row r="1153" spans="1:24" x14ac:dyDescent="0.2">
      <c r="A1153" s="4">
        <v>42276</v>
      </c>
      <c r="B1153" s="4">
        <v>42278</v>
      </c>
      <c r="D1153" t="s">
        <v>539</v>
      </c>
      <c r="E1153" s="4">
        <v>47983</v>
      </c>
      <c r="F1153" s="6">
        <v>8.7499999999999994E-2</v>
      </c>
      <c r="K1153" s="6">
        <v>9.8074999999999996E-2</v>
      </c>
      <c r="L1153" s="6">
        <v>9.8699999999999996E-2</v>
      </c>
      <c r="N1153" s="8">
        <v>1513000</v>
      </c>
      <c r="P1153" s="8">
        <v>1350000</v>
      </c>
      <c r="R1153" s="8">
        <v>1000000</v>
      </c>
      <c r="T1153" s="8">
        <v>1.5129999999999999</v>
      </c>
      <c r="V1153">
        <f t="shared" si="105"/>
        <v>2015</v>
      </c>
      <c r="W1153">
        <f t="shared" si="106"/>
        <v>2015</v>
      </c>
      <c r="X1153" t="str">
        <f t="shared" si="107"/>
        <v>FR00</v>
      </c>
    </row>
    <row r="1154" spans="1:24" x14ac:dyDescent="0.2">
      <c r="A1154" s="4">
        <v>42282</v>
      </c>
      <c r="B1154" s="4">
        <v>42285</v>
      </c>
      <c r="D1154" t="s">
        <v>547</v>
      </c>
      <c r="E1154" s="4">
        <v>42461</v>
      </c>
      <c r="F1154" s="6">
        <v>0</v>
      </c>
      <c r="K1154" s="6">
        <v>7.7499999999999999E-2</v>
      </c>
      <c r="N1154" s="8">
        <v>1357918</v>
      </c>
      <c r="P1154" s="8">
        <v>1357918</v>
      </c>
      <c r="R1154" s="8">
        <v>1357918</v>
      </c>
      <c r="S1154" s="8">
        <v>1357918</v>
      </c>
      <c r="T1154" s="8">
        <v>1</v>
      </c>
      <c r="V1154">
        <f t="shared" si="105"/>
        <v>2015</v>
      </c>
      <c r="W1154">
        <f t="shared" si="106"/>
        <v>2015</v>
      </c>
      <c r="X1154" t="str">
        <f t="shared" si="107"/>
        <v>SPNN</v>
      </c>
    </row>
    <row r="1155" spans="1:24" x14ac:dyDescent="0.2">
      <c r="A1155" s="4">
        <v>42283</v>
      </c>
      <c r="B1155" s="4">
        <v>42285</v>
      </c>
      <c r="D1155" t="s">
        <v>548</v>
      </c>
      <c r="E1155" s="4">
        <v>42467</v>
      </c>
      <c r="F1155" s="6">
        <v>0</v>
      </c>
      <c r="K1155" s="6">
        <v>7.0418800000000004E-2</v>
      </c>
      <c r="L1155" s="6">
        <v>7.2187500000000002E-2</v>
      </c>
      <c r="M1155" s="8">
        <v>2000000</v>
      </c>
      <c r="N1155" s="8">
        <v>2185000</v>
      </c>
      <c r="O1155" s="8">
        <v>4400000</v>
      </c>
      <c r="Q1155" s="8">
        <v>2075000</v>
      </c>
      <c r="R1155" s="8">
        <v>900000</v>
      </c>
      <c r="S1155" s="8">
        <v>1750000</v>
      </c>
      <c r="T1155" s="8">
        <v>2.4277777777777776</v>
      </c>
      <c r="V1155">
        <f t="shared" si="105"/>
        <v>2015</v>
      </c>
      <c r="W1155">
        <f t="shared" si="106"/>
        <v>2015</v>
      </c>
      <c r="X1155" t="str">
        <f t="shared" si="107"/>
        <v>SPNS</v>
      </c>
    </row>
    <row r="1156" spans="1:24" x14ac:dyDescent="0.2">
      <c r="A1156" s="4">
        <v>42283</v>
      </c>
      <c r="B1156" s="4">
        <v>42285</v>
      </c>
      <c r="D1156" t="s">
        <v>537</v>
      </c>
      <c r="E1156" s="4">
        <v>43125</v>
      </c>
      <c r="F1156" s="6">
        <v>7.7499999999999999E-2</v>
      </c>
      <c r="K1156" s="6">
        <v>8.63009E-2</v>
      </c>
      <c r="L1156" s="6">
        <v>8.7499999999999994E-2</v>
      </c>
      <c r="N1156" s="8">
        <v>920000</v>
      </c>
      <c r="P1156" s="8">
        <v>780000</v>
      </c>
      <c r="R1156" s="8">
        <v>430000</v>
      </c>
      <c r="T1156" s="8">
        <v>2.13953488372093</v>
      </c>
      <c r="V1156">
        <f t="shared" si="105"/>
        <v>2015</v>
      </c>
      <c r="W1156">
        <f t="shared" si="106"/>
        <v>2015</v>
      </c>
      <c r="X1156" t="str">
        <f t="shared" si="107"/>
        <v>PBS0</v>
      </c>
    </row>
    <row r="1157" spans="1:24" x14ac:dyDescent="0.2">
      <c r="A1157" s="4">
        <v>42283</v>
      </c>
      <c r="B1157" s="4">
        <v>42285</v>
      </c>
      <c r="D1157" t="s">
        <v>467</v>
      </c>
      <c r="E1157" s="4">
        <v>44089</v>
      </c>
      <c r="F1157" s="6">
        <v>8.2500000000000004E-2</v>
      </c>
      <c r="K1157" s="6">
        <v>8.6793200000000001E-2</v>
      </c>
      <c r="L1157" s="6">
        <v>8.7499999999999994E-2</v>
      </c>
      <c r="N1157" s="8">
        <v>1295000</v>
      </c>
      <c r="P1157" s="8">
        <v>1295000</v>
      </c>
      <c r="R1157" s="8">
        <v>420000</v>
      </c>
      <c r="T1157" s="8">
        <v>3.0833333333333335</v>
      </c>
      <c r="V1157">
        <f t="shared" si="105"/>
        <v>2015</v>
      </c>
      <c r="W1157">
        <f t="shared" si="106"/>
        <v>2015</v>
      </c>
      <c r="X1157" t="str">
        <f t="shared" si="107"/>
        <v>PBS0</v>
      </c>
    </row>
    <row r="1158" spans="1:24" x14ac:dyDescent="0.2">
      <c r="A1158" s="4">
        <v>42290</v>
      </c>
      <c r="B1158" s="4">
        <v>42293</v>
      </c>
      <c r="D1158" t="s">
        <v>549</v>
      </c>
      <c r="E1158" s="4">
        <v>42384</v>
      </c>
      <c r="F1158" s="6">
        <v>0</v>
      </c>
      <c r="K1158" s="6">
        <v>6.2323099999999999E-2</v>
      </c>
      <c r="L1158" s="6">
        <v>6.5000000000000002E-2</v>
      </c>
      <c r="M1158" s="8">
        <v>8000000</v>
      </c>
      <c r="N1158" s="8">
        <v>1001000</v>
      </c>
      <c r="O1158" s="8">
        <v>11195800</v>
      </c>
      <c r="P1158" s="8">
        <v>1001000</v>
      </c>
      <c r="Q1158" s="8">
        <v>9651000</v>
      </c>
      <c r="R1158" s="8">
        <v>650000</v>
      </c>
      <c r="S1158" s="8">
        <v>9000000</v>
      </c>
      <c r="T1158" s="8">
        <v>1.54</v>
      </c>
      <c r="V1158">
        <f t="shared" si="105"/>
        <v>2015</v>
      </c>
      <c r="W1158">
        <f t="shared" si="106"/>
        <v>2015</v>
      </c>
      <c r="X1158" t="str">
        <f t="shared" si="107"/>
        <v>SPN0</v>
      </c>
    </row>
    <row r="1159" spans="1:24" x14ac:dyDescent="0.2">
      <c r="A1159" s="4">
        <v>42290</v>
      </c>
      <c r="B1159" s="4">
        <v>42293</v>
      </c>
      <c r="D1159" t="s">
        <v>550</v>
      </c>
      <c r="E1159" s="4">
        <v>42658</v>
      </c>
      <c r="F1159" s="6">
        <v>0</v>
      </c>
      <c r="K1159" s="6">
        <v>7.3807700000000004E-2</v>
      </c>
      <c r="L1159" s="6">
        <v>7.6499999999999999E-2</v>
      </c>
      <c r="N1159" s="8">
        <v>1580000</v>
      </c>
      <c r="P1159" s="8">
        <v>1300000</v>
      </c>
      <c r="R1159" s="8">
        <v>1300000</v>
      </c>
      <c r="T1159" s="8">
        <v>1.2153846153846153</v>
      </c>
      <c r="V1159">
        <f t="shared" si="105"/>
        <v>2015</v>
      </c>
      <c r="W1159">
        <f t="shared" si="106"/>
        <v>2015</v>
      </c>
      <c r="X1159" t="str">
        <f t="shared" si="107"/>
        <v>SPN1</v>
      </c>
    </row>
    <row r="1160" spans="1:24" x14ac:dyDescent="0.2">
      <c r="A1160" s="4">
        <v>42290</v>
      </c>
      <c r="B1160" s="4">
        <v>42293</v>
      </c>
      <c r="D1160" t="s">
        <v>172</v>
      </c>
      <c r="E1160" s="4">
        <v>44392</v>
      </c>
      <c r="F1160" s="6">
        <v>8.2500000000000004E-2</v>
      </c>
      <c r="K1160" s="6">
        <v>8.4832699999999997E-2</v>
      </c>
      <c r="L1160" s="6">
        <v>8.5800000000000001E-2</v>
      </c>
      <c r="N1160" s="8">
        <v>1816000</v>
      </c>
      <c r="P1160" s="8">
        <v>1500000</v>
      </c>
      <c r="R1160" s="8">
        <v>1450000</v>
      </c>
      <c r="T1160" s="8">
        <v>1.2524137931034482</v>
      </c>
      <c r="V1160">
        <f t="shared" si="105"/>
        <v>2015</v>
      </c>
      <c r="W1160">
        <f t="shared" si="106"/>
        <v>2015</v>
      </c>
      <c r="X1160" t="str">
        <f t="shared" si="107"/>
        <v>FR00</v>
      </c>
    </row>
    <row r="1161" spans="1:24" x14ac:dyDescent="0.2">
      <c r="A1161" s="4">
        <v>42290</v>
      </c>
      <c r="B1161" s="4">
        <v>42293</v>
      </c>
      <c r="D1161" t="s">
        <v>189</v>
      </c>
      <c r="E1161" s="4">
        <v>46280</v>
      </c>
      <c r="F1161" s="6">
        <v>8.3750000000000005E-2</v>
      </c>
      <c r="K1161" s="6">
        <v>8.5472699999999999E-2</v>
      </c>
      <c r="L1161" s="6">
        <v>8.6400000000000005E-2</v>
      </c>
      <c r="N1161" s="8">
        <v>4624500</v>
      </c>
      <c r="P1161" s="8">
        <v>3900000</v>
      </c>
      <c r="R1161" s="8">
        <v>3800000</v>
      </c>
      <c r="T1161" s="8">
        <v>1.2169736842105263</v>
      </c>
      <c r="V1161">
        <f t="shared" si="105"/>
        <v>2015</v>
      </c>
      <c r="W1161">
        <f t="shared" si="106"/>
        <v>2015</v>
      </c>
      <c r="X1161" t="str">
        <f t="shared" si="107"/>
        <v>FR00</v>
      </c>
    </row>
    <row r="1162" spans="1:24" x14ac:dyDescent="0.2">
      <c r="A1162" s="4">
        <v>42290</v>
      </c>
      <c r="B1162" s="4">
        <v>42293</v>
      </c>
      <c r="D1162" t="s">
        <v>535</v>
      </c>
      <c r="E1162" s="4">
        <v>49810</v>
      </c>
      <c r="F1162" s="6">
        <v>8.2500000000000004E-2</v>
      </c>
      <c r="K1162" s="6">
        <v>8.8655800000000007E-2</v>
      </c>
      <c r="L1162" s="6">
        <v>8.9499999999999996E-2</v>
      </c>
      <c r="N1162" s="8">
        <v>2174300</v>
      </c>
      <c r="P1162" s="8">
        <v>1950000</v>
      </c>
      <c r="R1162" s="8">
        <v>1800000</v>
      </c>
      <c r="T1162" s="8">
        <v>1.2079444444444445</v>
      </c>
      <c r="V1162">
        <f t="shared" si="105"/>
        <v>2015</v>
      </c>
      <c r="W1162">
        <f t="shared" si="106"/>
        <v>2015</v>
      </c>
      <c r="X1162" t="str">
        <f t="shared" si="107"/>
        <v>FR00</v>
      </c>
    </row>
    <row r="1163" spans="1:24" x14ac:dyDescent="0.2">
      <c r="A1163" s="4">
        <v>42296</v>
      </c>
      <c r="B1163" s="4">
        <v>42298</v>
      </c>
      <c r="D1163" t="s">
        <v>551</v>
      </c>
      <c r="E1163" s="4">
        <v>43388</v>
      </c>
      <c r="F1163" s="6">
        <v>0.09</v>
      </c>
      <c r="M1163" s="8">
        <v>20000000</v>
      </c>
      <c r="N1163" s="8">
        <v>27707470</v>
      </c>
      <c r="P1163" s="8">
        <v>27438755</v>
      </c>
      <c r="R1163" s="8">
        <v>27438755</v>
      </c>
      <c r="S1163" s="8">
        <v>27438755</v>
      </c>
      <c r="T1163" s="8">
        <v>1.0097932650369887</v>
      </c>
      <c r="V1163">
        <f t="shared" si="105"/>
        <v>2015</v>
      </c>
      <c r="W1163">
        <f t="shared" si="106"/>
        <v>2015</v>
      </c>
      <c r="X1163" t="str">
        <f t="shared" si="107"/>
        <v>ORI0</v>
      </c>
    </row>
    <row r="1164" spans="1:24" x14ac:dyDescent="0.2">
      <c r="A1164" s="4">
        <v>42298</v>
      </c>
      <c r="B1164" s="4">
        <v>42303</v>
      </c>
      <c r="D1164" t="s">
        <v>552</v>
      </c>
      <c r="E1164" s="4">
        <v>43490</v>
      </c>
      <c r="F1164" s="6">
        <v>8.6249999999999993E-2</v>
      </c>
      <c r="K1164" s="6">
        <v>8.6999999999999994E-2</v>
      </c>
      <c r="N1164" s="8">
        <v>1000000</v>
      </c>
      <c r="P1164" s="8">
        <v>1000000</v>
      </c>
      <c r="R1164" s="8">
        <v>1000000</v>
      </c>
      <c r="S1164" s="8">
        <v>1000000</v>
      </c>
      <c r="T1164" s="8">
        <v>1</v>
      </c>
      <c r="V1164">
        <f t="shared" si="105"/>
        <v>2015</v>
      </c>
      <c r="W1164">
        <f t="shared" si="106"/>
        <v>2015</v>
      </c>
      <c r="X1164" t="str">
        <f t="shared" si="107"/>
        <v>PBS0</v>
      </c>
    </row>
    <row r="1165" spans="1:24" x14ac:dyDescent="0.2">
      <c r="A1165" s="4">
        <v>42297</v>
      </c>
      <c r="B1165" s="4">
        <v>42299</v>
      </c>
      <c r="D1165" t="s">
        <v>548</v>
      </c>
      <c r="E1165" s="4">
        <v>42467</v>
      </c>
      <c r="F1165" s="6">
        <v>0</v>
      </c>
      <c r="K1165" s="6">
        <v>7.2550799999999999E-2</v>
      </c>
      <c r="L1165" s="6">
        <v>7.3749999999999996E-2</v>
      </c>
      <c r="M1165" s="8">
        <v>2000000</v>
      </c>
      <c r="N1165" s="8">
        <v>1470000</v>
      </c>
      <c r="O1165" s="8">
        <v>2990600</v>
      </c>
      <c r="P1165" s="8">
        <v>1010000</v>
      </c>
      <c r="Q1165" s="8">
        <v>1880000</v>
      </c>
      <c r="R1165" s="8">
        <v>1000000</v>
      </c>
      <c r="S1165" s="8">
        <v>1730000</v>
      </c>
      <c r="T1165" s="8">
        <v>1.47</v>
      </c>
      <c r="V1165">
        <f t="shared" si="105"/>
        <v>2015</v>
      </c>
      <c r="W1165">
        <f t="shared" si="106"/>
        <v>2015</v>
      </c>
      <c r="X1165" t="str">
        <f t="shared" si="107"/>
        <v>SPNS</v>
      </c>
    </row>
    <row r="1166" spans="1:24" x14ac:dyDescent="0.2">
      <c r="A1166" s="4">
        <v>42297</v>
      </c>
      <c r="B1166" s="4">
        <v>42299</v>
      </c>
      <c r="D1166" t="s">
        <v>537</v>
      </c>
      <c r="E1166" s="4">
        <v>43125</v>
      </c>
      <c r="F1166" s="6">
        <v>7.7499999999999999E-2</v>
      </c>
      <c r="K1166" s="6">
        <v>8.6286299999999996E-2</v>
      </c>
      <c r="L1166" s="6">
        <v>8.6874999999999994E-2</v>
      </c>
      <c r="N1166" s="8">
        <v>653500</v>
      </c>
      <c r="P1166" s="8">
        <v>125000</v>
      </c>
      <c r="R1166" s="8">
        <v>125000</v>
      </c>
      <c r="T1166" s="8">
        <v>5.2279999999999998</v>
      </c>
      <c r="V1166">
        <f t="shared" si="105"/>
        <v>2015</v>
      </c>
      <c r="W1166">
        <f t="shared" si="106"/>
        <v>2015</v>
      </c>
      <c r="X1166" t="str">
        <f t="shared" si="107"/>
        <v>PBS0</v>
      </c>
    </row>
    <row r="1167" spans="1:24" x14ac:dyDescent="0.2">
      <c r="A1167" s="4">
        <v>42297</v>
      </c>
      <c r="B1167" s="4">
        <v>42299</v>
      </c>
      <c r="D1167" t="s">
        <v>467</v>
      </c>
      <c r="E1167" s="4">
        <v>44089</v>
      </c>
      <c r="F1167" s="6">
        <v>8.2500000000000004E-2</v>
      </c>
      <c r="K1167" s="6">
        <v>8.6463399999999996E-2</v>
      </c>
      <c r="L1167" s="6">
        <v>8.7499999999999994E-2</v>
      </c>
      <c r="N1167" s="8">
        <v>867100</v>
      </c>
      <c r="P1167" s="8">
        <v>745000</v>
      </c>
      <c r="R1167" s="8">
        <v>605000</v>
      </c>
      <c r="T1167" s="8">
        <v>1.4332231404958677</v>
      </c>
      <c r="V1167">
        <f t="shared" si="105"/>
        <v>2015</v>
      </c>
      <c r="W1167">
        <f t="shared" si="106"/>
        <v>2015</v>
      </c>
      <c r="X1167" t="str">
        <f t="shared" si="107"/>
        <v>PBS0</v>
      </c>
    </row>
    <row r="1168" spans="1:24" x14ac:dyDescent="0.2">
      <c r="A1168" s="4">
        <v>42304</v>
      </c>
      <c r="B1168" s="4">
        <v>42306</v>
      </c>
      <c r="D1168" t="s">
        <v>534</v>
      </c>
      <c r="E1168" s="4">
        <v>42559</v>
      </c>
      <c r="F1168" s="6">
        <v>0</v>
      </c>
      <c r="K1168" s="6">
        <v>7.0588899999999996E-2</v>
      </c>
      <c r="L1168" s="6">
        <v>7.1900000000000006E-2</v>
      </c>
      <c r="M1168" s="8">
        <v>7000000</v>
      </c>
      <c r="N1168" s="8">
        <v>1790000</v>
      </c>
      <c r="O1168" s="8">
        <v>12656500</v>
      </c>
      <c r="P1168" s="8">
        <v>1790000</v>
      </c>
      <c r="Q1168" s="8">
        <v>11803500</v>
      </c>
      <c r="R1168" s="8">
        <v>900000</v>
      </c>
      <c r="S1168" s="8">
        <v>10000000</v>
      </c>
      <c r="T1168" s="8">
        <v>1.9888888888888889</v>
      </c>
      <c r="V1168">
        <f t="shared" si="105"/>
        <v>2015</v>
      </c>
      <c r="W1168">
        <f t="shared" si="106"/>
        <v>2015</v>
      </c>
      <c r="X1168" t="str">
        <f t="shared" si="107"/>
        <v>SPN1</v>
      </c>
    </row>
    <row r="1169" spans="1:24" x14ac:dyDescent="0.2">
      <c r="A1169" s="4">
        <v>42304</v>
      </c>
      <c r="B1169" s="4">
        <v>42306</v>
      </c>
      <c r="D1169" t="s">
        <v>172</v>
      </c>
      <c r="E1169" s="4">
        <v>44392</v>
      </c>
      <c r="F1169" s="6">
        <v>8.2500000000000004E-2</v>
      </c>
      <c r="K1169" s="6">
        <v>8.5862599999999997E-2</v>
      </c>
      <c r="L1169" s="6">
        <v>8.6400000000000005E-2</v>
      </c>
      <c r="N1169" s="8">
        <v>1985000</v>
      </c>
      <c r="P1169" s="8">
        <v>1750000</v>
      </c>
      <c r="R1169" s="8">
        <v>1200000</v>
      </c>
      <c r="T1169" s="8">
        <v>1.6541666666666666</v>
      </c>
      <c r="V1169">
        <f t="shared" si="105"/>
        <v>2015</v>
      </c>
      <c r="W1169">
        <f t="shared" si="106"/>
        <v>2015</v>
      </c>
      <c r="X1169" t="str">
        <f t="shared" si="107"/>
        <v>FR00</v>
      </c>
    </row>
    <row r="1170" spans="1:24" x14ac:dyDescent="0.2">
      <c r="A1170" s="4">
        <v>42304</v>
      </c>
      <c r="B1170" s="4">
        <v>42306</v>
      </c>
      <c r="D1170" t="s">
        <v>189</v>
      </c>
      <c r="E1170" s="4">
        <v>46280</v>
      </c>
      <c r="F1170" s="6">
        <v>8.3750000000000005E-2</v>
      </c>
      <c r="K1170" s="6">
        <v>8.6344099999999993E-2</v>
      </c>
      <c r="L1170" s="6">
        <v>8.7300000000000003E-2</v>
      </c>
      <c r="N1170" s="8">
        <v>4492000</v>
      </c>
      <c r="P1170" s="8">
        <v>4250000</v>
      </c>
      <c r="R1170" s="8">
        <v>4100000</v>
      </c>
      <c r="T1170" s="8">
        <v>1.0956097560975611</v>
      </c>
      <c r="V1170">
        <f t="shared" si="105"/>
        <v>2015</v>
      </c>
      <c r="W1170">
        <f t="shared" si="106"/>
        <v>2015</v>
      </c>
      <c r="X1170" t="str">
        <f t="shared" si="107"/>
        <v>FR00</v>
      </c>
    </row>
    <row r="1171" spans="1:24" x14ac:dyDescent="0.2">
      <c r="A1171" s="4">
        <v>42304</v>
      </c>
      <c r="B1171" s="4">
        <v>42306</v>
      </c>
      <c r="D1171" t="s">
        <v>539</v>
      </c>
      <c r="E1171" s="4">
        <v>47983</v>
      </c>
      <c r="F1171" s="6">
        <v>8.7499999999999994E-2</v>
      </c>
      <c r="K1171" s="6">
        <v>8.9369000000000004E-2</v>
      </c>
      <c r="L1171" s="6">
        <v>9.0300000000000005E-2</v>
      </c>
      <c r="N1171" s="8">
        <v>3113500</v>
      </c>
      <c r="P1171" s="8">
        <v>3113500</v>
      </c>
      <c r="R1171" s="8">
        <v>2900000</v>
      </c>
      <c r="T1171" s="8">
        <v>1.0736206896551723</v>
      </c>
      <c r="V1171">
        <f t="shared" si="105"/>
        <v>2015</v>
      </c>
      <c r="W1171">
        <f t="shared" si="106"/>
        <v>2015</v>
      </c>
      <c r="X1171" t="str">
        <f t="shared" si="107"/>
        <v>FR00</v>
      </c>
    </row>
    <row r="1172" spans="1:24" x14ac:dyDescent="0.2">
      <c r="A1172" s="4">
        <v>42304</v>
      </c>
      <c r="B1172" s="4">
        <v>42306</v>
      </c>
      <c r="D1172" t="s">
        <v>427</v>
      </c>
      <c r="E1172" s="4">
        <v>52642</v>
      </c>
      <c r="F1172" s="6">
        <v>8.7499999999999994E-2</v>
      </c>
      <c r="K1172" s="6">
        <v>9.1993000000000005E-2</v>
      </c>
      <c r="L1172" s="6">
        <v>9.2399999999999996E-2</v>
      </c>
      <c r="N1172" s="8">
        <v>1276000</v>
      </c>
      <c r="P1172" s="8">
        <v>900000</v>
      </c>
      <c r="R1172" s="8">
        <v>900000</v>
      </c>
      <c r="T1172" s="8">
        <v>1.4177777777777778</v>
      </c>
      <c r="V1172">
        <f t="shared" si="105"/>
        <v>2015</v>
      </c>
      <c r="W1172">
        <f t="shared" si="106"/>
        <v>2015</v>
      </c>
      <c r="X1172" t="str">
        <f t="shared" si="107"/>
        <v>FR00</v>
      </c>
    </row>
    <row r="1173" spans="1:24" x14ac:dyDescent="0.2">
      <c r="A1173" s="4">
        <v>42305</v>
      </c>
      <c r="B1173" s="4">
        <v>42311</v>
      </c>
      <c r="D1173" t="s">
        <v>375</v>
      </c>
      <c r="E1173" s="4">
        <v>45061</v>
      </c>
      <c r="F1173" s="6">
        <v>5.6250000000000001E-2</v>
      </c>
      <c r="K1173" s="6">
        <v>8.5999999999999993E-2</v>
      </c>
      <c r="N1173" s="8">
        <v>900000</v>
      </c>
      <c r="O1173" s="8">
        <v>900000</v>
      </c>
      <c r="P1173" s="8">
        <v>900000</v>
      </c>
      <c r="R1173" s="8">
        <v>900000</v>
      </c>
      <c r="S1173" s="8">
        <v>900000</v>
      </c>
      <c r="T1173" s="8">
        <v>1</v>
      </c>
      <c r="V1173">
        <f t="shared" si="105"/>
        <v>2015</v>
      </c>
      <c r="W1173">
        <f t="shared" si="106"/>
        <v>2015</v>
      </c>
      <c r="X1173" t="str">
        <f t="shared" si="107"/>
        <v>FR00</v>
      </c>
    </row>
    <row r="1174" spans="1:24" x14ac:dyDescent="0.2">
      <c r="A1174" s="4">
        <v>42307</v>
      </c>
      <c r="B1174" s="4">
        <v>42312</v>
      </c>
      <c r="D1174" t="s">
        <v>553</v>
      </c>
      <c r="E1174" s="4">
        <v>45234</v>
      </c>
      <c r="F1174" s="6">
        <v>8.8200000000000001E-2</v>
      </c>
      <c r="K1174" s="6">
        <v>8.8200000000000001E-2</v>
      </c>
      <c r="N1174" s="8">
        <v>1500000</v>
      </c>
      <c r="P1174" s="8">
        <v>1500000</v>
      </c>
      <c r="R1174" s="8">
        <v>1500000</v>
      </c>
      <c r="S1174" s="8">
        <v>1500000</v>
      </c>
      <c r="T1174" s="8">
        <v>1</v>
      </c>
      <c r="V1174">
        <f t="shared" si="105"/>
        <v>2015</v>
      </c>
      <c r="W1174">
        <f t="shared" si="106"/>
        <v>2015</v>
      </c>
      <c r="X1174" t="str">
        <f t="shared" si="107"/>
        <v>SDHI</v>
      </c>
    </row>
    <row r="1175" spans="1:24" x14ac:dyDescent="0.2">
      <c r="A1175" s="4">
        <v>42311</v>
      </c>
      <c r="B1175" s="4">
        <v>42313</v>
      </c>
      <c r="D1175" t="s">
        <v>554</v>
      </c>
      <c r="E1175" s="4">
        <v>42494</v>
      </c>
      <c r="F1175" s="6">
        <v>0</v>
      </c>
      <c r="K1175" s="6">
        <v>7.2237499999999996E-2</v>
      </c>
      <c r="L1175" s="6">
        <v>7.3749999999999996E-2</v>
      </c>
      <c r="M1175" s="8">
        <v>2000000</v>
      </c>
      <c r="N1175" s="8">
        <v>2100000</v>
      </c>
      <c r="O1175" s="8">
        <v>3330000</v>
      </c>
      <c r="P1175" s="8">
        <v>1805000</v>
      </c>
      <c r="Q1175" s="8">
        <v>2445000</v>
      </c>
      <c r="R1175" s="8">
        <v>1250000</v>
      </c>
      <c r="S1175" s="8">
        <v>1880000</v>
      </c>
      <c r="T1175" s="8">
        <v>1.68</v>
      </c>
      <c r="V1175">
        <f t="shared" si="105"/>
        <v>2015</v>
      </c>
      <c r="W1175">
        <f t="shared" si="106"/>
        <v>2015</v>
      </c>
      <c r="X1175" t="str">
        <f t="shared" si="107"/>
        <v>SPNS</v>
      </c>
    </row>
    <row r="1176" spans="1:24" x14ac:dyDescent="0.2">
      <c r="A1176" s="4">
        <v>42311</v>
      </c>
      <c r="B1176" s="4">
        <v>42313</v>
      </c>
      <c r="D1176" t="s">
        <v>537</v>
      </c>
      <c r="E1176" s="4">
        <v>43125</v>
      </c>
      <c r="F1176" s="6">
        <v>7.7499999999999999E-2</v>
      </c>
      <c r="K1176" s="6">
        <v>8.7669300000000006E-2</v>
      </c>
      <c r="L1176" s="6">
        <v>8.8437500000000002E-2</v>
      </c>
      <c r="N1176" s="8">
        <v>610000</v>
      </c>
      <c r="P1176" s="8">
        <v>490000</v>
      </c>
      <c r="R1176" s="8">
        <v>480000</v>
      </c>
      <c r="T1176" s="8">
        <v>1.2708333333333333</v>
      </c>
      <c r="V1176">
        <f t="shared" si="105"/>
        <v>2015</v>
      </c>
      <c r="W1176">
        <f t="shared" si="106"/>
        <v>2015</v>
      </c>
      <c r="X1176" t="str">
        <f t="shared" si="107"/>
        <v>PBS0</v>
      </c>
    </row>
    <row r="1177" spans="1:24" x14ac:dyDescent="0.2">
      <c r="A1177" s="4">
        <v>42311</v>
      </c>
      <c r="B1177" s="4">
        <v>42313</v>
      </c>
      <c r="D1177" t="s">
        <v>467</v>
      </c>
      <c r="E1177" s="4">
        <v>44089</v>
      </c>
      <c r="F1177" s="6">
        <v>8.2500000000000004E-2</v>
      </c>
      <c r="K1177" s="6">
        <v>8.8291700000000001E-2</v>
      </c>
      <c r="L1177" s="6">
        <v>8.8749999999999996E-2</v>
      </c>
      <c r="N1177" s="8">
        <v>410000</v>
      </c>
      <c r="P1177" s="8">
        <v>150000</v>
      </c>
      <c r="R1177" s="8">
        <v>150000</v>
      </c>
      <c r="T1177" s="8">
        <v>2.7333333333333334</v>
      </c>
      <c r="V1177">
        <f t="shared" si="105"/>
        <v>2015</v>
      </c>
      <c r="W1177">
        <f t="shared" si="106"/>
        <v>2015</v>
      </c>
      <c r="X1177" t="str">
        <f t="shared" si="107"/>
        <v>PBS0</v>
      </c>
    </row>
    <row r="1178" spans="1:24" x14ac:dyDescent="0.2">
      <c r="A1178" s="4">
        <v>42311</v>
      </c>
      <c r="B1178" s="4">
        <v>42313</v>
      </c>
      <c r="D1178" t="s">
        <v>555</v>
      </c>
      <c r="E1178" s="4">
        <v>45153</v>
      </c>
      <c r="N1178" s="8">
        <v>210000</v>
      </c>
      <c r="P1178" s="8">
        <v>35000</v>
      </c>
      <c r="R1178" s="8">
        <v>0</v>
      </c>
      <c r="V1178">
        <f t="shared" si="105"/>
        <v>2015</v>
      </c>
      <c r="W1178">
        <f t="shared" si="106"/>
        <v>2015</v>
      </c>
      <c r="X1178" t="str">
        <f t="shared" si="107"/>
        <v>PBS0</v>
      </c>
    </row>
    <row r="1179" spans="1:24" x14ac:dyDescent="0.2">
      <c r="A1179" s="4">
        <v>42318</v>
      </c>
      <c r="B1179" s="4">
        <v>42320</v>
      </c>
      <c r="D1179" t="s">
        <v>556</v>
      </c>
      <c r="E1179" s="4">
        <v>42411</v>
      </c>
      <c r="F1179" s="6">
        <v>0</v>
      </c>
      <c r="K1179" s="6">
        <v>6.3421900000000003E-2</v>
      </c>
      <c r="L1179" s="6">
        <v>6.4899999999999999E-2</v>
      </c>
      <c r="M1179" s="8">
        <v>6000000</v>
      </c>
      <c r="N1179" s="8">
        <v>1221000</v>
      </c>
      <c r="O1179" s="8">
        <v>13677000</v>
      </c>
      <c r="P1179" s="8">
        <v>1221000</v>
      </c>
      <c r="Q1179" s="8">
        <v>13279000</v>
      </c>
      <c r="R1179" s="8">
        <v>800000</v>
      </c>
      <c r="S1179" s="8">
        <v>9000000</v>
      </c>
      <c r="T1179" s="8">
        <v>1.5262500000000001</v>
      </c>
      <c r="V1179">
        <f t="shared" si="105"/>
        <v>2015</v>
      </c>
      <c r="W1179">
        <f t="shared" si="106"/>
        <v>2015</v>
      </c>
      <c r="X1179" t="str">
        <f t="shared" si="107"/>
        <v>SPN0</v>
      </c>
    </row>
    <row r="1180" spans="1:24" x14ac:dyDescent="0.2">
      <c r="A1180" s="4">
        <v>42318</v>
      </c>
      <c r="B1180" s="4">
        <v>42320</v>
      </c>
      <c r="D1180" t="s">
        <v>557</v>
      </c>
      <c r="E1180" s="4">
        <v>42685</v>
      </c>
      <c r="F1180" s="6">
        <v>0</v>
      </c>
      <c r="K1180" s="6">
        <v>7.2236800000000004E-2</v>
      </c>
      <c r="L1180" s="6">
        <v>7.3999999999999996E-2</v>
      </c>
      <c r="N1180" s="8">
        <v>1750000</v>
      </c>
      <c r="P1180" s="8">
        <v>1750000</v>
      </c>
      <c r="R1180" s="8">
        <v>950000</v>
      </c>
      <c r="T1180" s="8">
        <v>1.8421052631578947</v>
      </c>
      <c r="V1180">
        <f t="shared" si="105"/>
        <v>2015</v>
      </c>
      <c r="W1180">
        <f t="shared" si="106"/>
        <v>2015</v>
      </c>
      <c r="X1180" t="str">
        <f t="shared" si="107"/>
        <v>SPN1</v>
      </c>
    </row>
    <row r="1181" spans="1:24" x14ac:dyDescent="0.2">
      <c r="A1181" s="4">
        <v>42318</v>
      </c>
      <c r="B1181" s="4">
        <v>42320</v>
      </c>
      <c r="D1181" t="s">
        <v>189</v>
      </c>
      <c r="E1181" s="4">
        <v>46280</v>
      </c>
      <c r="F1181" s="6">
        <v>8.3750000000000005E-2</v>
      </c>
      <c r="K1181" s="6">
        <v>8.65374E-2</v>
      </c>
      <c r="L1181" s="6">
        <v>8.7499999999999994E-2</v>
      </c>
      <c r="N1181" s="8">
        <v>8108000</v>
      </c>
      <c r="P1181" s="8">
        <v>8108000</v>
      </c>
      <c r="R1181" s="8">
        <v>5100000</v>
      </c>
      <c r="T1181" s="8">
        <v>1.5898039215686275</v>
      </c>
      <c r="V1181">
        <f t="shared" si="105"/>
        <v>2015</v>
      </c>
      <c r="W1181">
        <f t="shared" si="106"/>
        <v>2015</v>
      </c>
      <c r="X1181" t="str">
        <f t="shared" si="107"/>
        <v>FR00</v>
      </c>
    </row>
    <row r="1182" spans="1:24" x14ac:dyDescent="0.2">
      <c r="A1182" s="4">
        <v>42318</v>
      </c>
      <c r="B1182" s="4">
        <v>42320</v>
      </c>
      <c r="D1182" t="s">
        <v>535</v>
      </c>
      <c r="E1182" s="4">
        <v>49810</v>
      </c>
      <c r="F1182" s="6">
        <v>8.2500000000000004E-2</v>
      </c>
      <c r="K1182" s="6">
        <v>9.0671399999999999E-2</v>
      </c>
      <c r="L1182" s="6">
        <v>9.1300000000000006E-2</v>
      </c>
      <c r="N1182" s="8">
        <v>2598000</v>
      </c>
      <c r="P1182" s="8">
        <v>2200000</v>
      </c>
      <c r="R1182" s="8">
        <v>2150000</v>
      </c>
      <c r="T1182" s="8">
        <v>1.2083720930232558</v>
      </c>
      <c r="V1182">
        <f t="shared" si="105"/>
        <v>2015</v>
      </c>
      <c r="W1182">
        <f t="shared" si="106"/>
        <v>2015</v>
      </c>
      <c r="X1182" t="str">
        <f t="shared" si="107"/>
        <v>FR00</v>
      </c>
    </row>
    <row r="1183" spans="1:24" x14ac:dyDescent="0.2">
      <c r="A1183" s="4">
        <v>42325</v>
      </c>
      <c r="B1183" s="4">
        <v>42327</v>
      </c>
      <c r="D1183" t="s">
        <v>554</v>
      </c>
      <c r="E1183" s="4">
        <v>42494</v>
      </c>
      <c r="F1183" s="6">
        <v>0</v>
      </c>
      <c r="K1183" s="6">
        <v>7.3569399999999993E-2</v>
      </c>
      <c r="L1183" s="6">
        <v>7.4999999999999997E-2</v>
      </c>
      <c r="M1183" s="8">
        <v>2000000</v>
      </c>
      <c r="N1183" s="8">
        <v>2411000</v>
      </c>
      <c r="O1183" s="8">
        <v>3960700</v>
      </c>
      <c r="P1183" s="8">
        <v>2411000</v>
      </c>
      <c r="Q1183" s="8">
        <v>3291000</v>
      </c>
      <c r="R1183" s="8">
        <v>2310000</v>
      </c>
      <c r="S1183" s="8">
        <v>3170000</v>
      </c>
      <c r="T1183" s="8">
        <v>1.0437229437229438</v>
      </c>
      <c r="V1183">
        <f t="shared" si="105"/>
        <v>2015</v>
      </c>
      <c r="W1183">
        <f t="shared" si="106"/>
        <v>2015</v>
      </c>
      <c r="X1183" t="str">
        <f t="shared" si="107"/>
        <v>SPNS</v>
      </c>
    </row>
    <row r="1184" spans="1:24" x14ac:dyDescent="0.2">
      <c r="A1184" s="4">
        <v>42325</v>
      </c>
      <c r="B1184" s="4">
        <v>42327</v>
      </c>
      <c r="D1184" t="s">
        <v>537</v>
      </c>
      <c r="E1184" s="4">
        <v>43125</v>
      </c>
      <c r="F1184" s="6">
        <v>7.7499999999999999E-2</v>
      </c>
      <c r="K1184" s="6">
        <v>8.7598200000000001E-2</v>
      </c>
      <c r="L1184" s="6">
        <v>8.7812500000000002E-2</v>
      </c>
      <c r="N1184" s="8">
        <v>532000</v>
      </c>
      <c r="P1184" s="8">
        <v>210000</v>
      </c>
      <c r="R1184" s="8">
        <v>210000</v>
      </c>
      <c r="T1184" s="8">
        <v>2.5333333333333332</v>
      </c>
      <c r="V1184">
        <f t="shared" si="105"/>
        <v>2015</v>
      </c>
      <c r="W1184">
        <f t="shared" si="106"/>
        <v>2015</v>
      </c>
      <c r="X1184" t="str">
        <f t="shared" si="107"/>
        <v>PBS0</v>
      </c>
    </row>
    <row r="1185" spans="1:24" x14ac:dyDescent="0.2">
      <c r="A1185" s="4">
        <v>42325</v>
      </c>
      <c r="B1185" s="4">
        <v>42327</v>
      </c>
      <c r="D1185" t="s">
        <v>467</v>
      </c>
      <c r="E1185" s="4">
        <v>44089</v>
      </c>
      <c r="F1185" s="6">
        <v>8.2500000000000004E-2</v>
      </c>
      <c r="K1185" s="6">
        <v>8.8243100000000005E-2</v>
      </c>
      <c r="L1185" s="6">
        <v>8.9062500000000003E-2</v>
      </c>
      <c r="N1185" s="8">
        <v>741700</v>
      </c>
      <c r="P1185" s="8">
        <v>670000</v>
      </c>
      <c r="R1185" s="8">
        <v>650000</v>
      </c>
      <c r="T1185" s="8">
        <v>1.1410769230769231</v>
      </c>
      <c r="V1185">
        <f t="shared" ref="V1185:V1207" si="108">YEAR(A1185)</f>
        <v>2015</v>
      </c>
      <c r="W1185">
        <f t="shared" ref="W1185:W1207" si="109">YEAR(B1185)</f>
        <v>2015</v>
      </c>
      <c r="X1185" t="str">
        <f t="shared" ref="X1185:X1207" si="110">LEFT(D1185,4)</f>
        <v>PBS0</v>
      </c>
    </row>
    <row r="1186" spans="1:24" x14ac:dyDescent="0.2">
      <c r="A1186" s="4">
        <v>42325</v>
      </c>
      <c r="B1186" s="4">
        <v>42327</v>
      </c>
      <c r="D1186" t="s">
        <v>555</v>
      </c>
      <c r="E1186" s="4">
        <v>45153</v>
      </c>
      <c r="N1186" s="8">
        <v>276000</v>
      </c>
      <c r="P1186" s="8">
        <v>0</v>
      </c>
      <c r="R1186" s="8">
        <v>0</v>
      </c>
      <c r="V1186">
        <f t="shared" si="108"/>
        <v>2015</v>
      </c>
      <c r="W1186">
        <f t="shared" si="109"/>
        <v>2015</v>
      </c>
      <c r="X1186" t="str">
        <f t="shared" si="110"/>
        <v>PBS0</v>
      </c>
    </row>
    <row r="1187" spans="1:24" x14ac:dyDescent="0.2">
      <c r="A1187" s="4">
        <v>42327</v>
      </c>
      <c r="B1187" s="4">
        <v>42332</v>
      </c>
      <c r="D1187" t="s">
        <v>558</v>
      </c>
      <c r="E1187" s="4">
        <v>42423</v>
      </c>
      <c r="F1187" s="6">
        <v>0</v>
      </c>
      <c r="K1187" s="6">
        <v>6.7500000000000004E-2</v>
      </c>
      <c r="N1187" s="8">
        <v>10168286</v>
      </c>
      <c r="P1187" s="8">
        <v>10168286</v>
      </c>
      <c r="R1187" s="8">
        <v>10168286</v>
      </c>
      <c r="S1187" s="8">
        <v>10168286</v>
      </c>
      <c r="T1187" s="8">
        <v>1</v>
      </c>
      <c r="V1187">
        <f t="shared" si="108"/>
        <v>2015</v>
      </c>
      <c r="W1187">
        <f t="shared" si="109"/>
        <v>2015</v>
      </c>
      <c r="X1187" t="str">
        <f t="shared" si="110"/>
        <v>SPNN</v>
      </c>
    </row>
    <row r="1188" spans="1:24" x14ac:dyDescent="0.2">
      <c r="A1188" s="4">
        <v>42327</v>
      </c>
      <c r="B1188" s="4">
        <v>42332</v>
      </c>
      <c r="D1188" t="s">
        <v>559</v>
      </c>
      <c r="E1188" s="4">
        <v>42423</v>
      </c>
      <c r="F1188" s="6">
        <v>0</v>
      </c>
      <c r="K1188" s="6">
        <v>6.7500000000000004E-2</v>
      </c>
      <c r="N1188" s="8">
        <v>5084143</v>
      </c>
      <c r="P1188" s="8">
        <v>5084143</v>
      </c>
      <c r="R1188" s="8">
        <v>5084143</v>
      </c>
      <c r="S1188" s="8">
        <v>5084143</v>
      </c>
      <c r="T1188" s="8">
        <v>1</v>
      </c>
      <c r="V1188">
        <f t="shared" si="108"/>
        <v>2015</v>
      </c>
      <c r="W1188">
        <f t="shared" si="109"/>
        <v>2015</v>
      </c>
      <c r="X1188" t="str">
        <f t="shared" si="110"/>
        <v>SPNS</v>
      </c>
    </row>
    <row r="1189" spans="1:24" x14ac:dyDescent="0.2">
      <c r="A1189" s="4">
        <v>42331</v>
      </c>
      <c r="B1189" s="4">
        <v>42334</v>
      </c>
      <c r="D1189" t="s">
        <v>560</v>
      </c>
      <c r="E1189" s="4">
        <v>42615</v>
      </c>
      <c r="F1189" s="6">
        <v>0</v>
      </c>
      <c r="K1189" s="6">
        <v>7.4999999999999997E-2</v>
      </c>
      <c r="N1189" s="8">
        <v>657915</v>
      </c>
      <c r="P1189" s="8">
        <v>657915</v>
      </c>
      <c r="R1189" s="8">
        <v>657915</v>
      </c>
      <c r="S1189" s="8">
        <v>657915</v>
      </c>
      <c r="T1189" s="8">
        <v>1</v>
      </c>
      <c r="V1189">
        <f t="shared" si="108"/>
        <v>2015</v>
      </c>
      <c r="W1189">
        <f t="shared" si="109"/>
        <v>2015</v>
      </c>
      <c r="X1189" t="str">
        <f t="shared" si="110"/>
        <v>SPNN</v>
      </c>
    </row>
    <row r="1190" spans="1:24" x14ac:dyDescent="0.2">
      <c r="A1190" s="4">
        <v>42332</v>
      </c>
      <c r="B1190" s="4">
        <v>42334</v>
      </c>
      <c r="D1190" t="s">
        <v>538</v>
      </c>
      <c r="E1190" s="4">
        <v>42587</v>
      </c>
      <c r="F1190" s="6">
        <v>0</v>
      </c>
      <c r="K1190" s="6">
        <v>7.1135000000000004E-2</v>
      </c>
      <c r="L1190" s="6">
        <v>7.1599999999999997E-2</v>
      </c>
      <c r="M1190" s="8">
        <v>6000000</v>
      </c>
      <c r="N1190" s="8">
        <v>1525000</v>
      </c>
      <c r="O1190" s="8">
        <v>17858400</v>
      </c>
      <c r="P1190" s="8">
        <v>1525000</v>
      </c>
      <c r="Q1190" s="8">
        <v>13698500</v>
      </c>
      <c r="R1190" s="8">
        <v>1000000</v>
      </c>
      <c r="S1190" s="8">
        <v>9000000</v>
      </c>
      <c r="T1190" s="8">
        <v>1.5249999999999999</v>
      </c>
      <c r="V1190">
        <f t="shared" si="108"/>
        <v>2015</v>
      </c>
      <c r="W1190">
        <f t="shared" si="109"/>
        <v>2015</v>
      </c>
      <c r="X1190" t="str">
        <f t="shared" si="110"/>
        <v>SPN1</v>
      </c>
    </row>
    <row r="1191" spans="1:24" x14ac:dyDescent="0.2">
      <c r="A1191" s="4">
        <v>42332</v>
      </c>
      <c r="B1191" s="4">
        <v>42334</v>
      </c>
      <c r="D1191" t="s">
        <v>172</v>
      </c>
      <c r="E1191" s="4">
        <v>44392</v>
      </c>
      <c r="F1191" s="6">
        <v>8.2500000000000004E-2</v>
      </c>
      <c r="K1191" s="6">
        <v>8.5298299999999994E-2</v>
      </c>
      <c r="L1191" s="6">
        <v>8.5400000000000004E-2</v>
      </c>
      <c r="N1191" s="8">
        <v>4523900</v>
      </c>
      <c r="P1191" s="8">
        <v>1350000</v>
      </c>
      <c r="R1191" s="8">
        <v>1350000</v>
      </c>
      <c r="T1191" s="8">
        <v>3.3510370370370373</v>
      </c>
      <c r="V1191">
        <f t="shared" si="108"/>
        <v>2015</v>
      </c>
      <c r="W1191">
        <f t="shared" si="109"/>
        <v>2015</v>
      </c>
      <c r="X1191" t="str">
        <f t="shared" si="110"/>
        <v>FR00</v>
      </c>
    </row>
    <row r="1192" spans="1:24" x14ac:dyDescent="0.2">
      <c r="A1192" s="4">
        <v>42332</v>
      </c>
      <c r="B1192" s="4">
        <v>42334</v>
      </c>
      <c r="D1192" t="s">
        <v>189</v>
      </c>
      <c r="E1192" s="4">
        <v>46280</v>
      </c>
      <c r="F1192" s="6">
        <v>8.3750000000000005E-2</v>
      </c>
      <c r="K1192" s="6">
        <v>8.6049899999999999E-2</v>
      </c>
      <c r="L1192" s="6">
        <v>8.6800000000000002E-2</v>
      </c>
      <c r="N1192" s="8">
        <v>8923500</v>
      </c>
      <c r="P1192" s="8">
        <v>8923500</v>
      </c>
      <c r="R1192" s="8">
        <v>4750000</v>
      </c>
      <c r="T1192" s="8">
        <v>1.8786315789473684</v>
      </c>
      <c r="V1192">
        <f t="shared" si="108"/>
        <v>2015</v>
      </c>
      <c r="W1192">
        <f t="shared" si="109"/>
        <v>2015</v>
      </c>
      <c r="X1192" t="str">
        <f t="shared" si="110"/>
        <v>FR00</v>
      </c>
    </row>
    <row r="1193" spans="1:24" x14ac:dyDescent="0.2">
      <c r="A1193" s="4">
        <v>42332</v>
      </c>
      <c r="B1193" s="4">
        <v>42334</v>
      </c>
      <c r="D1193" t="s">
        <v>539</v>
      </c>
      <c r="E1193" s="4">
        <v>47983</v>
      </c>
      <c r="F1193" s="6">
        <v>8.7499999999999994E-2</v>
      </c>
      <c r="K1193" s="6">
        <v>8.8698100000000002E-2</v>
      </c>
      <c r="L1193" s="6">
        <v>8.8999999999999996E-2</v>
      </c>
      <c r="N1193" s="8">
        <v>2886000</v>
      </c>
      <c r="P1193" s="8">
        <v>1900000</v>
      </c>
      <c r="R1193" s="8">
        <v>1900000</v>
      </c>
      <c r="T1193" s="8">
        <v>1.5189473684210526</v>
      </c>
      <c r="V1193">
        <f t="shared" si="108"/>
        <v>2015</v>
      </c>
      <c r="W1193">
        <f t="shared" si="109"/>
        <v>2015</v>
      </c>
      <c r="X1193" t="str">
        <f t="shared" si="110"/>
        <v>FR00</v>
      </c>
    </row>
    <row r="1194" spans="1:24" x14ac:dyDescent="0.2">
      <c r="A1194" s="4">
        <v>42339</v>
      </c>
      <c r="B1194" s="4">
        <v>42341</v>
      </c>
      <c r="D1194" t="s">
        <v>517</v>
      </c>
      <c r="E1194" s="4">
        <v>42433</v>
      </c>
      <c r="F1194" s="6">
        <v>0</v>
      </c>
      <c r="K1194" s="6">
        <v>6.2826499999999993E-2</v>
      </c>
      <c r="L1194" s="6">
        <v>6.3899999999999998E-2</v>
      </c>
      <c r="M1194" s="8">
        <v>6000000</v>
      </c>
      <c r="N1194" s="8">
        <v>2361000</v>
      </c>
      <c r="O1194" s="8">
        <v>18893000</v>
      </c>
      <c r="P1194" s="8">
        <v>2100000</v>
      </c>
      <c r="Q1194" s="8">
        <v>12950000</v>
      </c>
      <c r="R1194" s="8">
        <v>1000000</v>
      </c>
      <c r="S1194" s="8">
        <v>9000000</v>
      </c>
      <c r="T1194" s="8">
        <v>2.3610000000000002</v>
      </c>
      <c r="V1194">
        <f t="shared" si="108"/>
        <v>2015</v>
      </c>
      <c r="W1194">
        <f t="shared" si="109"/>
        <v>2015</v>
      </c>
      <c r="X1194" t="str">
        <f t="shared" si="110"/>
        <v>SPN1</v>
      </c>
    </row>
    <row r="1195" spans="1:24" x14ac:dyDescent="0.2">
      <c r="A1195" s="4">
        <v>42339</v>
      </c>
      <c r="B1195" s="4">
        <v>42341</v>
      </c>
      <c r="D1195" t="s">
        <v>561</v>
      </c>
      <c r="E1195" s="4">
        <v>42706</v>
      </c>
      <c r="F1195" s="6">
        <v>0</v>
      </c>
      <c r="K1195" s="6">
        <v>7.2877800000000006E-2</v>
      </c>
      <c r="L1195" s="6">
        <v>7.3499999999999996E-2</v>
      </c>
      <c r="N1195" s="8">
        <v>1001000</v>
      </c>
      <c r="P1195" s="8">
        <v>900000</v>
      </c>
      <c r="R1195" s="8">
        <v>900000</v>
      </c>
      <c r="T1195" s="8">
        <v>1.1122222222222222</v>
      </c>
      <c r="V1195">
        <f t="shared" si="108"/>
        <v>2015</v>
      </c>
      <c r="W1195">
        <f t="shared" si="109"/>
        <v>2015</v>
      </c>
      <c r="X1195" t="str">
        <f t="shared" si="110"/>
        <v>SPN1</v>
      </c>
    </row>
    <row r="1196" spans="1:24" x14ac:dyDescent="0.2">
      <c r="A1196" s="4">
        <v>42339</v>
      </c>
      <c r="B1196" s="4">
        <v>42341</v>
      </c>
      <c r="D1196" t="s">
        <v>172</v>
      </c>
      <c r="E1196" s="4">
        <v>44392</v>
      </c>
      <c r="F1196" s="6">
        <v>8.2500000000000004E-2</v>
      </c>
      <c r="K1196" s="6">
        <v>8.4273100000000004E-2</v>
      </c>
      <c r="L1196" s="6">
        <v>8.4900000000000003E-2</v>
      </c>
      <c r="N1196" s="8">
        <v>3427000</v>
      </c>
      <c r="P1196" s="8">
        <v>2800000</v>
      </c>
      <c r="R1196" s="8">
        <v>2700000</v>
      </c>
      <c r="T1196" s="8">
        <v>1.2692592592592593</v>
      </c>
      <c r="V1196">
        <f t="shared" si="108"/>
        <v>2015</v>
      </c>
      <c r="W1196">
        <f t="shared" si="109"/>
        <v>2015</v>
      </c>
      <c r="X1196" t="str">
        <f t="shared" si="110"/>
        <v>FR00</v>
      </c>
    </row>
    <row r="1197" spans="1:24" x14ac:dyDescent="0.2">
      <c r="A1197" s="4">
        <v>42339</v>
      </c>
      <c r="B1197" s="4">
        <v>42341</v>
      </c>
      <c r="D1197" t="s">
        <v>189</v>
      </c>
      <c r="E1197" s="4">
        <v>46280</v>
      </c>
      <c r="F1197" s="6">
        <v>8.3750000000000005E-2</v>
      </c>
      <c r="K1197" s="6">
        <v>8.5216500000000001E-2</v>
      </c>
      <c r="L1197" s="6">
        <v>8.5500000000000007E-2</v>
      </c>
      <c r="N1197" s="8">
        <v>7867000</v>
      </c>
      <c r="P1197" s="8">
        <v>6600000</v>
      </c>
      <c r="R1197" s="8">
        <v>3850000</v>
      </c>
      <c r="T1197" s="8">
        <v>2.0433766233766235</v>
      </c>
      <c r="V1197">
        <f t="shared" si="108"/>
        <v>2015</v>
      </c>
      <c r="W1197">
        <f t="shared" si="109"/>
        <v>2015</v>
      </c>
      <c r="X1197" t="str">
        <f t="shared" si="110"/>
        <v>FR00</v>
      </c>
    </row>
    <row r="1198" spans="1:24" x14ac:dyDescent="0.2">
      <c r="A1198" s="4">
        <v>42339</v>
      </c>
      <c r="B1198" s="4">
        <v>42341</v>
      </c>
      <c r="D1198" t="s">
        <v>539</v>
      </c>
      <c r="E1198" s="4">
        <v>47983</v>
      </c>
      <c r="F1198" s="6">
        <v>8.7499999999999994E-2</v>
      </c>
      <c r="K1198" s="6">
        <v>8.7096599999999996E-2</v>
      </c>
      <c r="L1198" s="6">
        <v>8.72E-2</v>
      </c>
      <c r="N1198" s="8">
        <v>4237000</v>
      </c>
      <c r="P1198" s="8">
        <v>550000</v>
      </c>
      <c r="R1198" s="8">
        <v>550000</v>
      </c>
      <c r="T1198" s="8">
        <v>7.7036363636363641</v>
      </c>
      <c r="V1198">
        <f t="shared" si="108"/>
        <v>2015</v>
      </c>
      <c r="W1198">
        <f t="shared" si="109"/>
        <v>2015</v>
      </c>
      <c r="X1198" t="str">
        <f t="shared" si="110"/>
        <v>FR00</v>
      </c>
    </row>
    <row r="1199" spans="1:24" x14ac:dyDescent="0.2">
      <c r="A1199" s="4">
        <v>42342</v>
      </c>
      <c r="B1199" s="4">
        <v>42348</v>
      </c>
      <c r="D1199" t="s">
        <v>537</v>
      </c>
      <c r="E1199" s="4">
        <v>43125</v>
      </c>
      <c r="F1199" s="6">
        <v>7.7499999999999999E-2</v>
      </c>
      <c r="K1199" s="6">
        <v>8.5000000000000006E-2</v>
      </c>
      <c r="N1199" s="8">
        <v>1000000</v>
      </c>
      <c r="P1199" s="8">
        <v>1000000</v>
      </c>
      <c r="R1199" s="8">
        <v>1000000</v>
      </c>
      <c r="S1199" s="8">
        <v>1000000</v>
      </c>
      <c r="T1199" s="8">
        <v>1</v>
      </c>
      <c r="V1199">
        <f t="shared" si="108"/>
        <v>2015</v>
      </c>
      <c r="W1199">
        <f t="shared" si="109"/>
        <v>2015</v>
      </c>
      <c r="X1199" t="str">
        <f t="shared" si="110"/>
        <v>PBS0</v>
      </c>
    </row>
    <row r="1200" spans="1:24" x14ac:dyDescent="0.2">
      <c r="A1200" s="4">
        <v>42356</v>
      </c>
      <c r="B1200" s="4">
        <v>42361</v>
      </c>
      <c r="D1200" t="s">
        <v>440</v>
      </c>
      <c r="E1200" s="4">
        <v>45366</v>
      </c>
      <c r="F1200" s="6">
        <v>8.3750000000000005E-2</v>
      </c>
      <c r="K1200" s="6">
        <v>8.7099999999999997E-2</v>
      </c>
      <c r="N1200" s="8">
        <v>7000000</v>
      </c>
      <c r="P1200" s="8">
        <v>7000000</v>
      </c>
      <c r="R1200" s="8">
        <v>7000000</v>
      </c>
      <c r="S1200" s="8">
        <v>14000000</v>
      </c>
      <c r="T1200" s="8">
        <v>1</v>
      </c>
      <c r="V1200">
        <f t="shared" si="108"/>
        <v>2015</v>
      </c>
      <c r="W1200">
        <f t="shared" si="109"/>
        <v>2015</v>
      </c>
      <c r="X1200" t="str">
        <f t="shared" si="110"/>
        <v>FR00</v>
      </c>
    </row>
    <row r="1201" spans="1:24" x14ac:dyDescent="0.2">
      <c r="A1201" s="4">
        <v>42356</v>
      </c>
      <c r="B1201" s="4">
        <v>42367</v>
      </c>
      <c r="D1201" t="s">
        <v>562</v>
      </c>
      <c r="E1201" s="4">
        <v>42615</v>
      </c>
      <c r="K1201" s="6">
        <v>8.6800000000000002E-2</v>
      </c>
      <c r="N1201" s="8">
        <v>7000000</v>
      </c>
      <c r="P1201" s="8">
        <v>7000000</v>
      </c>
      <c r="R1201" s="8">
        <v>7000000</v>
      </c>
      <c r="T1201" s="8">
        <v>1</v>
      </c>
      <c r="V1201">
        <f t="shared" si="108"/>
        <v>2015</v>
      </c>
      <c r="W1201">
        <f t="shared" si="109"/>
        <v>2015</v>
      </c>
      <c r="X1201" t="str">
        <f t="shared" si="110"/>
        <v>FR00</v>
      </c>
    </row>
    <row r="1202" spans="1:24" x14ac:dyDescent="0.2">
      <c r="A1202" s="4">
        <v>42366</v>
      </c>
      <c r="B1202" s="4">
        <v>42368</v>
      </c>
      <c r="D1202" t="s">
        <v>563</v>
      </c>
      <c r="E1202" s="4">
        <v>42398</v>
      </c>
      <c r="F1202" s="6">
        <v>0</v>
      </c>
      <c r="K1202" s="6">
        <v>7.0999999999999994E-2</v>
      </c>
      <c r="N1202" s="8">
        <v>1500000</v>
      </c>
      <c r="P1202" s="8">
        <v>1500000</v>
      </c>
      <c r="R1202" s="8">
        <v>1500000</v>
      </c>
      <c r="S1202" s="8">
        <v>10500000</v>
      </c>
      <c r="T1202" s="8">
        <v>1</v>
      </c>
      <c r="V1202">
        <f t="shared" si="108"/>
        <v>2015</v>
      </c>
      <c r="W1202">
        <f t="shared" si="109"/>
        <v>2015</v>
      </c>
      <c r="X1202" t="str">
        <f t="shared" si="110"/>
        <v>SPNN</v>
      </c>
    </row>
    <row r="1203" spans="1:24" x14ac:dyDescent="0.2">
      <c r="A1203" s="4">
        <v>42366</v>
      </c>
      <c r="B1203" s="4">
        <v>42368</v>
      </c>
      <c r="D1203" t="s">
        <v>564</v>
      </c>
      <c r="E1203" s="4">
        <v>42426</v>
      </c>
      <c r="F1203" s="6">
        <v>0</v>
      </c>
      <c r="K1203" s="6">
        <v>7.1499999999999994E-2</v>
      </c>
      <c r="N1203" s="8">
        <v>2500000</v>
      </c>
      <c r="P1203" s="8">
        <v>2500000</v>
      </c>
      <c r="R1203" s="8">
        <v>2500000</v>
      </c>
      <c r="T1203" s="8">
        <v>1</v>
      </c>
      <c r="V1203">
        <f t="shared" si="108"/>
        <v>2015</v>
      </c>
      <c r="W1203">
        <f t="shared" si="109"/>
        <v>2015</v>
      </c>
      <c r="X1203" t="str">
        <f t="shared" si="110"/>
        <v>SPNN</v>
      </c>
    </row>
    <row r="1204" spans="1:24" x14ac:dyDescent="0.2">
      <c r="A1204" s="4">
        <v>42366</v>
      </c>
      <c r="B1204" s="4">
        <v>42368</v>
      </c>
      <c r="D1204" t="s">
        <v>564</v>
      </c>
      <c r="E1204" s="4">
        <v>42426</v>
      </c>
      <c r="F1204" s="6">
        <v>0</v>
      </c>
      <c r="K1204" s="6">
        <v>7.1499999999999994E-2</v>
      </c>
      <c r="N1204" s="8">
        <v>3000000</v>
      </c>
      <c r="P1204" s="8">
        <v>3000000</v>
      </c>
      <c r="R1204" s="8">
        <v>3250000</v>
      </c>
      <c r="T1204" s="8">
        <v>0.92307692307692313</v>
      </c>
      <c r="V1204">
        <f t="shared" si="108"/>
        <v>2015</v>
      </c>
      <c r="W1204">
        <f t="shared" si="109"/>
        <v>2015</v>
      </c>
      <c r="X1204" t="str">
        <f t="shared" si="110"/>
        <v>SPNN</v>
      </c>
    </row>
    <row r="1205" spans="1:24" x14ac:dyDescent="0.2">
      <c r="A1205" s="4">
        <v>42366</v>
      </c>
      <c r="B1205" s="4">
        <v>42368</v>
      </c>
      <c r="D1205" t="s">
        <v>564</v>
      </c>
      <c r="E1205" s="4">
        <v>42426</v>
      </c>
      <c r="F1205" s="6">
        <v>0</v>
      </c>
      <c r="K1205" s="6">
        <v>7.1499999999999994E-2</v>
      </c>
      <c r="N1205" s="8">
        <v>3250000</v>
      </c>
      <c r="P1205" s="8">
        <v>3250000</v>
      </c>
      <c r="R1205" s="8">
        <v>3250000</v>
      </c>
      <c r="T1205" s="8">
        <v>1</v>
      </c>
      <c r="V1205">
        <f t="shared" si="108"/>
        <v>2015</v>
      </c>
      <c r="W1205">
        <f t="shared" si="109"/>
        <v>2015</v>
      </c>
      <c r="X1205" t="str">
        <f t="shared" si="110"/>
        <v>SPNN</v>
      </c>
    </row>
    <row r="1206" spans="1:24" x14ac:dyDescent="0.2">
      <c r="A1206" s="4">
        <v>42366</v>
      </c>
      <c r="B1206" s="4">
        <v>42368</v>
      </c>
      <c r="D1206" t="s">
        <v>565</v>
      </c>
      <c r="E1206" s="4">
        <v>43327</v>
      </c>
      <c r="F1206" s="6">
        <v>9.7500000000000003E-2</v>
      </c>
      <c r="K1206" s="6">
        <v>8.6699999999999999E-2</v>
      </c>
      <c r="N1206" s="8">
        <v>860000</v>
      </c>
      <c r="P1206" s="8">
        <v>860000</v>
      </c>
      <c r="R1206" s="8">
        <v>860000</v>
      </c>
      <c r="S1206" s="8">
        <v>1720000</v>
      </c>
      <c r="T1206" s="8">
        <v>1</v>
      </c>
      <c r="V1206">
        <f t="shared" si="108"/>
        <v>2015</v>
      </c>
      <c r="W1206">
        <f t="shared" si="109"/>
        <v>2015</v>
      </c>
      <c r="X1206" t="str">
        <f t="shared" si="110"/>
        <v>FR00</v>
      </c>
    </row>
    <row r="1207" spans="1:24" x14ac:dyDescent="0.2">
      <c r="A1207" s="4">
        <v>42366</v>
      </c>
      <c r="B1207" s="4">
        <v>42368</v>
      </c>
      <c r="D1207" t="s">
        <v>467</v>
      </c>
      <c r="E1207" s="4">
        <v>44089</v>
      </c>
      <c r="F1207" s="6">
        <v>9.2899999999999996E-2</v>
      </c>
      <c r="K1207" s="6">
        <v>8.9899999999999994E-2</v>
      </c>
      <c r="N1207" s="8">
        <v>553000</v>
      </c>
      <c r="P1207" s="8">
        <v>553000</v>
      </c>
      <c r="R1207" s="8">
        <v>860000</v>
      </c>
      <c r="T1207" s="8">
        <v>0.64302325581395348</v>
      </c>
      <c r="V1207">
        <f t="shared" si="108"/>
        <v>2015</v>
      </c>
      <c r="W1207">
        <f t="shared" si="109"/>
        <v>2015</v>
      </c>
      <c r="X1207" t="str">
        <f t="shared" si="110"/>
        <v>PBS0</v>
      </c>
    </row>
    <row r="1208" spans="1:24" x14ac:dyDescent="0.2">
      <c r="A1208" s="4">
        <v>42340</v>
      </c>
      <c r="B1208" s="4">
        <v>42346</v>
      </c>
      <c r="C1208" t="s">
        <v>622</v>
      </c>
      <c r="D1208" t="s">
        <v>566</v>
      </c>
      <c r="E1208" s="4">
        <v>46030</v>
      </c>
      <c r="F1208" s="6">
        <v>4.7500000000000001E-2</v>
      </c>
      <c r="M1208" s="8">
        <v>48643000</v>
      </c>
      <c r="N1208" s="8">
        <v>76439000</v>
      </c>
      <c r="P1208" s="8">
        <v>31270500</v>
      </c>
      <c r="R1208" s="8">
        <v>31270500</v>
      </c>
      <c r="T1208" s="8">
        <v>2.4444444444444446</v>
      </c>
      <c r="V1208">
        <f t="shared" ref="V1208" si="111">YEAR(A1208)</f>
        <v>2015</v>
      </c>
      <c r="W1208" s="16">
        <v>2015</v>
      </c>
      <c r="X1208" t="str">
        <f t="shared" ref="X1208" si="112">LEFT(D1208,4)</f>
        <v>RI01</v>
      </c>
    </row>
    <row r="1209" spans="1:24" x14ac:dyDescent="0.2">
      <c r="A1209" s="4">
        <v>42340</v>
      </c>
      <c r="B1209" s="4">
        <v>42346</v>
      </c>
      <c r="C1209" t="s">
        <v>622</v>
      </c>
      <c r="D1209" t="s">
        <v>567</v>
      </c>
      <c r="E1209" s="4">
        <v>53335</v>
      </c>
      <c r="F1209" s="6">
        <v>5.9499999999999997E-2</v>
      </c>
      <c r="N1209" s="8">
        <v>36134800</v>
      </c>
      <c r="P1209" s="8">
        <v>17372500</v>
      </c>
      <c r="R1209" s="8">
        <v>17372500</v>
      </c>
      <c r="T1209" s="8">
        <v>2.08</v>
      </c>
      <c r="V1209">
        <f t="shared" ref="V1209:V1272" si="113">YEAR(A1209)</f>
        <v>2015</v>
      </c>
      <c r="W1209" s="16">
        <v>2015</v>
      </c>
      <c r="X1209" t="str">
        <f t="shared" ref="X1209:X1272" si="114">LEFT(D1209,4)</f>
        <v>RI01</v>
      </c>
    </row>
    <row r="1210" spans="1:24" x14ac:dyDescent="0.2">
      <c r="A1210" s="4">
        <f>B1210</f>
        <v>42348</v>
      </c>
      <c r="B1210" s="4">
        <v>42348</v>
      </c>
      <c r="C1210" t="s">
        <v>622</v>
      </c>
      <c r="D1210" t="s">
        <v>537</v>
      </c>
      <c r="E1210" s="4">
        <v>43125</v>
      </c>
      <c r="F1210" s="6">
        <v>7.7499999999999999E-2</v>
      </c>
      <c r="K1210" s="6">
        <v>8.5000000000000006E-2</v>
      </c>
      <c r="N1210" s="8">
        <v>1000000</v>
      </c>
      <c r="P1210" s="8">
        <v>1000000</v>
      </c>
      <c r="R1210" s="8">
        <v>1000000</v>
      </c>
      <c r="T1210" s="8">
        <v>1</v>
      </c>
      <c r="V1210">
        <f t="shared" si="113"/>
        <v>2015</v>
      </c>
      <c r="W1210" s="16">
        <v>2015</v>
      </c>
      <c r="X1210" t="str">
        <f t="shared" si="114"/>
        <v>PBS0</v>
      </c>
    </row>
    <row r="1211" spans="1:24" x14ac:dyDescent="0.2">
      <c r="A1211" s="4">
        <v>42356</v>
      </c>
      <c r="B1211" s="4">
        <v>42361</v>
      </c>
      <c r="C1211" t="s">
        <v>622</v>
      </c>
      <c r="D1211" t="s">
        <v>440</v>
      </c>
      <c r="E1211" s="4">
        <v>45366</v>
      </c>
      <c r="F1211" s="6">
        <v>8.3750000000000005E-2</v>
      </c>
      <c r="K1211" s="6">
        <v>8.7099999999999997E-2</v>
      </c>
      <c r="N1211" s="8">
        <v>7000000</v>
      </c>
      <c r="P1211" s="8">
        <v>7000000</v>
      </c>
      <c r="R1211" s="8">
        <v>7000000</v>
      </c>
      <c r="T1211" s="8">
        <v>1</v>
      </c>
      <c r="V1211">
        <f t="shared" si="113"/>
        <v>2015</v>
      </c>
      <c r="W1211" s="16">
        <v>2015</v>
      </c>
      <c r="X1211" t="str">
        <f t="shared" si="114"/>
        <v>FR00</v>
      </c>
    </row>
    <row r="1212" spans="1:24" x14ac:dyDescent="0.2">
      <c r="A1212" s="4">
        <f>B1212</f>
        <v>42367</v>
      </c>
      <c r="B1212" s="4">
        <v>42367</v>
      </c>
      <c r="C1212" t="s">
        <v>622</v>
      </c>
      <c r="D1212" t="s">
        <v>562</v>
      </c>
      <c r="E1212" s="4">
        <v>42615</v>
      </c>
      <c r="K1212" s="6">
        <v>8.6800000000000002E-2</v>
      </c>
      <c r="N1212" s="8">
        <v>7000000</v>
      </c>
      <c r="P1212" s="8">
        <v>7000000</v>
      </c>
      <c r="R1212" s="8">
        <v>7000000</v>
      </c>
      <c r="T1212" s="8">
        <v>1</v>
      </c>
      <c r="V1212">
        <f t="shared" si="113"/>
        <v>2015</v>
      </c>
      <c r="W1212" s="16">
        <v>2015</v>
      </c>
      <c r="X1212" t="str">
        <f t="shared" si="114"/>
        <v>FR00</v>
      </c>
    </row>
    <row r="1213" spans="1:24" x14ac:dyDescent="0.2">
      <c r="A1213" s="4">
        <v>42374</v>
      </c>
      <c r="B1213" s="4">
        <v>42376</v>
      </c>
      <c r="D1213" t="s">
        <v>521</v>
      </c>
      <c r="E1213" s="4">
        <v>42461</v>
      </c>
      <c r="F1213" s="6">
        <v>0</v>
      </c>
      <c r="G1213" s="6">
        <v>6.3500000000000001E-2</v>
      </c>
      <c r="H1213" s="6">
        <v>6.7815200000000006E-2</v>
      </c>
      <c r="I1213" s="6">
        <v>7.7499999999999999E-2</v>
      </c>
      <c r="J1213" s="6">
        <v>6.3500000000000001E-2</v>
      </c>
      <c r="K1213" s="6">
        <v>6.5629999999999994E-2</v>
      </c>
      <c r="L1213" s="6">
        <v>6.7500000000000004E-2</v>
      </c>
      <c r="M1213" s="8">
        <v>12000000</v>
      </c>
      <c r="N1213" s="8">
        <v>1951000</v>
      </c>
      <c r="O1213" s="8">
        <v>26204000</v>
      </c>
      <c r="P1213" s="8">
        <v>1951000</v>
      </c>
      <c r="Q1213" s="8">
        <v>14026000</v>
      </c>
      <c r="R1213" s="8">
        <v>1000000</v>
      </c>
      <c r="S1213" s="8">
        <v>12000000</v>
      </c>
      <c r="T1213" s="8">
        <v>1.9510000000000001</v>
      </c>
      <c r="U1213" s="8">
        <v>6.8000000000000005E-2</v>
      </c>
      <c r="V1213">
        <f t="shared" si="113"/>
        <v>2016</v>
      </c>
      <c r="W1213">
        <f t="shared" ref="W1213:W1272" si="115">YEAR(B1213)</f>
        <v>2016</v>
      </c>
      <c r="X1213" t="str">
        <f t="shared" si="114"/>
        <v>SPN1</v>
      </c>
    </row>
    <row r="1214" spans="1:24" x14ac:dyDescent="0.2">
      <c r="A1214" s="4">
        <f t="shared" ref="A1214:A1217" si="116">A1213</f>
        <v>42374</v>
      </c>
      <c r="B1214" s="4">
        <v>42376</v>
      </c>
      <c r="D1214" t="s">
        <v>568</v>
      </c>
      <c r="E1214" s="4">
        <v>42741</v>
      </c>
      <c r="F1214" s="6">
        <v>0</v>
      </c>
      <c r="G1214" s="6">
        <v>7.2499999999999995E-2</v>
      </c>
      <c r="H1214" s="6">
        <v>7.6968800000000004E-2</v>
      </c>
      <c r="I1214" s="6">
        <v>8.0500000000000002E-2</v>
      </c>
      <c r="J1214" s="6">
        <v>7.2499999999999995E-2</v>
      </c>
      <c r="K1214" s="6">
        <v>7.5166300000000005E-2</v>
      </c>
      <c r="L1214" s="6">
        <v>7.6999999999999999E-2</v>
      </c>
      <c r="N1214" s="8">
        <v>2825000</v>
      </c>
      <c r="P1214" s="8">
        <v>2825000</v>
      </c>
      <c r="R1214" s="8">
        <v>1750000</v>
      </c>
      <c r="T1214" s="8">
        <v>1.6142857142857143</v>
      </c>
      <c r="U1214" s="8">
        <v>0.08</v>
      </c>
      <c r="V1214">
        <f t="shared" si="113"/>
        <v>2016</v>
      </c>
      <c r="W1214">
        <f t="shared" si="115"/>
        <v>2016</v>
      </c>
      <c r="X1214" t="str">
        <f t="shared" si="114"/>
        <v>SPN1</v>
      </c>
    </row>
    <row r="1215" spans="1:24" x14ac:dyDescent="0.2">
      <c r="A1215" s="4">
        <f t="shared" si="116"/>
        <v>42374</v>
      </c>
      <c r="B1215" s="4">
        <v>42376</v>
      </c>
      <c r="D1215" t="s">
        <v>172</v>
      </c>
      <c r="E1215" s="4">
        <v>44392</v>
      </c>
      <c r="F1215" s="6">
        <v>8.2500000000000004E-2</v>
      </c>
      <c r="G1215" s="6">
        <v>8.6999999999999994E-2</v>
      </c>
      <c r="H1215" s="6">
        <v>8.8687000000000002E-2</v>
      </c>
      <c r="I1215" s="6">
        <v>9.0999999999999998E-2</v>
      </c>
      <c r="J1215" s="6">
        <v>8.6999999999999994E-2</v>
      </c>
      <c r="K1215" s="6">
        <v>8.8196099999999999E-2</v>
      </c>
      <c r="L1215" s="6">
        <v>8.8800000000000004E-2</v>
      </c>
      <c r="N1215" s="8">
        <v>8418000</v>
      </c>
      <c r="P1215" s="8">
        <v>3300000</v>
      </c>
      <c r="R1215" s="8">
        <v>3300000</v>
      </c>
      <c r="T1215" s="8">
        <v>2.5509090909090908</v>
      </c>
      <c r="U1215" s="8">
        <v>8.8200000000000001E-2</v>
      </c>
      <c r="V1215">
        <f t="shared" si="113"/>
        <v>2016</v>
      </c>
      <c r="W1215">
        <f t="shared" si="115"/>
        <v>2016</v>
      </c>
      <c r="X1215" t="str">
        <f t="shared" si="114"/>
        <v>FR00</v>
      </c>
    </row>
    <row r="1216" spans="1:24" x14ac:dyDescent="0.2">
      <c r="A1216" s="4">
        <f t="shared" si="116"/>
        <v>42374</v>
      </c>
      <c r="B1216" s="4">
        <v>42376</v>
      </c>
      <c r="D1216" t="s">
        <v>189</v>
      </c>
      <c r="E1216" s="4">
        <v>46280</v>
      </c>
      <c r="F1216" s="6">
        <v>8.3750000000000005E-2</v>
      </c>
      <c r="G1216" s="6">
        <v>8.77E-2</v>
      </c>
      <c r="H1216" s="6">
        <v>8.8749999999999996E-2</v>
      </c>
      <c r="I1216" s="6">
        <v>9.1999999999999998E-2</v>
      </c>
      <c r="J1216" s="6">
        <v>8.77E-2</v>
      </c>
      <c r="K1216" s="6">
        <v>8.8299699999999995E-2</v>
      </c>
      <c r="L1216" s="6">
        <v>8.8599999999999998E-2</v>
      </c>
      <c r="N1216" s="8">
        <v>11247000</v>
      </c>
      <c r="P1216" s="8">
        <v>4650000</v>
      </c>
      <c r="R1216" s="8">
        <v>4650000</v>
      </c>
      <c r="T1216" s="8">
        <v>2.4187096774193551</v>
      </c>
      <c r="U1216" s="8">
        <v>8.8300000000000003E-2</v>
      </c>
      <c r="V1216">
        <f t="shared" si="113"/>
        <v>2016</v>
      </c>
      <c r="W1216">
        <f t="shared" si="115"/>
        <v>2016</v>
      </c>
      <c r="X1216" t="str">
        <f t="shared" si="114"/>
        <v>FR00</v>
      </c>
    </row>
    <row r="1217" spans="1:24" x14ac:dyDescent="0.2">
      <c r="A1217" s="4">
        <f t="shared" si="116"/>
        <v>42374</v>
      </c>
      <c r="B1217" s="4">
        <v>42376</v>
      </c>
      <c r="D1217" t="s">
        <v>535</v>
      </c>
      <c r="E1217" s="4">
        <v>49810</v>
      </c>
      <c r="F1217" s="6">
        <v>8.2500000000000004E-2</v>
      </c>
      <c r="G1217" s="6">
        <v>8.9499999999999996E-2</v>
      </c>
      <c r="H1217" s="6">
        <v>9.0512400000000007E-2</v>
      </c>
      <c r="I1217" s="6">
        <v>9.1800000000000007E-2</v>
      </c>
      <c r="J1217" s="6">
        <v>8.9499999999999996E-2</v>
      </c>
      <c r="K1217" s="6">
        <v>9.0293200000000004E-2</v>
      </c>
      <c r="L1217" s="6">
        <v>9.0499999999999997E-2</v>
      </c>
      <c r="N1217" s="8">
        <v>1763000</v>
      </c>
      <c r="P1217" s="8">
        <v>1300000</v>
      </c>
      <c r="R1217" s="8">
        <v>1300000</v>
      </c>
      <c r="T1217" s="8">
        <v>1.356153846153846</v>
      </c>
      <c r="U1217" s="8">
        <v>9.0300000000000005E-2</v>
      </c>
      <c r="V1217">
        <f t="shared" si="113"/>
        <v>2016</v>
      </c>
      <c r="W1217">
        <f t="shared" si="115"/>
        <v>2016</v>
      </c>
      <c r="X1217" t="str">
        <f t="shared" si="114"/>
        <v>FR00</v>
      </c>
    </row>
    <row r="1218" spans="1:24" x14ac:dyDescent="0.2">
      <c r="A1218" s="4">
        <v>42381</v>
      </c>
      <c r="B1218" s="4">
        <v>42383</v>
      </c>
      <c r="D1218" t="s">
        <v>569</v>
      </c>
      <c r="E1218" s="4">
        <v>42564</v>
      </c>
      <c r="F1218" s="6">
        <v>0</v>
      </c>
      <c r="G1218" s="6">
        <v>7.03125E-2</v>
      </c>
      <c r="H1218" s="6">
        <v>7.4266700000000005E-2</v>
      </c>
      <c r="I1218" s="6">
        <v>0.08</v>
      </c>
      <c r="J1218" s="6">
        <v>7.03125E-2</v>
      </c>
      <c r="K1218" s="6">
        <v>7.25605E-2</v>
      </c>
      <c r="L1218" s="6">
        <v>7.3749999999999996E-2</v>
      </c>
      <c r="M1218" s="8">
        <v>2000000</v>
      </c>
      <c r="N1218" s="8">
        <v>2901000</v>
      </c>
      <c r="O1218" s="8">
        <v>7938000</v>
      </c>
      <c r="P1218" s="8">
        <v>1030000</v>
      </c>
      <c r="Q1218" s="8">
        <v>5471000</v>
      </c>
      <c r="R1218" s="8">
        <v>1000000</v>
      </c>
      <c r="S1218" s="8">
        <v>4000000</v>
      </c>
      <c r="T1218" s="8">
        <v>2.9009999999999998</v>
      </c>
      <c r="U1218" s="8">
        <v>7.2599999999999998E-2</v>
      </c>
      <c r="V1218">
        <f t="shared" si="113"/>
        <v>2016</v>
      </c>
      <c r="W1218">
        <f t="shared" si="115"/>
        <v>2016</v>
      </c>
      <c r="X1218" t="str">
        <f t="shared" si="114"/>
        <v>SPNS</v>
      </c>
    </row>
    <row r="1219" spans="1:24" x14ac:dyDescent="0.2">
      <c r="A1219" s="4">
        <f t="shared" ref="A1219:A1222" si="117">A1218</f>
        <v>42381</v>
      </c>
      <c r="B1219" s="4">
        <v>42383</v>
      </c>
      <c r="D1219" t="s">
        <v>467</v>
      </c>
      <c r="E1219" s="4">
        <v>44089</v>
      </c>
      <c r="F1219" s="6">
        <v>8.2500000000000004E-2</v>
      </c>
      <c r="G1219" s="6">
        <v>8.7499999999999994E-2</v>
      </c>
      <c r="H1219" s="6">
        <v>8.9810299999999996E-2</v>
      </c>
      <c r="I1219" s="6">
        <v>9.5000000000000001E-2</v>
      </c>
      <c r="J1219" s="6">
        <v>8.7499999999999994E-2</v>
      </c>
      <c r="K1219" s="6">
        <v>8.8534500000000002E-2</v>
      </c>
      <c r="L1219" s="6">
        <v>8.9687500000000003E-2</v>
      </c>
      <c r="N1219" s="8">
        <v>1311000</v>
      </c>
      <c r="P1219" s="8">
        <v>1280000</v>
      </c>
      <c r="R1219" s="8">
        <v>805000</v>
      </c>
      <c r="T1219" s="8">
        <v>1.6285714285714286</v>
      </c>
      <c r="U1219" s="8">
        <v>8.9700000000000002E-2</v>
      </c>
      <c r="V1219">
        <f t="shared" si="113"/>
        <v>2016</v>
      </c>
      <c r="W1219">
        <f t="shared" si="115"/>
        <v>2016</v>
      </c>
      <c r="X1219" t="str">
        <f t="shared" si="114"/>
        <v>PBS0</v>
      </c>
    </row>
    <row r="1220" spans="1:24" x14ac:dyDescent="0.2">
      <c r="A1220" s="4">
        <f t="shared" si="117"/>
        <v>42381</v>
      </c>
      <c r="B1220" s="4">
        <v>42383</v>
      </c>
      <c r="D1220" t="s">
        <v>537</v>
      </c>
      <c r="E1220" s="4">
        <v>43125</v>
      </c>
      <c r="F1220" s="6">
        <v>7.7499999999999999E-2</v>
      </c>
      <c r="G1220" s="6">
        <v>8.4375000000000006E-2</v>
      </c>
      <c r="H1220" s="6">
        <v>8.7226700000000004E-2</v>
      </c>
      <c r="I1220" s="6">
        <v>0.09</v>
      </c>
      <c r="J1220" s="6">
        <v>8.4375000000000006E-2</v>
      </c>
      <c r="K1220" s="6">
        <v>8.6632399999999998E-2</v>
      </c>
      <c r="L1220" s="6">
        <v>8.7812500000000002E-2</v>
      </c>
      <c r="N1220" s="8">
        <v>2731000</v>
      </c>
      <c r="P1220" s="8">
        <v>2731000</v>
      </c>
      <c r="R1220" s="8">
        <v>1945000</v>
      </c>
      <c r="T1220" s="8">
        <v>1.4041131105398457</v>
      </c>
      <c r="U1220" s="8">
        <v>8.8800000000000004E-2</v>
      </c>
      <c r="V1220">
        <f t="shared" si="113"/>
        <v>2016</v>
      </c>
      <c r="W1220">
        <f t="shared" si="115"/>
        <v>2016</v>
      </c>
      <c r="X1220" t="str">
        <f t="shared" si="114"/>
        <v>PBS0</v>
      </c>
    </row>
    <row r="1221" spans="1:24" x14ac:dyDescent="0.2">
      <c r="A1221" s="4">
        <f t="shared" si="117"/>
        <v>42381</v>
      </c>
      <c r="B1221" s="4">
        <v>42383</v>
      </c>
      <c r="D1221" t="s">
        <v>555</v>
      </c>
      <c r="E1221" s="4">
        <v>45153</v>
      </c>
      <c r="F1221" s="6">
        <v>8.7499999999999994E-2</v>
      </c>
      <c r="G1221" s="6">
        <v>9.0312500000000004E-2</v>
      </c>
      <c r="H1221" s="6">
        <v>9.0952699999999997E-2</v>
      </c>
      <c r="I1221" s="6">
        <v>9.2499999999999999E-2</v>
      </c>
      <c r="J1221" s="6">
        <v>9.0312500000000004E-2</v>
      </c>
      <c r="K1221" s="6">
        <v>9.0732099999999996E-2</v>
      </c>
      <c r="L1221" s="6">
        <v>9.1249999999999998E-2</v>
      </c>
      <c r="N1221" s="8">
        <v>360000</v>
      </c>
      <c r="P1221" s="8">
        <v>360000</v>
      </c>
      <c r="R1221" s="8">
        <v>250000</v>
      </c>
      <c r="T1221" s="8">
        <v>1.44</v>
      </c>
      <c r="U1221" s="8">
        <v>9.0999999999999998E-2</v>
      </c>
      <c r="V1221">
        <f t="shared" si="113"/>
        <v>2016</v>
      </c>
      <c r="W1221">
        <f t="shared" si="115"/>
        <v>2016</v>
      </c>
      <c r="X1221" t="str">
        <f t="shared" si="114"/>
        <v>PBS0</v>
      </c>
    </row>
    <row r="1222" spans="1:24" x14ac:dyDescent="0.2">
      <c r="A1222" s="4">
        <f t="shared" si="117"/>
        <v>42381</v>
      </c>
      <c r="B1222" s="4">
        <v>42383</v>
      </c>
      <c r="D1222" t="s">
        <v>570</v>
      </c>
      <c r="E1222" s="4">
        <v>47802</v>
      </c>
      <c r="G1222" s="6">
        <v>9.0624999999999997E-2</v>
      </c>
      <c r="H1222" s="6">
        <v>9.2120499999999994E-2</v>
      </c>
      <c r="I1222" s="6">
        <v>9.375E-2</v>
      </c>
      <c r="N1222" s="8">
        <v>635000</v>
      </c>
      <c r="P1222" s="8">
        <v>70000</v>
      </c>
      <c r="U1222" s="8">
        <v>9.1300000000000006E-2</v>
      </c>
      <c r="V1222">
        <f t="shared" si="113"/>
        <v>2016</v>
      </c>
      <c r="W1222">
        <f t="shared" si="115"/>
        <v>2016</v>
      </c>
      <c r="X1222" t="str">
        <f t="shared" si="114"/>
        <v>PBS0</v>
      </c>
    </row>
    <row r="1223" spans="1:24" x14ac:dyDescent="0.2">
      <c r="A1223" s="4">
        <v>42388</v>
      </c>
      <c r="B1223" s="4">
        <v>42390</v>
      </c>
      <c r="D1223" t="s">
        <v>568</v>
      </c>
      <c r="E1223" s="4">
        <v>42826</v>
      </c>
      <c r="F1223" s="6">
        <v>0</v>
      </c>
      <c r="G1223" s="6">
        <v>7.0999999999999994E-2</v>
      </c>
      <c r="H1223" s="6">
        <v>7.4235599999999999E-2</v>
      </c>
      <c r="I1223" s="6">
        <v>7.8E-2</v>
      </c>
      <c r="J1223" s="6">
        <v>7.0999999999999994E-2</v>
      </c>
      <c r="K1223" s="6">
        <v>7.2311100000000003E-2</v>
      </c>
      <c r="L1223" s="6">
        <v>7.2999999999999995E-2</v>
      </c>
      <c r="M1223" s="8">
        <v>12000000</v>
      </c>
      <c r="N1223" s="8">
        <v>6685000</v>
      </c>
      <c r="O1223" s="8">
        <v>25005200</v>
      </c>
      <c r="P1223" s="8">
        <v>6685000</v>
      </c>
      <c r="Q1223" s="8">
        <v>19285000</v>
      </c>
      <c r="R1223" s="8">
        <v>2250000</v>
      </c>
      <c r="S1223" s="8">
        <v>14000000</v>
      </c>
      <c r="T1223" s="8">
        <v>2.971111111111111</v>
      </c>
      <c r="U1223" s="8">
        <v>7.5700000000000003E-2</v>
      </c>
      <c r="V1223">
        <f t="shared" si="113"/>
        <v>2016</v>
      </c>
      <c r="W1223">
        <f t="shared" si="115"/>
        <v>2016</v>
      </c>
      <c r="X1223" t="str">
        <f t="shared" si="114"/>
        <v>SPN1</v>
      </c>
    </row>
    <row r="1224" spans="1:24" x14ac:dyDescent="0.2">
      <c r="A1224" s="4">
        <f t="shared" ref="A1224:A1226" si="118">A1223</f>
        <v>42388</v>
      </c>
      <c r="B1224" s="4">
        <v>42390</v>
      </c>
      <c r="D1224" t="s">
        <v>189</v>
      </c>
      <c r="E1224" s="4">
        <v>46280</v>
      </c>
      <c r="F1224" s="6">
        <v>8.3750000000000005E-2</v>
      </c>
      <c r="G1224" s="6">
        <v>8.5300000000000001E-2</v>
      </c>
      <c r="H1224" s="6">
        <v>8.6600200000000002E-2</v>
      </c>
      <c r="I1224" s="6">
        <v>8.9499999999999996E-2</v>
      </c>
      <c r="J1224" s="6">
        <v>8.5300000000000001E-2</v>
      </c>
      <c r="K1224" s="6">
        <v>8.6133100000000004E-2</v>
      </c>
      <c r="L1224" s="6">
        <v>8.6800000000000002E-2</v>
      </c>
      <c r="N1224" s="8">
        <v>13240300</v>
      </c>
      <c r="P1224" s="8">
        <v>9850000</v>
      </c>
      <c r="R1224" s="8">
        <v>9000000</v>
      </c>
      <c r="T1224" s="8">
        <v>1.4711444444444444</v>
      </c>
      <c r="U1224" s="8">
        <v>8.6199999999999999E-2</v>
      </c>
      <c r="V1224">
        <f t="shared" si="113"/>
        <v>2016</v>
      </c>
      <c r="W1224">
        <f t="shared" si="115"/>
        <v>2016</v>
      </c>
      <c r="X1224" t="str">
        <f t="shared" si="114"/>
        <v>FR00</v>
      </c>
    </row>
    <row r="1225" spans="1:24" x14ac:dyDescent="0.2">
      <c r="A1225" s="4">
        <f t="shared" si="118"/>
        <v>42388</v>
      </c>
      <c r="B1225" s="4">
        <v>42390</v>
      </c>
      <c r="D1225" t="s">
        <v>539</v>
      </c>
      <c r="E1225" s="4">
        <v>47983</v>
      </c>
      <c r="F1225" s="6">
        <v>8.7499999999999994E-2</v>
      </c>
      <c r="G1225" s="6">
        <v>8.7499999999999994E-2</v>
      </c>
      <c r="H1225" s="6">
        <v>8.8678499999999993E-2</v>
      </c>
      <c r="I1225" s="6">
        <v>8.9300000000000004E-2</v>
      </c>
      <c r="J1225" s="6">
        <v>8.7499999999999994E-2</v>
      </c>
      <c r="K1225" s="6">
        <v>8.8494600000000007E-2</v>
      </c>
      <c r="L1225" s="6">
        <v>8.8800000000000004E-2</v>
      </c>
      <c r="N1225" s="8">
        <v>3003000</v>
      </c>
      <c r="P1225" s="8">
        <v>1900000</v>
      </c>
      <c r="R1225" s="8">
        <v>1900000</v>
      </c>
      <c r="T1225" s="8">
        <v>1.5805263157894738</v>
      </c>
      <c r="U1225" s="8">
        <v>8.8499999999999995E-2</v>
      </c>
      <c r="V1225">
        <f t="shared" si="113"/>
        <v>2016</v>
      </c>
      <c r="W1225">
        <f t="shared" si="115"/>
        <v>2016</v>
      </c>
      <c r="X1225" t="str">
        <f t="shared" si="114"/>
        <v>FR00</v>
      </c>
    </row>
    <row r="1226" spans="1:24" x14ac:dyDescent="0.2">
      <c r="A1226" s="4">
        <f t="shared" si="118"/>
        <v>42388</v>
      </c>
      <c r="B1226" s="4">
        <v>42390</v>
      </c>
      <c r="D1226" t="s">
        <v>535</v>
      </c>
      <c r="E1226" s="4">
        <v>49810</v>
      </c>
      <c r="F1226" s="6">
        <v>8.2500000000000004E-2</v>
      </c>
      <c r="G1226" s="6">
        <v>8.7999999999999995E-2</v>
      </c>
      <c r="H1226" s="6">
        <v>9.0121999999999994E-2</v>
      </c>
      <c r="I1226" s="6">
        <v>9.8900000000000002E-2</v>
      </c>
      <c r="J1226" s="6">
        <v>8.7999999999999995E-2</v>
      </c>
      <c r="K1226" s="6">
        <v>8.8793700000000003E-2</v>
      </c>
      <c r="L1226" s="6">
        <v>8.9399999999999993E-2</v>
      </c>
      <c r="N1226" s="8">
        <v>2076900</v>
      </c>
      <c r="P1226" s="8">
        <v>850000</v>
      </c>
      <c r="R1226" s="8">
        <v>850000</v>
      </c>
      <c r="T1226" s="8">
        <v>2.4434117647058824</v>
      </c>
      <c r="U1226" s="8">
        <v>8.8800000000000004E-2</v>
      </c>
      <c r="V1226">
        <f t="shared" si="113"/>
        <v>2016</v>
      </c>
      <c r="W1226">
        <f t="shared" si="115"/>
        <v>2016</v>
      </c>
      <c r="X1226" t="str">
        <f t="shared" si="114"/>
        <v>FR00</v>
      </c>
    </row>
    <row r="1227" spans="1:24" x14ac:dyDescent="0.2">
      <c r="A1227" s="4">
        <v>42395</v>
      </c>
      <c r="B1227" s="4">
        <v>42397</v>
      </c>
      <c r="D1227" t="s">
        <v>569</v>
      </c>
      <c r="E1227" s="4">
        <v>42564</v>
      </c>
      <c r="F1227" s="6">
        <v>0</v>
      </c>
      <c r="G1227" s="6">
        <v>6.7500000000000004E-2</v>
      </c>
      <c r="H1227" s="6">
        <v>7.1230100000000005E-2</v>
      </c>
      <c r="I1227" s="6">
        <v>8.0312499999999995E-2</v>
      </c>
      <c r="J1227" s="6">
        <v>6.7500000000000004E-2</v>
      </c>
      <c r="K1227" s="6">
        <v>6.8359400000000001E-2</v>
      </c>
      <c r="L1227" s="6">
        <v>6.9687499999999999E-2</v>
      </c>
      <c r="M1227" s="8">
        <v>2000000</v>
      </c>
      <c r="N1227" s="8">
        <v>4295000</v>
      </c>
      <c r="O1227" s="8">
        <v>13648000</v>
      </c>
      <c r="P1227" s="8">
        <v>4010000</v>
      </c>
      <c r="Q1227" s="8">
        <v>7065000</v>
      </c>
      <c r="R1227" s="8">
        <v>1000000</v>
      </c>
      <c r="S1227" s="8">
        <v>4055000</v>
      </c>
      <c r="T1227" s="8">
        <v>4.2949999999999999</v>
      </c>
      <c r="U1227" s="8">
        <v>7.0999999999999994E-2</v>
      </c>
      <c r="V1227">
        <f t="shared" si="113"/>
        <v>2016</v>
      </c>
      <c r="W1227">
        <f t="shared" si="115"/>
        <v>2016</v>
      </c>
      <c r="X1227" t="str">
        <f t="shared" si="114"/>
        <v>SPNS</v>
      </c>
    </row>
    <row r="1228" spans="1:24" x14ac:dyDescent="0.2">
      <c r="A1228" s="4">
        <f t="shared" ref="A1228:A1231" si="119">A1227</f>
        <v>42395</v>
      </c>
      <c r="B1228" s="4">
        <v>42397</v>
      </c>
      <c r="D1228" t="s">
        <v>467</v>
      </c>
      <c r="E1228" s="4">
        <v>44089</v>
      </c>
      <c r="F1228" s="6">
        <v>8.2500000000000004E-2</v>
      </c>
      <c r="G1228" s="6">
        <v>8.4062499999999998E-2</v>
      </c>
      <c r="H1228" s="6">
        <v>8.6638000000000007E-2</v>
      </c>
      <c r="I1228" s="6">
        <v>8.9062500000000003E-2</v>
      </c>
      <c r="J1228" s="6">
        <v>8.4062499999999998E-2</v>
      </c>
      <c r="K1228" s="6">
        <v>8.5399600000000006E-2</v>
      </c>
      <c r="L1228" s="6">
        <v>8.59375E-2</v>
      </c>
      <c r="N1228" s="8">
        <v>4235000</v>
      </c>
      <c r="P1228" s="8">
        <v>1210000</v>
      </c>
      <c r="R1228" s="8">
        <v>1210000</v>
      </c>
      <c r="T1228" s="8">
        <v>3.5</v>
      </c>
      <c r="U1228" s="8">
        <v>8.4500000000000006E-2</v>
      </c>
      <c r="V1228">
        <f t="shared" si="113"/>
        <v>2016</v>
      </c>
      <c r="W1228">
        <f t="shared" si="115"/>
        <v>2016</v>
      </c>
      <c r="X1228" t="str">
        <f t="shared" si="114"/>
        <v>PBS0</v>
      </c>
    </row>
    <row r="1229" spans="1:24" x14ac:dyDescent="0.2">
      <c r="A1229" s="4">
        <f t="shared" si="119"/>
        <v>42395</v>
      </c>
      <c r="B1229" s="4">
        <v>42397</v>
      </c>
      <c r="D1229" t="s">
        <v>537</v>
      </c>
      <c r="E1229" s="4">
        <v>43125</v>
      </c>
      <c r="F1229" s="6">
        <v>7.7499999999999999E-2</v>
      </c>
      <c r="G1229" s="6">
        <v>8.4062499999999998E-2</v>
      </c>
      <c r="H1229" s="6">
        <v>8.5312100000000002E-2</v>
      </c>
      <c r="I1229" s="6">
        <v>9.4066300000000005E-2</v>
      </c>
      <c r="J1229" s="6">
        <v>8.4062499999999998E-2</v>
      </c>
      <c r="K1229" s="6">
        <v>8.4499000000000005E-2</v>
      </c>
      <c r="L1229" s="6">
        <v>8.5000000000000006E-2</v>
      </c>
      <c r="N1229" s="8">
        <v>2545000</v>
      </c>
      <c r="P1229" s="8">
        <v>1010000</v>
      </c>
      <c r="R1229" s="8">
        <v>1010000</v>
      </c>
      <c r="T1229" s="8">
        <v>2.5198019801980198</v>
      </c>
      <c r="U1229" s="8">
        <v>8.5400000000000004E-2</v>
      </c>
      <c r="V1229">
        <f t="shared" si="113"/>
        <v>2016</v>
      </c>
      <c r="W1229">
        <f t="shared" si="115"/>
        <v>2016</v>
      </c>
      <c r="X1229" t="str">
        <f t="shared" si="114"/>
        <v>PBS0</v>
      </c>
    </row>
    <row r="1230" spans="1:24" x14ac:dyDescent="0.2">
      <c r="A1230" s="4">
        <f t="shared" si="119"/>
        <v>42395</v>
      </c>
      <c r="B1230" s="4">
        <v>42397</v>
      </c>
      <c r="D1230" t="s">
        <v>555</v>
      </c>
      <c r="E1230" s="4">
        <v>45153</v>
      </c>
      <c r="F1230" s="6">
        <v>8.7499999999999994E-2</v>
      </c>
      <c r="G1230" s="6">
        <v>8.6249999999999993E-2</v>
      </c>
      <c r="H1230" s="6">
        <v>8.9891100000000002E-2</v>
      </c>
      <c r="I1230" s="6">
        <v>9.6875000000000003E-2</v>
      </c>
      <c r="J1230" s="6">
        <v>8.6249999999999993E-2</v>
      </c>
      <c r="K1230" s="6">
        <v>8.8399000000000005E-2</v>
      </c>
      <c r="L1230" s="6">
        <v>8.9062500000000003E-2</v>
      </c>
      <c r="N1230" s="8">
        <v>2228000</v>
      </c>
      <c r="P1230" s="8">
        <v>615000</v>
      </c>
      <c r="R1230" s="8">
        <v>615000</v>
      </c>
      <c r="T1230" s="8">
        <v>3.6227642276422762</v>
      </c>
      <c r="U1230" s="8">
        <v>8.8400000000000006E-2</v>
      </c>
      <c r="V1230">
        <f t="shared" si="113"/>
        <v>2016</v>
      </c>
      <c r="W1230">
        <f t="shared" si="115"/>
        <v>2016</v>
      </c>
      <c r="X1230" t="str">
        <f t="shared" si="114"/>
        <v>PBS0</v>
      </c>
    </row>
    <row r="1231" spans="1:24" x14ac:dyDescent="0.2">
      <c r="A1231" s="4">
        <f t="shared" si="119"/>
        <v>42395</v>
      </c>
      <c r="B1231" s="4">
        <v>42397</v>
      </c>
      <c r="D1231" t="s">
        <v>570</v>
      </c>
      <c r="E1231" s="4">
        <v>47802</v>
      </c>
      <c r="G1231" s="6">
        <v>8.8124999999999995E-2</v>
      </c>
      <c r="H1231" s="6">
        <v>9.1095999999999996E-2</v>
      </c>
      <c r="I1231" s="6">
        <v>9.2812500000000006E-2</v>
      </c>
      <c r="J1231" s="6">
        <v>8.8124999999999995E-2</v>
      </c>
      <c r="K1231" s="6">
        <v>9.03693E-2</v>
      </c>
      <c r="L1231" s="6">
        <v>9.1562500000000005E-2</v>
      </c>
      <c r="N1231" s="8">
        <v>345000</v>
      </c>
      <c r="P1231" s="8">
        <v>220000</v>
      </c>
      <c r="R1231" s="8">
        <v>220000</v>
      </c>
      <c r="T1231" s="8">
        <v>1.5681818181818181</v>
      </c>
      <c r="U1231" s="8">
        <v>9.0399999999999994E-2</v>
      </c>
      <c r="V1231">
        <f t="shared" si="113"/>
        <v>2016</v>
      </c>
      <c r="W1231">
        <f t="shared" si="115"/>
        <v>2016</v>
      </c>
      <c r="X1231" t="str">
        <f t="shared" si="114"/>
        <v>PBS0</v>
      </c>
    </row>
    <row r="1232" spans="1:24" x14ac:dyDescent="0.2">
      <c r="A1232" s="4">
        <v>42402</v>
      </c>
      <c r="B1232" s="4">
        <v>42404</v>
      </c>
      <c r="D1232" t="s">
        <v>571</v>
      </c>
      <c r="E1232" s="4">
        <v>42493</v>
      </c>
      <c r="F1232" s="6">
        <v>0</v>
      </c>
      <c r="G1232" s="6">
        <v>5.5E-2</v>
      </c>
      <c r="H1232" s="6">
        <v>5.7879699999999999E-2</v>
      </c>
      <c r="I1232" s="6">
        <v>6.25E-2</v>
      </c>
      <c r="J1232" s="6">
        <v>5.5E-2</v>
      </c>
      <c r="K1232" s="6">
        <v>5.5892499999999998E-2</v>
      </c>
      <c r="L1232" s="6">
        <v>5.6500000000000002E-2</v>
      </c>
      <c r="M1232" s="8">
        <v>12000000</v>
      </c>
      <c r="N1232" s="8">
        <v>3823000</v>
      </c>
      <c r="O1232" s="8">
        <v>34639500</v>
      </c>
      <c r="P1232" s="8">
        <v>3823000</v>
      </c>
      <c r="Q1232" s="8">
        <v>25799500</v>
      </c>
      <c r="R1232" s="8">
        <v>1000000</v>
      </c>
      <c r="S1232" s="8">
        <v>15000000</v>
      </c>
      <c r="T1232" s="8">
        <v>3.823</v>
      </c>
      <c r="U1232" s="8">
        <v>0.06</v>
      </c>
      <c r="V1232">
        <f t="shared" si="113"/>
        <v>2016</v>
      </c>
      <c r="W1232">
        <f t="shared" si="115"/>
        <v>2016</v>
      </c>
      <c r="X1232" t="str">
        <f t="shared" si="114"/>
        <v>SPN0</v>
      </c>
    </row>
    <row r="1233" spans="1:24" x14ac:dyDescent="0.2">
      <c r="A1233" s="4">
        <f t="shared" ref="A1233:A1236" si="120">A1232</f>
        <v>42402</v>
      </c>
      <c r="B1233" s="4">
        <v>42404</v>
      </c>
      <c r="D1233" t="s">
        <v>572</v>
      </c>
      <c r="E1233" s="4">
        <v>42769</v>
      </c>
      <c r="F1233" s="6">
        <v>0</v>
      </c>
      <c r="G1233" s="6">
        <v>6.5000000000000002E-2</v>
      </c>
      <c r="H1233" s="6">
        <v>6.98487E-2</v>
      </c>
      <c r="I1233" s="6">
        <v>7.2999999999999995E-2</v>
      </c>
      <c r="J1233" s="6">
        <v>6.5000000000000002E-2</v>
      </c>
      <c r="K1233" s="6">
        <v>6.8159999999999998E-2</v>
      </c>
      <c r="L1233" s="6">
        <v>6.9000000000000006E-2</v>
      </c>
      <c r="N1233" s="8">
        <v>5176500</v>
      </c>
      <c r="P1233" s="8">
        <v>5176500</v>
      </c>
      <c r="R1233" s="8">
        <v>2000000</v>
      </c>
      <c r="T1233" s="8">
        <v>2.5882499999999999</v>
      </c>
      <c r="U1233" s="8">
        <v>7.0000000000000007E-2</v>
      </c>
      <c r="V1233">
        <f t="shared" si="113"/>
        <v>2016</v>
      </c>
      <c r="W1233">
        <f t="shared" si="115"/>
        <v>2016</v>
      </c>
      <c r="X1233" t="str">
        <f t="shared" si="114"/>
        <v>SPN1</v>
      </c>
    </row>
    <row r="1234" spans="1:24" x14ac:dyDescent="0.2">
      <c r="A1234" s="4">
        <f t="shared" si="120"/>
        <v>42402</v>
      </c>
      <c r="B1234" s="4">
        <v>42404</v>
      </c>
      <c r="D1234" t="s">
        <v>172</v>
      </c>
      <c r="E1234" s="4">
        <v>44392</v>
      </c>
      <c r="F1234" s="6">
        <v>8.2500000000000004E-2</v>
      </c>
      <c r="G1234" s="6">
        <v>7.9299999999999995E-2</v>
      </c>
      <c r="H1234" s="6">
        <v>8.0665700000000007E-2</v>
      </c>
      <c r="I1234" s="6">
        <v>8.4000000000000005E-2</v>
      </c>
      <c r="J1234" s="6">
        <v>7.9299999999999995E-2</v>
      </c>
      <c r="K1234" s="6">
        <v>7.9728599999999997E-2</v>
      </c>
      <c r="L1234" s="6">
        <v>8.0100000000000005E-2</v>
      </c>
      <c r="N1234" s="8">
        <v>8927000</v>
      </c>
      <c r="P1234" s="8">
        <v>6050000</v>
      </c>
      <c r="R1234" s="8">
        <v>2950000</v>
      </c>
      <c r="T1234" s="8">
        <v>3.0261016949152544</v>
      </c>
      <c r="U1234" s="8">
        <v>8.0100000000000005E-2</v>
      </c>
      <c r="V1234">
        <f t="shared" si="113"/>
        <v>2016</v>
      </c>
      <c r="W1234">
        <f t="shared" si="115"/>
        <v>2016</v>
      </c>
      <c r="X1234" t="str">
        <f t="shared" si="114"/>
        <v>FR00</v>
      </c>
    </row>
    <row r="1235" spans="1:24" x14ac:dyDescent="0.2">
      <c r="A1235" s="4">
        <f t="shared" si="120"/>
        <v>42402</v>
      </c>
      <c r="B1235" s="4">
        <v>42404</v>
      </c>
      <c r="D1235" t="s">
        <v>189</v>
      </c>
      <c r="E1235" s="4">
        <v>46280</v>
      </c>
      <c r="F1235" s="6">
        <v>8.3750000000000005E-2</v>
      </c>
      <c r="G1235" s="6">
        <v>8.0199999999999994E-2</v>
      </c>
      <c r="H1235" s="6">
        <v>8.1406699999999999E-2</v>
      </c>
      <c r="I1235" s="6">
        <v>8.4000000000000005E-2</v>
      </c>
      <c r="J1235" s="6">
        <v>8.0199999999999994E-2</v>
      </c>
      <c r="K1235" s="6">
        <v>8.0775899999999998E-2</v>
      </c>
      <c r="L1235" s="6">
        <v>8.1100000000000005E-2</v>
      </c>
      <c r="N1235" s="8">
        <v>8899000</v>
      </c>
      <c r="P1235" s="8">
        <v>5000000</v>
      </c>
      <c r="R1235" s="8">
        <v>3300000</v>
      </c>
      <c r="T1235" s="8">
        <v>2.6966666666666668</v>
      </c>
      <c r="U1235" s="8">
        <v>8.1100000000000005E-2</v>
      </c>
      <c r="V1235">
        <f t="shared" si="113"/>
        <v>2016</v>
      </c>
      <c r="W1235">
        <f t="shared" si="115"/>
        <v>2016</v>
      </c>
      <c r="X1235" t="str">
        <f t="shared" si="114"/>
        <v>FR00</v>
      </c>
    </row>
    <row r="1236" spans="1:24" x14ac:dyDescent="0.2">
      <c r="A1236" s="4">
        <f t="shared" si="120"/>
        <v>42402</v>
      </c>
      <c r="B1236" s="4">
        <v>42404</v>
      </c>
      <c r="D1236" t="s">
        <v>539</v>
      </c>
      <c r="E1236" s="4">
        <v>47983</v>
      </c>
      <c r="F1236" s="6">
        <v>8.7499999999999994E-2</v>
      </c>
      <c r="G1236" s="6">
        <v>8.3699999999999997E-2</v>
      </c>
      <c r="H1236" s="6">
        <v>8.4686300000000006E-2</v>
      </c>
      <c r="I1236" s="6">
        <v>9.6600000000000005E-2</v>
      </c>
      <c r="J1236" s="6">
        <v>8.3699999999999997E-2</v>
      </c>
      <c r="K1236" s="6">
        <v>8.4198400000000007E-2</v>
      </c>
      <c r="L1236" s="6">
        <v>8.4699999999999998E-2</v>
      </c>
      <c r="N1236" s="8">
        <v>7814000</v>
      </c>
      <c r="P1236" s="8">
        <v>5750000</v>
      </c>
      <c r="R1236" s="8">
        <v>5750000</v>
      </c>
      <c r="T1236" s="8">
        <v>1.3589565217391304</v>
      </c>
      <c r="U1236" s="8">
        <v>8.4199999999999997E-2</v>
      </c>
      <c r="V1236">
        <f t="shared" si="113"/>
        <v>2016</v>
      </c>
      <c r="W1236">
        <f t="shared" si="115"/>
        <v>2016</v>
      </c>
      <c r="X1236" t="str">
        <f t="shared" si="114"/>
        <v>FR00</v>
      </c>
    </row>
    <row r="1237" spans="1:24" x14ac:dyDescent="0.2">
      <c r="A1237" s="4">
        <v>42403</v>
      </c>
      <c r="B1237" s="4">
        <v>42405</v>
      </c>
      <c r="D1237" t="s">
        <v>439</v>
      </c>
      <c r="E1237" s="4">
        <v>43570</v>
      </c>
      <c r="F1237" s="6">
        <v>7.8750000000000001E-2</v>
      </c>
      <c r="K1237" s="6">
        <v>7.9000000000000001E-2</v>
      </c>
      <c r="N1237" s="8">
        <v>1700000</v>
      </c>
      <c r="P1237" s="8">
        <v>1700000</v>
      </c>
      <c r="R1237" s="8">
        <v>1700000</v>
      </c>
      <c r="T1237" s="8">
        <v>1</v>
      </c>
      <c r="V1237">
        <f t="shared" si="113"/>
        <v>2016</v>
      </c>
      <c r="W1237">
        <f t="shared" si="115"/>
        <v>2016</v>
      </c>
      <c r="X1237" t="str">
        <f t="shared" si="114"/>
        <v>FR00</v>
      </c>
    </row>
    <row r="1238" spans="1:24" x14ac:dyDescent="0.2">
      <c r="A1238" s="4">
        <v>42409</v>
      </c>
      <c r="B1238" s="4">
        <v>42411</v>
      </c>
      <c r="D1238" t="s">
        <v>573</v>
      </c>
      <c r="E1238" s="4">
        <v>42592</v>
      </c>
      <c r="F1238" s="6">
        <v>0</v>
      </c>
      <c r="G1238" s="6">
        <v>6.25E-2</v>
      </c>
      <c r="H1238" s="6">
        <v>6.6675700000000004E-2</v>
      </c>
      <c r="I1238" s="6">
        <v>7.7499999999999999E-2</v>
      </c>
      <c r="J1238" s="6">
        <v>6.25E-2</v>
      </c>
      <c r="K1238" s="6">
        <v>6.2656199999999995E-2</v>
      </c>
      <c r="L1238" s="6">
        <v>6.2812499999999993E-2</v>
      </c>
      <c r="M1238" s="8">
        <v>4000000</v>
      </c>
      <c r="N1238" s="8">
        <v>5291000</v>
      </c>
      <c r="O1238" s="8">
        <v>14826000</v>
      </c>
      <c r="P1238" s="8">
        <v>1970000</v>
      </c>
      <c r="Q1238" s="8">
        <v>9653000</v>
      </c>
      <c r="R1238" s="8">
        <v>500000</v>
      </c>
      <c r="S1238" s="8">
        <v>5250000</v>
      </c>
      <c r="T1238" s="8">
        <v>10.582000000000001</v>
      </c>
      <c r="U1238" s="8">
        <v>6.4100000000000004E-2</v>
      </c>
      <c r="V1238">
        <f t="shared" si="113"/>
        <v>2016</v>
      </c>
      <c r="W1238">
        <f t="shared" si="115"/>
        <v>2016</v>
      </c>
      <c r="X1238" t="str">
        <f t="shared" si="114"/>
        <v>SPNS</v>
      </c>
    </row>
    <row r="1239" spans="1:24" x14ac:dyDescent="0.2">
      <c r="A1239" s="4">
        <f t="shared" ref="A1239:A1242" si="121">A1238</f>
        <v>42409</v>
      </c>
      <c r="B1239" s="4">
        <v>42411</v>
      </c>
      <c r="D1239" t="s">
        <v>467</v>
      </c>
      <c r="E1239" s="4">
        <v>44089</v>
      </c>
      <c r="F1239" s="6">
        <v>8.2500000000000004E-2</v>
      </c>
      <c r="G1239" s="6">
        <v>8.0625000000000002E-2</v>
      </c>
      <c r="H1239" s="6">
        <v>8.2844299999999996E-2</v>
      </c>
      <c r="I1239" s="6">
        <v>8.59375E-2</v>
      </c>
      <c r="J1239" s="6">
        <v>8.0625000000000002E-2</v>
      </c>
      <c r="K1239" s="6">
        <v>8.2173300000000005E-2</v>
      </c>
      <c r="L1239" s="6">
        <v>8.3125000000000004E-2</v>
      </c>
      <c r="N1239" s="8">
        <v>1970000</v>
      </c>
      <c r="P1239" s="8">
        <v>1970000</v>
      </c>
      <c r="R1239" s="8">
        <v>1330000</v>
      </c>
      <c r="T1239" s="8">
        <v>1.481203007518797</v>
      </c>
      <c r="U1239" s="8">
        <v>8.2900000000000001E-2</v>
      </c>
      <c r="V1239">
        <f t="shared" si="113"/>
        <v>2016</v>
      </c>
      <c r="W1239">
        <f t="shared" si="115"/>
        <v>2016</v>
      </c>
      <c r="X1239" t="str">
        <f t="shared" si="114"/>
        <v>PBS0</v>
      </c>
    </row>
    <row r="1240" spans="1:24" x14ac:dyDescent="0.2">
      <c r="A1240" s="4">
        <f t="shared" si="121"/>
        <v>42409</v>
      </c>
      <c r="B1240" s="4">
        <v>42411</v>
      </c>
      <c r="D1240" t="s">
        <v>537</v>
      </c>
      <c r="E1240" s="4">
        <v>43125</v>
      </c>
      <c r="F1240" s="6">
        <v>7.7499999999999999E-2</v>
      </c>
      <c r="G1240" s="6">
        <v>0.08</v>
      </c>
      <c r="H1240" s="6">
        <v>8.2140400000000002E-2</v>
      </c>
      <c r="I1240" s="6">
        <v>8.8437500000000002E-2</v>
      </c>
      <c r="J1240" s="6">
        <v>0.08</v>
      </c>
      <c r="K1240" s="6">
        <v>8.1187899999999993E-2</v>
      </c>
      <c r="L1240" s="6">
        <v>8.2187499999999997E-2</v>
      </c>
      <c r="N1240" s="8">
        <v>5213000</v>
      </c>
      <c r="P1240" s="8">
        <v>5213000</v>
      </c>
      <c r="R1240" s="8">
        <v>2920000</v>
      </c>
      <c r="T1240" s="8">
        <v>1.7852739726027398</v>
      </c>
      <c r="U1240" s="8">
        <v>8.2199999999999995E-2</v>
      </c>
      <c r="V1240">
        <f t="shared" si="113"/>
        <v>2016</v>
      </c>
      <c r="W1240">
        <f t="shared" si="115"/>
        <v>2016</v>
      </c>
      <c r="X1240" t="str">
        <f t="shared" si="114"/>
        <v>PBS0</v>
      </c>
    </row>
    <row r="1241" spans="1:24" x14ac:dyDescent="0.2">
      <c r="A1241" s="4">
        <f t="shared" si="121"/>
        <v>42409</v>
      </c>
      <c r="B1241" s="4">
        <v>42411</v>
      </c>
      <c r="D1241" t="s">
        <v>555</v>
      </c>
      <c r="E1241" s="4">
        <v>45153</v>
      </c>
      <c r="F1241" s="6">
        <v>8.7499999999999994E-2</v>
      </c>
      <c r="G1241" s="6">
        <v>8.4375000000000006E-2</v>
      </c>
      <c r="H1241" s="6">
        <v>8.5435200000000003E-2</v>
      </c>
      <c r="I1241" s="6">
        <v>8.7499999999999994E-2</v>
      </c>
      <c r="J1241" s="6">
        <v>8.4375000000000006E-2</v>
      </c>
      <c r="K1241" s="6">
        <v>8.4992100000000001E-2</v>
      </c>
      <c r="L1241" s="6">
        <v>8.5625000000000007E-2</v>
      </c>
      <c r="N1241" s="8">
        <v>1442000</v>
      </c>
      <c r="P1241" s="8">
        <v>340000</v>
      </c>
      <c r="R1241" s="8">
        <v>340000</v>
      </c>
      <c r="T1241" s="8">
        <v>4.2411764705882353</v>
      </c>
      <c r="U1241" s="8">
        <v>8.5000000000000006E-2</v>
      </c>
      <c r="V1241">
        <f t="shared" si="113"/>
        <v>2016</v>
      </c>
      <c r="W1241">
        <f t="shared" si="115"/>
        <v>2016</v>
      </c>
      <c r="X1241" t="str">
        <f t="shared" si="114"/>
        <v>PBS0</v>
      </c>
    </row>
    <row r="1242" spans="1:24" x14ac:dyDescent="0.2">
      <c r="A1242" s="4">
        <f t="shared" si="121"/>
        <v>42409</v>
      </c>
      <c r="B1242" s="4">
        <v>42411</v>
      </c>
      <c r="D1242" t="s">
        <v>570</v>
      </c>
      <c r="E1242" s="4">
        <v>47802</v>
      </c>
      <c r="F1242" s="6">
        <v>8.8749999999999996E-2</v>
      </c>
      <c r="G1242" s="6">
        <v>8.6874999999999994E-2</v>
      </c>
      <c r="H1242" s="6">
        <v>8.8846999999999995E-2</v>
      </c>
      <c r="I1242" s="6">
        <v>9.0312500000000004E-2</v>
      </c>
      <c r="J1242" s="6">
        <v>8.6874999999999994E-2</v>
      </c>
      <c r="K1242" s="6">
        <v>8.7399599999999994E-2</v>
      </c>
      <c r="L1242" s="6">
        <v>8.8124999999999995E-2</v>
      </c>
      <c r="N1242" s="8">
        <v>910000</v>
      </c>
      <c r="P1242" s="8">
        <v>160000</v>
      </c>
      <c r="R1242" s="8">
        <v>160000</v>
      </c>
      <c r="T1242" s="8">
        <v>5.6875</v>
      </c>
      <c r="U1242" s="8">
        <v>8.7400000000000005E-2</v>
      </c>
      <c r="V1242">
        <f t="shared" si="113"/>
        <v>2016</v>
      </c>
      <c r="W1242">
        <f t="shared" si="115"/>
        <v>2016</v>
      </c>
      <c r="X1242" t="str">
        <f t="shared" si="114"/>
        <v>PBS0</v>
      </c>
    </row>
    <row r="1243" spans="1:24" x14ac:dyDescent="0.2">
      <c r="A1243" s="4">
        <v>42416</v>
      </c>
      <c r="B1243" s="4">
        <v>42418</v>
      </c>
      <c r="D1243" t="s">
        <v>572</v>
      </c>
      <c r="E1243" s="4">
        <v>42769</v>
      </c>
      <c r="F1243" s="6">
        <v>0</v>
      </c>
      <c r="G1243" s="6">
        <v>6.3E-2</v>
      </c>
      <c r="H1243" s="6">
        <v>6.6389000000000004E-2</v>
      </c>
      <c r="I1243" s="6">
        <v>7.0000000000000007E-2</v>
      </c>
      <c r="J1243" s="6">
        <v>6.5000000000000002E-2</v>
      </c>
      <c r="K1243" s="6">
        <v>6.3789999999999999E-2</v>
      </c>
      <c r="L1243" s="6">
        <v>6.4399999999999999E-2</v>
      </c>
      <c r="M1243" s="8">
        <v>12000000</v>
      </c>
      <c r="N1243" s="8">
        <v>5905000</v>
      </c>
      <c r="O1243" s="8">
        <v>24648500</v>
      </c>
      <c r="P1243" s="8">
        <v>5905000</v>
      </c>
      <c r="Q1243" s="8">
        <v>20255000</v>
      </c>
      <c r="R1243" s="8">
        <v>2000000</v>
      </c>
      <c r="S1243" s="8">
        <v>16300000</v>
      </c>
      <c r="T1243" s="8">
        <v>2.9525000000000001</v>
      </c>
      <c r="U1243" s="8">
        <v>6.6500000000000004E-2</v>
      </c>
      <c r="V1243">
        <f t="shared" si="113"/>
        <v>2016</v>
      </c>
      <c r="W1243">
        <f t="shared" si="115"/>
        <v>2016</v>
      </c>
      <c r="X1243" t="str">
        <f t="shared" si="114"/>
        <v>SPN1</v>
      </c>
    </row>
    <row r="1244" spans="1:24" x14ac:dyDescent="0.2">
      <c r="A1244" s="4">
        <f t="shared" ref="A1244:A1246" si="122">A1243</f>
        <v>42416</v>
      </c>
      <c r="B1244" s="4">
        <v>42418</v>
      </c>
      <c r="D1244" t="s">
        <v>189</v>
      </c>
      <c r="E1244" s="4">
        <v>46280</v>
      </c>
      <c r="F1244" s="6">
        <v>8.3750000000000005E-2</v>
      </c>
      <c r="G1244" s="6">
        <v>7.8899999999999998E-2</v>
      </c>
      <c r="H1244" s="6">
        <v>7.9774999999999999E-2</v>
      </c>
      <c r="I1244" s="6">
        <v>8.2500000000000004E-2</v>
      </c>
      <c r="J1244" s="6">
        <v>8.0199999999999994E-2</v>
      </c>
      <c r="K1244" s="6">
        <v>7.9599500000000004E-2</v>
      </c>
      <c r="L1244" s="6">
        <v>7.9899999999999999E-2</v>
      </c>
      <c r="N1244" s="8">
        <v>7587000</v>
      </c>
      <c r="P1244" s="8">
        <v>5250000</v>
      </c>
      <c r="R1244" s="8">
        <v>5250000</v>
      </c>
      <c r="T1244" s="8">
        <v>1.4451428571428571</v>
      </c>
      <c r="U1244" s="8">
        <v>7.9600000000000004E-2</v>
      </c>
      <c r="V1244">
        <f t="shared" si="113"/>
        <v>2016</v>
      </c>
      <c r="W1244">
        <f t="shared" si="115"/>
        <v>2016</v>
      </c>
      <c r="X1244" t="str">
        <f t="shared" si="114"/>
        <v>FR00</v>
      </c>
    </row>
    <row r="1245" spans="1:24" x14ac:dyDescent="0.2">
      <c r="A1245" s="4">
        <f t="shared" si="122"/>
        <v>42416</v>
      </c>
      <c r="B1245" s="4">
        <v>42418</v>
      </c>
      <c r="D1245" t="s">
        <v>539</v>
      </c>
      <c r="E1245" s="4">
        <v>47983</v>
      </c>
      <c r="F1245" s="6">
        <v>8.7499999999999994E-2</v>
      </c>
      <c r="G1245" s="6">
        <v>8.2199999999999995E-2</v>
      </c>
      <c r="H1245" s="6">
        <v>8.3156800000000003E-2</v>
      </c>
      <c r="I1245" s="6">
        <v>8.7499999999999994E-2</v>
      </c>
      <c r="J1245" s="6">
        <v>8.3699999999999997E-2</v>
      </c>
      <c r="K1245" s="6">
        <v>8.2891699999999999E-2</v>
      </c>
      <c r="L1245" s="6">
        <v>8.3099999999999993E-2</v>
      </c>
      <c r="N1245" s="8">
        <v>4027500</v>
      </c>
      <c r="P1245" s="8">
        <v>2750000</v>
      </c>
      <c r="R1245" s="8">
        <v>2700000</v>
      </c>
      <c r="T1245" s="8">
        <v>1.4916666666666667</v>
      </c>
      <c r="U1245" s="8">
        <v>8.2900000000000001E-2</v>
      </c>
      <c r="V1245">
        <f t="shared" si="113"/>
        <v>2016</v>
      </c>
      <c r="W1245">
        <f t="shared" si="115"/>
        <v>2016</v>
      </c>
      <c r="X1245" t="str">
        <f t="shared" si="114"/>
        <v>FR00</v>
      </c>
    </row>
    <row r="1246" spans="1:24" x14ac:dyDescent="0.2">
      <c r="A1246" s="4">
        <f t="shared" si="122"/>
        <v>42416</v>
      </c>
      <c r="B1246" s="4">
        <v>42418</v>
      </c>
      <c r="D1246" t="s">
        <v>535</v>
      </c>
      <c r="E1246" s="4">
        <v>49810</v>
      </c>
      <c r="F1246" s="6">
        <v>8.2500000000000004E-2</v>
      </c>
      <c r="G1246" s="6">
        <v>8.2299999999999998E-2</v>
      </c>
      <c r="H1246" s="6">
        <v>8.3397200000000005E-2</v>
      </c>
      <c r="I1246" s="6">
        <v>8.5000000000000006E-2</v>
      </c>
      <c r="J1246" s="6">
        <v>8.2299999999999998E-2</v>
      </c>
      <c r="K1246" s="6">
        <v>8.3296700000000001E-2</v>
      </c>
      <c r="L1246" s="6">
        <v>8.3900000000000002E-2</v>
      </c>
      <c r="N1246" s="8">
        <v>7129000</v>
      </c>
      <c r="P1246" s="8">
        <v>6350000</v>
      </c>
      <c r="R1246" s="8">
        <v>6350000</v>
      </c>
      <c r="T1246" s="8">
        <v>1.1226771653543308</v>
      </c>
      <c r="U1246" s="8">
        <v>8.3299999999999999E-2</v>
      </c>
      <c r="V1246">
        <f t="shared" si="113"/>
        <v>2016</v>
      </c>
      <c r="W1246">
        <f t="shared" si="115"/>
        <v>2016</v>
      </c>
      <c r="X1246" t="str">
        <f t="shared" si="114"/>
        <v>FR00</v>
      </c>
    </row>
    <row r="1247" spans="1:24" x14ac:dyDescent="0.2">
      <c r="A1247" s="4">
        <f>B1247</f>
        <v>42419</v>
      </c>
      <c r="B1247" s="4">
        <v>42419</v>
      </c>
      <c r="D1247" t="s">
        <v>552</v>
      </c>
      <c r="E1247" s="4">
        <v>43490</v>
      </c>
      <c r="F1247" s="6">
        <v>8.6249999999999993E-2</v>
      </c>
      <c r="K1247" s="6">
        <v>8.0500000000000002E-2</v>
      </c>
      <c r="N1247" s="8">
        <v>1500000</v>
      </c>
      <c r="P1247" s="8">
        <v>1500000</v>
      </c>
      <c r="R1247" s="8">
        <v>1500000</v>
      </c>
      <c r="T1247" s="8">
        <v>1</v>
      </c>
      <c r="V1247">
        <f t="shared" si="113"/>
        <v>2016</v>
      </c>
      <c r="W1247">
        <f t="shared" si="115"/>
        <v>2016</v>
      </c>
      <c r="X1247" t="str">
        <f t="shared" si="114"/>
        <v>PBS0</v>
      </c>
    </row>
    <row r="1248" spans="1:24" x14ac:dyDescent="0.2">
      <c r="A1248" s="4">
        <v>42423</v>
      </c>
      <c r="B1248" s="4">
        <v>42425</v>
      </c>
      <c r="D1248" t="s">
        <v>573</v>
      </c>
      <c r="E1248" s="4">
        <v>42592</v>
      </c>
      <c r="F1248" s="6">
        <v>0</v>
      </c>
      <c r="G1248" s="6">
        <v>5.7500000000000002E-2</v>
      </c>
      <c r="H1248" s="6">
        <v>6.0826900000000003E-2</v>
      </c>
      <c r="I1248" s="6">
        <v>6.7500000000000004E-2</v>
      </c>
      <c r="J1248" s="6">
        <v>5.7500000000000002E-2</v>
      </c>
      <c r="K1248" s="6">
        <v>5.8453100000000001E-2</v>
      </c>
      <c r="L1248" s="6">
        <v>5.9687499999999998E-2</v>
      </c>
      <c r="M1248" s="8">
        <v>4000000</v>
      </c>
      <c r="N1248" s="8">
        <v>3658000</v>
      </c>
      <c r="O1248" s="8">
        <v>9852000</v>
      </c>
      <c r="P1248" s="8">
        <v>3658000</v>
      </c>
      <c r="Q1248" s="8">
        <v>8660000</v>
      </c>
      <c r="R1248" s="8">
        <v>1000000</v>
      </c>
      <c r="S1248" s="8">
        <v>5075000</v>
      </c>
      <c r="T1248" s="8">
        <v>3.6579999999999999</v>
      </c>
      <c r="U1248" s="8">
        <v>6.2899999999999998E-2</v>
      </c>
      <c r="V1248">
        <f t="shared" si="113"/>
        <v>2016</v>
      </c>
      <c r="W1248">
        <f t="shared" si="115"/>
        <v>2016</v>
      </c>
      <c r="X1248" t="str">
        <f t="shared" si="114"/>
        <v>SPNS</v>
      </c>
    </row>
    <row r="1249" spans="1:24" x14ac:dyDescent="0.2">
      <c r="A1249" s="4">
        <f t="shared" ref="A1249:A1252" si="123">A1248</f>
        <v>42423</v>
      </c>
      <c r="B1249" s="4">
        <v>42425</v>
      </c>
      <c r="D1249" t="s">
        <v>467</v>
      </c>
      <c r="E1249" s="4">
        <v>44089</v>
      </c>
      <c r="F1249" s="6">
        <v>8.2500000000000004E-2</v>
      </c>
      <c r="G1249" s="6">
        <v>8.1250000000000003E-2</v>
      </c>
      <c r="H1249" s="6">
        <v>8.3005999999999996E-2</v>
      </c>
      <c r="I1249" s="6">
        <v>8.5000000000000006E-2</v>
      </c>
      <c r="J1249" s="6">
        <v>8.1250000000000003E-2</v>
      </c>
      <c r="K1249" s="6">
        <v>8.2381099999999999E-2</v>
      </c>
      <c r="L1249" s="6">
        <v>8.3437499999999998E-2</v>
      </c>
      <c r="N1249" s="8">
        <v>591000</v>
      </c>
      <c r="P1249" s="8">
        <v>365000</v>
      </c>
      <c r="R1249" s="8">
        <v>360000</v>
      </c>
      <c r="T1249" s="8">
        <v>1.6416666666666666</v>
      </c>
      <c r="U1249" s="8">
        <v>8.2400000000000001E-2</v>
      </c>
      <c r="V1249">
        <f t="shared" si="113"/>
        <v>2016</v>
      </c>
      <c r="W1249">
        <f t="shared" si="115"/>
        <v>2016</v>
      </c>
      <c r="X1249" t="str">
        <f t="shared" si="114"/>
        <v>PBS0</v>
      </c>
    </row>
    <row r="1250" spans="1:24" x14ac:dyDescent="0.2">
      <c r="A1250" s="4">
        <f t="shared" si="123"/>
        <v>42423</v>
      </c>
      <c r="B1250" s="4">
        <v>42425</v>
      </c>
      <c r="D1250" t="s">
        <v>537</v>
      </c>
      <c r="E1250" s="4">
        <v>43125</v>
      </c>
      <c r="F1250" s="6">
        <v>7.7499999999999999E-2</v>
      </c>
      <c r="G1250" s="6">
        <v>8.4062499999999998E-2</v>
      </c>
      <c r="H1250" s="6">
        <v>8.0199000000000006E-2</v>
      </c>
      <c r="I1250" s="6">
        <v>8.5000000000000006E-2</v>
      </c>
      <c r="J1250" s="6">
        <v>8.4062499999999998E-2</v>
      </c>
      <c r="K1250" s="6">
        <v>7.9769199999999998E-2</v>
      </c>
      <c r="L1250" s="6">
        <v>8.0625000000000002E-2</v>
      </c>
      <c r="N1250" s="8">
        <v>4422000</v>
      </c>
      <c r="P1250" s="8">
        <v>4422000</v>
      </c>
      <c r="R1250" s="8">
        <v>3520000</v>
      </c>
      <c r="T1250" s="8">
        <v>1.2562500000000001</v>
      </c>
      <c r="U1250" s="8">
        <v>8.0399999999999999E-2</v>
      </c>
      <c r="V1250">
        <f t="shared" si="113"/>
        <v>2016</v>
      </c>
      <c r="W1250">
        <f t="shared" si="115"/>
        <v>2016</v>
      </c>
      <c r="X1250" t="str">
        <f t="shared" si="114"/>
        <v>PBS0</v>
      </c>
    </row>
    <row r="1251" spans="1:24" x14ac:dyDescent="0.2">
      <c r="A1251" s="4">
        <f t="shared" si="123"/>
        <v>42423</v>
      </c>
      <c r="B1251" s="4">
        <v>42425</v>
      </c>
      <c r="D1251" t="s">
        <v>555</v>
      </c>
      <c r="E1251" s="4">
        <v>45153</v>
      </c>
      <c r="F1251" s="6">
        <v>8.7499999999999994E-2</v>
      </c>
      <c r="G1251" s="6">
        <v>8.7499999999999994E-2</v>
      </c>
      <c r="H1251" s="6">
        <v>8.5599400000000006E-2</v>
      </c>
      <c r="I1251" s="6">
        <v>8.6249999999999993E-2</v>
      </c>
      <c r="J1251" s="6">
        <v>8.7499999999999994E-2</v>
      </c>
      <c r="N1251" s="8">
        <v>305000</v>
      </c>
      <c r="P1251" s="8">
        <v>20000</v>
      </c>
      <c r="U1251" s="8">
        <v>8.4400000000000003E-2</v>
      </c>
      <c r="V1251">
        <f t="shared" si="113"/>
        <v>2016</v>
      </c>
      <c r="W1251">
        <f t="shared" si="115"/>
        <v>2016</v>
      </c>
      <c r="X1251" t="str">
        <f t="shared" si="114"/>
        <v>PBS0</v>
      </c>
    </row>
    <row r="1252" spans="1:24" x14ac:dyDescent="0.2">
      <c r="A1252" s="4">
        <f t="shared" si="123"/>
        <v>42423</v>
      </c>
      <c r="B1252" s="4">
        <v>42425</v>
      </c>
      <c r="D1252" t="s">
        <v>570</v>
      </c>
      <c r="E1252" s="4">
        <v>47802</v>
      </c>
      <c r="F1252" s="6">
        <v>8.8749999999999996E-2</v>
      </c>
      <c r="G1252" s="6">
        <v>8.6874999999999994E-2</v>
      </c>
      <c r="H1252" s="6">
        <v>8.8643100000000002E-2</v>
      </c>
      <c r="I1252" s="6">
        <v>9.0312500000000004E-2</v>
      </c>
      <c r="J1252" s="6">
        <v>8.6874999999999994E-2</v>
      </c>
      <c r="K1252" s="6">
        <v>8.77999E-2</v>
      </c>
      <c r="L1252" s="6">
        <v>8.8124999999999995E-2</v>
      </c>
      <c r="N1252" s="8">
        <v>876000</v>
      </c>
      <c r="P1252" s="8">
        <v>195000</v>
      </c>
      <c r="R1252" s="8">
        <v>195000</v>
      </c>
      <c r="T1252" s="8">
        <v>4.4923076923076923</v>
      </c>
      <c r="U1252" s="8">
        <v>8.7800000000000003E-2</v>
      </c>
      <c r="V1252">
        <f t="shared" si="113"/>
        <v>2016</v>
      </c>
      <c r="W1252">
        <f t="shared" si="115"/>
        <v>2016</v>
      </c>
      <c r="X1252" t="str">
        <f t="shared" si="114"/>
        <v>PBS0</v>
      </c>
    </row>
    <row r="1253" spans="1:24" x14ac:dyDescent="0.2">
      <c r="A1253" s="4">
        <v>42430</v>
      </c>
      <c r="B1253" s="4">
        <v>42432</v>
      </c>
      <c r="D1253" t="s">
        <v>574</v>
      </c>
      <c r="E1253" s="4">
        <v>42523</v>
      </c>
      <c r="F1253" s="6">
        <v>0</v>
      </c>
      <c r="G1253" s="6">
        <v>5.45E-2</v>
      </c>
      <c r="H1253" s="6">
        <v>5.6133500000000003E-2</v>
      </c>
      <c r="I1253" s="6">
        <v>6.3500000000000001E-2</v>
      </c>
      <c r="J1253" s="6">
        <v>5.5E-2</v>
      </c>
      <c r="K1253" s="6">
        <v>5.5463999999999999E-2</v>
      </c>
      <c r="L1253" s="6">
        <v>5.6500000000000002E-2</v>
      </c>
      <c r="M1253" s="8">
        <v>12000000</v>
      </c>
      <c r="N1253" s="8">
        <v>2325000</v>
      </c>
      <c r="O1253" s="8">
        <v>26577600</v>
      </c>
      <c r="P1253" s="8">
        <v>2325000</v>
      </c>
      <c r="Q1253" s="8">
        <v>16793000</v>
      </c>
      <c r="R1253" s="8">
        <v>2000000</v>
      </c>
      <c r="S1253" s="8">
        <v>15600000</v>
      </c>
      <c r="T1253" s="8">
        <v>1.1625000000000001</v>
      </c>
      <c r="U1253" s="8">
        <v>5.7000000000000002E-2</v>
      </c>
      <c r="V1253">
        <f t="shared" si="113"/>
        <v>2016</v>
      </c>
      <c r="W1253">
        <f t="shared" si="115"/>
        <v>2016</v>
      </c>
      <c r="X1253" t="str">
        <f t="shared" si="114"/>
        <v>SPN0</v>
      </c>
    </row>
    <row r="1254" spans="1:24" x14ac:dyDescent="0.2">
      <c r="A1254" s="4">
        <f t="shared" ref="A1254:A1257" si="124">A1253</f>
        <v>42430</v>
      </c>
      <c r="B1254" s="4">
        <v>42432</v>
      </c>
      <c r="D1254" t="s">
        <v>575</v>
      </c>
      <c r="E1254" s="4">
        <v>42796</v>
      </c>
      <c r="F1254" s="6">
        <v>0</v>
      </c>
      <c r="G1254" s="6">
        <v>0.06</v>
      </c>
      <c r="H1254" s="6">
        <v>6.4829999999999999E-2</v>
      </c>
      <c r="I1254" s="6">
        <v>7.0000000000000007E-2</v>
      </c>
      <c r="J1254" s="6">
        <v>6.5000000000000002E-2</v>
      </c>
      <c r="K1254" s="6">
        <v>6.3180399999999998E-2</v>
      </c>
      <c r="L1254" s="6">
        <v>6.4500000000000002E-2</v>
      </c>
      <c r="N1254" s="8">
        <v>2818000</v>
      </c>
      <c r="P1254" s="8">
        <v>2818000</v>
      </c>
      <c r="R1254" s="8">
        <v>2000000</v>
      </c>
      <c r="T1254" s="8">
        <v>1.409</v>
      </c>
      <c r="U1254" s="8">
        <v>6.6699999999999995E-2</v>
      </c>
      <c r="V1254">
        <f t="shared" si="113"/>
        <v>2016</v>
      </c>
      <c r="W1254">
        <f t="shared" si="115"/>
        <v>2016</v>
      </c>
      <c r="X1254" t="str">
        <f t="shared" si="114"/>
        <v>SPN1</v>
      </c>
    </row>
    <row r="1255" spans="1:24" x14ac:dyDescent="0.2">
      <c r="A1255" s="4">
        <f t="shared" si="124"/>
        <v>42430</v>
      </c>
      <c r="B1255" s="4">
        <v>42432</v>
      </c>
      <c r="D1255" t="s">
        <v>172</v>
      </c>
      <c r="E1255" s="4">
        <v>44392</v>
      </c>
      <c r="F1255" s="6">
        <v>8.2500000000000004E-2</v>
      </c>
      <c r="G1255" s="6">
        <v>7.8E-2</v>
      </c>
      <c r="H1255" s="6">
        <v>8.0255599999999996E-2</v>
      </c>
      <c r="I1255" s="6">
        <v>8.3799999999999999E-2</v>
      </c>
      <c r="J1255" s="6">
        <v>7.9299999999999995E-2</v>
      </c>
      <c r="K1255" s="6">
        <v>7.9493499999999995E-2</v>
      </c>
      <c r="L1255" s="6">
        <v>7.9699999999999993E-2</v>
      </c>
      <c r="N1255" s="8">
        <v>5430000</v>
      </c>
      <c r="P1255" s="8">
        <v>1650000</v>
      </c>
      <c r="R1255" s="8">
        <v>1650000</v>
      </c>
      <c r="T1255" s="8">
        <v>3.290909090909091</v>
      </c>
      <c r="U1255" s="8">
        <v>7.9500000000000001E-2</v>
      </c>
      <c r="V1255">
        <f t="shared" si="113"/>
        <v>2016</v>
      </c>
      <c r="W1255">
        <f t="shared" si="115"/>
        <v>2016</v>
      </c>
      <c r="X1255" t="str">
        <f t="shared" si="114"/>
        <v>FR00</v>
      </c>
    </row>
    <row r="1256" spans="1:24" x14ac:dyDescent="0.2">
      <c r="A1256" s="4">
        <f t="shared" si="124"/>
        <v>42430</v>
      </c>
      <c r="B1256" s="4">
        <v>42432</v>
      </c>
      <c r="D1256" t="s">
        <v>189</v>
      </c>
      <c r="E1256" s="4">
        <v>46280</v>
      </c>
      <c r="F1256" s="6">
        <v>8.3750000000000005E-2</v>
      </c>
      <c r="G1256" s="6">
        <v>8.2400000000000001E-2</v>
      </c>
      <c r="H1256" s="6">
        <v>8.3206799999999997E-2</v>
      </c>
      <c r="I1256" s="6">
        <v>8.5000000000000006E-2</v>
      </c>
      <c r="J1256" s="6">
        <v>8.0199999999999994E-2</v>
      </c>
      <c r="K1256" s="6">
        <v>8.2897999999999999E-2</v>
      </c>
      <c r="L1256" s="6">
        <v>8.3299999999999999E-2</v>
      </c>
      <c r="N1256" s="8">
        <v>11928000</v>
      </c>
      <c r="P1256" s="8">
        <v>8050000</v>
      </c>
      <c r="R1256" s="8">
        <v>8050000</v>
      </c>
      <c r="T1256" s="8">
        <v>1.4817391304347827</v>
      </c>
      <c r="U1256" s="8">
        <v>8.2900000000000001E-2</v>
      </c>
      <c r="V1256">
        <f t="shared" si="113"/>
        <v>2016</v>
      </c>
      <c r="W1256">
        <f t="shared" si="115"/>
        <v>2016</v>
      </c>
      <c r="X1256" t="str">
        <f t="shared" si="114"/>
        <v>FR00</v>
      </c>
    </row>
    <row r="1257" spans="1:24" x14ac:dyDescent="0.2">
      <c r="A1257" s="4">
        <f t="shared" si="124"/>
        <v>42430</v>
      </c>
      <c r="B1257" s="4">
        <v>42432</v>
      </c>
      <c r="D1257" t="s">
        <v>535</v>
      </c>
      <c r="E1257" s="4">
        <v>49810</v>
      </c>
      <c r="F1257" s="6">
        <v>8.2500000000000004E-2</v>
      </c>
      <c r="G1257" s="6">
        <v>8.5999999999999993E-2</v>
      </c>
      <c r="H1257" s="6">
        <v>8.6989499999999997E-2</v>
      </c>
      <c r="I1257" s="6">
        <v>8.9899999999999994E-2</v>
      </c>
      <c r="J1257" s="6">
        <v>8.5999999999999993E-2</v>
      </c>
      <c r="K1257" s="6">
        <v>8.6588700000000005E-2</v>
      </c>
      <c r="L1257" s="6">
        <v>8.6800000000000002E-2</v>
      </c>
      <c r="N1257" s="8">
        <v>4076600</v>
      </c>
      <c r="P1257" s="8">
        <v>1950000</v>
      </c>
      <c r="R1257" s="8">
        <v>1900000</v>
      </c>
      <c r="T1257" s="8">
        <v>2.145578947368421</v>
      </c>
      <c r="U1257" s="8">
        <v>8.6599999999999996E-2</v>
      </c>
      <c r="V1257">
        <f t="shared" si="113"/>
        <v>2016</v>
      </c>
      <c r="W1257">
        <f t="shared" si="115"/>
        <v>2016</v>
      </c>
      <c r="X1257" t="str">
        <f t="shared" si="114"/>
        <v>FR00</v>
      </c>
    </row>
    <row r="1258" spans="1:24" x14ac:dyDescent="0.2">
      <c r="A1258" s="4">
        <v>42437</v>
      </c>
      <c r="B1258" s="4">
        <v>42440</v>
      </c>
      <c r="D1258" t="s">
        <v>576</v>
      </c>
      <c r="E1258" s="4">
        <v>42622</v>
      </c>
      <c r="F1258" s="6">
        <v>0</v>
      </c>
      <c r="G1258" s="6">
        <v>5.7187500000000002E-2</v>
      </c>
      <c r="H1258" s="6">
        <v>5.88797E-2</v>
      </c>
      <c r="I1258" s="6">
        <v>6.5000000000000002E-2</v>
      </c>
      <c r="J1258" s="6">
        <v>5.7187500000000002E-2</v>
      </c>
      <c r="K1258" s="6">
        <v>5.7928599999999997E-2</v>
      </c>
      <c r="L1258" s="6">
        <v>5.8437500000000003E-2</v>
      </c>
      <c r="M1258" s="8">
        <v>4000000</v>
      </c>
      <c r="N1258" s="8">
        <v>2325000</v>
      </c>
      <c r="O1258" s="8">
        <v>11331500</v>
      </c>
      <c r="P1258" s="8">
        <v>2325000</v>
      </c>
      <c r="Q1258" s="8">
        <v>8807500</v>
      </c>
      <c r="R1258" s="8">
        <v>1000000</v>
      </c>
      <c r="S1258" s="8">
        <v>6950000</v>
      </c>
      <c r="T1258" s="8">
        <v>2.3250000000000002</v>
      </c>
      <c r="U1258" s="8">
        <v>6.0999999999999999E-2</v>
      </c>
      <c r="V1258">
        <f t="shared" si="113"/>
        <v>2016</v>
      </c>
      <c r="W1258">
        <f t="shared" si="115"/>
        <v>2016</v>
      </c>
      <c r="X1258" t="str">
        <f t="shared" si="114"/>
        <v>SPNS</v>
      </c>
    </row>
    <row r="1259" spans="1:24" x14ac:dyDescent="0.2">
      <c r="A1259" s="4">
        <f t="shared" ref="A1259:A1262" si="125">A1258</f>
        <v>42437</v>
      </c>
      <c r="B1259" s="4">
        <v>42440</v>
      </c>
      <c r="D1259" t="s">
        <v>467</v>
      </c>
      <c r="E1259" s="4">
        <v>44089</v>
      </c>
      <c r="F1259" s="6">
        <v>8.2500000000000004E-2</v>
      </c>
      <c r="G1259" s="6">
        <v>7.9062499999999994E-2</v>
      </c>
      <c r="H1259" s="6">
        <v>8.0516599999999994E-2</v>
      </c>
      <c r="I1259" s="6">
        <v>8.5000000000000006E-2</v>
      </c>
      <c r="J1259" s="6">
        <v>7.9062499999999994E-2</v>
      </c>
      <c r="K1259" s="6">
        <v>8.0343999999999999E-2</v>
      </c>
      <c r="L1259" s="6">
        <v>8.1250000000000003E-2</v>
      </c>
      <c r="N1259" s="8">
        <v>1859500</v>
      </c>
      <c r="P1259" s="8">
        <v>1859500</v>
      </c>
      <c r="R1259" s="8">
        <v>1665000</v>
      </c>
      <c r="T1259" s="8">
        <v>1.1168168168168169</v>
      </c>
      <c r="U1259" s="8">
        <v>8.1600000000000006E-2</v>
      </c>
      <c r="V1259">
        <f t="shared" si="113"/>
        <v>2016</v>
      </c>
      <c r="W1259">
        <f t="shared" si="115"/>
        <v>2016</v>
      </c>
      <c r="X1259" t="str">
        <f t="shared" si="114"/>
        <v>PBS0</v>
      </c>
    </row>
    <row r="1260" spans="1:24" x14ac:dyDescent="0.2">
      <c r="A1260" s="4">
        <f t="shared" si="125"/>
        <v>42437</v>
      </c>
      <c r="B1260" s="4">
        <v>42440</v>
      </c>
      <c r="D1260" t="s">
        <v>537</v>
      </c>
      <c r="E1260" s="4">
        <v>43125</v>
      </c>
      <c r="F1260" s="6">
        <v>7.7499999999999999E-2</v>
      </c>
      <c r="G1260" s="6">
        <v>7.5624999999999998E-2</v>
      </c>
      <c r="H1260" s="6">
        <v>7.9087199999999996E-2</v>
      </c>
      <c r="I1260" s="6">
        <v>8.7499999999999994E-2</v>
      </c>
      <c r="J1260" s="6">
        <v>7.5624999999999998E-2</v>
      </c>
      <c r="K1260" s="6">
        <v>7.8200000000000006E-2</v>
      </c>
      <c r="L1260" s="6">
        <v>7.8750000000000001E-2</v>
      </c>
      <c r="N1260" s="8">
        <v>4339000</v>
      </c>
      <c r="P1260" s="8">
        <v>1960000</v>
      </c>
      <c r="R1260" s="8">
        <v>1960000</v>
      </c>
      <c r="T1260" s="8">
        <v>2.2137755102040817</v>
      </c>
      <c r="U1260" s="8">
        <v>7.8200000000000006E-2</v>
      </c>
      <c r="V1260">
        <f t="shared" si="113"/>
        <v>2016</v>
      </c>
      <c r="W1260">
        <f t="shared" si="115"/>
        <v>2016</v>
      </c>
      <c r="X1260" t="str">
        <f t="shared" si="114"/>
        <v>PBS0</v>
      </c>
    </row>
    <row r="1261" spans="1:24" x14ac:dyDescent="0.2">
      <c r="A1261" s="4">
        <f t="shared" si="125"/>
        <v>42437</v>
      </c>
      <c r="B1261" s="4">
        <v>42440</v>
      </c>
      <c r="D1261" t="s">
        <v>555</v>
      </c>
      <c r="E1261" s="4">
        <v>45153</v>
      </c>
      <c r="F1261" s="6">
        <v>8.7499999999999994E-2</v>
      </c>
      <c r="G1261" s="6">
        <v>8.2187499999999997E-2</v>
      </c>
      <c r="H1261" s="6">
        <v>8.3734100000000006E-2</v>
      </c>
      <c r="I1261" s="6">
        <v>8.6874999999999994E-2</v>
      </c>
      <c r="J1261" s="6">
        <v>8.2187499999999997E-2</v>
      </c>
      <c r="K1261" s="6">
        <v>8.3262100000000006E-2</v>
      </c>
      <c r="L1261" s="6">
        <v>8.4062499999999998E-2</v>
      </c>
      <c r="N1261" s="8">
        <v>1350000</v>
      </c>
      <c r="P1261" s="8">
        <v>1205000</v>
      </c>
      <c r="R1261" s="8">
        <v>1040000</v>
      </c>
      <c r="T1261" s="8">
        <v>1.2980769230769231</v>
      </c>
      <c r="U1261" s="8">
        <v>8.3500000000000005E-2</v>
      </c>
      <c r="V1261">
        <f t="shared" si="113"/>
        <v>2016</v>
      </c>
      <c r="W1261">
        <f t="shared" si="115"/>
        <v>2016</v>
      </c>
      <c r="X1261" t="str">
        <f t="shared" si="114"/>
        <v>PBS0</v>
      </c>
    </row>
    <row r="1262" spans="1:24" x14ac:dyDescent="0.2">
      <c r="A1262" s="4">
        <f t="shared" si="125"/>
        <v>42437</v>
      </c>
      <c r="B1262" s="4">
        <v>42440</v>
      </c>
      <c r="D1262" t="s">
        <v>570</v>
      </c>
      <c r="E1262" s="4">
        <v>47802</v>
      </c>
      <c r="F1262" s="6">
        <v>8.8749999999999996E-2</v>
      </c>
      <c r="G1262" s="6">
        <v>8.4687499999999999E-2</v>
      </c>
      <c r="H1262" s="6">
        <v>8.5930800000000002E-2</v>
      </c>
      <c r="I1262" s="6">
        <v>8.8749999999999996E-2</v>
      </c>
      <c r="J1262" s="6">
        <v>8.4687499999999999E-2</v>
      </c>
      <c r="K1262" s="6">
        <v>8.5712899999999995E-2</v>
      </c>
      <c r="L1262" s="6">
        <v>8.6562500000000001E-2</v>
      </c>
      <c r="N1262" s="8">
        <v>1458000</v>
      </c>
      <c r="P1262" s="8">
        <v>1458000</v>
      </c>
      <c r="R1262" s="8">
        <v>1285000</v>
      </c>
      <c r="T1262" s="8">
        <v>1.1346303501945525</v>
      </c>
      <c r="U1262" s="8">
        <v>8.8200000000000001E-2</v>
      </c>
      <c r="V1262">
        <f t="shared" si="113"/>
        <v>2016</v>
      </c>
      <c r="W1262">
        <f t="shared" si="115"/>
        <v>2016</v>
      </c>
      <c r="X1262" t="str">
        <f t="shared" si="114"/>
        <v>PBS0</v>
      </c>
    </row>
    <row r="1263" spans="1:24" x14ac:dyDescent="0.2">
      <c r="A1263" s="4">
        <f>B1263</f>
        <v>42439</v>
      </c>
      <c r="B1263" s="4">
        <v>42439</v>
      </c>
      <c r="D1263" t="s">
        <v>577</v>
      </c>
      <c r="E1263" s="4">
        <v>43534</v>
      </c>
      <c r="F1263" s="6">
        <v>8.3000000000000004E-2</v>
      </c>
      <c r="N1263" s="8">
        <v>31500000</v>
      </c>
      <c r="P1263" s="8">
        <v>31500000</v>
      </c>
      <c r="R1263" s="8">
        <v>31500000</v>
      </c>
      <c r="T1263" s="8">
        <v>1</v>
      </c>
      <c r="V1263">
        <f t="shared" si="113"/>
        <v>2016</v>
      </c>
      <c r="W1263">
        <f t="shared" si="115"/>
        <v>2016</v>
      </c>
      <c r="X1263" t="str">
        <f t="shared" si="114"/>
        <v>SR-0</v>
      </c>
    </row>
    <row r="1264" spans="1:24" x14ac:dyDescent="0.2">
      <c r="A1264" s="4">
        <v>42437</v>
      </c>
      <c r="B1264" s="4">
        <v>42440</v>
      </c>
      <c r="D1264" t="s">
        <v>578</v>
      </c>
      <c r="E1264" s="4">
        <v>42531</v>
      </c>
      <c r="F1264" s="6">
        <v>0</v>
      </c>
      <c r="K1264" s="6">
        <v>5.45E-2</v>
      </c>
      <c r="N1264" s="8">
        <v>1054132</v>
      </c>
      <c r="P1264" s="8">
        <v>1054132</v>
      </c>
      <c r="R1264" s="8">
        <v>1054132</v>
      </c>
      <c r="T1264" s="8">
        <v>1</v>
      </c>
      <c r="V1264">
        <f t="shared" si="113"/>
        <v>2016</v>
      </c>
      <c r="W1264">
        <f t="shared" si="115"/>
        <v>2016</v>
      </c>
      <c r="X1264" t="str">
        <f t="shared" si="114"/>
        <v>SPNN</v>
      </c>
    </row>
    <row r="1265" spans="1:24" x14ac:dyDescent="0.2">
      <c r="A1265" s="4">
        <f>B1265</f>
        <v>42440</v>
      </c>
      <c r="B1265" s="4">
        <v>42440</v>
      </c>
      <c r="D1265" t="s">
        <v>552</v>
      </c>
      <c r="E1265" s="4">
        <v>43490</v>
      </c>
      <c r="F1265" s="6">
        <v>8.6249999999999993E-2</v>
      </c>
      <c r="K1265" s="6">
        <v>7.8799999999999995E-2</v>
      </c>
      <c r="N1265" s="8">
        <v>1000000</v>
      </c>
      <c r="P1265" s="8">
        <v>1000000</v>
      </c>
      <c r="R1265" s="8">
        <v>1000000</v>
      </c>
      <c r="T1265" s="8">
        <v>1</v>
      </c>
      <c r="V1265">
        <f t="shared" si="113"/>
        <v>2016</v>
      </c>
      <c r="W1265">
        <f t="shared" si="115"/>
        <v>2016</v>
      </c>
      <c r="X1265" t="str">
        <f t="shared" si="114"/>
        <v>PBS0</v>
      </c>
    </row>
    <row r="1266" spans="1:24" x14ac:dyDescent="0.2">
      <c r="A1266" s="4">
        <v>42444</v>
      </c>
      <c r="B1266" s="4">
        <v>42446</v>
      </c>
      <c r="D1266" t="s">
        <v>575</v>
      </c>
      <c r="E1266" s="4">
        <v>42796</v>
      </c>
      <c r="F1266" s="6">
        <v>0</v>
      </c>
      <c r="G1266" s="6">
        <v>6.0499999999999998E-2</v>
      </c>
      <c r="H1266" s="6">
        <v>6.3497700000000004E-2</v>
      </c>
      <c r="I1266" s="6">
        <v>6.7500000000000004E-2</v>
      </c>
      <c r="J1266" s="6">
        <v>5.5E-2</v>
      </c>
      <c r="K1266" s="6">
        <v>6.2623499999999999E-2</v>
      </c>
      <c r="L1266" s="6">
        <v>6.4000000000000001E-2</v>
      </c>
      <c r="M1266" s="8">
        <v>12000000</v>
      </c>
      <c r="N1266" s="8">
        <v>2140000</v>
      </c>
      <c r="O1266" s="8">
        <v>22075300</v>
      </c>
      <c r="P1266" s="8">
        <v>2000000</v>
      </c>
      <c r="Q1266" s="8">
        <v>17200000</v>
      </c>
      <c r="R1266" s="8">
        <v>1500000</v>
      </c>
      <c r="S1266" s="8">
        <v>16200000</v>
      </c>
      <c r="T1266" s="8">
        <v>1.4266666666666667</v>
      </c>
      <c r="U1266" s="8">
        <v>6.3299999999999995E-2</v>
      </c>
      <c r="V1266">
        <f t="shared" si="113"/>
        <v>2016</v>
      </c>
      <c r="W1266">
        <f t="shared" si="115"/>
        <v>2016</v>
      </c>
      <c r="X1266" t="str">
        <f t="shared" si="114"/>
        <v>SPN1</v>
      </c>
    </row>
    <row r="1267" spans="1:24" x14ac:dyDescent="0.2">
      <c r="A1267" s="4">
        <f t="shared" ref="A1267:A1270" si="126">A1266</f>
        <v>42444</v>
      </c>
      <c r="B1267" s="4">
        <v>42446</v>
      </c>
      <c r="D1267" t="s">
        <v>172</v>
      </c>
      <c r="E1267" s="4">
        <v>44392</v>
      </c>
      <c r="F1267" s="6">
        <v>8.2500000000000004E-2</v>
      </c>
      <c r="G1267" s="6">
        <v>7.2700000000000001E-2</v>
      </c>
      <c r="H1267" s="6">
        <v>7.3968500000000006E-2</v>
      </c>
      <c r="I1267" s="6">
        <v>7.7499999999999999E-2</v>
      </c>
      <c r="J1267" s="6">
        <v>6.5000000000000002E-2</v>
      </c>
      <c r="K1267" s="6">
        <v>7.3398599999999994E-2</v>
      </c>
      <c r="L1267" s="6">
        <v>7.3999999999999996E-2</v>
      </c>
      <c r="N1267" s="8">
        <v>7135000</v>
      </c>
      <c r="P1267" s="8">
        <v>4900000</v>
      </c>
      <c r="R1267" s="8">
        <v>4900000</v>
      </c>
      <c r="T1267" s="8">
        <v>1.4561224489795919</v>
      </c>
      <c r="U1267" s="8">
        <v>7.3400000000000007E-2</v>
      </c>
      <c r="V1267">
        <f t="shared" si="113"/>
        <v>2016</v>
      </c>
      <c r="W1267">
        <f t="shared" si="115"/>
        <v>2016</v>
      </c>
      <c r="X1267" t="str">
        <f t="shared" si="114"/>
        <v>FR00</v>
      </c>
    </row>
    <row r="1268" spans="1:24" x14ac:dyDescent="0.2">
      <c r="A1268" s="4">
        <f t="shared" si="126"/>
        <v>42444</v>
      </c>
      <c r="B1268" s="4">
        <v>42446</v>
      </c>
      <c r="D1268" t="s">
        <v>539</v>
      </c>
      <c r="E1268" s="4">
        <v>47983</v>
      </c>
      <c r="F1268" s="6">
        <v>8.7499999999999994E-2</v>
      </c>
      <c r="G1268" s="6">
        <v>8.1699999999999995E-2</v>
      </c>
      <c r="H1268" s="6">
        <v>8.2474000000000006E-2</v>
      </c>
      <c r="I1268" s="6">
        <v>8.7499999999999994E-2</v>
      </c>
      <c r="J1268" s="6">
        <v>7.9299999999999995E-2</v>
      </c>
      <c r="K1268" s="6">
        <v>8.2141900000000004E-2</v>
      </c>
      <c r="L1268" s="6">
        <v>8.2400000000000001E-2</v>
      </c>
      <c r="N1268" s="8">
        <v>4788000</v>
      </c>
      <c r="P1268" s="8">
        <v>3200000</v>
      </c>
      <c r="R1268" s="8">
        <v>2750000</v>
      </c>
      <c r="T1268" s="8">
        <v>1.741090909090909</v>
      </c>
      <c r="U1268" s="8">
        <v>8.2199999999999995E-2</v>
      </c>
      <c r="V1268">
        <f t="shared" si="113"/>
        <v>2016</v>
      </c>
      <c r="W1268">
        <f t="shared" si="115"/>
        <v>2016</v>
      </c>
      <c r="X1268" t="str">
        <f t="shared" si="114"/>
        <v>FR00</v>
      </c>
    </row>
    <row r="1269" spans="1:24" x14ac:dyDescent="0.2">
      <c r="A1269" s="4">
        <f t="shared" si="126"/>
        <v>42444</v>
      </c>
      <c r="B1269" s="4">
        <v>42446</v>
      </c>
      <c r="D1269" t="s">
        <v>535</v>
      </c>
      <c r="E1269" s="4">
        <v>49810</v>
      </c>
      <c r="F1269" s="6">
        <v>8.2500000000000004E-2</v>
      </c>
      <c r="G1269" s="6">
        <v>8.2000000000000003E-2</v>
      </c>
      <c r="H1269" s="6">
        <v>8.26823E-2</v>
      </c>
      <c r="I1269" s="6">
        <v>8.5999999999999993E-2</v>
      </c>
      <c r="J1269" s="6">
        <v>8.0199999999999994E-2</v>
      </c>
      <c r="K1269" s="6">
        <v>8.2499500000000003E-2</v>
      </c>
      <c r="L1269" s="6">
        <v>8.3000000000000004E-2</v>
      </c>
      <c r="N1269" s="8">
        <v>5754500</v>
      </c>
      <c r="P1269" s="8">
        <v>4900000</v>
      </c>
      <c r="R1269" s="8">
        <v>4900000</v>
      </c>
      <c r="T1269" s="8">
        <v>1.1743877551020407</v>
      </c>
      <c r="U1269" s="8">
        <v>8.2500000000000004E-2</v>
      </c>
      <c r="V1269">
        <f t="shared" si="113"/>
        <v>2016</v>
      </c>
      <c r="W1269">
        <f t="shared" si="115"/>
        <v>2016</v>
      </c>
      <c r="X1269" t="str">
        <f t="shared" si="114"/>
        <v>FR00</v>
      </c>
    </row>
    <row r="1270" spans="1:24" x14ac:dyDescent="0.2">
      <c r="A1270" s="4">
        <f t="shared" si="126"/>
        <v>42444</v>
      </c>
      <c r="B1270" s="4">
        <v>42446</v>
      </c>
      <c r="D1270" t="s">
        <v>427</v>
      </c>
      <c r="E1270" s="4">
        <v>52642</v>
      </c>
      <c r="F1270" s="6">
        <v>8.7499999999999994E-2</v>
      </c>
      <c r="G1270" s="6">
        <v>8.5500000000000007E-2</v>
      </c>
      <c r="H1270" s="6">
        <v>8.64153E-2</v>
      </c>
      <c r="I1270" s="6">
        <v>8.7999999999999995E-2</v>
      </c>
      <c r="J1270" s="6">
        <v>8.5500000000000007E-2</v>
      </c>
      <c r="K1270" s="6">
        <v>8.6348099999999997E-2</v>
      </c>
      <c r="L1270" s="6">
        <v>8.6999999999999994E-2</v>
      </c>
      <c r="N1270" s="8">
        <v>2257800</v>
      </c>
      <c r="P1270" s="8">
        <v>2200000</v>
      </c>
      <c r="R1270" s="8">
        <v>2150000</v>
      </c>
      <c r="T1270" s="8">
        <v>1.050139534883721</v>
      </c>
      <c r="U1270" s="8">
        <v>8.6400000000000005E-2</v>
      </c>
      <c r="V1270">
        <f t="shared" si="113"/>
        <v>2016</v>
      </c>
      <c r="W1270">
        <f t="shared" si="115"/>
        <v>2016</v>
      </c>
      <c r="X1270" t="str">
        <f t="shared" si="114"/>
        <v>FR00</v>
      </c>
    </row>
    <row r="1271" spans="1:24" x14ac:dyDescent="0.2">
      <c r="A1271" s="4">
        <v>42450</v>
      </c>
      <c r="B1271" s="4">
        <v>42458</v>
      </c>
      <c r="D1271" t="s">
        <v>579</v>
      </c>
      <c r="E1271" s="4">
        <v>44284</v>
      </c>
      <c r="F1271" s="6">
        <v>3.4000000000000002E-2</v>
      </c>
      <c r="M1271" s="8">
        <v>33407500</v>
      </c>
      <c r="N1271" s="8">
        <v>10022250</v>
      </c>
      <c r="P1271" s="8">
        <v>10022250</v>
      </c>
      <c r="R1271" s="8">
        <v>10022250</v>
      </c>
      <c r="T1271" s="8">
        <v>0</v>
      </c>
      <c r="V1271">
        <f t="shared" si="113"/>
        <v>2016</v>
      </c>
      <c r="W1271">
        <f t="shared" si="115"/>
        <v>2016</v>
      </c>
      <c r="X1271" t="str">
        <f t="shared" si="114"/>
        <v>SNI2</v>
      </c>
    </row>
    <row r="1272" spans="1:24" x14ac:dyDescent="0.2">
      <c r="A1272" s="4">
        <v>42450</v>
      </c>
      <c r="B1272" s="4">
        <v>42458</v>
      </c>
      <c r="D1272" t="s">
        <v>580</v>
      </c>
      <c r="E1272" s="4">
        <v>46110</v>
      </c>
      <c r="F1272" s="6">
        <v>4.5499999999999999E-2</v>
      </c>
      <c r="N1272" s="8">
        <v>23385250</v>
      </c>
      <c r="P1272" s="8">
        <v>23385250</v>
      </c>
      <c r="R1272" s="8">
        <v>23385250</v>
      </c>
      <c r="T1272" s="8">
        <v>0</v>
      </c>
      <c r="V1272">
        <f t="shared" si="113"/>
        <v>2016</v>
      </c>
      <c r="W1272">
        <f t="shared" si="115"/>
        <v>2016</v>
      </c>
      <c r="X1272" t="str">
        <f t="shared" si="114"/>
        <v>SNI2</v>
      </c>
    </row>
    <row r="1273" spans="1:24" x14ac:dyDescent="0.2">
      <c r="A1273" s="4">
        <v>42451</v>
      </c>
      <c r="B1273" s="4">
        <v>42453</v>
      </c>
      <c r="D1273" t="s">
        <v>576</v>
      </c>
      <c r="E1273" s="4">
        <v>42622</v>
      </c>
      <c r="F1273" s="6">
        <v>0</v>
      </c>
      <c r="G1273" s="6">
        <v>5.6250000000000001E-2</v>
      </c>
      <c r="H1273" s="6">
        <v>5.8466299999999999E-2</v>
      </c>
      <c r="I1273" s="6">
        <v>6.3750000000000001E-2</v>
      </c>
      <c r="J1273" s="6">
        <v>5.6250000000000001E-2</v>
      </c>
      <c r="K1273" s="6">
        <v>5.7569200000000001E-2</v>
      </c>
      <c r="L1273" s="6">
        <v>5.8125000000000003E-2</v>
      </c>
      <c r="M1273" s="8">
        <v>4000000</v>
      </c>
      <c r="N1273" s="8">
        <v>2571000</v>
      </c>
      <c r="O1273" s="8">
        <v>10880500</v>
      </c>
      <c r="P1273" s="8">
        <v>2571000</v>
      </c>
      <c r="Q1273" s="8">
        <v>5751000</v>
      </c>
      <c r="R1273" s="8">
        <v>1000000</v>
      </c>
      <c r="S1273" s="8">
        <v>4180000</v>
      </c>
      <c r="T1273" s="8">
        <v>2.5710000000000002</v>
      </c>
      <c r="U1273" s="8">
        <v>0.06</v>
      </c>
      <c r="V1273">
        <f t="shared" ref="V1273:V1336" si="127">YEAR(A1273)</f>
        <v>2016</v>
      </c>
      <c r="W1273">
        <f t="shared" ref="W1273:W1336" si="128">YEAR(B1273)</f>
        <v>2016</v>
      </c>
      <c r="X1273" t="str">
        <f t="shared" ref="X1273:X1336" si="129">LEFT(D1273,4)</f>
        <v>SPNS</v>
      </c>
    </row>
    <row r="1274" spans="1:24" x14ac:dyDescent="0.2">
      <c r="A1274" s="4">
        <f t="shared" ref="A1274:A1277" si="130">A1273</f>
        <v>42451</v>
      </c>
      <c r="B1274" s="4">
        <v>42453</v>
      </c>
      <c r="D1274" t="s">
        <v>467</v>
      </c>
      <c r="E1274" s="4">
        <v>44089</v>
      </c>
      <c r="F1274" s="6">
        <v>8.2500000000000004E-2</v>
      </c>
      <c r="G1274" s="6">
        <v>7.7187500000000006E-2</v>
      </c>
      <c r="H1274" s="6">
        <v>7.9146499999999995E-2</v>
      </c>
      <c r="I1274" s="6">
        <v>8.0625000000000002E-2</v>
      </c>
      <c r="J1274" s="6">
        <v>7.7187500000000006E-2</v>
      </c>
      <c r="K1274" s="6">
        <v>7.8494599999999998E-2</v>
      </c>
      <c r="L1274" s="6">
        <v>7.9062499999999994E-2</v>
      </c>
      <c r="N1274" s="8">
        <v>663000</v>
      </c>
      <c r="P1274" s="8">
        <v>385000</v>
      </c>
      <c r="R1274" s="8">
        <v>385000</v>
      </c>
      <c r="T1274" s="8">
        <v>1.7220779220779221</v>
      </c>
      <c r="U1274" s="8">
        <v>7.85E-2</v>
      </c>
      <c r="V1274">
        <f t="shared" si="127"/>
        <v>2016</v>
      </c>
      <c r="W1274">
        <f t="shared" si="128"/>
        <v>2016</v>
      </c>
      <c r="X1274" t="str">
        <f t="shared" si="129"/>
        <v>PBS0</v>
      </c>
    </row>
    <row r="1275" spans="1:24" x14ac:dyDescent="0.2">
      <c r="A1275" s="4">
        <f t="shared" si="130"/>
        <v>42451</v>
      </c>
      <c r="B1275" s="4">
        <v>42453</v>
      </c>
      <c r="D1275" t="s">
        <v>537</v>
      </c>
      <c r="E1275" s="4">
        <v>43125</v>
      </c>
      <c r="F1275" s="6">
        <v>7.7499999999999999E-2</v>
      </c>
      <c r="G1275" s="6">
        <v>7.5624999999999998E-2</v>
      </c>
      <c r="H1275" s="6">
        <v>7.6586699999999994E-2</v>
      </c>
      <c r="I1275" s="6">
        <v>0.08</v>
      </c>
      <c r="J1275" s="6">
        <v>7.5624999999999998E-2</v>
      </c>
      <c r="K1275" s="6">
        <v>7.5699600000000006E-2</v>
      </c>
      <c r="L1275" s="6">
        <v>7.5937500000000005E-2</v>
      </c>
      <c r="N1275" s="8">
        <v>2684000</v>
      </c>
      <c r="P1275" s="8">
        <v>1130000</v>
      </c>
      <c r="R1275" s="8">
        <v>1130000</v>
      </c>
      <c r="T1275" s="8">
        <v>2.3752212389380531</v>
      </c>
      <c r="U1275" s="8">
        <v>7.5700000000000003E-2</v>
      </c>
      <c r="V1275">
        <f t="shared" si="127"/>
        <v>2016</v>
      </c>
      <c r="W1275">
        <f t="shared" si="128"/>
        <v>2016</v>
      </c>
      <c r="X1275" t="str">
        <f t="shared" si="129"/>
        <v>PBS0</v>
      </c>
    </row>
    <row r="1276" spans="1:24" x14ac:dyDescent="0.2">
      <c r="A1276" s="4">
        <f t="shared" si="130"/>
        <v>42451</v>
      </c>
      <c r="B1276" s="4">
        <v>42453</v>
      </c>
      <c r="D1276" t="s">
        <v>555</v>
      </c>
      <c r="E1276" s="4">
        <v>45153</v>
      </c>
      <c r="F1276" s="6">
        <v>8.7499999999999994E-2</v>
      </c>
      <c r="G1276" s="6">
        <v>8.1250000000000003E-2</v>
      </c>
      <c r="H1276" s="6">
        <v>8.2988300000000001E-2</v>
      </c>
      <c r="I1276" s="6">
        <v>8.7499999999999994E-2</v>
      </c>
      <c r="J1276" s="6">
        <v>8.1250000000000003E-2</v>
      </c>
      <c r="N1276" s="8">
        <v>3144000</v>
      </c>
      <c r="P1276" s="8">
        <v>0</v>
      </c>
      <c r="R1276" s="8">
        <v>0</v>
      </c>
      <c r="U1276" s="8">
        <v>0.08</v>
      </c>
      <c r="V1276">
        <f t="shared" si="127"/>
        <v>2016</v>
      </c>
      <c r="W1276">
        <f t="shared" si="128"/>
        <v>2016</v>
      </c>
      <c r="X1276" t="str">
        <f t="shared" si="129"/>
        <v>PBS0</v>
      </c>
    </row>
    <row r="1277" spans="1:24" x14ac:dyDescent="0.2">
      <c r="A1277" s="4">
        <f t="shared" si="130"/>
        <v>42451</v>
      </c>
      <c r="B1277" s="4">
        <v>42453</v>
      </c>
      <c r="D1277" t="s">
        <v>570</v>
      </c>
      <c r="E1277" s="4">
        <v>47802</v>
      </c>
      <c r="F1277" s="6">
        <v>8.8749999999999996E-2</v>
      </c>
      <c r="G1277" s="6">
        <v>8.4375000000000006E-2</v>
      </c>
      <c r="H1277" s="6">
        <v>8.5759600000000005E-2</v>
      </c>
      <c r="I1277" s="6">
        <v>8.8749999999999996E-2</v>
      </c>
      <c r="J1277" s="6">
        <v>8.4375000000000006E-2</v>
      </c>
      <c r="K1277" s="6">
        <v>8.5599099999999997E-2</v>
      </c>
      <c r="L1277" s="6">
        <v>8.6249999999999993E-2</v>
      </c>
      <c r="N1277" s="8">
        <v>1818500</v>
      </c>
      <c r="P1277" s="8">
        <v>1665000</v>
      </c>
      <c r="R1277" s="8">
        <v>1665000</v>
      </c>
      <c r="T1277" s="8">
        <v>1.0921921921921922</v>
      </c>
      <c r="U1277" s="8">
        <v>8.5599999999999996E-2</v>
      </c>
      <c r="V1277">
        <f t="shared" si="127"/>
        <v>2016</v>
      </c>
      <c r="W1277">
        <f t="shared" si="128"/>
        <v>2016</v>
      </c>
      <c r="X1277" t="str">
        <f t="shared" si="129"/>
        <v>PBS0</v>
      </c>
    </row>
    <row r="1278" spans="1:24" x14ac:dyDescent="0.2">
      <c r="A1278" s="4">
        <v>42458</v>
      </c>
      <c r="B1278" s="4">
        <v>42460</v>
      </c>
      <c r="D1278" t="s">
        <v>575</v>
      </c>
      <c r="E1278" s="4">
        <v>42796</v>
      </c>
      <c r="F1278" s="6">
        <v>0</v>
      </c>
      <c r="G1278" s="6">
        <v>5.9499999999999997E-2</v>
      </c>
      <c r="H1278" s="6">
        <v>6.4164899999999997E-2</v>
      </c>
      <c r="I1278" s="6">
        <v>6.7500000000000004E-2</v>
      </c>
      <c r="J1278" s="6">
        <v>5.9499999999999997E-2</v>
      </c>
      <c r="K1278" s="6">
        <v>6.3921099999999995E-2</v>
      </c>
      <c r="L1278" s="6">
        <v>6.6699999999999995E-2</v>
      </c>
      <c r="M1278" s="8">
        <v>12000000</v>
      </c>
      <c r="N1278" s="8">
        <v>2030000</v>
      </c>
      <c r="O1278" s="8">
        <v>16046800</v>
      </c>
      <c r="P1278" s="8">
        <v>1900000</v>
      </c>
      <c r="Q1278" s="8">
        <v>11000000</v>
      </c>
      <c r="R1278" s="8">
        <v>1900000</v>
      </c>
      <c r="S1278" s="8">
        <v>10000000</v>
      </c>
      <c r="T1278" s="8">
        <v>1.0684210526315789</v>
      </c>
      <c r="U1278" s="8">
        <v>6.4000000000000001E-2</v>
      </c>
      <c r="V1278">
        <f t="shared" si="127"/>
        <v>2016</v>
      </c>
      <c r="W1278">
        <f t="shared" si="128"/>
        <v>2016</v>
      </c>
      <c r="X1278" t="str">
        <f t="shared" si="129"/>
        <v>SPN1</v>
      </c>
    </row>
    <row r="1279" spans="1:24" x14ac:dyDescent="0.2">
      <c r="A1279" s="4">
        <f t="shared" ref="A1279:A1281" si="131">A1278</f>
        <v>42458</v>
      </c>
      <c r="B1279" s="4">
        <v>42460</v>
      </c>
      <c r="D1279" t="s">
        <v>189</v>
      </c>
      <c r="E1279" s="4">
        <v>46280</v>
      </c>
      <c r="F1279" s="6">
        <v>8.3750000000000005E-2</v>
      </c>
      <c r="G1279" s="6">
        <v>7.8E-2</v>
      </c>
      <c r="H1279" s="6">
        <v>7.8865000000000005E-2</v>
      </c>
      <c r="I1279" s="6">
        <v>8.0199999999999994E-2</v>
      </c>
      <c r="J1279" s="6">
        <v>7.8E-2</v>
      </c>
      <c r="K1279" s="6">
        <v>7.8697299999999998E-2</v>
      </c>
      <c r="L1279" s="6">
        <v>7.9000000000000001E-2</v>
      </c>
      <c r="N1279" s="8">
        <v>3637000</v>
      </c>
      <c r="P1279" s="8">
        <v>2700000</v>
      </c>
      <c r="R1279" s="8">
        <v>2700000</v>
      </c>
      <c r="T1279" s="8">
        <v>1.347037037037037</v>
      </c>
      <c r="U1279" s="8">
        <v>7.8700000000000006E-2</v>
      </c>
      <c r="V1279">
        <f t="shared" si="127"/>
        <v>2016</v>
      </c>
      <c r="W1279">
        <f t="shared" si="128"/>
        <v>2016</v>
      </c>
      <c r="X1279" t="str">
        <f t="shared" si="129"/>
        <v>FR00</v>
      </c>
    </row>
    <row r="1280" spans="1:24" x14ac:dyDescent="0.2">
      <c r="A1280" s="4">
        <f t="shared" si="131"/>
        <v>42458</v>
      </c>
      <c r="B1280" s="4">
        <v>42460</v>
      </c>
      <c r="D1280" t="s">
        <v>539</v>
      </c>
      <c r="E1280" s="4">
        <v>47983</v>
      </c>
      <c r="F1280" s="6">
        <v>8.7499999999999994E-2</v>
      </c>
      <c r="G1280" s="6">
        <v>8.2500000000000004E-2</v>
      </c>
      <c r="H1280" s="6">
        <v>8.3319699999999997E-2</v>
      </c>
      <c r="I1280" s="6">
        <v>8.5000000000000006E-2</v>
      </c>
      <c r="J1280" s="6">
        <v>8.2500000000000004E-2</v>
      </c>
      <c r="K1280" s="6">
        <v>8.3021499999999998E-2</v>
      </c>
      <c r="L1280" s="6">
        <v>8.3099999999999993E-2</v>
      </c>
      <c r="N1280" s="8">
        <v>5019000</v>
      </c>
      <c r="P1280" s="8">
        <v>3300000</v>
      </c>
      <c r="R1280" s="8">
        <v>2300000</v>
      </c>
      <c r="T1280" s="8">
        <v>2.1821739130434783</v>
      </c>
      <c r="U1280" s="8">
        <v>8.3099999999999993E-2</v>
      </c>
      <c r="V1280">
        <f t="shared" si="127"/>
        <v>2016</v>
      </c>
      <c r="W1280">
        <f t="shared" si="128"/>
        <v>2016</v>
      </c>
      <c r="X1280" t="str">
        <f t="shared" si="129"/>
        <v>FR00</v>
      </c>
    </row>
    <row r="1281" spans="1:24" x14ac:dyDescent="0.2">
      <c r="A1281" s="4">
        <f t="shared" si="131"/>
        <v>42458</v>
      </c>
      <c r="B1281" s="4">
        <v>42460</v>
      </c>
      <c r="D1281" t="s">
        <v>535</v>
      </c>
      <c r="E1281" s="4">
        <v>49810</v>
      </c>
      <c r="F1281" s="6">
        <v>8.2500000000000004E-2</v>
      </c>
      <c r="G1281" s="6">
        <v>8.2400000000000001E-2</v>
      </c>
      <c r="H1281" s="6">
        <v>8.3470699999999995E-2</v>
      </c>
      <c r="I1281" s="6">
        <v>8.5999999999999993E-2</v>
      </c>
      <c r="J1281" s="6">
        <v>8.2400000000000001E-2</v>
      </c>
      <c r="K1281" s="6">
        <v>8.3199400000000007E-2</v>
      </c>
      <c r="L1281" s="6">
        <v>8.3400000000000002E-2</v>
      </c>
      <c r="N1281" s="8">
        <v>5360800</v>
      </c>
      <c r="P1281" s="8">
        <v>3100000</v>
      </c>
      <c r="R1281" s="8">
        <v>3100000</v>
      </c>
      <c r="T1281" s="8">
        <v>1.7292903225806451</v>
      </c>
      <c r="U1281" s="8">
        <v>8.3199999999999996E-2</v>
      </c>
      <c r="V1281">
        <f t="shared" si="127"/>
        <v>2016</v>
      </c>
      <c r="W1281">
        <f t="shared" si="128"/>
        <v>2016</v>
      </c>
      <c r="X1281" t="str">
        <f t="shared" si="129"/>
        <v>FR00</v>
      </c>
    </row>
    <row r="1282" spans="1:24" x14ac:dyDescent="0.2">
      <c r="A1282" s="4">
        <v>42464</v>
      </c>
      <c r="B1282" s="4">
        <v>42468</v>
      </c>
      <c r="D1282" t="s">
        <v>581</v>
      </c>
      <c r="E1282" s="4">
        <v>42552</v>
      </c>
      <c r="F1282" s="6">
        <v>0</v>
      </c>
      <c r="K1282" s="6">
        <v>2.1937499999999999E-2</v>
      </c>
      <c r="N1282" s="8">
        <v>360814</v>
      </c>
      <c r="P1282" s="8">
        <v>360814</v>
      </c>
      <c r="R1282" s="8">
        <v>360814</v>
      </c>
      <c r="T1282" s="8">
        <v>1</v>
      </c>
      <c r="V1282">
        <f t="shared" si="127"/>
        <v>2016</v>
      </c>
      <c r="W1282">
        <f t="shared" si="128"/>
        <v>2016</v>
      </c>
      <c r="X1282" t="str">
        <f t="shared" si="129"/>
        <v>SPNN</v>
      </c>
    </row>
    <row r="1283" spans="1:24" x14ac:dyDescent="0.2">
      <c r="A1283" s="4">
        <v>42465</v>
      </c>
      <c r="B1283" s="4">
        <v>42467</v>
      </c>
      <c r="D1283" t="s">
        <v>582</v>
      </c>
      <c r="E1283" s="4">
        <v>42649</v>
      </c>
      <c r="F1283" s="6">
        <v>0</v>
      </c>
      <c r="G1283" s="6">
        <v>5.5625000000000001E-2</v>
      </c>
      <c r="H1283" s="6">
        <v>5.7944700000000002E-2</v>
      </c>
      <c r="I1283" s="6">
        <v>6.25E-2</v>
      </c>
      <c r="J1283" s="6">
        <v>5.5625000000000001E-2</v>
      </c>
      <c r="K1283" s="6">
        <v>5.6250000000000001E-2</v>
      </c>
      <c r="L1283" s="6">
        <v>5.7187500000000002E-2</v>
      </c>
      <c r="M1283" s="8">
        <v>4000000</v>
      </c>
      <c r="N1283" s="8">
        <v>1716000</v>
      </c>
      <c r="O1283" s="8">
        <v>13251000</v>
      </c>
      <c r="P1283" s="8">
        <v>1716000</v>
      </c>
      <c r="Q1283" s="8">
        <v>9997000</v>
      </c>
      <c r="R1283" s="8">
        <v>500000</v>
      </c>
      <c r="S1283" s="8">
        <v>5785000</v>
      </c>
      <c r="T1283" s="8">
        <v>3.4319999999999999</v>
      </c>
      <c r="U1283" s="8">
        <v>5.9400000000000001E-2</v>
      </c>
      <c r="V1283">
        <f t="shared" si="127"/>
        <v>2016</v>
      </c>
      <c r="W1283">
        <f t="shared" si="128"/>
        <v>2016</v>
      </c>
      <c r="X1283" t="str">
        <f t="shared" si="129"/>
        <v>SPNS</v>
      </c>
    </row>
    <row r="1284" spans="1:24" x14ac:dyDescent="0.2">
      <c r="A1284" s="4">
        <f t="shared" ref="A1284:A1287" si="132">A1283</f>
        <v>42465</v>
      </c>
      <c r="B1284" s="4">
        <v>42467</v>
      </c>
      <c r="D1284" t="s">
        <v>467</v>
      </c>
      <c r="E1284" s="4">
        <v>44089</v>
      </c>
      <c r="F1284" s="6">
        <v>8.2500000000000004E-2</v>
      </c>
      <c r="G1284" s="6">
        <v>7.7187500000000006E-2</v>
      </c>
      <c r="H1284" s="6">
        <v>7.8216099999999997E-2</v>
      </c>
      <c r="I1284" s="6">
        <v>7.9062499999999994E-2</v>
      </c>
      <c r="J1284" s="6">
        <v>7.7187500000000006E-2</v>
      </c>
      <c r="K1284" s="6">
        <v>7.7499600000000002E-2</v>
      </c>
      <c r="L1284" s="6">
        <v>7.7812500000000007E-2</v>
      </c>
      <c r="N1284" s="8">
        <v>2182000</v>
      </c>
      <c r="P1284" s="8">
        <v>750000</v>
      </c>
      <c r="R1284" s="8">
        <v>750000</v>
      </c>
      <c r="T1284" s="8">
        <v>2.9093333333333335</v>
      </c>
      <c r="U1284" s="8">
        <v>7.7499999999999999E-2</v>
      </c>
      <c r="V1284">
        <f t="shared" si="127"/>
        <v>2016</v>
      </c>
      <c r="W1284">
        <f t="shared" si="128"/>
        <v>2016</v>
      </c>
      <c r="X1284" t="str">
        <f t="shared" si="129"/>
        <v>PBS0</v>
      </c>
    </row>
    <row r="1285" spans="1:24" x14ac:dyDescent="0.2">
      <c r="A1285" s="4">
        <f t="shared" si="132"/>
        <v>42465</v>
      </c>
      <c r="B1285" s="4">
        <v>42467</v>
      </c>
      <c r="D1285" t="s">
        <v>537</v>
      </c>
      <c r="E1285" s="4">
        <v>43125</v>
      </c>
      <c r="F1285" s="6">
        <v>7.7499999999999999E-2</v>
      </c>
      <c r="G1285" s="6">
        <v>7.4374999999999997E-2</v>
      </c>
      <c r="H1285" s="6">
        <v>7.5776200000000002E-2</v>
      </c>
      <c r="I1285" s="6">
        <v>8.0625000000000002E-2</v>
      </c>
      <c r="J1285" s="6">
        <v>7.4374999999999997E-2</v>
      </c>
      <c r="K1285" s="6">
        <v>7.5164900000000007E-2</v>
      </c>
      <c r="L1285" s="6">
        <v>7.5624999999999998E-2</v>
      </c>
      <c r="N1285" s="8">
        <v>4826000</v>
      </c>
      <c r="P1285" s="8">
        <v>4826000</v>
      </c>
      <c r="R1285" s="8">
        <v>2260000</v>
      </c>
      <c r="T1285" s="8">
        <v>2.1353982300884957</v>
      </c>
      <c r="U1285" s="8">
        <v>7.5999999999999998E-2</v>
      </c>
      <c r="V1285">
        <f t="shared" si="127"/>
        <v>2016</v>
      </c>
      <c r="W1285">
        <f t="shared" si="128"/>
        <v>2016</v>
      </c>
      <c r="X1285" t="str">
        <f t="shared" si="129"/>
        <v>PBS0</v>
      </c>
    </row>
    <row r="1286" spans="1:24" x14ac:dyDescent="0.2">
      <c r="A1286" s="4">
        <f t="shared" si="132"/>
        <v>42465</v>
      </c>
      <c r="B1286" s="4">
        <v>42467</v>
      </c>
      <c r="D1286" t="s">
        <v>555</v>
      </c>
      <c r="E1286" s="4">
        <v>45153</v>
      </c>
      <c r="F1286" s="6">
        <v>8.7499999999999994E-2</v>
      </c>
      <c r="G1286" s="6">
        <v>0.08</v>
      </c>
      <c r="H1286" s="6">
        <v>8.0745899999999995E-2</v>
      </c>
      <c r="I1286" s="6">
        <v>8.3125000000000004E-2</v>
      </c>
      <c r="J1286" s="6">
        <v>0.08</v>
      </c>
      <c r="K1286" s="6">
        <v>0.08</v>
      </c>
      <c r="L1286" s="6">
        <v>0.08</v>
      </c>
      <c r="N1286" s="8">
        <v>2176000</v>
      </c>
      <c r="P1286" s="8">
        <v>610000</v>
      </c>
      <c r="R1286" s="8">
        <v>610000</v>
      </c>
      <c r="T1286" s="8">
        <v>3.5672131147540984</v>
      </c>
      <c r="U1286" s="8">
        <v>0.08</v>
      </c>
      <c r="V1286">
        <f t="shared" si="127"/>
        <v>2016</v>
      </c>
      <c r="W1286">
        <f t="shared" si="128"/>
        <v>2016</v>
      </c>
      <c r="X1286" t="str">
        <f t="shared" si="129"/>
        <v>PBS0</v>
      </c>
    </row>
    <row r="1287" spans="1:24" x14ac:dyDescent="0.2">
      <c r="A1287" s="4">
        <f t="shared" si="132"/>
        <v>42465</v>
      </c>
      <c r="B1287" s="4">
        <v>42467</v>
      </c>
      <c r="D1287" t="s">
        <v>570</v>
      </c>
      <c r="E1287" s="4">
        <v>47802</v>
      </c>
      <c r="F1287" s="6">
        <v>8.8749999999999996E-2</v>
      </c>
      <c r="G1287" s="6">
        <v>8.2812499999999997E-2</v>
      </c>
      <c r="H1287" s="6">
        <v>8.3777699999999997E-2</v>
      </c>
      <c r="I1287" s="6">
        <v>8.7499999999999994E-2</v>
      </c>
      <c r="J1287" s="6">
        <v>8.2812499999999997E-2</v>
      </c>
      <c r="K1287" s="6">
        <v>8.3085400000000004E-2</v>
      </c>
      <c r="L1287" s="6">
        <v>8.4062499999999998E-2</v>
      </c>
      <c r="N1287" s="8">
        <v>2351000</v>
      </c>
      <c r="P1287" s="8">
        <v>2095000</v>
      </c>
      <c r="R1287" s="8">
        <v>1665000</v>
      </c>
      <c r="T1287" s="8">
        <v>1.4120120120120121</v>
      </c>
      <c r="U1287" s="8">
        <v>8.3500000000000005E-2</v>
      </c>
      <c r="V1287">
        <f t="shared" si="127"/>
        <v>2016</v>
      </c>
      <c r="W1287">
        <f t="shared" si="128"/>
        <v>2016</v>
      </c>
      <c r="X1287" t="str">
        <f t="shared" si="129"/>
        <v>PBS0</v>
      </c>
    </row>
    <row r="1288" spans="1:24" x14ac:dyDescent="0.2">
      <c r="A1288" s="4">
        <v>42472</v>
      </c>
      <c r="B1288" s="4">
        <v>42474</v>
      </c>
      <c r="D1288" t="s">
        <v>583</v>
      </c>
      <c r="E1288" s="4">
        <v>42564</v>
      </c>
      <c r="F1288" s="6">
        <v>0</v>
      </c>
      <c r="G1288" s="6">
        <v>5.3900000000000003E-2</v>
      </c>
      <c r="H1288" s="6">
        <v>5.6196299999999998E-2</v>
      </c>
      <c r="I1288" s="6">
        <v>6.2E-2</v>
      </c>
      <c r="J1288" s="6">
        <v>5.3900000000000003E-2</v>
      </c>
      <c r="K1288" s="6">
        <v>5.4760000000000003E-2</v>
      </c>
      <c r="L1288" s="6">
        <v>5.5500000000000001E-2</v>
      </c>
      <c r="M1288" s="8">
        <v>12000000</v>
      </c>
      <c r="N1288" s="8">
        <v>4755000</v>
      </c>
      <c r="O1288" s="8">
        <v>32030700</v>
      </c>
      <c r="P1288" s="8">
        <v>2550000</v>
      </c>
      <c r="Q1288" s="8">
        <v>22690000</v>
      </c>
      <c r="R1288" s="8">
        <v>2000000</v>
      </c>
      <c r="S1288" s="8">
        <v>18000000</v>
      </c>
      <c r="T1288" s="8">
        <v>2.3774999999999999</v>
      </c>
      <c r="U1288" s="8">
        <v>5.5E-2</v>
      </c>
      <c r="V1288">
        <f t="shared" si="127"/>
        <v>2016</v>
      </c>
      <c r="W1288">
        <f t="shared" si="128"/>
        <v>2016</v>
      </c>
      <c r="X1288" t="str">
        <f t="shared" si="129"/>
        <v>SPN0</v>
      </c>
    </row>
    <row r="1289" spans="1:24" x14ac:dyDescent="0.2">
      <c r="A1289" s="4">
        <f t="shared" ref="A1289:A1292" si="133">A1288</f>
        <v>42472</v>
      </c>
      <c r="B1289" s="4">
        <v>42474</v>
      </c>
      <c r="D1289" t="s">
        <v>584</v>
      </c>
      <c r="E1289" s="4">
        <v>42838</v>
      </c>
      <c r="F1289" s="6">
        <v>0</v>
      </c>
      <c r="G1289" s="6">
        <v>6.3E-2</v>
      </c>
      <c r="H1289" s="6">
        <v>6.4496499999999998E-2</v>
      </c>
      <c r="I1289" s="6">
        <v>6.6900000000000001E-2</v>
      </c>
      <c r="J1289" s="6">
        <v>6.3E-2</v>
      </c>
      <c r="K1289" s="6">
        <v>6.3549999999999995E-2</v>
      </c>
      <c r="L1289" s="6">
        <v>6.4500000000000002E-2</v>
      </c>
      <c r="N1289" s="8">
        <v>3040000</v>
      </c>
      <c r="P1289" s="8">
        <v>3040000</v>
      </c>
      <c r="R1289" s="8">
        <v>2000000</v>
      </c>
      <c r="T1289" s="8">
        <v>1.52</v>
      </c>
      <c r="U1289" s="8">
        <v>6.5100000000000005E-2</v>
      </c>
      <c r="V1289">
        <f t="shared" si="127"/>
        <v>2016</v>
      </c>
      <c r="W1289">
        <f t="shared" si="128"/>
        <v>2016</v>
      </c>
      <c r="X1289" t="str">
        <f t="shared" si="129"/>
        <v>SPN1</v>
      </c>
    </row>
    <row r="1290" spans="1:24" x14ac:dyDescent="0.2">
      <c r="A1290" s="4">
        <f t="shared" si="133"/>
        <v>42472</v>
      </c>
      <c r="B1290" s="4">
        <v>42474</v>
      </c>
      <c r="D1290" t="s">
        <v>172</v>
      </c>
      <c r="E1290" s="4">
        <v>44392</v>
      </c>
      <c r="F1290" s="6">
        <v>8.2500000000000004E-2</v>
      </c>
      <c r="G1290" s="6">
        <v>7.2800000000000004E-2</v>
      </c>
      <c r="H1290" s="6">
        <v>7.3586700000000005E-2</v>
      </c>
      <c r="I1290" s="6">
        <v>7.4800000000000005E-2</v>
      </c>
      <c r="J1290" s="6">
        <v>7.2800000000000004E-2</v>
      </c>
      <c r="K1290" s="6">
        <v>7.3298699999999994E-2</v>
      </c>
      <c r="L1290" s="6">
        <v>7.3499999999999996E-2</v>
      </c>
      <c r="N1290" s="8">
        <v>3055700</v>
      </c>
      <c r="P1290" s="8">
        <v>1300000</v>
      </c>
      <c r="R1290" s="8">
        <v>1300000</v>
      </c>
      <c r="T1290" s="8">
        <v>2.3505384615384615</v>
      </c>
      <c r="U1290" s="8">
        <v>7.3300000000000004E-2</v>
      </c>
      <c r="V1290">
        <f t="shared" si="127"/>
        <v>2016</v>
      </c>
      <c r="W1290">
        <f t="shared" si="128"/>
        <v>2016</v>
      </c>
      <c r="X1290" t="str">
        <f t="shared" si="129"/>
        <v>FR00</v>
      </c>
    </row>
    <row r="1291" spans="1:24" x14ac:dyDescent="0.2">
      <c r="A1291" s="4">
        <f t="shared" si="133"/>
        <v>42472</v>
      </c>
      <c r="B1291" s="4">
        <v>42474</v>
      </c>
      <c r="D1291" t="s">
        <v>189</v>
      </c>
      <c r="E1291" s="4">
        <v>46280</v>
      </c>
      <c r="F1291" s="6">
        <v>8.3750000000000005E-2</v>
      </c>
      <c r="G1291" s="6">
        <v>7.4899999999999994E-2</v>
      </c>
      <c r="H1291" s="6">
        <v>7.5493900000000003E-2</v>
      </c>
      <c r="I1291" s="6">
        <v>7.6399999999999996E-2</v>
      </c>
      <c r="J1291" s="6">
        <v>7.4899999999999994E-2</v>
      </c>
      <c r="K1291" s="6">
        <v>7.5231800000000001E-2</v>
      </c>
      <c r="L1291" s="6">
        <v>7.5399999999999995E-2</v>
      </c>
      <c r="N1291" s="8">
        <v>11096000</v>
      </c>
      <c r="P1291" s="8">
        <v>9750000</v>
      </c>
      <c r="R1291" s="8">
        <v>6650000</v>
      </c>
      <c r="T1291" s="8">
        <v>1.6685714285714286</v>
      </c>
      <c r="U1291" s="8">
        <v>7.5399999999999995E-2</v>
      </c>
      <c r="V1291">
        <f t="shared" si="127"/>
        <v>2016</v>
      </c>
      <c r="W1291">
        <f t="shared" si="128"/>
        <v>2016</v>
      </c>
      <c r="X1291" t="str">
        <f t="shared" si="129"/>
        <v>FR00</v>
      </c>
    </row>
    <row r="1292" spans="1:24" x14ac:dyDescent="0.2">
      <c r="A1292" s="4">
        <f t="shared" si="133"/>
        <v>42472</v>
      </c>
      <c r="B1292" s="4">
        <v>42474</v>
      </c>
      <c r="D1292" t="s">
        <v>539</v>
      </c>
      <c r="E1292" s="4">
        <v>47983</v>
      </c>
      <c r="F1292" s="6">
        <v>8.7499999999999994E-2</v>
      </c>
      <c r="G1292" s="6">
        <v>7.7200000000000005E-2</v>
      </c>
      <c r="H1292" s="6">
        <v>7.8260099999999999E-2</v>
      </c>
      <c r="I1292" s="6">
        <v>7.9699999999999993E-2</v>
      </c>
      <c r="J1292" s="6">
        <v>7.7200000000000005E-2</v>
      </c>
      <c r="K1292" s="6">
        <v>7.7998600000000001E-2</v>
      </c>
      <c r="L1292" s="6">
        <v>7.8200000000000006E-2</v>
      </c>
      <c r="N1292" s="8">
        <v>10084000</v>
      </c>
      <c r="P1292" s="8">
        <v>6050000</v>
      </c>
      <c r="R1292" s="8">
        <v>6050000</v>
      </c>
      <c r="T1292" s="8">
        <v>1.6667768595041321</v>
      </c>
      <c r="U1292" s="8">
        <v>7.8E-2</v>
      </c>
      <c r="V1292">
        <f t="shared" si="127"/>
        <v>2016</v>
      </c>
      <c r="W1292">
        <f t="shared" si="128"/>
        <v>2016</v>
      </c>
      <c r="X1292" t="str">
        <f t="shared" si="129"/>
        <v>FR00</v>
      </c>
    </row>
    <row r="1293" spans="1:24" x14ac:dyDescent="0.2">
      <c r="A1293" s="4">
        <v>42479</v>
      </c>
      <c r="B1293" s="4">
        <v>42481</v>
      </c>
      <c r="D1293" t="s">
        <v>582</v>
      </c>
      <c r="E1293" s="4">
        <v>42649</v>
      </c>
      <c r="F1293" s="6">
        <v>0</v>
      </c>
      <c r="G1293" s="6">
        <v>5.4375E-2</v>
      </c>
      <c r="I1293" s="6">
        <v>7.0000000000000007E-2</v>
      </c>
      <c r="J1293" s="6">
        <v>5.4375E-2</v>
      </c>
      <c r="K1293" s="6">
        <v>5.5493300000000002E-2</v>
      </c>
      <c r="M1293" s="8">
        <v>4000000</v>
      </c>
      <c r="N1293" s="8">
        <v>3105000</v>
      </c>
      <c r="O1293" s="8">
        <v>15313000</v>
      </c>
      <c r="Q1293" s="8">
        <v>0</v>
      </c>
      <c r="R1293" s="8">
        <v>1000000</v>
      </c>
      <c r="S1293" s="8">
        <v>6185000</v>
      </c>
      <c r="T1293" s="8">
        <v>3.105</v>
      </c>
      <c r="V1293">
        <f t="shared" si="127"/>
        <v>2016</v>
      </c>
      <c r="W1293">
        <f t="shared" si="128"/>
        <v>2016</v>
      </c>
      <c r="X1293" t="str">
        <f t="shared" si="129"/>
        <v>SPNS</v>
      </c>
    </row>
    <row r="1294" spans="1:24" x14ac:dyDescent="0.2">
      <c r="A1294" s="4">
        <f t="shared" ref="A1294:A1297" si="134">A1293</f>
        <v>42479</v>
      </c>
      <c r="B1294" s="4">
        <v>42481</v>
      </c>
      <c r="D1294" t="s">
        <v>467</v>
      </c>
      <c r="E1294" s="4">
        <v>44089</v>
      </c>
      <c r="F1294" s="6">
        <v>8.2500000000000004E-2</v>
      </c>
      <c r="G1294" s="6">
        <v>7.4687500000000004E-2</v>
      </c>
      <c r="I1294" s="6">
        <v>7.8437499999999993E-2</v>
      </c>
      <c r="J1294" s="6">
        <v>7.4687500000000004E-2</v>
      </c>
      <c r="K1294" s="6">
        <v>7.5956200000000001E-2</v>
      </c>
      <c r="N1294" s="8">
        <v>2295000</v>
      </c>
      <c r="R1294" s="8">
        <v>1370000</v>
      </c>
      <c r="T1294" s="8">
        <v>1.6751824817518248</v>
      </c>
      <c r="V1294">
        <f t="shared" si="127"/>
        <v>2016</v>
      </c>
      <c r="W1294">
        <f t="shared" si="128"/>
        <v>2016</v>
      </c>
      <c r="X1294" t="str">
        <f t="shared" si="129"/>
        <v>PBS0</v>
      </c>
    </row>
    <row r="1295" spans="1:24" x14ac:dyDescent="0.2">
      <c r="A1295" s="4">
        <f t="shared" si="134"/>
        <v>42479</v>
      </c>
      <c r="B1295" s="4">
        <v>42481</v>
      </c>
      <c r="D1295" t="s">
        <v>537</v>
      </c>
      <c r="E1295" s="4">
        <v>43125</v>
      </c>
      <c r="F1295" s="6">
        <v>7.7499999999999999E-2</v>
      </c>
      <c r="G1295" s="6">
        <v>7.3124999999999996E-2</v>
      </c>
      <c r="I1295" s="6">
        <v>7.6874999999999999E-2</v>
      </c>
      <c r="J1295" s="6">
        <v>7.3124999999999996E-2</v>
      </c>
      <c r="K1295" s="6">
        <v>7.4199600000000004E-2</v>
      </c>
      <c r="N1295" s="8">
        <v>4813000</v>
      </c>
      <c r="R1295" s="8">
        <v>1010000</v>
      </c>
      <c r="T1295" s="8">
        <v>4.7653465346534656</v>
      </c>
      <c r="V1295">
        <f t="shared" si="127"/>
        <v>2016</v>
      </c>
      <c r="W1295">
        <f t="shared" si="128"/>
        <v>2016</v>
      </c>
      <c r="X1295" t="str">
        <f t="shared" si="129"/>
        <v>PBS0</v>
      </c>
    </row>
    <row r="1296" spans="1:24" x14ac:dyDescent="0.2">
      <c r="A1296" s="4">
        <f t="shared" si="134"/>
        <v>42479</v>
      </c>
      <c r="B1296" s="4">
        <v>42481</v>
      </c>
      <c r="D1296" t="s">
        <v>555</v>
      </c>
      <c r="E1296" s="4">
        <v>45153</v>
      </c>
      <c r="F1296" s="6">
        <v>8.7499999999999994E-2</v>
      </c>
      <c r="G1296" s="6">
        <v>7.6874999999999999E-2</v>
      </c>
      <c r="I1296" s="6">
        <v>8.0312499999999995E-2</v>
      </c>
      <c r="J1296" s="6">
        <v>7.6874999999999999E-2</v>
      </c>
      <c r="K1296" s="6">
        <v>7.72423E-2</v>
      </c>
      <c r="N1296" s="8">
        <v>1756000</v>
      </c>
      <c r="R1296" s="8">
        <v>1585000</v>
      </c>
      <c r="T1296" s="8">
        <v>1.1078864353312303</v>
      </c>
      <c r="V1296">
        <f t="shared" si="127"/>
        <v>2016</v>
      </c>
      <c r="W1296">
        <f t="shared" si="128"/>
        <v>2016</v>
      </c>
      <c r="X1296" t="str">
        <f t="shared" si="129"/>
        <v>PBS0</v>
      </c>
    </row>
    <row r="1297" spans="1:24" x14ac:dyDescent="0.2">
      <c r="A1297" s="4">
        <f t="shared" si="134"/>
        <v>42479</v>
      </c>
      <c r="B1297" s="4">
        <v>42481</v>
      </c>
      <c r="D1297" t="s">
        <v>570</v>
      </c>
      <c r="E1297" s="4">
        <v>47802</v>
      </c>
      <c r="F1297" s="6">
        <v>8.8749999999999996E-2</v>
      </c>
      <c r="G1297" s="6">
        <v>7.9375000000000001E-2</v>
      </c>
      <c r="I1297" s="6">
        <v>8.5000000000000006E-2</v>
      </c>
      <c r="J1297" s="6">
        <v>7.9375000000000001E-2</v>
      </c>
      <c r="K1297" s="6">
        <v>7.9984299999999994E-2</v>
      </c>
      <c r="N1297" s="8">
        <v>3344000</v>
      </c>
      <c r="R1297" s="8">
        <v>1220000</v>
      </c>
      <c r="T1297" s="8">
        <v>2.7409836065573772</v>
      </c>
      <c r="V1297">
        <f t="shared" si="127"/>
        <v>2016</v>
      </c>
      <c r="W1297">
        <f t="shared" si="128"/>
        <v>2016</v>
      </c>
      <c r="X1297" t="str">
        <f t="shared" si="129"/>
        <v>PBS0</v>
      </c>
    </row>
    <row r="1298" spans="1:24" x14ac:dyDescent="0.2">
      <c r="A1298" s="4">
        <f>B1298</f>
        <v>42487</v>
      </c>
      <c r="B1298" s="4">
        <v>42487</v>
      </c>
      <c r="D1298" t="s">
        <v>585</v>
      </c>
      <c r="E1298" s="4">
        <v>43582</v>
      </c>
      <c r="F1298" s="6">
        <v>7.1999999999999995E-2</v>
      </c>
      <c r="N1298" s="8">
        <v>1000000</v>
      </c>
      <c r="P1298" s="8">
        <v>1000000</v>
      </c>
      <c r="R1298" s="8">
        <v>1000000</v>
      </c>
      <c r="T1298" s="8">
        <v>1</v>
      </c>
      <c r="V1298">
        <f t="shared" si="127"/>
        <v>2016</v>
      </c>
      <c r="W1298">
        <f t="shared" si="128"/>
        <v>2016</v>
      </c>
      <c r="X1298" t="str">
        <f t="shared" si="129"/>
        <v>SDHI</v>
      </c>
    </row>
    <row r="1299" spans="1:24" x14ac:dyDescent="0.2">
      <c r="A1299" s="4">
        <v>42486</v>
      </c>
      <c r="B1299" s="4">
        <v>42488</v>
      </c>
      <c r="D1299" t="s">
        <v>568</v>
      </c>
      <c r="E1299" s="4">
        <v>42741</v>
      </c>
      <c r="F1299" s="6">
        <v>0</v>
      </c>
      <c r="G1299" s="6">
        <v>5.8000000000000003E-2</v>
      </c>
      <c r="H1299" s="6">
        <v>5.9984999999999997E-2</v>
      </c>
      <c r="I1299" s="6">
        <v>7.0000000000000007E-2</v>
      </c>
      <c r="J1299" s="6">
        <v>5.8000000000000003E-2</v>
      </c>
      <c r="K1299" s="6">
        <v>5.8999999999999997E-2</v>
      </c>
      <c r="L1299" s="6">
        <v>0.06</v>
      </c>
      <c r="M1299" s="8">
        <v>12000000</v>
      </c>
      <c r="N1299" s="8">
        <v>4746000</v>
      </c>
      <c r="O1299" s="8">
        <v>24411400</v>
      </c>
      <c r="P1299" s="8">
        <v>4746000</v>
      </c>
      <c r="Q1299" s="8">
        <v>15246000</v>
      </c>
      <c r="R1299" s="8">
        <v>3000000</v>
      </c>
      <c r="S1299" s="8">
        <v>13400000</v>
      </c>
      <c r="T1299" s="8">
        <v>1.5820000000000001</v>
      </c>
      <c r="U1299" s="8">
        <v>6.0199999999999997E-2</v>
      </c>
      <c r="V1299">
        <f t="shared" si="127"/>
        <v>2016</v>
      </c>
      <c r="W1299">
        <f t="shared" si="128"/>
        <v>2016</v>
      </c>
      <c r="X1299" t="str">
        <f t="shared" si="129"/>
        <v>SPN1</v>
      </c>
    </row>
    <row r="1300" spans="1:24" x14ac:dyDescent="0.2">
      <c r="A1300" s="4">
        <f t="shared" ref="A1300:A1303" si="135">A1299</f>
        <v>42486</v>
      </c>
      <c r="B1300" s="4">
        <v>42488</v>
      </c>
      <c r="D1300" t="s">
        <v>172</v>
      </c>
      <c r="E1300" s="4">
        <v>44392</v>
      </c>
      <c r="F1300" s="6">
        <v>8.2500000000000004E-2</v>
      </c>
      <c r="G1300" s="6">
        <v>7.3499999999999996E-2</v>
      </c>
      <c r="H1300" s="6">
        <v>7.4129399999999998E-2</v>
      </c>
      <c r="I1300" s="6">
        <v>7.5499999999999998E-2</v>
      </c>
      <c r="J1300" s="6">
        <v>7.3499999999999996E-2</v>
      </c>
      <c r="K1300" s="6">
        <v>7.3888700000000002E-2</v>
      </c>
      <c r="L1300" s="6">
        <v>7.4200000000000002E-2</v>
      </c>
      <c r="N1300" s="8">
        <v>4041000</v>
      </c>
      <c r="P1300" s="8">
        <v>2900000</v>
      </c>
      <c r="R1300" s="8">
        <v>2850000</v>
      </c>
      <c r="T1300" s="8">
        <v>1.4178947368421053</v>
      </c>
      <c r="U1300" s="8">
        <v>7.3899999999999993E-2</v>
      </c>
      <c r="V1300">
        <f t="shared" si="127"/>
        <v>2016</v>
      </c>
      <c r="W1300">
        <f t="shared" si="128"/>
        <v>2016</v>
      </c>
      <c r="X1300" t="str">
        <f t="shared" si="129"/>
        <v>FR00</v>
      </c>
    </row>
    <row r="1301" spans="1:24" x14ac:dyDescent="0.2">
      <c r="A1301" s="4">
        <f t="shared" si="135"/>
        <v>42486</v>
      </c>
      <c r="B1301" s="4">
        <v>42488</v>
      </c>
      <c r="D1301" t="s">
        <v>189</v>
      </c>
      <c r="E1301" s="4">
        <v>46280</v>
      </c>
      <c r="F1301" s="6">
        <v>8.3750000000000005E-2</v>
      </c>
      <c r="G1301" s="6">
        <v>7.6399999999999996E-2</v>
      </c>
      <c r="H1301" s="6">
        <v>7.7032600000000007E-2</v>
      </c>
      <c r="I1301" s="6">
        <v>8.1000000000000003E-2</v>
      </c>
      <c r="J1301" s="6">
        <v>7.6399999999999996E-2</v>
      </c>
      <c r="K1301" s="6">
        <v>7.6699600000000007E-2</v>
      </c>
      <c r="L1301" s="6">
        <v>7.6899999999999996E-2</v>
      </c>
      <c r="N1301" s="8">
        <v>8950500</v>
      </c>
      <c r="P1301" s="8">
        <v>4700000</v>
      </c>
      <c r="R1301" s="8">
        <v>4700000</v>
      </c>
      <c r="T1301" s="8">
        <v>1.9043617021276595</v>
      </c>
      <c r="U1301" s="8">
        <v>7.6700000000000004E-2</v>
      </c>
      <c r="V1301">
        <f t="shared" si="127"/>
        <v>2016</v>
      </c>
      <c r="W1301">
        <f t="shared" si="128"/>
        <v>2016</v>
      </c>
      <c r="X1301" t="str">
        <f t="shared" si="129"/>
        <v>FR00</v>
      </c>
    </row>
    <row r="1302" spans="1:24" x14ac:dyDescent="0.2">
      <c r="A1302" s="4">
        <f t="shared" si="135"/>
        <v>42486</v>
      </c>
      <c r="B1302" s="4">
        <v>42488</v>
      </c>
      <c r="D1302" t="s">
        <v>535</v>
      </c>
      <c r="E1302" s="4">
        <v>49810</v>
      </c>
      <c r="F1302" s="6">
        <v>8.2500000000000004E-2</v>
      </c>
      <c r="G1302" s="6">
        <v>7.8600000000000003E-2</v>
      </c>
      <c r="H1302" s="6">
        <v>7.9296800000000001E-2</v>
      </c>
      <c r="I1302" s="6">
        <v>0.09</v>
      </c>
      <c r="J1302" s="6">
        <v>7.8600000000000003E-2</v>
      </c>
      <c r="K1302" s="6">
        <v>7.8698099999999993E-2</v>
      </c>
      <c r="L1302" s="6">
        <v>7.8799999999999995E-2</v>
      </c>
      <c r="N1302" s="8">
        <v>4525400</v>
      </c>
      <c r="P1302" s="8">
        <v>1150000</v>
      </c>
      <c r="R1302" s="8">
        <v>1150000</v>
      </c>
      <c r="T1302" s="8">
        <v>3.9351304347826086</v>
      </c>
      <c r="U1302" s="8">
        <v>7.8700000000000006E-2</v>
      </c>
      <c r="V1302">
        <f t="shared" si="127"/>
        <v>2016</v>
      </c>
      <c r="W1302">
        <f t="shared" si="128"/>
        <v>2016</v>
      </c>
      <c r="X1302" t="str">
        <f t="shared" si="129"/>
        <v>FR00</v>
      </c>
    </row>
    <row r="1303" spans="1:24" x14ac:dyDescent="0.2">
      <c r="A1303" s="4">
        <f t="shared" si="135"/>
        <v>42486</v>
      </c>
      <c r="B1303" s="4">
        <v>42488</v>
      </c>
      <c r="D1303" t="s">
        <v>427</v>
      </c>
      <c r="E1303" s="4">
        <v>52642</v>
      </c>
      <c r="F1303" s="6">
        <v>8.7499999999999994E-2</v>
      </c>
      <c r="G1303" s="6">
        <v>7.9500000000000001E-2</v>
      </c>
      <c r="H1303" s="6">
        <v>8.1745200000000004E-2</v>
      </c>
      <c r="I1303" s="6">
        <v>8.5000000000000006E-2</v>
      </c>
      <c r="J1303" s="6">
        <v>7.9500000000000001E-2</v>
      </c>
      <c r="K1303" s="6">
        <v>8.1245100000000001E-2</v>
      </c>
      <c r="L1303" s="6">
        <v>8.2000000000000003E-2</v>
      </c>
      <c r="N1303" s="8">
        <v>2148500</v>
      </c>
      <c r="P1303" s="8">
        <v>1750000</v>
      </c>
      <c r="R1303" s="8">
        <v>1700000</v>
      </c>
      <c r="T1303" s="8">
        <v>1.2638235294117648</v>
      </c>
      <c r="U1303" s="8">
        <v>8.1299999999999997E-2</v>
      </c>
      <c r="V1303">
        <f t="shared" si="127"/>
        <v>2016</v>
      </c>
      <c r="W1303">
        <f t="shared" si="128"/>
        <v>2016</v>
      </c>
      <c r="X1303" t="str">
        <f t="shared" si="129"/>
        <v>FR00</v>
      </c>
    </row>
    <row r="1304" spans="1:24" x14ac:dyDescent="0.2">
      <c r="A1304" s="4">
        <v>42493</v>
      </c>
      <c r="B1304" s="4">
        <v>42499</v>
      </c>
      <c r="D1304" t="s">
        <v>586</v>
      </c>
      <c r="E1304" s="4">
        <v>42678</v>
      </c>
      <c r="F1304" s="6">
        <v>0</v>
      </c>
      <c r="G1304" s="6">
        <v>5.6250000000000001E-2</v>
      </c>
      <c r="H1304" s="6">
        <v>5.7879100000000003E-2</v>
      </c>
      <c r="I1304" s="6">
        <v>6.8750000000000006E-2</v>
      </c>
      <c r="J1304" s="6">
        <v>5.6250000000000001E-2</v>
      </c>
      <c r="K1304" s="6">
        <v>5.6633599999999999E-2</v>
      </c>
      <c r="L1304" s="6">
        <v>5.7812500000000003E-2</v>
      </c>
      <c r="M1304" s="8">
        <v>4000000</v>
      </c>
      <c r="N1304" s="8">
        <v>1751000</v>
      </c>
      <c r="O1304" s="8">
        <v>13244100</v>
      </c>
      <c r="P1304" s="8">
        <v>1751000</v>
      </c>
      <c r="Q1304" s="8">
        <v>10152100</v>
      </c>
      <c r="R1304" s="8">
        <v>710000</v>
      </c>
      <c r="S1304" s="8">
        <v>6325000</v>
      </c>
      <c r="T1304" s="8">
        <v>2.4661971830985916</v>
      </c>
      <c r="U1304" s="8">
        <v>5.91E-2</v>
      </c>
      <c r="V1304">
        <f t="shared" si="127"/>
        <v>2016</v>
      </c>
      <c r="W1304">
        <f t="shared" si="128"/>
        <v>2016</v>
      </c>
      <c r="X1304" t="str">
        <f t="shared" si="129"/>
        <v>SPNS</v>
      </c>
    </row>
    <row r="1305" spans="1:24" x14ac:dyDescent="0.2">
      <c r="A1305" s="4">
        <f t="shared" ref="A1305:A1308" si="136">A1304</f>
        <v>42493</v>
      </c>
      <c r="B1305" s="4">
        <v>42499</v>
      </c>
      <c r="D1305" t="s">
        <v>467</v>
      </c>
      <c r="E1305" s="4">
        <v>44089</v>
      </c>
      <c r="F1305" s="6">
        <v>8.2500000000000004E-2</v>
      </c>
      <c r="G1305" s="6">
        <v>7.4999999999999997E-2</v>
      </c>
      <c r="H1305" s="6">
        <v>7.6856800000000003E-2</v>
      </c>
      <c r="I1305" s="6">
        <v>7.8125E-2</v>
      </c>
      <c r="J1305" s="6">
        <v>7.4999999999999997E-2</v>
      </c>
      <c r="K1305" s="6">
        <v>7.6619599999999996E-2</v>
      </c>
      <c r="L1305" s="6">
        <v>7.6874999999999999E-2</v>
      </c>
      <c r="N1305" s="8">
        <v>1735000</v>
      </c>
      <c r="P1305" s="8">
        <v>1735000</v>
      </c>
      <c r="R1305" s="8">
        <v>1165000</v>
      </c>
      <c r="T1305" s="8">
        <v>1.4892703862660943</v>
      </c>
      <c r="U1305" s="8">
        <v>7.6899999999999996E-2</v>
      </c>
      <c r="V1305">
        <f t="shared" si="127"/>
        <v>2016</v>
      </c>
      <c r="W1305">
        <f t="shared" si="128"/>
        <v>2016</v>
      </c>
      <c r="X1305" t="str">
        <f t="shared" si="129"/>
        <v>PBS0</v>
      </c>
    </row>
    <row r="1306" spans="1:24" x14ac:dyDescent="0.2">
      <c r="A1306" s="4">
        <f t="shared" si="136"/>
        <v>42493</v>
      </c>
      <c r="B1306" s="4">
        <v>42499</v>
      </c>
      <c r="D1306" t="s">
        <v>537</v>
      </c>
      <c r="E1306" s="4">
        <v>43125</v>
      </c>
      <c r="F1306" s="6">
        <v>7.7499999999999999E-2</v>
      </c>
      <c r="G1306" s="6">
        <v>7.4062500000000003E-2</v>
      </c>
      <c r="H1306" s="6">
        <v>7.4629299999999996E-2</v>
      </c>
      <c r="I1306" s="6">
        <v>7.7187500000000006E-2</v>
      </c>
      <c r="J1306" s="6">
        <v>7.4062500000000003E-2</v>
      </c>
      <c r="K1306" s="6">
        <v>7.4062500000000003E-2</v>
      </c>
      <c r="L1306" s="6">
        <v>7.4062500000000003E-2</v>
      </c>
      <c r="N1306" s="8">
        <v>5392000</v>
      </c>
      <c r="P1306" s="8">
        <v>2300000</v>
      </c>
      <c r="R1306" s="8">
        <v>1000000</v>
      </c>
      <c r="T1306" s="8">
        <v>5.3920000000000003</v>
      </c>
      <c r="U1306" s="8">
        <v>7.4099999999999999E-2</v>
      </c>
      <c r="V1306">
        <f t="shared" si="127"/>
        <v>2016</v>
      </c>
      <c r="W1306">
        <f t="shared" si="128"/>
        <v>2016</v>
      </c>
      <c r="X1306" t="str">
        <f t="shared" si="129"/>
        <v>PBS0</v>
      </c>
    </row>
    <row r="1307" spans="1:24" x14ac:dyDescent="0.2">
      <c r="A1307" s="4">
        <f t="shared" si="136"/>
        <v>42493</v>
      </c>
      <c r="B1307" s="4">
        <v>42499</v>
      </c>
      <c r="D1307" t="s">
        <v>555</v>
      </c>
      <c r="E1307" s="4">
        <v>45153</v>
      </c>
      <c r="F1307" s="6">
        <v>8.7499999999999994E-2</v>
      </c>
      <c r="G1307" s="6">
        <v>7.8750000000000001E-2</v>
      </c>
      <c r="H1307" s="6">
        <v>7.9419100000000006E-2</v>
      </c>
      <c r="I1307" s="6">
        <v>8.1250000000000003E-2</v>
      </c>
      <c r="J1307" s="6">
        <v>7.8750000000000001E-2</v>
      </c>
      <c r="K1307" s="6">
        <v>7.9356999999999997E-2</v>
      </c>
      <c r="L1307" s="6">
        <v>0.08</v>
      </c>
      <c r="N1307" s="8">
        <v>1750000</v>
      </c>
      <c r="P1307" s="8">
        <v>1750000</v>
      </c>
      <c r="R1307" s="8">
        <v>1660000</v>
      </c>
      <c r="T1307" s="8">
        <v>1.0542168674698795</v>
      </c>
      <c r="U1307" s="8">
        <v>7.9699999999999993E-2</v>
      </c>
      <c r="V1307">
        <f t="shared" si="127"/>
        <v>2016</v>
      </c>
      <c r="W1307">
        <f t="shared" si="128"/>
        <v>2016</v>
      </c>
      <c r="X1307" t="str">
        <f t="shared" si="129"/>
        <v>PBS0</v>
      </c>
    </row>
    <row r="1308" spans="1:24" x14ac:dyDescent="0.2">
      <c r="A1308" s="4">
        <f t="shared" si="136"/>
        <v>42493</v>
      </c>
      <c r="B1308" s="4">
        <v>42499</v>
      </c>
      <c r="D1308" t="s">
        <v>570</v>
      </c>
      <c r="E1308" s="4">
        <v>47802</v>
      </c>
      <c r="F1308" s="6">
        <v>8.8749999999999996E-2</v>
      </c>
      <c r="G1308" s="6">
        <v>8.1250000000000003E-2</v>
      </c>
      <c r="H1308" s="6">
        <v>8.1882700000000003E-2</v>
      </c>
      <c r="I1308" s="6">
        <v>8.6249999999999993E-2</v>
      </c>
      <c r="J1308" s="6">
        <v>8.1250000000000003E-2</v>
      </c>
      <c r="K1308" s="6">
        <v>8.1513699999999994E-2</v>
      </c>
      <c r="L1308" s="6">
        <v>8.1875000000000003E-2</v>
      </c>
      <c r="N1308" s="8">
        <v>2616100</v>
      </c>
      <c r="P1308" s="8">
        <v>2616100</v>
      </c>
      <c r="R1308" s="8">
        <v>1790000</v>
      </c>
      <c r="T1308" s="8">
        <v>1.4615083798882682</v>
      </c>
      <c r="U1308" s="8">
        <v>8.2199999999999995E-2</v>
      </c>
      <c r="V1308">
        <f t="shared" si="127"/>
        <v>2016</v>
      </c>
      <c r="W1308">
        <f t="shared" si="128"/>
        <v>2016</v>
      </c>
      <c r="X1308" t="str">
        <f t="shared" si="129"/>
        <v>PBS0</v>
      </c>
    </row>
    <row r="1309" spans="1:24" x14ac:dyDescent="0.2">
      <c r="A1309" s="4">
        <v>42500</v>
      </c>
      <c r="B1309" s="4">
        <v>42502</v>
      </c>
      <c r="D1309" t="s">
        <v>587</v>
      </c>
      <c r="E1309" s="4">
        <v>42593</v>
      </c>
      <c r="F1309" s="6">
        <v>0</v>
      </c>
      <c r="G1309" s="6">
        <v>5.4899999999999997E-2</v>
      </c>
      <c r="H1309" s="6">
        <v>5.8567899999999999E-2</v>
      </c>
      <c r="I1309" s="6">
        <v>6.2700000000000006E-2</v>
      </c>
      <c r="J1309" s="6">
        <v>5.4899999999999997E-2</v>
      </c>
      <c r="K1309" s="6">
        <v>5.6568E-2</v>
      </c>
      <c r="L1309" s="6">
        <v>5.74E-2</v>
      </c>
      <c r="M1309" s="8">
        <v>12000000</v>
      </c>
      <c r="N1309" s="8">
        <v>1775000</v>
      </c>
      <c r="O1309" s="8">
        <v>13431900</v>
      </c>
      <c r="P1309" s="8">
        <v>1200000</v>
      </c>
      <c r="Q1309" s="8">
        <v>7851000</v>
      </c>
      <c r="R1309" s="8">
        <v>1000000</v>
      </c>
      <c r="S1309" s="8">
        <v>6150000</v>
      </c>
      <c r="T1309" s="8">
        <v>1.7749999999999999</v>
      </c>
      <c r="U1309" s="8">
        <v>5.7000000000000002E-2</v>
      </c>
      <c r="V1309">
        <f t="shared" si="127"/>
        <v>2016</v>
      </c>
      <c r="W1309">
        <f t="shared" si="128"/>
        <v>2016</v>
      </c>
      <c r="X1309" t="str">
        <f t="shared" si="129"/>
        <v>SPN0</v>
      </c>
    </row>
    <row r="1310" spans="1:24" x14ac:dyDescent="0.2">
      <c r="A1310" s="4">
        <f t="shared" ref="A1310:A1313" si="137">A1309</f>
        <v>42500</v>
      </c>
      <c r="B1310" s="4">
        <v>42502</v>
      </c>
      <c r="D1310" t="s">
        <v>588</v>
      </c>
      <c r="E1310" s="4">
        <v>42866</v>
      </c>
      <c r="F1310" s="6">
        <v>0</v>
      </c>
      <c r="G1310" s="6">
        <v>5.8000000000000003E-2</v>
      </c>
      <c r="H1310" s="6">
        <v>6.4622499999999999E-2</v>
      </c>
      <c r="I1310" s="6">
        <v>7.0000000000000007E-2</v>
      </c>
      <c r="J1310" s="6">
        <v>5.8000000000000003E-2</v>
      </c>
      <c r="K1310" s="6">
        <v>6.2314300000000003E-2</v>
      </c>
      <c r="L1310" s="6">
        <v>6.6000000000000003E-2</v>
      </c>
      <c r="N1310" s="8">
        <v>2551000</v>
      </c>
      <c r="P1310" s="8">
        <v>2551000</v>
      </c>
      <c r="R1310" s="8">
        <v>1600000</v>
      </c>
      <c r="T1310" s="8">
        <v>1.5943750000000001</v>
      </c>
      <c r="U1310" s="8">
        <v>6.5000000000000002E-2</v>
      </c>
      <c r="V1310">
        <f t="shared" si="127"/>
        <v>2016</v>
      </c>
      <c r="W1310">
        <f t="shared" si="128"/>
        <v>2016</v>
      </c>
      <c r="X1310" t="str">
        <f t="shared" si="129"/>
        <v>SPN1</v>
      </c>
    </row>
    <row r="1311" spans="1:24" x14ac:dyDescent="0.2">
      <c r="A1311" s="4">
        <f t="shared" si="137"/>
        <v>42500</v>
      </c>
      <c r="B1311" s="4">
        <v>42502</v>
      </c>
      <c r="D1311" t="s">
        <v>172</v>
      </c>
      <c r="E1311" s="4">
        <v>44392</v>
      </c>
      <c r="F1311" s="6">
        <v>8.2500000000000004E-2</v>
      </c>
      <c r="G1311" s="6">
        <v>7.46E-2</v>
      </c>
      <c r="H1311" s="6">
        <v>7.5265899999999997E-2</v>
      </c>
      <c r="I1311" s="6">
        <v>7.6499999999999999E-2</v>
      </c>
      <c r="J1311" s="6">
        <v>7.46E-2</v>
      </c>
      <c r="K1311" s="6">
        <v>7.4982300000000002E-2</v>
      </c>
      <c r="L1311" s="6">
        <v>7.5200000000000003E-2</v>
      </c>
      <c r="N1311" s="8">
        <v>2931500</v>
      </c>
      <c r="P1311" s="8">
        <v>1400000</v>
      </c>
      <c r="R1311" s="8">
        <v>1350000</v>
      </c>
      <c r="T1311" s="8">
        <v>2.1714814814814813</v>
      </c>
      <c r="U1311" s="8">
        <v>7.4999999999999997E-2</v>
      </c>
      <c r="V1311">
        <f t="shared" si="127"/>
        <v>2016</v>
      </c>
      <c r="W1311">
        <f t="shared" si="128"/>
        <v>2016</v>
      </c>
      <c r="X1311" t="str">
        <f t="shared" si="129"/>
        <v>FR00</v>
      </c>
    </row>
    <row r="1312" spans="1:24" x14ac:dyDescent="0.2">
      <c r="A1312" s="4">
        <f t="shared" si="137"/>
        <v>42500</v>
      </c>
      <c r="B1312" s="4">
        <v>42502</v>
      </c>
      <c r="D1312" t="s">
        <v>539</v>
      </c>
      <c r="E1312" s="4">
        <v>47983</v>
      </c>
      <c r="F1312" s="6">
        <v>8.7499999999999994E-2</v>
      </c>
      <c r="G1312" s="6">
        <v>7.9500000000000001E-2</v>
      </c>
      <c r="H1312" s="6">
        <v>8.0267199999999997E-2</v>
      </c>
      <c r="I1312" s="6">
        <v>8.2000000000000003E-2</v>
      </c>
      <c r="J1312" s="6">
        <v>7.9500000000000001E-2</v>
      </c>
      <c r="K1312" s="6">
        <v>7.9929500000000001E-2</v>
      </c>
      <c r="L1312" s="6">
        <v>0.08</v>
      </c>
      <c r="N1312" s="8">
        <v>3114400</v>
      </c>
      <c r="P1312" s="8">
        <v>1650000</v>
      </c>
      <c r="R1312" s="8">
        <v>1200000</v>
      </c>
      <c r="T1312" s="8">
        <v>2.5953333333333335</v>
      </c>
      <c r="U1312" s="8">
        <v>0.08</v>
      </c>
      <c r="V1312">
        <f t="shared" si="127"/>
        <v>2016</v>
      </c>
      <c r="W1312">
        <f t="shared" si="128"/>
        <v>2016</v>
      </c>
      <c r="X1312" t="str">
        <f t="shared" si="129"/>
        <v>FR00</v>
      </c>
    </row>
    <row r="1313" spans="1:24" x14ac:dyDescent="0.2">
      <c r="A1313" s="4">
        <f t="shared" si="137"/>
        <v>42500</v>
      </c>
      <c r="B1313" s="4">
        <v>42502</v>
      </c>
      <c r="D1313" t="s">
        <v>535</v>
      </c>
      <c r="E1313" s="4">
        <v>49810</v>
      </c>
      <c r="F1313" s="6">
        <v>8.2500000000000004E-2</v>
      </c>
      <c r="G1313" s="6">
        <v>7.9299999999999995E-2</v>
      </c>
      <c r="H1313" s="6">
        <v>8.0474100000000007E-2</v>
      </c>
      <c r="I1313" s="6">
        <v>8.4000000000000005E-2</v>
      </c>
      <c r="J1313" s="6">
        <v>7.9299999999999995E-2</v>
      </c>
      <c r="K1313" s="6">
        <v>7.9964800000000003E-2</v>
      </c>
      <c r="L1313" s="6">
        <v>8.0199999999999994E-2</v>
      </c>
      <c r="N1313" s="8">
        <v>3060000</v>
      </c>
      <c r="P1313" s="8">
        <v>1050000</v>
      </c>
      <c r="R1313" s="8">
        <v>1000000</v>
      </c>
      <c r="T1313" s="8">
        <v>3.06</v>
      </c>
      <c r="U1313" s="8">
        <v>0.08</v>
      </c>
      <c r="V1313">
        <f t="shared" si="127"/>
        <v>2016</v>
      </c>
      <c r="W1313">
        <f t="shared" si="128"/>
        <v>2016</v>
      </c>
      <c r="X1313" t="str">
        <f t="shared" si="129"/>
        <v>FR00</v>
      </c>
    </row>
    <row r="1314" spans="1:24" x14ac:dyDescent="0.2">
      <c r="A1314" s="4">
        <v>42507</v>
      </c>
      <c r="B1314" s="4">
        <v>42509</v>
      </c>
      <c r="D1314" t="s">
        <v>586</v>
      </c>
      <c r="E1314" s="4">
        <v>42678</v>
      </c>
      <c r="F1314" s="6">
        <v>0</v>
      </c>
      <c r="G1314" s="6">
        <v>5.6250000000000001E-2</v>
      </c>
      <c r="H1314" s="6">
        <v>5.7778599999999999E-2</v>
      </c>
      <c r="I1314" s="6">
        <v>6.1249999999999999E-2</v>
      </c>
      <c r="J1314" s="6">
        <v>5.6250000000000001E-2</v>
      </c>
      <c r="K1314" s="6">
        <v>5.6952799999999998E-2</v>
      </c>
      <c r="L1314" s="6">
        <v>5.7812500000000003E-2</v>
      </c>
      <c r="M1314" s="8">
        <v>4000000</v>
      </c>
      <c r="N1314" s="8">
        <v>1600000</v>
      </c>
      <c r="O1314" s="8">
        <v>14511100</v>
      </c>
      <c r="P1314" s="8">
        <v>1600000</v>
      </c>
      <c r="Q1314" s="8">
        <v>14511100</v>
      </c>
      <c r="R1314" s="8">
        <v>605000</v>
      </c>
      <c r="S1314" s="8">
        <v>6505000</v>
      </c>
      <c r="T1314" s="8">
        <v>2.6446280991735538</v>
      </c>
      <c r="U1314" s="8">
        <v>0.06</v>
      </c>
      <c r="V1314">
        <f t="shared" si="127"/>
        <v>2016</v>
      </c>
      <c r="W1314">
        <f t="shared" si="128"/>
        <v>2016</v>
      </c>
      <c r="X1314" t="str">
        <f t="shared" si="129"/>
        <v>SPNS</v>
      </c>
    </row>
    <row r="1315" spans="1:24" x14ac:dyDescent="0.2">
      <c r="A1315" s="4">
        <f t="shared" ref="A1315:A1318" si="138">A1314</f>
        <v>42507</v>
      </c>
      <c r="B1315" s="4">
        <v>42509</v>
      </c>
      <c r="D1315" t="s">
        <v>467</v>
      </c>
      <c r="E1315" s="4">
        <v>44089</v>
      </c>
      <c r="F1315" s="6">
        <v>8.2500000000000004E-2</v>
      </c>
      <c r="G1315" s="6">
        <v>7.5937500000000005E-2</v>
      </c>
      <c r="H1315" s="6">
        <v>7.6728299999999999E-2</v>
      </c>
      <c r="I1315" s="6">
        <v>7.8437499999999993E-2</v>
      </c>
      <c r="J1315" s="6">
        <v>7.5937500000000005E-2</v>
      </c>
      <c r="K1315" s="6">
        <v>7.6691499999999996E-2</v>
      </c>
      <c r="L1315" s="6">
        <v>7.7499999999999999E-2</v>
      </c>
      <c r="N1315" s="8">
        <v>1712500</v>
      </c>
      <c r="P1315" s="8">
        <v>1712500</v>
      </c>
      <c r="R1315" s="8">
        <v>1660000</v>
      </c>
      <c r="T1315" s="8">
        <v>1.0316265060240963</v>
      </c>
      <c r="U1315" s="8">
        <v>7.6999999999999999E-2</v>
      </c>
      <c r="V1315">
        <f t="shared" si="127"/>
        <v>2016</v>
      </c>
      <c r="W1315">
        <f t="shared" si="128"/>
        <v>2016</v>
      </c>
      <c r="X1315" t="str">
        <f t="shared" si="129"/>
        <v>PBS0</v>
      </c>
    </row>
    <row r="1316" spans="1:24" x14ac:dyDescent="0.2">
      <c r="A1316" s="4">
        <f t="shared" si="138"/>
        <v>42507</v>
      </c>
      <c r="B1316" s="4">
        <v>42509</v>
      </c>
      <c r="D1316" t="s">
        <v>537</v>
      </c>
      <c r="E1316" s="4">
        <v>43125</v>
      </c>
      <c r="F1316" s="6">
        <v>7.7499999999999999E-2</v>
      </c>
      <c r="G1316" s="6">
        <v>7.3124999999999996E-2</v>
      </c>
      <c r="H1316" s="6">
        <v>7.3816000000000007E-2</v>
      </c>
      <c r="I1316" s="6">
        <v>0.08</v>
      </c>
      <c r="J1316" s="6">
        <v>7.3124999999999996E-2</v>
      </c>
      <c r="K1316" s="6">
        <v>7.3124999999999996E-2</v>
      </c>
      <c r="L1316" s="6">
        <v>7.3124999999999996E-2</v>
      </c>
      <c r="N1316" s="8">
        <v>8336000</v>
      </c>
      <c r="P1316" s="8">
        <v>8336000</v>
      </c>
      <c r="R1316" s="8">
        <v>1480000</v>
      </c>
      <c r="T1316" s="8">
        <v>5.6324324324324326</v>
      </c>
      <c r="U1316" s="8">
        <v>7.3999999999999996E-2</v>
      </c>
      <c r="V1316">
        <f t="shared" si="127"/>
        <v>2016</v>
      </c>
      <c r="W1316">
        <f t="shared" si="128"/>
        <v>2016</v>
      </c>
      <c r="X1316" t="str">
        <f t="shared" si="129"/>
        <v>PBS0</v>
      </c>
    </row>
    <row r="1317" spans="1:24" x14ac:dyDescent="0.2">
      <c r="A1317" s="4">
        <f t="shared" si="138"/>
        <v>42507</v>
      </c>
      <c r="B1317" s="4">
        <v>42509</v>
      </c>
      <c r="D1317" t="s">
        <v>555</v>
      </c>
      <c r="E1317" s="4">
        <v>45153</v>
      </c>
      <c r="F1317" s="6">
        <v>8.7499999999999994E-2</v>
      </c>
      <c r="G1317" s="6">
        <v>7.8750000000000001E-2</v>
      </c>
      <c r="H1317" s="6">
        <v>8.0106200000000002E-2</v>
      </c>
      <c r="I1317" s="6">
        <v>8.1250000000000003E-2</v>
      </c>
      <c r="J1317" s="6">
        <v>7.8750000000000001E-2</v>
      </c>
      <c r="K1317" s="6">
        <v>8.0019400000000004E-2</v>
      </c>
      <c r="L1317" s="6">
        <v>8.0937499999999996E-2</v>
      </c>
      <c r="N1317" s="8">
        <v>950600</v>
      </c>
      <c r="P1317" s="8">
        <v>950600</v>
      </c>
      <c r="R1317" s="8">
        <v>885000</v>
      </c>
      <c r="T1317" s="8">
        <v>1.0741242937853108</v>
      </c>
      <c r="U1317" s="8">
        <v>0.08</v>
      </c>
      <c r="V1317">
        <f t="shared" si="127"/>
        <v>2016</v>
      </c>
      <c r="W1317">
        <f t="shared" si="128"/>
        <v>2016</v>
      </c>
      <c r="X1317" t="str">
        <f t="shared" si="129"/>
        <v>PBS0</v>
      </c>
    </row>
    <row r="1318" spans="1:24" x14ac:dyDescent="0.2">
      <c r="A1318" s="4">
        <f t="shared" si="138"/>
        <v>42507</v>
      </c>
      <c r="B1318" s="4">
        <v>42509</v>
      </c>
      <c r="D1318" t="s">
        <v>570</v>
      </c>
      <c r="E1318" s="4">
        <v>47802</v>
      </c>
      <c r="F1318" s="6">
        <v>8.8749999999999996E-2</v>
      </c>
      <c r="G1318" s="6">
        <v>8.0625000000000002E-2</v>
      </c>
      <c r="H1318" s="6">
        <v>8.1989099999999995E-2</v>
      </c>
      <c r="I1318" s="6">
        <v>8.3125000000000004E-2</v>
      </c>
      <c r="J1318" s="6">
        <v>8.0625000000000002E-2</v>
      </c>
      <c r="K1318" s="6">
        <v>8.1965700000000002E-2</v>
      </c>
      <c r="L1318" s="6">
        <v>8.2812499999999997E-2</v>
      </c>
      <c r="N1318" s="8">
        <v>1912000</v>
      </c>
      <c r="P1318" s="8">
        <v>1912000</v>
      </c>
      <c r="R1318" s="8">
        <v>1875000</v>
      </c>
      <c r="T1318" s="8">
        <v>1.0197333333333334</v>
      </c>
      <c r="U1318" s="8">
        <v>8.2199999999999995E-2</v>
      </c>
      <c r="V1318">
        <f t="shared" si="127"/>
        <v>2016</v>
      </c>
      <c r="W1318">
        <f t="shared" si="128"/>
        <v>2016</v>
      </c>
      <c r="X1318" t="str">
        <f t="shared" si="129"/>
        <v>PBS0</v>
      </c>
    </row>
    <row r="1319" spans="1:24" x14ac:dyDescent="0.2">
      <c r="A1319" s="4">
        <v>42508</v>
      </c>
      <c r="B1319" s="4">
        <v>42510</v>
      </c>
      <c r="D1319" t="s">
        <v>335</v>
      </c>
      <c r="E1319" s="4">
        <v>51971</v>
      </c>
      <c r="F1319" s="6">
        <v>6.3750000000000001E-2</v>
      </c>
      <c r="K1319" s="6">
        <v>8.1500000000000003E-2</v>
      </c>
      <c r="N1319" s="8">
        <v>400000</v>
      </c>
      <c r="P1319" s="8">
        <v>400000</v>
      </c>
      <c r="R1319" s="8">
        <v>400000</v>
      </c>
      <c r="T1319" s="8">
        <v>1</v>
      </c>
      <c r="U1319" s="8">
        <v>8.1500000000000003E-2</v>
      </c>
      <c r="V1319">
        <f t="shared" si="127"/>
        <v>2016</v>
      </c>
      <c r="W1319">
        <f t="shared" si="128"/>
        <v>2016</v>
      </c>
      <c r="X1319" t="str">
        <f t="shared" si="129"/>
        <v>FR00</v>
      </c>
    </row>
    <row r="1320" spans="1:24" x14ac:dyDescent="0.2">
      <c r="A1320" s="4">
        <v>42513</v>
      </c>
      <c r="B1320" s="4">
        <v>42515</v>
      </c>
      <c r="D1320" t="s">
        <v>589</v>
      </c>
      <c r="E1320" s="4">
        <v>43240</v>
      </c>
      <c r="F1320" s="6">
        <v>7.4999999999999997E-2</v>
      </c>
      <c r="K1320" s="6">
        <v>7.4999999999999997E-2</v>
      </c>
      <c r="M1320" s="8">
        <v>3000000</v>
      </c>
      <c r="N1320" s="8">
        <v>3929005</v>
      </c>
      <c r="P1320" s="8">
        <v>3919005</v>
      </c>
      <c r="R1320" s="8">
        <v>3919005</v>
      </c>
      <c r="T1320" s="8">
        <v>1.0025516680892217</v>
      </c>
      <c r="V1320">
        <f t="shared" si="127"/>
        <v>2016</v>
      </c>
      <c r="W1320">
        <f t="shared" si="128"/>
        <v>2016</v>
      </c>
      <c r="X1320" t="str">
        <f t="shared" si="129"/>
        <v>SBR0</v>
      </c>
    </row>
    <row r="1321" spans="1:24" x14ac:dyDescent="0.2">
      <c r="A1321" s="4">
        <v>42514</v>
      </c>
      <c r="B1321" s="4">
        <v>42516</v>
      </c>
      <c r="D1321" t="s">
        <v>572</v>
      </c>
      <c r="E1321" s="4">
        <v>42769</v>
      </c>
      <c r="F1321" s="6">
        <v>0</v>
      </c>
      <c r="G1321" s="6">
        <v>0.06</v>
      </c>
      <c r="H1321" s="6">
        <v>6.4377500000000004E-2</v>
      </c>
      <c r="I1321" s="6">
        <v>6.7000000000000004E-2</v>
      </c>
      <c r="J1321" s="6">
        <v>0.06</v>
      </c>
      <c r="K1321" s="6">
        <v>6.4377500000000004E-2</v>
      </c>
      <c r="L1321" s="6">
        <v>6.7000000000000004E-2</v>
      </c>
      <c r="M1321" s="8">
        <v>12000000</v>
      </c>
      <c r="N1321" s="8">
        <v>890000</v>
      </c>
      <c r="O1321" s="8">
        <v>14686100</v>
      </c>
      <c r="P1321" s="8">
        <v>890000</v>
      </c>
      <c r="Q1321" s="8">
        <v>10440000</v>
      </c>
      <c r="R1321" s="8">
        <v>890000</v>
      </c>
      <c r="S1321" s="8">
        <v>9990000</v>
      </c>
      <c r="T1321" s="8">
        <v>1</v>
      </c>
      <c r="U1321" s="8">
        <v>6.5000000000000002E-2</v>
      </c>
      <c r="V1321">
        <f t="shared" si="127"/>
        <v>2016</v>
      </c>
      <c r="W1321">
        <f t="shared" si="128"/>
        <v>2016</v>
      </c>
      <c r="X1321" t="str">
        <f t="shared" si="129"/>
        <v>SPN1</v>
      </c>
    </row>
    <row r="1322" spans="1:24" x14ac:dyDescent="0.2">
      <c r="A1322" s="4">
        <f t="shared" ref="A1322:A1324" si="139">A1321</f>
        <v>42514</v>
      </c>
      <c r="B1322" s="4">
        <v>42516</v>
      </c>
      <c r="D1322" t="s">
        <v>189</v>
      </c>
      <c r="E1322" s="4">
        <v>46280</v>
      </c>
      <c r="F1322" s="6">
        <v>8.3750000000000005E-2</v>
      </c>
      <c r="G1322" s="6">
        <v>7.9000000000000001E-2</v>
      </c>
      <c r="H1322" s="6">
        <v>7.9988799999999999E-2</v>
      </c>
      <c r="I1322" s="6">
        <v>8.1500000000000003E-2</v>
      </c>
      <c r="J1322" s="6">
        <v>7.9000000000000001E-2</v>
      </c>
      <c r="K1322" s="6">
        <v>7.9769999999999994E-2</v>
      </c>
      <c r="L1322" s="6">
        <v>0.08</v>
      </c>
      <c r="N1322" s="8">
        <v>6332500</v>
      </c>
      <c r="P1322" s="8">
        <v>5050000</v>
      </c>
      <c r="R1322" s="8">
        <v>4700000</v>
      </c>
      <c r="T1322" s="8">
        <v>1.3473404255319148</v>
      </c>
      <c r="U1322" s="8">
        <v>7.9799999999999996E-2</v>
      </c>
      <c r="V1322">
        <f t="shared" si="127"/>
        <v>2016</v>
      </c>
      <c r="W1322">
        <f t="shared" si="128"/>
        <v>2016</v>
      </c>
      <c r="X1322" t="str">
        <f t="shared" si="129"/>
        <v>FR00</v>
      </c>
    </row>
    <row r="1323" spans="1:24" x14ac:dyDescent="0.2">
      <c r="A1323" s="4">
        <f t="shared" si="139"/>
        <v>42514</v>
      </c>
      <c r="B1323" s="4">
        <v>42516</v>
      </c>
      <c r="D1323" t="s">
        <v>539</v>
      </c>
      <c r="E1323" s="4">
        <v>47983</v>
      </c>
      <c r="F1323" s="6">
        <v>8.7499999999999994E-2</v>
      </c>
      <c r="G1323" s="6">
        <v>8.1199999999999994E-2</v>
      </c>
      <c r="H1323" s="6">
        <v>8.1886500000000001E-2</v>
      </c>
      <c r="I1323" s="6">
        <v>8.3500000000000005E-2</v>
      </c>
      <c r="J1323" s="6">
        <v>8.1199999999999994E-2</v>
      </c>
      <c r="K1323" s="6">
        <v>8.1496399999999997E-2</v>
      </c>
      <c r="L1323" s="6">
        <v>8.1600000000000006E-2</v>
      </c>
      <c r="N1323" s="8">
        <v>3980000</v>
      </c>
      <c r="P1323" s="8">
        <v>1350000</v>
      </c>
      <c r="R1323" s="8">
        <v>1350000</v>
      </c>
      <c r="T1323" s="8">
        <v>2.9481481481481482</v>
      </c>
      <c r="U1323" s="8">
        <v>8.1500000000000003E-2</v>
      </c>
      <c r="V1323">
        <f t="shared" si="127"/>
        <v>2016</v>
      </c>
      <c r="W1323">
        <f t="shared" si="128"/>
        <v>2016</v>
      </c>
      <c r="X1323" t="str">
        <f t="shared" si="129"/>
        <v>FR00</v>
      </c>
    </row>
    <row r="1324" spans="1:24" x14ac:dyDescent="0.2">
      <c r="A1324" s="4">
        <f t="shared" si="139"/>
        <v>42514</v>
      </c>
      <c r="B1324" s="4">
        <v>42516</v>
      </c>
      <c r="D1324" t="s">
        <v>535</v>
      </c>
      <c r="E1324" s="4">
        <v>49810</v>
      </c>
      <c r="F1324" s="6">
        <v>8.2500000000000004E-2</v>
      </c>
      <c r="G1324" s="6">
        <v>8.09E-2</v>
      </c>
      <c r="H1324" s="6">
        <v>8.1696400000000002E-2</v>
      </c>
      <c r="I1324" s="6">
        <v>8.3000000000000004E-2</v>
      </c>
      <c r="J1324" s="6">
        <v>8.09E-2</v>
      </c>
      <c r="K1324" s="6">
        <v>8.1569600000000006E-2</v>
      </c>
      <c r="L1324" s="6">
        <v>8.2000000000000003E-2</v>
      </c>
      <c r="N1324" s="8">
        <v>3483600</v>
      </c>
      <c r="P1324" s="8">
        <v>3150000</v>
      </c>
      <c r="R1324" s="8">
        <v>3050000</v>
      </c>
      <c r="T1324" s="8">
        <v>1.1421639344262295</v>
      </c>
      <c r="U1324" s="8">
        <v>8.1600000000000006E-2</v>
      </c>
      <c r="V1324">
        <f t="shared" si="127"/>
        <v>2016</v>
      </c>
      <c r="W1324">
        <f t="shared" si="128"/>
        <v>2016</v>
      </c>
      <c r="X1324" t="str">
        <f t="shared" si="129"/>
        <v>FR00</v>
      </c>
    </row>
    <row r="1325" spans="1:24" x14ac:dyDescent="0.2">
      <c r="A1325" s="4">
        <v>42521</v>
      </c>
      <c r="B1325" s="4">
        <v>42528</v>
      </c>
      <c r="D1325" t="s">
        <v>590</v>
      </c>
      <c r="E1325" s="4">
        <v>42705</v>
      </c>
      <c r="F1325" s="6">
        <v>0</v>
      </c>
      <c r="G1325" s="6">
        <v>5.6250000000000001E-2</v>
      </c>
      <c r="H1325" s="6">
        <v>5.8302699999999999E-2</v>
      </c>
      <c r="I1325" s="6">
        <v>6.5000000000000002E-2</v>
      </c>
      <c r="J1325" s="6">
        <v>5.6250000000000001E-2</v>
      </c>
      <c r="K1325" s="6">
        <v>5.7066100000000002E-2</v>
      </c>
      <c r="L1325" s="6">
        <v>5.8749999999999997E-2</v>
      </c>
      <c r="M1325" s="8">
        <v>4000000</v>
      </c>
      <c r="N1325" s="8">
        <v>1531000</v>
      </c>
      <c r="O1325" s="8">
        <v>9629200</v>
      </c>
      <c r="P1325" s="8">
        <v>1531000</v>
      </c>
      <c r="Q1325" s="8">
        <v>8436000</v>
      </c>
      <c r="R1325" s="8">
        <v>570000</v>
      </c>
      <c r="S1325" s="8">
        <v>4930000</v>
      </c>
      <c r="T1325" s="8">
        <v>2.6859649122807019</v>
      </c>
      <c r="U1325" s="8">
        <v>6.0400000000000002E-2</v>
      </c>
      <c r="V1325">
        <f t="shared" si="127"/>
        <v>2016</v>
      </c>
      <c r="W1325">
        <f t="shared" si="128"/>
        <v>2016</v>
      </c>
      <c r="X1325" t="str">
        <f t="shared" si="129"/>
        <v>SPNS</v>
      </c>
    </row>
    <row r="1326" spans="1:24" x14ac:dyDescent="0.2">
      <c r="A1326" s="4">
        <f t="shared" ref="A1326:A1329" si="140">A1325</f>
        <v>42521</v>
      </c>
      <c r="B1326" s="4">
        <v>42528</v>
      </c>
      <c r="D1326" t="s">
        <v>467</v>
      </c>
      <c r="E1326" s="4">
        <v>44089</v>
      </c>
      <c r="F1326" s="6">
        <v>8.2500000000000004E-2</v>
      </c>
      <c r="G1326" s="6">
        <v>7.6562500000000006E-2</v>
      </c>
      <c r="H1326" s="6">
        <v>7.7726600000000007E-2</v>
      </c>
      <c r="I1326" s="6">
        <v>7.9687499999999994E-2</v>
      </c>
      <c r="J1326" s="6">
        <v>7.6562500000000006E-2</v>
      </c>
      <c r="K1326" s="6">
        <v>7.7555200000000005E-2</v>
      </c>
      <c r="L1326" s="6">
        <v>7.8437499999999993E-2</v>
      </c>
      <c r="N1326" s="8">
        <v>1248000</v>
      </c>
      <c r="P1326" s="8">
        <v>1150000</v>
      </c>
      <c r="R1326" s="8">
        <v>1110000</v>
      </c>
      <c r="T1326" s="8">
        <v>1.1243243243243244</v>
      </c>
      <c r="U1326" s="8">
        <v>7.7600000000000002E-2</v>
      </c>
      <c r="V1326">
        <f t="shared" si="127"/>
        <v>2016</v>
      </c>
      <c r="W1326">
        <f t="shared" si="128"/>
        <v>2016</v>
      </c>
      <c r="X1326" t="str">
        <f t="shared" si="129"/>
        <v>PBS0</v>
      </c>
    </row>
    <row r="1327" spans="1:24" x14ac:dyDescent="0.2">
      <c r="A1327" s="4">
        <f t="shared" si="140"/>
        <v>42521</v>
      </c>
      <c r="B1327" s="4">
        <v>42528</v>
      </c>
      <c r="D1327" t="s">
        <v>537</v>
      </c>
      <c r="E1327" s="4">
        <v>43125</v>
      </c>
      <c r="F1327" s="6">
        <v>7.7499999999999999E-2</v>
      </c>
      <c r="G1327" s="6">
        <v>7.2187500000000002E-2</v>
      </c>
      <c r="H1327" s="6">
        <v>7.4203400000000003E-2</v>
      </c>
      <c r="I1327" s="6">
        <v>0.08</v>
      </c>
      <c r="J1327" s="6">
        <v>7.2187500000000002E-2</v>
      </c>
      <c r="K1327" s="6">
        <v>7.3669299999999993E-2</v>
      </c>
      <c r="L1327" s="6">
        <v>7.4062500000000003E-2</v>
      </c>
      <c r="N1327" s="8">
        <v>5255000</v>
      </c>
      <c r="P1327" s="8">
        <v>5255000</v>
      </c>
      <c r="R1327" s="8">
        <v>2750000</v>
      </c>
      <c r="T1327" s="8">
        <v>1.9109090909090909</v>
      </c>
      <c r="U1327" s="8">
        <v>7.4399999999999994E-2</v>
      </c>
      <c r="V1327">
        <f t="shared" si="127"/>
        <v>2016</v>
      </c>
      <c r="W1327">
        <f t="shared" si="128"/>
        <v>2016</v>
      </c>
      <c r="X1327" t="str">
        <f t="shared" si="129"/>
        <v>PBS0</v>
      </c>
    </row>
    <row r="1328" spans="1:24" x14ac:dyDescent="0.2">
      <c r="A1328" s="4">
        <f t="shared" si="140"/>
        <v>42521</v>
      </c>
      <c r="B1328" s="4">
        <v>42528</v>
      </c>
      <c r="D1328" t="s">
        <v>555</v>
      </c>
      <c r="E1328" s="4">
        <v>45153</v>
      </c>
      <c r="F1328" s="6">
        <v>8.7499999999999994E-2</v>
      </c>
      <c r="G1328" s="6">
        <v>8.1250000000000003E-2</v>
      </c>
      <c r="H1328" s="6">
        <v>8.2126000000000005E-2</v>
      </c>
      <c r="I1328" s="6">
        <v>8.8437500000000002E-2</v>
      </c>
      <c r="J1328" s="6">
        <v>8.1250000000000003E-2</v>
      </c>
      <c r="N1328" s="8">
        <v>376200</v>
      </c>
      <c r="T1328" s="8" t="e">
        <v>#DIV/0!</v>
      </c>
      <c r="U1328" s="8">
        <v>7.9699999999999993E-2</v>
      </c>
      <c r="V1328">
        <f t="shared" si="127"/>
        <v>2016</v>
      </c>
      <c r="W1328">
        <f t="shared" si="128"/>
        <v>2016</v>
      </c>
      <c r="X1328" t="str">
        <f t="shared" si="129"/>
        <v>PBS0</v>
      </c>
    </row>
    <row r="1329" spans="1:24" x14ac:dyDescent="0.2">
      <c r="A1329" s="4">
        <f t="shared" si="140"/>
        <v>42521</v>
      </c>
      <c r="B1329" s="4">
        <v>42528</v>
      </c>
      <c r="D1329" t="s">
        <v>570</v>
      </c>
      <c r="E1329" s="4">
        <v>47802</v>
      </c>
      <c r="F1329" s="6">
        <v>8.8749999999999996E-2</v>
      </c>
      <c r="G1329" s="6">
        <v>8.2812499999999997E-2</v>
      </c>
      <c r="H1329" s="6">
        <v>8.4240200000000001E-2</v>
      </c>
      <c r="I1329" s="6">
        <v>8.7499999999999994E-2</v>
      </c>
      <c r="J1329" s="6">
        <v>8.2812499999999997E-2</v>
      </c>
      <c r="K1329" s="6">
        <v>8.3793900000000004E-2</v>
      </c>
      <c r="L1329" s="6">
        <v>8.4375000000000006E-2</v>
      </c>
      <c r="N1329" s="8">
        <v>1219000</v>
      </c>
      <c r="P1329" s="8">
        <v>500000</v>
      </c>
      <c r="R1329" s="8">
        <v>500000</v>
      </c>
      <c r="T1329" s="8">
        <v>2.4380000000000002</v>
      </c>
      <c r="U1329" s="8">
        <v>8.3799999999999999E-2</v>
      </c>
      <c r="V1329">
        <f t="shared" si="127"/>
        <v>2016</v>
      </c>
      <c r="W1329">
        <f t="shared" si="128"/>
        <v>2016</v>
      </c>
      <c r="X1329" t="str">
        <f t="shared" si="129"/>
        <v>PBS0</v>
      </c>
    </row>
    <row r="1330" spans="1:24" x14ac:dyDescent="0.2">
      <c r="A1330" s="4">
        <v>42528</v>
      </c>
      <c r="B1330" s="4">
        <v>42530</v>
      </c>
      <c r="D1330" t="s">
        <v>591</v>
      </c>
      <c r="E1330" s="4">
        <v>42621</v>
      </c>
      <c r="F1330" s="6">
        <v>0</v>
      </c>
      <c r="G1330" s="6">
        <v>5.3900000000000003E-2</v>
      </c>
      <c r="H1330" s="6">
        <v>5.5840300000000002E-2</v>
      </c>
      <c r="I1330" s="6">
        <v>6.2E-2</v>
      </c>
      <c r="J1330" s="6">
        <v>5.3900000000000003E-2</v>
      </c>
      <c r="K1330" s="6">
        <v>5.5210000000000002E-2</v>
      </c>
      <c r="L1330" s="6">
        <v>5.67E-2</v>
      </c>
      <c r="M1330" s="8">
        <v>12000000</v>
      </c>
      <c r="N1330" s="8">
        <v>2811000</v>
      </c>
      <c r="O1330" s="8">
        <v>42328400</v>
      </c>
      <c r="P1330" s="8">
        <v>2811000</v>
      </c>
      <c r="Q1330" s="8">
        <v>33426400</v>
      </c>
      <c r="R1330" s="8">
        <v>2000000</v>
      </c>
      <c r="S1330" s="8">
        <v>18000000</v>
      </c>
      <c r="T1330" s="8">
        <v>1.4055</v>
      </c>
      <c r="U1330" s="8">
        <v>5.8000000000000003E-2</v>
      </c>
      <c r="V1330">
        <f t="shared" si="127"/>
        <v>2016</v>
      </c>
      <c r="W1330">
        <f t="shared" si="128"/>
        <v>2016</v>
      </c>
      <c r="X1330" t="str">
        <f t="shared" si="129"/>
        <v>SPN0</v>
      </c>
    </row>
    <row r="1331" spans="1:24" x14ac:dyDescent="0.2">
      <c r="A1331" s="4">
        <f t="shared" ref="A1331:A1334" si="141">A1330</f>
        <v>42528</v>
      </c>
      <c r="B1331" s="4">
        <v>42530</v>
      </c>
      <c r="D1331" t="s">
        <v>592</v>
      </c>
      <c r="E1331" s="4">
        <v>42894</v>
      </c>
      <c r="F1331" s="6">
        <v>0</v>
      </c>
      <c r="G1331" s="6">
        <v>6.25E-2</v>
      </c>
      <c r="H1331" s="6">
        <v>6.49314E-2</v>
      </c>
      <c r="I1331" s="6">
        <v>7.1999999999999995E-2</v>
      </c>
      <c r="J1331" s="6">
        <v>6.25E-2</v>
      </c>
      <c r="K1331" s="6">
        <v>6.2846200000000005E-2</v>
      </c>
      <c r="L1331" s="6">
        <v>6.4000000000000001E-2</v>
      </c>
      <c r="N1331" s="8">
        <v>2291000</v>
      </c>
      <c r="P1331" s="8">
        <v>2291000</v>
      </c>
      <c r="R1331" s="8">
        <v>1250000</v>
      </c>
      <c r="T1331" s="8">
        <v>1.8328</v>
      </c>
      <c r="U1331" s="8">
        <v>6.6000000000000003E-2</v>
      </c>
      <c r="V1331">
        <f t="shared" si="127"/>
        <v>2016</v>
      </c>
      <c r="W1331">
        <f t="shared" si="128"/>
        <v>2016</v>
      </c>
      <c r="X1331" t="str">
        <f t="shared" si="129"/>
        <v>SPN1</v>
      </c>
    </row>
    <row r="1332" spans="1:24" x14ac:dyDescent="0.2">
      <c r="A1332" s="4">
        <f t="shared" si="141"/>
        <v>42528</v>
      </c>
      <c r="B1332" s="4">
        <v>42530</v>
      </c>
      <c r="D1332" t="s">
        <v>172</v>
      </c>
      <c r="E1332" s="4">
        <v>44392</v>
      </c>
      <c r="F1332" s="6">
        <v>8.2500000000000004E-2</v>
      </c>
      <c r="G1332" s="6">
        <v>7.4499999999999997E-2</v>
      </c>
      <c r="H1332" s="6">
        <v>7.4962600000000004E-2</v>
      </c>
      <c r="I1332" s="6">
        <v>7.6700000000000004E-2</v>
      </c>
      <c r="J1332" s="6">
        <v>7.4499999999999997E-2</v>
      </c>
      <c r="K1332" s="6">
        <v>7.4583399999999994E-2</v>
      </c>
      <c r="L1332" s="6">
        <v>7.4800000000000005E-2</v>
      </c>
      <c r="N1332" s="8">
        <v>9775000</v>
      </c>
      <c r="P1332" s="8">
        <v>8200000</v>
      </c>
      <c r="R1332" s="8">
        <v>5150000</v>
      </c>
      <c r="T1332" s="8">
        <v>1.8980582524271845</v>
      </c>
      <c r="U1332" s="8">
        <v>7.4800000000000005E-2</v>
      </c>
      <c r="V1332">
        <f t="shared" si="127"/>
        <v>2016</v>
      </c>
      <c r="W1332">
        <f t="shared" si="128"/>
        <v>2016</v>
      </c>
      <c r="X1332" t="str">
        <f t="shared" si="129"/>
        <v>FR00</v>
      </c>
    </row>
    <row r="1333" spans="1:24" x14ac:dyDescent="0.2">
      <c r="A1333" s="4">
        <f t="shared" si="141"/>
        <v>42528</v>
      </c>
      <c r="B1333" s="4">
        <v>42530</v>
      </c>
      <c r="D1333" t="s">
        <v>189</v>
      </c>
      <c r="E1333" s="4">
        <v>46280</v>
      </c>
      <c r="F1333" s="6">
        <v>8.3750000000000005E-2</v>
      </c>
      <c r="G1333" s="6">
        <v>7.6999999999999999E-2</v>
      </c>
      <c r="H1333" s="6">
        <v>7.7615600000000007E-2</v>
      </c>
      <c r="I1333" s="6">
        <v>8.3699999999999997E-2</v>
      </c>
      <c r="J1333" s="6">
        <v>7.6999999999999999E-2</v>
      </c>
      <c r="K1333" s="6">
        <v>7.7240199999999995E-2</v>
      </c>
      <c r="L1333" s="6">
        <v>7.7299999999999994E-2</v>
      </c>
      <c r="N1333" s="8">
        <v>16277000</v>
      </c>
      <c r="P1333" s="8">
        <v>8950000</v>
      </c>
      <c r="R1333" s="8">
        <v>1900000</v>
      </c>
      <c r="T1333" s="8">
        <v>8.5668421052631576</v>
      </c>
      <c r="U1333" s="8">
        <v>7.7399999999999997E-2</v>
      </c>
      <c r="V1333">
        <f t="shared" si="127"/>
        <v>2016</v>
      </c>
      <c r="W1333">
        <f t="shared" si="128"/>
        <v>2016</v>
      </c>
      <c r="X1333" t="str">
        <f t="shared" si="129"/>
        <v>FR00</v>
      </c>
    </row>
    <row r="1334" spans="1:24" x14ac:dyDescent="0.2">
      <c r="A1334" s="4">
        <f t="shared" si="141"/>
        <v>42528</v>
      </c>
      <c r="B1334" s="4">
        <v>42530</v>
      </c>
      <c r="D1334" t="s">
        <v>539</v>
      </c>
      <c r="E1334" s="4">
        <v>47983</v>
      </c>
      <c r="F1334" s="6">
        <v>8.7499999999999994E-2</v>
      </c>
      <c r="G1334" s="6">
        <v>7.8700000000000006E-2</v>
      </c>
      <c r="H1334" s="6">
        <v>7.9350699999999996E-2</v>
      </c>
      <c r="I1334" s="6">
        <v>8.5300000000000001E-2</v>
      </c>
      <c r="J1334" s="6">
        <v>7.8700000000000006E-2</v>
      </c>
      <c r="K1334" s="6">
        <v>7.9148499999999997E-2</v>
      </c>
      <c r="L1334" s="6">
        <v>7.9399999999999998E-2</v>
      </c>
      <c r="N1334" s="8">
        <v>11174400</v>
      </c>
      <c r="P1334" s="8">
        <v>11174400</v>
      </c>
      <c r="R1334" s="8">
        <v>7700000</v>
      </c>
      <c r="T1334" s="8">
        <v>1.4512207792207792</v>
      </c>
      <c r="U1334" s="8">
        <v>7.9399999999999998E-2</v>
      </c>
      <c r="V1334">
        <f t="shared" si="127"/>
        <v>2016</v>
      </c>
      <c r="W1334">
        <f t="shared" si="128"/>
        <v>2016</v>
      </c>
      <c r="X1334" t="str">
        <f t="shared" si="129"/>
        <v>FR00</v>
      </c>
    </row>
    <row r="1335" spans="1:24" x14ac:dyDescent="0.2">
      <c r="A1335" s="4">
        <v>42528</v>
      </c>
      <c r="B1335" s="4">
        <v>42535</v>
      </c>
      <c r="D1335" t="s">
        <v>593</v>
      </c>
      <c r="E1335" s="4">
        <v>45091</v>
      </c>
      <c r="F1335" s="6">
        <v>2.6249999999999999E-2</v>
      </c>
      <c r="M1335" s="8">
        <v>44975610</v>
      </c>
      <c r="N1335" s="8">
        <v>63415610.100000001</v>
      </c>
      <c r="P1335" s="8">
        <v>22487805</v>
      </c>
      <c r="R1335" s="8">
        <v>22487805</v>
      </c>
      <c r="T1335" s="8">
        <v>2.8200000000000003</v>
      </c>
      <c r="V1335">
        <f t="shared" si="127"/>
        <v>2016</v>
      </c>
      <c r="W1335">
        <f t="shared" si="128"/>
        <v>2016</v>
      </c>
      <c r="X1335" t="str">
        <f t="shared" si="129"/>
        <v>RIEU</v>
      </c>
    </row>
    <row r="1336" spans="1:24" x14ac:dyDescent="0.2">
      <c r="A1336" s="4">
        <v>42528</v>
      </c>
      <c r="B1336" s="4">
        <v>42535</v>
      </c>
      <c r="D1336" t="s">
        <v>594</v>
      </c>
      <c r="E1336" s="4">
        <v>46918</v>
      </c>
      <c r="F1336" s="6">
        <v>3.7499999999999999E-2</v>
      </c>
      <c r="N1336" s="8">
        <v>61916423.100000001</v>
      </c>
      <c r="P1336" s="8">
        <v>22487805</v>
      </c>
      <c r="R1336" s="8">
        <v>22487805</v>
      </c>
      <c r="T1336" s="8">
        <v>2.7533333333333334</v>
      </c>
      <c r="V1336">
        <f t="shared" si="127"/>
        <v>2016</v>
      </c>
      <c r="W1336">
        <f t="shared" si="128"/>
        <v>2016</v>
      </c>
      <c r="X1336" t="str">
        <f t="shared" si="129"/>
        <v>RIEU</v>
      </c>
    </row>
    <row r="1337" spans="1:24" x14ac:dyDescent="0.2">
      <c r="A1337" s="4">
        <v>42535</v>
      </c>
      <c r="B1337" s="4">
        <v>42537</v>
      </c>
      <c r="D1337" t="s">
        <v>590</v>
      </c>
      <c r="E1337" s="4">
        <v>42705</v>
      </c>
      <c r="F1337" s="6">
        <v>0</v>
      </c>
      <c r="G1337" s="6">
        <v>5.8749999999999997E-2</v>
      </c>
      <c r="H1337" s="6">
        <v>6.16658E-2</v>
      </c>
      <c r="I1337" s="6">
        <v>0.09</v>
      </c>
      <c r="J1337" s="6">
        <v>5.8749999999999997E-2</v>
      </c>
      <c r="K1337" s="6">
        <v>5.97969E-2</v>
      </c>
      <c r="L1337" s="6">
        <v>6.0312499999999998E-2</v>
      </c>
      <c r="M1337" s="8">
        <v>4000000</v>
      </c>
      <c r="N1337" s="8">
        <v>1236000</v>
      </c>
      <c r="O1337" s="8">
        <v>7172200</v>
      </c>
      <c r="P1337" s="8">
        <v>400000</v>
      </c>
      <c r="Q1337" s="8">
        <v>5515000</v>
      </c>
      <c r="R1337" s="8">
        <v>400000</v>
      </c>
      <c r="S1337" s="8">
        <v>5075000</v>
      </c>
      <c r="T1337" s="8">
        <v>3.09</v>
      </c>
      <c r="U1337" s="8">
        <v>5.9799999999999999E-2</v>
      </c>
      <c r="V1337">
        <f t="shared" ref="V1337:V1400" si="142">YEAR(A1337)</f>
        <v>2016</v>
      </c>
      <c r="W1337">
        <f t="shared" ref="W1337:W1400" si="143">YEAR(B1337)</f>
        <v>2016</v>
      </c>
      <c r="X1337" t="str">
        <f t="shared" ref="X1337:X1400" si="144">LEFT(D1337,4)</f>
        <v>SPNS</v>
      </c>
    </row>
    <row r="1338" spans="1:24" x14ac:dyDescent="0.2">
      <c r="A1338" s="4">
        <f t="shared" ref="A1338:A1341" si="145">A1337</f>
        <v>42535</v>
      </c>
      <c r="B1338" s="4">
        <v>42537</v>
      </c>
      <c r="D1338" t="s">
        <v>467</v>
      </c>
      <c r="E1338" s="4">
        <v>44089</v>
      </c>
      <c r="F1338" s="6">
        <v>8.2500000000000004E-2</v>
      </c>
      <c r="G1338" s="6">
        <v>7.6562500000000006E-2</v>
      </c>
      <c r="H1338" s="6">
        <v>7.7633300000000002E-2</v>
      </c>
      <c r="I1338" s="6">
        <v>7.8437499999999993E-2</v>
      </c>
      <c r="J1338" s="6">
        <v>7.6562500000000006E-2</v>
      </c>
      <c r="K1338" s="6">
        <v>7.6997300000000005E-2</v>
      </c>
      <c r="L1338" s="6">
        <v>7.7499999999999999E-2</v>
      </c>
      <c r="N1338" s="8">
        <v>340000</v>
      </c>
      <c r="P1338" s="8">
        <v>115000</v>
      </c>
      <c r="R1338" s="8">
        <v>115000</v>
      </c>
      <c r="T1338" s="8">
        <v>2.9565217391304346</v>
      </c>
      <c r="U1338" s="8">
        <v>7.6999999999999999E-2</v>
      </c>
      <c r="V1338">
        <f t="shared" si="142"/>
        <v>2016</v>
      </c>
      <c r="W1338">
        <f t="shared" si="143"/>
        <v>2016</v>
      </c>
      <c r="X1338" t="str">
        <f t="shared" si="144"/>
        <v>PBS0</v>
      </c>
    </row>
    <row r="1339" spans="1:24" x14ac:dyDescent="0.2">
      <c r="A1339" s="4">
        <f t="shared" si="145"/>
        <v>42535</v>
      </c>
      <c r="B1339" s="4">
        <v>42537</v>
      </c>
      <c r="D1339" t="s">
        <v>537</v>
      </c>
      <c r="E1339" s="4">
        <v>43125</v>
      </c>
      <c r="F1339" s="6">
        <v>7.7499999999999999E-2</v>
      </c>
      <c r="G1339" s="6">
        <v>7.1874999999999994E-2</v>
      </c>
      <c r="H1339" s="6">
        <v>7.3367199999999994E-2</v>
      </c>
      <c r="I1339" s="6">
        <v>7.6249999999999998E-2</v>
      </c>
      <c r="J1339" s="6">
        <v>7.1874999999999994E-2</v>
      </c>
      <c r="K1339" s="6">
        <v>7.3159799999999997E-2</v>
      </c>
      <c r="L1339" s="6">
        <v>7.4062500000000003E-2</v>
      </c>
      <c r="N1339" s="8">
        <v>3400000</v>
      </c>
      <c r="P1339" s="8">
        <v>3400000</v>
      </c>
      <c r="R1339" s="8">
        <v>2960000</v>
      </c>
      <c r="T1339" s="8">
        <v>1.1486486486486487</v>
      </c>
      <c r="U1339" s="8">
        <v>7.3800000000000004E-2</v>
      </c>
      <c r="V1339">
        <f t="shared" si="142"/>
        <v>2016</v>
      </c>
      <c r="W1339">
        <f t="shared" si="143"/>
        <v>2016</v>
      </c>
      <c r="X1339" t="str">
        <f t="shared" si="144"/>
        <v>PBS0</v>
      </c>
    </row>
    <row r="1340" spans="1:24" x14ac:dyDescent="0.2">
      <c r="A1340" s="4">
        <f t="shared" si="145"/>
        <v>42535</v>
      </c>
      <c r="B1340" s="4">
        <v>42537</v>
      </c>
      <c r="D1340" t="s">
        <v>555</v>
      </c>
      <c r="E1340" s="4">
        <v>45153</v>
      </c>
      <c r="F1340" s="6">
        <v>8.7499999999999994E-2</v>
      </c>
      <c r="G1340" s="6">
        <v>7.8750000000000001E-2</v>
      </c>
      <c r="H1340" s="6">
        <v>7.9343800000000006E-2</v>
      </c>
      <c r="I1340" s="6">
        <v>0.08</v>
      </c>
      <c r="J1340" s="6">
        <v>7.8750000000000001E-2</v>
      </c>
      <c r="N1340" s="8">
        <v>376200</v>
      </c>
      <c r="T1340" s="8" t="e">
        <v>#DIV/0!</v>
      </c>
      <c r="U1340" s="8">
        <v>7.8200000000000006E-2</v>
      </c>
      <c r="V1340">
        <f t="shared" si="142"/>
        <v>2016</v>
      </c>
      <c r="W1340">
        <f t="shared" si="143"/>
        <v>2016</v>
      </c>
      <c r="X1340" t="str">
        <f t="shared" si="144"/>
        <v>PBS0</v>
      </c>
    </row>
    <row r="1341" spans="1:24" x14ac:dyDescent="0.2">
      <c r="A1341" s="4">
        <f t="shared" si="145"/>
        <v>42535</v>
      </c>
      <c r="B1341" s="4">
        <v>42537</v>
      </c>
      <c r="D1341" t="s">
        <v>570</v>
      </c>
      <c r="E1341" s="4">
        <v>47802</v>
      </c>
      <c r="F1341" s="6">
        <v>8.8749999999999996E-2</v>
      </c>
      <c r="G1341" s="6">
        <v>8.1562499999999996E-2</v>
      </c>
      <c r="H1341" s="6">
        <v>8.2165100000000005E-2</v>
      </c>
      <c r="I1341" s="6">
        <v>8.4062499999999998E-2</v>
      </c>
      <c r="J1341" s="6">
        <v>8.1562499999999996E-2</v>
      </c>
      <c r="K1341" s="6">
        <v>8.2098699999999997E-2</v>
      </c>
      <c r="L1341" s="6">
        <v>8.2500000000000004E-2</v>
      </c>
      <c r="N1341" s="8">
        <v>1820000</v>
      </c>
      <c r="P1341" s="8">
        <v>1600000</v>
      </c>
      <c r="R1341" s="8">
        <v>1600000</v>
      </c>
      <c r="T1341" s="8">
        <v>1.1375</v>
      </c>
      <c r="U1341" s="8">
        <v>8.2100000000000006E-2</v>
      </c>
      <c r="V1341">
        <f t="shared" si="142"/>
        <v>2016</v>
      </c>
      <c r="W1341">
        <f t="shared" si="143"/>
        <v>2016</v>
      </c>
      <c r="X1341" t="str">
        <f t="shared" si="144"/>
        <v>PBS0</v>
      </c>
    </row>
    <row r="1342" spans="1:24" x14ac:dyDescent="0.2">
      <c r="A1342" s="4">
        <v>42536</v>
      </c>
      <c r="B1342" s="4">
        <v>42542</v>
      </c>
      <c r="D1342" t="s">
        <v>595</v>
      </c>
      <c r="E1342" s="4">
        <v>43637</v>
      </c>
      <c r="F1342" s="6">
        <v>8.3000000000000001E-3</v>
      </c>
      <c r="M1342" s="8">
        <v>12761000</v>
      </c>
      <c r="N1342" s="8">
        <v>7911820</v>
      </c>
      <c r="P1342" s="8">
        <v>7911820</v>
      </c>
      <c r="R1342" s="8">
        <v>7911820</v>
      </c>
      <c r="V1342">
        <f t="shared" si="142"/>
        <v>2016</v>
      </c>
      <c r="W1342">
        <f t="shared" si="143"/>
        <v>2016</v>
      </c>
      <c r="X1342" t="str">
        <f t="shared" si="144"/>
        <v>RIJP</v>
      </c>
    </row>
    <row r="1343" spans="1:24" x14ac:dyDescent="0.2">
      <c r="A1343" s="4">
        <v>42536</v>
      </c>
      <c r="B1343" s="4">
        <v>42542</v>
      </c>
      <c r="D1343" t="s">
        <v>596</v>
      </c>
      <c r="E1343" s="4">
        <v>44368</v>
      </c>
      <c r="F1343" s="6">
        <v>1.1599999999999999E-2</v>
      </c>
      <c r="N1343" s="8">
        <v>4849180</v>
      </c>
      <c r="P1343" s="8">
        <v>4849180</v>
      </c>
      <c r="R1343" s="8">
        <v>4849180</v>
      </c>
      <c r="V1343">
        <f t="shared" si="142"/>
        <v>2016</v>
      </c>
      <c r="W1343">
        <f t="shared" si="143"/>
        <v>2016</v>
      </c>
      <c r="X1343" t="str">
        <f t="shared" si="144"/>
        <v>RIJP</v>
      </c>
    </row>
    <row r="1344" spans="1:24" x14ac:dyDescent="0.2">
      <c r="A1344" s="4">
        <v>42542</v>
      </c>
      <c r="B1344" s="4">
        <v>42544</v>
      </c>
      <c r="D1344" t="s">
        <v>575</v>
      </c>
      <c r="E1344" s="4">
        <v>42796</v>
      </c>
      <c r="F1344" s="6">
        <v>0</v>
      </c>
      <c r="G1344" s="6">
        <v>5.9799999999999999E-2</v>
      </c>
      <c r="H1344" s="6">
        <v>6.1865200000000002E-2</v>
      </c>
      <c r="I1344" s="6">
        <v>6.5000000000000002E-2</v>
      </c>
      <c r="J1344" s="6">
        <v>5.9799999999999999E-2</v>
      </c>
      <c r="K1344" s="6">
        <v>6.0057899999999997E-2</v>
      </c>
      <c r="L1344" s="6">
        <v>6.0499999999999998E-2</v>
      </c>
      <c r="M1344" s="8">
        <v>12000000</v>
      </c>
      <c r="N1344" s="8">
        <v>1400000</v>
      </c>
      <c r="O1344" s="8">
        <v>17534100</v>
      </c>
      <c r="P1344" s="8">
        <v>1400000</v>
      </c>
      <c r="Q1344" s="8">
        <v>13400000</v>
      </c>
      <c r="R1344" s="8">
        <v>950000</v>
      </c>
      <c r="S1344" s="8">
        <v>12900000</v>
      </c>
      <c r="T1344" s="8">
        <v>1.4736842105263157</v>
      </c>
      <c r="U1344" s="8">
        <v>6.25E-2</v>
      </c>
      <c r="V1344">
        <f t="shared" si="142"/>
        <v>2016</v>
      </c>
      <c r="W1344">
        <f t="shared" si="143"/>
        <v>2016</v>
      </c>
      <c r="X1344" t="str">
        <f t="shared" si="144"/>
        <v>SPN1</v>
      </c>
    </row>
    <row r="1345" spans="1:24" x14ac:dyDescent="0.2">
      <c r="A1345" s="4">
        <f t="shared" ref="A1345:A1347" si="146">A1344</f>
        <v>42542</v>
      </c>
      <c r="B1345" s="4">
        <v>42544</v>
      </c>
      <c r="D1345" t="s">
        <v>172</v>
      </c>
      <c r="E1345" s="4">
        <v>44392</v>
      </c>
      <c r="F1345" s="6">
        <v>8.2500000000000004E-2</v>
      </c>
      <c r="G1345" s="6">
        <v>7.4300000000000005E-2</v>
      </c>
      <c r="H1345" s="6">
        <v>7.4774199999999999E-2</v>
      </c>
      <c r="I1345" s="6">
        <v>7.5499999999999998E-2</v>
      </c>
      <c r="J1345" s="6">
        <v>7.4300000000000005E-2</v>
      </c>
      <c r="K1345" s="6">
        <v>7.4698100000000003E-2</v>
      </c>
      <c r="L1345" s="6">
        <v>7.51E-2</v>
      </c>
      <c r="N1345" s="8">
        <v>5435000</v>
      </c>
      <c r="P1345" s="8">
        <v>4600000</v>
      </c>
      <c r="R1345" s="8">
        <v>4600000</v>
      </c>
      <c r="T1345" s="8">
        <v>1.1815217391304347</v>
      </c>
      <c r="U1345" s="8">
        <v>7.4700000000000003E-2</v>
      </c>
      <c r="V1345">
        <f t="shared" si="142"/>
        <v>2016</v>
      </c>
      <c r="W1345">
        <f t="shared" si="143"/>
        <v>2016</v>
      </c>
      <c r="X1345" t="str">
        <f t="shared" si="144"/>
        <v>FR00</v>
      </c>
    </row>
    <row r="1346" spans="1:24" x14ac:dyDescent="0.2">
      <c r="A1346" s="4">
        <f t="shared" si="146"/>
        <v>42542</v>
      </c>
      <c r="B1346" s="4">
        <v>42544</v>
      </c>
      <c r="D1346" t="s">
        <v>539</v>
      </c>
      <c r="E1346" s="4">
        <v>47983</v>
      </c>
      <c r="F1346" s="6">
        <v>8.7499999999999994E-2</v>
      </c>
      <c r="G1346" s="6">
        <v>7.8600000000000003E-2</v>
      </c>
      <c r="H1346" s="6">
        <v>7.9163700000000004E-2</v>
      </c>
      <c r="I1346" s="6">
        <v>7.9899999999999999E-2</v>
      </c>
      <c r="J1346" s="6">
        <v>7.8600000000000003E-2</v>
      </c>
      <c r="K1346" s="6">
        <v>7.9095299999999993E-2</v>
      </c>
      <c r="L1346" s="6">
        <v>7.9399999999999998E-2</v>
      </c>
      <c r="N1346" s="8">
        <v>6059500</v>
      </c>
      <c r="P1346" s="8">
        <v>5400000</v>
      </c>
      <c r="R1346" s="8">
        <v>5350000</v>
      </c>
      <c r="T1346" s="8">
        <v>1.1326168224299065</v>
      </c>
      <c r="U1346" s="8">
        <v>7.9100000000000004E-2</v>
      </c>
      <c r="V1346">
        <f t="shared" si="142"/>
        <v>2016</v>
      </c>
      <c r="W1346">
        <f t="shared" si="143"/>
        <v>2016</v>
      </c>
      <c r="X1346" t="str">
        <f t="shared" si="144"/>
        <v>FR00</v>
      </c>
    </row>
    <row r="1347" spans="1:24" x14ac:dyDescent="0.2">
      <c r="A1347" s="4">
        <f t="shared" si="146"/>
        <v>42542</v>
      </c>
      <c r="B1347" s="4">
        <v>42544</v>
      </c>
      <c r="D1347" t="s">
        <v>535</v>
      </c>
      <c r="E1347" s="4">
        <v>49810</v>
      </c>
      <c r="F1347" s="6">
        <v>8.2500000000000004E-2</v>
      </c>
      <c r="G1347" s="6">
        <v>7.8600000000000003E-2</v>
      </c>
      <c r="H1347" s="6">
        <v>7.9479400000000006E-2</v>
      </c>
      <c r="I1347" s="6">
        <v>8.0500000000000002E-2</v>
      </c>
      <c r="J1347" s="6">
        <v>7.8600000000000003E-2</v>
      </c>
      <c r="K1347" s="6">
        <v>7.91964E-2</v>
      </c>
      <c r="L1347" s="6">
        <v>7.9399999999999998E-2</v>
      </c>
      <c r="N1347" s="8">
        <v>4639600</v>
      </c>
      <c r="P1347" s="8">
        <v>2000000</v>
      </c>
      <c r="R1347" s="8">
        <v>2000000</v>
      </c>
      <c r="T1347" s="8">
        <v>2.3197999999999999</v>
      </c>
      <c r="U1347" s="8">
        <v>7.9200000000000007E-2</v>
      </c>
      <c r="V1347">
        <f t="shared" si="142"/>
        <v>2016</v>
      </c>
      <c r="W1347">
        <f t="shared" si="143"/>
        <v>2016</v>
      </c>
      <c r="X1347" t="str">
        <f t="shared" si="144"/>
        <v>FR00</v>
      </c>
    </row>
    <row r="1348" spans="1:24" x14ac:dyDescent="0.2">
      <c r="A1348" s="4">
        <v>42541</v>
      </c>
      <c r="B1348" s="4">
        <v>42545</v>
      </c>
      <c r="D1348" t="s">
        <v>597</v>
      </c>
      <c r="E1348" s="4">
        <v>46197</v>
      </c>
      <c r="F1348" s="6">
        <v>4.0500000000000001E-2</v>
      </c>
      <c r="M1348" s="8">
        <v>2659200</v>
      </c>
      <c r="N1348" s="8">
        <v>2659200</v>
      </c>
      <c r="P1348" s="8">
        <v>2659200</v>
      </c>
      <c r="R1348" s="8">
        <v>2659200</v>
      </c>
      <c r="V1348">
        <f t="shared" si="142"/>
        <v>2016</v>
      </c>
      <c r="W1348">
        <f t="shared" si="143"/>
        <v>2016</v>
      </c>
      <c r="X1348" t="str">
        <f t="shared" si="144"/>
        <v>USDF</v>
      </c>
    </row>
    <row r="1349" spans="1:24" x14ac:dyDescent="0.2">
      <c r="A1349" s="4">
        <v>42549</v>
      </c>
      <c r="B1349" s="4">
        <v>42551</v>
      </c>
      <c r="D1349" t="s">
        <v>598</v>
      </c>
      <c r="E1349" s="4">
        <v>42705</v>
      </c>
      <c r="F1349" s="6">
        <v>0</v>
      </c>
      <c r="G1349" s="6">
        <v>6.0624999999999998E-2</v>
      </c>
      <c r="H1349" s="6">
        <v>6.4669500000000005E-2</v>
      </c>
      <c r="I1349" s="6">
        <v>7.0000000000000007E-2</v>
      </c>
      <c r="J1349" s="6">
        <v>6.0624999999999998E-2</v>
      </c>
      <c r="M1349" s="8">
        <v>4000000</v>
      </c>
      <c r="N1349" s="8">
        <v>1191000</v>
      </c>
      <c r="O1349" s="8">
        <v>7802800</v>
      </c>
      <c r="P1349" s="8">
        <v>0</v>
      </c>
      <c r="Q1349" s="8">
        <v>5116500</v>
      </c>
      <c r="R1349" s="8">
        <v>0</v>
      </c>
      <c r="S1349" s="8">
        <v>5011000</v>
      </c>
      <c r="U1349" s="8">
        <v>0.06</v>
      </c>
      <c r="V1349">
        <f t="shared" si="142"/>
        <v>2016</v>
      </c>
      <c r="W1349">
        <f t="shared" si="143"/>
        <v>2016</v>
      </c>
      <c r="X1349" t="str">
        <f t="shared" si="144"/>
        <v>SPNS</v>
      </c>
    </row>
    <row r="1350" spans="1:24" x14ac:dyDescent="0.2">
      <c r="A1350" s="4">
        <f t="shared" ref="A1350:A1353" si="147">A1349</f>
        <v>42549</v>
      </c>
      <c r="B1350" s="4">
        <v>42551</v>
      </c>
      <c r="D1350" t="s">
        <v>467</v>
      </c>
      <c r="E1350" s="4">
        <v>44089</v>
      </c>
      <c r="F1350" s="6">
        <v>8.2500000000000004E-2</v>
      </c>
      <c r="G1350" s="6">
        <v>7.6874999999999999E-2</v>
      </c>
      <c r="H1350" s="6">
        <v>7.7560299999999999E-2</v>
      </c>
      <c r="I1350" s="6">
        <v>7.8125E-2</v>
      </c>
      <c r="J1350" s="6">
        <v>7.6874999999999999E-2</v>
      </c>
      <c r="K1350" s="6">
        <v>7.7560299999999999E-2</v>
      </c>
      <c r="L1350" s="6">
        <v>7.8125E-2</v>
      </c>
      <c r="N1350" s="8">
        <v>1901000</v>
      </c>
      <c r="P1350" s="8">
        <v>1901000</v>
      </c>
      <c r="R1350" s="8">
        <v>1901000</v>
      </c>
      <c r="T1350" s="8">
        <v>1</v>
      </c>
      <c r="U1350" s="8">
        <v>7.7600000000000002E-2</v>
      </c>
      <c r="V1350">
        <f t="shared" si="142"/>
        <v>2016</v>
      </c>
      <c r="W1350">
        <f t="shared" si="143"/>
        <v>2016</v>
      </c>
      <c r="X1350" t="str">
        <f t="shared" si="144"/>
        <v>PBS0</v>
      </c>
    </row>
    <row r="1351" spans="1:24" x14ac:dyDescent="0.2">
      <c r="A1351" s="4">
        <f t="shared" si="147"/>
        <v>42549</v>
      </c>
      <c r="B1351" s="4">
        <v>42551</v>
      </c>
      <c r="D1351" t="s">
        <v>537</v>
      </c>
      <c r="E1351" s="4">
        <v>43125</v>
      </c>
      <c r="F1351" s="6">
        <v>7.7499999999999999E-2</v>
      </c>
      <c r="G1351" s="6">
        <v>7.3124999999999996E-2</v>
      </c>
      <c r="H1351" s="6">
        <v>7.4143000000000001E-2</v>
      </c>
      <c r="I1351" s="6">
        <v>7.5624999999999998E-2</v>
      </c>
      <c r="J1351" s="6">
        <v>7.3124999999999996E-2</v>
      </c>
      <c r="K1351" s="6">
        <v>7.3598300000000005E-2</v>
      </c>
      <c r="L1351" s="6">
        <v>7.4062500000000003E-2</v>
      </c>
      <c r="N1351" s="8">
        <v>2445000</v>
      </c>
      <c r="P1351" s="8">
        <v>1040000</v>
      </c>
      <c r="R1351" s="8">
        <v>1040000</v>
      </c>
      <c r="T1351" s="8">
        <v>2.3509615384615383</v>
      </c>
      <c r="U1351" s="8">
        <v>7.3599999999999999E-2</v>
      </c>
      <c r="V1351">
        <f t="shared" si="142"/>
        <v>2016</v>
      </c>
      <c r="W1351">
        <f t="shared" si="143"/>
        <v>2016</v>
      </c>
      <c r="X1351" t="str">
        <f t="shared" si="144"/>
        <v>PBS0</v>
      </c>
    </row>
    <row r="1352" spans="1:24" x14ac:dyDescent="0.2">
      <c r="A1352" s="4">
        <f t="shared" si="147"/>
        <v>42549</v>
      </c>
      <c r="B1352" s="4">
        <v>42551</v>
      </c>
      <c r="D1352" t="s">
        <v>555</v>
      </c>
      <c r="E1352" s="4">
        <v>45153</v>
      </c>
      <c r="F1352" s="6">
        <v>8.7499999999999994E-2</v>
      </c>
      <c r="G1352" s="6">
        <v>7.8437499999999993E-2</v>
      </c>
      <c r="H1352" s="6">
        <v>7.9722100000000004E-2</v>
      </c>
      <c r="I1352" s="6">
        <v>8.0312499999999995E-2</v>
      </c>
      <c r="J1352" s="6">
        <v>7.8437499999999993E-2</v>
      </c>
      <c r="N1352" s="8">
        <v>135300</v>
      </c>
      <c r="P1352" s="8">
        <v>45000</v>
      </c>
      <c r="R1352" s="8">
        <v>0</v>
      </c>
      <c r="U1352" s="8">
        <v>7.9100000000000004E-2</v>
      </c>
      <c r="V1352">
        <f t="shared" si="142"/>
        <v>2016</v>
      </c>
      <c r="W1352">
        <f t="shared" si="143"/>
        <v>2016</v>
      </c>
      <c r="X1352" t="str">
        <f t="shared" si="144"/>
        <v>PBS0</v>
      </c>
    </row>
    <row r="1353" spans="1:24" x14ac:dyDescent="0.2">
      <c r="A1353" s="4">
        <f t="shared" si="147"/>
        <v>42549</v>
      </c>
      <c r="B1353" s="4">
        <v>42551</v>
      </c>
      <c r="D1353" t="s">
        <v>570</v>
      </c>
      <c r="E1353" s="4">
        <v>47802</v>
      </c>
      <c r="F1353" s="6">
        <v>8.8749999999999996E-2</v>
      </c>
      <c r="G1353" s="6">
        <v>8.1875000000000003E-2</v>
      </c>
      <c r="H1353" s="6">
        <v>8.3059400000000005E-2</v>
      </c>
      <c r="I1353" s="6">
        <v>0.1</v>
      </c>
      <c r="J1353" s="6">
        <v>8.1875000000000003E-2</v>
      </c>
      <c r="K1353" s="6">
        <v>8.2609000000000002E-2</v>
      </c>
      <c r="L1353" s="6">
        <v>8.3437499999999998E-2</v>
      </c>
      <c r="N1353" s="8">
        <v>2130500</v>
      </c>
      <c r="P1353" s="8">
        <v>2130500</v>
      </c>
      <c r="R1353" s="8">
        <v>2070000</v>
      </c>
      <c r="T1353" s="8">
        <v>1.0292270531400967</v>
      </c>
      <c r="U1353" s="8">
        <v>8.3199999999999996E-2</v>
      </c>
      <c r="V1353">
        <f t="shared" si="142"/>
        <v>2016</v>
      </c>
      <c r="W1353">
        <f t="shared" si="143"/>
        <v>2016</v>
      </c>
      <c r="X1353" t="str">
        <f t="shared" si="144"/>
        <v>PBS0</v>
      </c>
    </row>
    <row r="1354" spans="1:24" x14ac:dyDescent="0.2">
      <c r="A1354" s="4">
        <v>42548</v>
      </c>
      <c r="B1354" s="4">
        <v>42552</v>
      </c>
      <c r="D1354" t="s">
        <v>599</v>
      </c>
      <c r="E1354" s="4">
        <v>42643</v>
      </c>
      <c r="F1354" s="6">
        <v>0</v>
      </c>
      <c r="K1354" s="6">
        <v>2.1125000000000001E-2</v>
      </c>
      <c r="N1354" s="8">
        <v>211767</v>
      </c>
      <c r="P1354" s="8">
        <v>211767</v>
      </c>
      <c r="R1354" s="8">
        <v>211767</v>
      </c>
      <c r="T1354" s="8">
        <v>1</v>
      </c>
      <c r="V1354">
        <f t="shared" si="142"/>
        <v>2016</v>
      </c>
      <c r="W1354">
        <f t="shared" si="143"/>
        <v>2016</v>
      </c>
      <c r="X1354" t="str">
        <f t="shared" si="144"/>
        <v>SPNN</v>
      </c>
    </row>
    <row r="1355" spans="1:24" x14ac:dyDescent="0.2">
      <c r="A1355" s="4">
        <f>B1355</f>
        <v>42564</v>
      </c>
      <c r="B1355" s="4">
        <v>42564</v>
      </c>
      <c r="D1355" t="s">
        <v>600</v>
      </c>
      <c r="E1355" s="4">
        <v>42655</v>
      </c>
      <c r="F1355" s="6">
        <v>0</v>
      </c>
      <c r="K1355" s="6">
        <v>5.62E-2</v>
      </c>
      <c r="N1355" s="8">
        <v>2535030</v>
      </c>
      <c r="P1355" s="8">
        <v>2535030</v>
      </c>
      <c r="R1355" s="8">
        <v>2535030</v>
      </c>
      <c r="T1355" s="8">
        <v>1</v>
      </c>
      <c r="V1355">
        <f t="shared" si="142"/>
        <v>2016</v>
      </c>
      <c r="W1355">
        <f t="shared" si="143"/>
        <v>2016</v>
      </c>
      <c r="X1355" t="str">
        <f t="shared" si="144"/>
        <v>SPNS</v>
      </c>
    </row>
    <row r="1356" spans="1:24" x14ac:dyDescent="0.2">
      <c r="A1356" s="4">
        <v>42565</v>
      </c>
      <c r="B1356" s="4">
        <v>42569</v>
      </c>
      <c r="D1356" t="s">
        <v>601</v>
      </c>
      <c r="E1356" s="4">
        <v>50175</v>
      </c>
      <c r="F1356" s="6">
        <v>9.7500000000000003E-2</v>
      </c>
      <c r="K1356" s="6">
        <v>7.5999999999999998E-2</v>
      </c>
      <c r="N1356" s="8">
        <v>3226304</v>
      </c>
      <c r="P1356" s="8">
        <v>3226304</v>
      </c>
      <c r="R1356" s="8">
        <v>3226304</v>
      </c>
      <c r="T1356" s="8">
        <v>1</v>
      </c>
      <c r="U1356" s="8">
        <v>7.5999999999999998E-2</v>
      </c>
      <c r="V1356">
        <f t="shared" si="142"/>
        <v>2016</v>
      </c>
      <c r="W1356">
        <f t="shared" si="143"/>
        <v>2016</v>
      </c>
      <c r="X1356" t="str">
        <f t="shared" si="144"/>
        <v>FR00</v>
      </c>
    </row>
    <row r="1357" spans="1:24" x14ac:dyDescent="0.2">
      <c r="A1357" s="4">
        <f t="shared" ref="A1357:A1360" si="148">A1356</f>
        <v>42565</v>
      </c>
      <c r="B1357" s="4">
        <v>42569</v>
      </c>
      <c r="D1357" t="s">
        <v>444</v>
      </c>
      <c r="E1357" s="4">
        <v>47192</v>
      </c>
      <c r="F1357" s="6">
        <v>0.09</v>
      </c>
      <c r="K1357" s="6">
        <v>7.3599999999999999E-2</v>
      </c>
      <c r="N1357" s="8">
        <v>1288682</v>
      </c>
      <c r="P1357" s="8">
        <v>1288682</v>
      </c>
      <c r="R1357" s="8">
        <v>1288682</v>
      </c>
      <c r="T1357" s="8">
        <v>1</v>
      </c>
      <c r="U1357" s="8">
        <v>7.3599999999999999E-2</v>
      </c>
      <c r="V1357">
        <f t="shared" si="142"/>
        <v>2016</v>
      </c>
      <c r="W1357">
        <f t="shared" si="143"/>
        <v>2016</v>
      </c>
      <c r="X1357" t="str">
        <f t="shared" si="144"/>
        <v>FR00</v>
      </c>
    </row>
    <row r="1358" spans="1:24" x14ac:dyDescent="0.2">
      <c r="A1358" s="4">
        <f t="shared" si="148"/>
        <v>42565</v>
      </c>
      <c r="B1358" s="4">
        <v>42569</v>
      </c>
      <c r="D1358" t="s">
        <v>440</v>
      </c>
      <c r="E1358" s="4">
        <v>45366</v>
      </c>
      <c r="F1358" s="6">
        <v>8.3750000000000005E-2</v>
      </c>
      <c r="K1358" s="6">
        <v>7.1099999999999997E-2</v>
      </c>
      <c r="N1358" s="8">
        <v>907421</v>
      </c>
      <c r="P1358" s="8">
        <v>907421</v>
      </c>
      <c r="R1358" s="8">
        <v>907421</v>
      </c>
      <c r="T1358" s="8">
        <v>1</v>
      </c>
      <c r="U1358" s="8">
        <v>7.1099999999999997E-2</v>
      </c>
      <c r="V1358">
        <f t="shared" si="142"/>
        <v>2016</v>
      </c>
      <c r="W1358">
        <f t="shared" si="143"/>
        <v>2016</v>
      </c>
      <c r="X1358" t="str">
        <f t="shared" si="144"/>
        <v>FR00</v>
      </c>
    </row>
    <row r="1359" spans="1:24" x14ac:dyDescent="0.2">
      <c r="A1359" s="4">
        <f t="shared" si="148"/>
        <v>42565</v>
      </c>
      <c r="B1359" s="4">
        <v>42569</v>
      </c>
      <c r="D1359" t="s">
        <v>245</v>
      </c>
      <c r="E1359" s="4">
        <v>51636</v>
      </c>
      <c r="F1359" s="6">
        <v>9.5000000000000001E-2</v>
      </c>
      <c r="K1359" s="6">
        <v>7.6499999999999999E-2</v>
      </c>
      <c r="N1359" s="8">
        <v>3686573</v>
      </c>
      <c r="P1359" s="8">
        <v>3686573</v>
      </c>
      <c r="R1359" s="8">
        <v>3686573</v>
      </c>
      <c r="T1359" s="8">
        <v>1</v>
      </c>
      <c r="U1359" s="8">
        <v>7.6499999999999999E-2</v>
      </c>
      <c r="V1359">
        <f t="shared" si="142"/>
        <v>2016</v>
      </c>
      <c r="W1359">
        <f t="shared" si="143"/>
        <v>2016</v>
      </c>
      <c r="X1359" t="str">
        <f t="shared" si="144"/>
        <v>FR00</v>
      </c>
    </row>
    <row r="1360" spans="1:24" x14ac:dyDescent="0.2">
      <c r="A1360" s="4">
        <f t="shared" si="148"/>
        <v>42565</v>
      </c>
      <c r="B1360" s="4">
        <v>42569</v>
      </c>
      <c r="D1360" t="s">
        <v>427</v>
      </c>
      <c r="E1360" s="4">
        <v>52642</v>
      </c>
      <c r="F1360" s="6">
        <v>8.7499999999999994E-2</v>
      </c>
      <c r="K1360" s="6">
        <v>7.85E-2</v>
      </c>
      <c r="N1360" s="8">
        <v>1318284</v>
      </c>
      <c r="P1360" s="8">
        <v>1318284</v>
      </c>
      <c r="R1360" s="8">
        <v>1318284</v>
      </c>
      <c r="T1360" s="8">
        <v>1</v>
      </c>
      <c r="U1360" s="8">
        <v>7.85E-2</v>
      </c>
      <c r="V1360">
        <f t="shared" si="142"/>
        <v>2016</v>
      </c>
      <c r="W1360">
        <f t="shared" si="143"/>
        <v>2016</v>
      </c>
      <c r="X1360" t="str">
        <f t="shared" si="144"/>
        <v>FR00</v>
      </c>
    </row>
    <row r="1361" spans="1:24" x14ac:dyDescent="0.2">
      <c r="A1361" s="4">
        <v>42570</v>
      </c>
      <c r="B1361" s="4">
        <v>42572</v>
      </c>
      <c r="D1361" t="s">
        <v>602</v>
      </c>
      <c r="E1361" s="4">
        <v>42663</v>
      </c>
      <c r="F1361" s="6">
        <v>0</v>
      </c>
      <c r="G1361" s="6">
        <v>5.1999999999999998E-2</v>
      </c>
      <c r="H1361" s="6">
        <v>5.4395300000000001E-2</v>
      </c>
      <c r="I1361" s="6">
        <v>5.7000000000000002E-2</v>
      </c>
      <c r="J1361" s="6">
        <v>5.1999999999999998E-2</v>
      </c>
      <c r="K1361" s="6">
        <v>5.3446500000000001E-2</v>
      </c>
      <c r="L1361" s="6">
        <v>5.4600000000000003E-2</v>
      </c>
      <c r="M1361" s="8">
        <v>12000000</v>
      </c>
      <c r="N1361" s="8">
        <v>4130000</v>
      </c>
      <c r="O1361" s="8">
        <v>46850500</v>
      </c>
      <c r="P1361" s="8">
        <v>3200000</v>
      </c>
      <c r="Q1361" s="8">
        <v>40035000</v>
      </c>
      <c r="R1361" s="8">
        <v>2000000</v>
      </c>
      <c r="S1361" s="8">
        <v>18000000</v>
      </c>
      <c r="T1361" s="8">
        <v>2.0649999999999999</v>
      </c>
      <c r="U1361" s="8">
        <v>5.3999999999999999E-2</v>
      </c>
      <c r="V1361">
        <f t="shared" si="142"/>
        <v>2016</v>
      </c>
      <c r="W1361">
        <f t="shared" si="143"/>
        <v>2016</v>
      </c>
      <c r="X1361" t="str">
        <f t="shared" si="144"/>
        <v>SPN0</v>
      </c>
    </row>
    <row r="1362" spans="1:24" x14ac:dyDescent="0.2">
      <c r="A1362" s="4">
        <f t="shared" ref="A1362:A1365" si="149">A1361</f>
        <v>42570</v>
      </c>
      <c r="B1362" s="4">
        <v>42572</v>
      </c>
      <c r="D1362" t="s">
        <v>603</v>
      </c>
      <c r="E1362" s="4">
        <v>42936</v>
      </c>
      <c r="F1362" s="6">
        <v>0</v>
      </c>
      <c r="G1362" s="6">
        <v>6.0499999999999998E-2</v>
      </c>
      <c r="H1362" s="6">
        <v>6.2295200000000002E-2</v>
      </c>
      <c r="I1362" s="6">
        <v>6.5000000000000002E-2</v>
      </c>
      <c r="J1362" s="6">
        <v>6.0499999999999998E-2</v>
      </c>
      <c r="K1362" s="6">
        <v>6.1461500000000002E-2</v>
      </c>
      <c r="L1362" s="6">
        <v>6.2E-2</v>
      </c>
      <c r="N1362" s="8">
        <v>3385000</v>
      </c>
      <c r="P1362" s="8">
        <v>3385000</v>
      </c>
      <c r="R1362" s="8">
        <v>2000000</v>
      </c>
      <c r="T1362" s="8">
        <v>1.6924999999999999</v>
      </c>
      <c r="U1362" s="8">
        <v>6.3E-2</v>
      </c>
      <c r="V1362">
        <f t="shared" si="142"/>
        <v>2016</v>
      </c>
      <c r="W1362">
        <f t="shared" si="143"/>
        <v>2016</v>
      </c>
      <c r="X1362" t="str">
        <f t="shared" si="144"/>
        <v>SPN1</v>
      </c>
    </row>
    <row r="1363" spans="1:24" x14ac:dyDescent="0.2">
      <c r="A1363" s="4">
        <f t="shared" si="149"/>
        <v>42570</v>
      </c>
      <c r="B1363" s="4">
        <v>42572</v>
      </c>
      <c r="D1363" t="s">
        <v>172</v>
      </c>
      <c r="E1363" s="4">
        <v>44392</v>
      </c>
      <c r="F1363" s="6">
        <v>8.2500000000000004E-2</v>
      </c>
      <c r="G1363" s="6">
        <v>6.83E-2</v>
      </c>
      <c r="H1363" s="6">
        <v>6.9581599999999993E-2</v>
      </c>
      <c r="I1363" s="6">
        <v>0.08</v>
      </c>
      <c r="J1363" s="6">
        <v>6.83E-2</v>
      </c>
      <c r="K1363" s="6">
        <v>6.8535399999999996E-2</v>
      </c>
      <c r="L1363" s="6">
        <v>6.88E-2</v>
      </c>
      <c r="N1363" s="8">
        <v>20474000</v>
      </c>
      <c r="P1363" s="8">
        <v>19800000</v>
      </c>
      <c r="R1363" s="8">
        <v>4050000</v>
      </c>
      <c r="T1363" s="8">
        <v>5.0553086419753086</v>
      </c>
      <c r="U1363" s="8">
        <v>6.9500000000000006E-2</v>
      </c>
      <c r="V1363">
        <f t="shared" si="142"/>
        <v>2016</v>
      </c>
      <c r="W1363">
        <f t="shared" si="143"/>
        <v>2016</v>
      </c>
      <c r="X1363" t="str">
        <f t="shared" si="144"/>
        <v>FR00</v>
      </c>
    </row>
    <row r="1364" spans="1:24" x14ac:dyDescent="0.2">
      <c r="A1364" s="4">
        <f t="shared" si="149"/>
        <v>42570</v>
      </c>
      <c r="B1364" s="4">
        <v>42572</v>
      </c>
      <c r="D1364" t="s">
        <v>189</v>
      </c>
      <c r="E1364" s="4">
        <v>46280</v>
      </c>
      <c r="F1364" s="6">
        <v>8.3750000000000005E-2</v>
      </c>
      <c r="G1364" s="6">
        <v>7.0300000000000001E-2</v>
      </c>
      <c r="H1364" s="6">
        <v>7.1225399999999994E-2</v>
      </c>
      <c r="I1364" s="6">
        <v>0.08</v>
      </c>
      <c r="J1364" s="6">
        <v>7.0300000000000001E-2</v>
      </c>
      <c r="K1364" s="6">
        <v>7.08588E-2</v>
      </c>
      <c r="L1364" s="6">
        <v>7.0999999999999994E-2</v>
      </c>
      <c r="N1364" s="8">
        <v>11975000</v>
      </c>
      <c r="P1364" s="8">
        <v>7950000</v>
      </c>
      <c r="R1364" s="8">
        <v>4250000</v>
      </c>
      <c r="T1364" s="8">
        <v>2.8176470588235296</v>
      </c>
      <c r="U1364" s="8">
        <v>7.0999999999999994E-2</v>
      </c>
      <c r="V1364">
        <f t="shared" si="142"/>
        <v>2016</v>
      </c>
      <c r="W1364">
        <f t="shared" si="143"/>
        <v>2016</v>
      </c>
      <c r="X1364" t="str">
        <f t="shared" si="144"/>
        <v>FR00</v>
      </c>
    </row>
    <row r="1365" spans="1:24" x14ac:dyDescent="0.2">
      <c r="A1365" s="4">
        <f t="shared" si="149"/>
        <v>42570</v>
      </c>
      <c r="B1365" s="4">
        <v>42572</v>
      </c>
      <c r="D1365" t="s">
        <v>535</v>
      </c>
      <c r="E1365" s="4">
        <v>49810</v>
      </c>
      <c r="F1365" s="6">
        <v>8.2500000000000004E-2</v>
      </c>
      <c r="G1365" s="6">
        <v>7.4399999999999994E-2</v>
      </c>
      <c r="H1365" s="6">
        <v>7.4917300000000006E-2</v>
      </c>
      <c r="I1365" s="6">
        <v>0.08</v>
      </c>
      <c r="J1365" s="6">
        <v>7.4399999999999994E-2</v>
      </c>
      <c r="K1365" s="6">
        <v>7.4799299999999999E-2</v>
      </c>
      <c r="L1365" s="6">
        <v>7.4999999999999997E-2</v>
      </c>
      <c r="N1365" s="8">
        <v>6886500</v>
      </c>
      <c r="P1365" s="8">
        <v>5700000</v>
      </c>
      <c r="R1365" s="8">
        <v>5700000</v>
      </c>
      <c r="T1365" s="8">
        <v>1.2081578947368421</v>
      </c>
      <c r="U1365" s="8">
        <v>7.4800000000000005E-2</v>
      </c>
      <c r="V1365">
        <f t="shared" si="142"/>
        <v>2016</v>
      </c>
      <c r="W1365">
        <f t="shared" si="143"/>
        <v>2016</v>
      </c>
      <c r="X1365" t="str">
        <f t="shared" si="144"/>
        <v>FR00</v>
      </c>
    </row>
    <row r="1366" spans="1:24" x14ac:dyDescent="0.2">
      <c r="A1366" s="4">
        <v>42577</v>
      </c>
      <c r="B1366" s="4">
        <v>42579</v>
      </c>
      <c r="D1366" t="s">
        <v>604</v>
      </c>
      <c r="E1366" s="4">
        <v>42762</v>
      </c>
      <c r="F1366" s="6">
        <v>0</v>
      </c>
      <c r="G1366" s="6">
        <v>5.8437500000000003E-2</v>
      </c>
      <c r="H1366" s="6">
        <v>6.4056299999999997E-2</v>
      </c>
      <c r="I1366" s="6">
        <v>7.0000000000000007E-2</v>
      </c>
      <c r="J1366" s="6">
        <v>5.8437500000000003E-2</v>
      </c>
      <c r="K1366" s="6">
        <v>6.1053099999999999E-2</v>
      </c>
      <c r="L1366" s="6">
        <v>6.25E-2</v>
      </c>
      <c r="M1366" s="8">
        <v>4000000</v>
      </c>
      <c r="N1366" s="8">
        <v>1152000</v>
      </c>
      <c r="O1366" s="8">
        <v>21359500</v>
      </c>
      <c r="Q1366" s="8">
        <v>0</v>
      </c>
      <c r="R1366" s="8">
        <v>200000</v>
      </c>
      <c r="S1366" s="8">
        <v>5420000</v>
      </c>
      <c r="T1366" s="8">
        <v>5.76</v>
      </c>
      <c r="U1366" s="8">
        <v>6.13E-2</v>
      </c>
      <c r="V1366">
        <f t="shared" si="142"/>
        <v>2016</v>
      </c>
      <c r="W1366">
        <f t="shared" si="143"/>
        <v>2016</v>
      </c>
      <c r="X1366" t="str">
        <f t="shared" si="144"/>
        <v>SPNS</v>
      </c>
    </row>
    <row r="1367" spans="1:24" x14ac:dyDescent="0.2">
      <c r="A1367" s="4">
        <f t="shared" ref="A1367:A1370" si="150">A1366</f>
        <v>42577</v>
      </c>
      <c r="B1367" s="4">
        <v>42579</v>
      </c>
      <c r="D1367" t="s">
        <v>467</v>
      </c>
      <c r="E1367" s="4">
        <v>44089</v>
      </c>
      <c r="F1367" s="6">
        <v>8.2500000000000004E-2</v>
      </c>
      <c r="G1367" s="6">
        <v>7.0000000000000007E-2</v>
      </c>
      <c r="I1367" s="6">
        <v>7.4062500000000003E-2</v>
      </c>
      <c r="J1367" s="6">
        <v>7.0000000000000007E-2</v>
      </c>
      <c r="K1367" s="6">
        <v>7.0311899999999997E-2</v>
      </c>
      <c r="L1367" s="6">
        <v>7.0624999999999993E-2</v>
      </c>
      <c r="N1367" s="8">
        <v>8244500</v>
      </c>
      <c r="R1367" s="8">
        <v>3000000</v>
      </c>
      <c r="T1367" s="8">
        <v>2.7481666666666666</v>
      </c>
      <c r="U1367" s="8">
        <v>7.1900000000000006E-2</v>
      </c>
      <c r="V1367">
        <f t="shared" si="142"/>
        <v>2016</v>
      </c>
      <c r="W1367">
        <f t="shared" si="143"/>
        <v>2016</v>
      </c>
      <c r="X1367" t="str">
        <f t="shared" si="144"/>
        <v>PBS0</v>
      </c>
    </row>
    <row r="1368" spans="1:24" x14ac:dyDescent="0.2">
      <c r="A1368" s="4">
        <f t="shared" si="150"/>
        <v>42577</v>
      </c>
      <c r="B1368" s="4">
        <v>42579</v>
      </c>
      <c r="D1368" t="s">
        <v>537</v>
      </c>
      <c r="E1368" s="4">
        <v>43125</v>
      </c>
      <c r="F1368" s="6">
        <v>7.7499999999999999E-2</v>
      </c>
      <c r="G1368" s="6">
        <v>6.6250000000000003E-2</v>
      </c>
      <c r="H1368" s="6">
        <v>6.7773E-2</v>
      </c>
      <c r="I1368" s="6">
        <v>7.5624999999999998E-2</v>
      </c>
      <c r="J1368" s="6">
        <v>6.6250000000000003E-2</v>
      </c>
      <c r="K1368" s="6">
        <v>6.6406099999999996E-2</v>
      </c>
      <c r="L1368" s="6">
        <v>6.6562499999999997E-2</v>
      </c>
      <c r="N1368" s="8">
        <v>6803500</v>
      </c>
      <c r="R1368" s="8">
        <v>2000000</v>
      </c>
      <c r="T1368" s="8">
        <v>3.4017499999999998</v>
      </c>
      <c r="U1368" s="8">
        <v>6.9400000000000003E-2</v>
      </c>
      <c r="V1368">
        <f t="shared" si="142"/>
        <v>2016</v>
      </c>
      <c r="W1368">
        <f t="shared" si="143"/>
        <v>2016</v>
      </c>
      <c r="X1368" t="str">
        <f t="shared" si="144"/>
        <v>PBS0</v>
      </c>
    </row>
    <row r="1369" spans="1:24" x14ac:dyDescent="0.2">
      <c r="A1369" s="4">
        <f t="shared" si="150"/>
        <v>42577</v>
      </c>
      <c r="B1369" s="4">
        <v>42579</v>
      </c>
      <c r="D1369" t="s">
        <v>555</v>
      </c>
      <c r="E1369" s="4">
        <v>45153</v>
      </c>
      <c r="F1369" s="6">
        <v>8.7499999999999994E-2</v>
      </c>
      <c r="G1369" s="6">
        <v>7.4062500000000003E-2</v>
      </c>
      <c r="H1369" s="6">
        <v>7.52641E-2</v>
      </c>
      <c r="I1369" s="6">
        <v>8.2500000000000004E-2</v>
      </c>
      <c r="J1369" s="6">
        <v>7.4062500000000003E-2</v>
      </c>
      <c r="K1369" s="6">
        <v>7.4285699999999996E-2</v>
      </c>
      <c r="L1369" s="6">
        <v>7.4687500000000004E-2</v>
      </c>
      <c r="N1369" s="8">
        <v>1080000</v>
      </c>
      <c r="R1369" s="8">
        <v>220000</v>
      </c>
      <c r="T1369" s="8">
        <v>4.9090909090909092</v>
      </c>
      <c r="U1369" s="8">
        <v>7.4300000000000005E-2</v>
      </c>
      <c r="V1369">
        <f t="shared" si="142"/>
        <v>2016</v>
      </c>
      <c r="W1369">
        <f t="shared" si="143"/>
        <v>2016</v>
      </c>
      <c r="X1369" t="str">
        <f t="shared" si="144"/>
        <v>PBS0</v>
      </c>
    </row>
    <row r="1370" spans="1:24" x14ac:dyDescent="0.2">
      <c r="A1370" s="4">
        <f t="shared" si="150"/>
        <v>42577</v>
      </c>
      <c r="B1370" s="4">
        <v>42579</v>
      </c>
      <c r="D1370" t="s">
        <v>570</v>
      </c>
      <c r="E1370" s="4">
        <v>47802</v>
      </c>
      <c r="F1370" s="6">
        <v>8.8749999999999996E-2</v>
      </c>
      <c r="G1370" s="6">
        <v>7.7187500000000006E-2</v>
      </c>
      <c r="H1370" s="6">
        <v>7.8296599999999994E-2</v>
      </c>
      <c r="I1370" s="6">
        <v>8.1562499999999996E-2</v>
      </c>
      <c r="J1370" s="6">
        <v>7.7187500000000006E-2</v>
      </c>
      <c r="N1370" s="8">
        <v>4079500</v>
      </c>
      <c r="U1370" s="8">
        <v>7.7200000000000005E-2</v>
      </c>
      <c r="V1370">
        <f t="shared" si="142"/>
        <v>2016</v>
      </c>
      <c r="W1370">
        <f t="shared" si="143"/>
        <v>2016</v>
      </c>
      <c r="X1370" t="str">
        <f t="shared" si="144"/>
        <v>PBS0</v>
      </c>
    </row>
    <row r="1371" spans="1:24" x14ac:dyDescent="0.2">
      <c r="A1371" s="4">
        <v>42584</v>
      </c>
      <c r="B1371" s="4">
        <v>42586</v>
      </c>
      <c r="D1371" t="s">
        <v>605</v>
      </c>
      <c r="E1371" s="4">
        <v>42663</v>
      </c>
      <c r="F1371" s="6">
        <v>0</v>
      </c>
      <c r="G1371" s="6">
        <v>5.2499999999999998E-2</v>
      </c>
      <c r="H1371" s="6">
        <v>5.3845999999999998E-2</v>
      </c>
      <c r="I1371" s="6">
        <v>6.25E-2</v>
      </c>
      <c r="J1371" s="6">
        <v>5.2499999999999998E-2</v>
      </c>
      <c r="K1371" s="6">
        <v>5.3472499999999999E-2</v>
      </c>
      <c r="L1371" s="6">
        <v>5.3999999999999999E-2</v>
      </c>
      <c r="M1371" s="8">
        <v>12000000</v>
      </c>
      <c r="N1371" s="8">
        <v>3451000</v>
      </c>
      <c r="O1371" s="8">
        <v>45883100</v>
      </c>
      <c r="P1371" s="8">
        <v>3451000</v>
      </c>
      <c r="Q1371" s="8">
        <v>34101000</v>
      </c>
      <c r="R1371" s="8">
        <v>2000000</v>
      </c>
      <c r="S1371" s="8">
        <v>18000000</v>
      </c>
      <c r="T1371" s="8">
        <v>1.7255</v>
      </c>
      <c r="U1371" s="8">
        <v>5.3999999999999999E-2</v>
      </c>
      <c r="V1371">
        <f t="shared" si="142"/>
        <v>2016</v>
      </c>
      <c r="W1371">
        <f t="shared" si="143"/>
        <v>2016</v>
      </c>
      <c r="X1371" t="str">
        <f t="shared" si="144"/>
        <v>SPN0</v>
      </c>
    </row>
    <row r="1372" spans="1:24" x14ac:dyDescent="0.2">
      <c r="A1372" s="4">
        <f t="shared" ref="A1372:A1375" si="151">A1371</f>
        <v>42584</v>
      </c>
      <c r="B1372" s="4">
        <v>42586</v>
      </c>
      <c r="D1372" t="s">
        <v>606</v>
      </c>
      <c r="E1372" s="4">
        <v>42936</v>
      </c>
      <c r="F1372" s="6">
        <v>0</v>
      </c>
      <c r="G1372" s="6">
        <v>6.08E-2</v>
      </c>
      <c r="H1372" s="6">
        <v>6.1867900000000003E-2</v>
      </c>
      <c r="I1372" s="6">
        <v>6.7500000000000004E-2</v>
      </c>
      <c r="J1372" s="6">
        <v>6.08E-2</v>
      </c>
      <c r="K1372" s="6">
        <v>6.0995199999999999E-2</v>
      </c>
      <c r="L1372" s="6">
        <v>6.1499999999999999E-2</v>
      </c>
      <c r="N1372" s="8">
        <v>2857000</v>
      </c>
      <c r="P1372" s="8">
        <v>1250000</v>
      </c>
      <c r="R1372" s="8">
        <v>1250000</v>
      </c>
      <c r="T1372" s="8">
        <v>2.2856000000000001</v>
      </c>
      <c r="U1372" s="8">
        <v>6.0999999999999999E-2</v>
      </c>
      <c r="V1372">
        <f t="shared" si="142"/>
        <v>2016</v>
      </c>
      <c r="W1372">
        <f t="shared" si="143"/>
        <v>2016</v>
      </c>
      <c r="X1372" t="str">
        <f t="shared" si="144"/>
        <v>SPN1</v>
      </c>
    </row>
    <row r="1373" spans="1:24" x14ac:dyDescent="0.2">
      <c r="A1373" s="4">
        <f t="shared" si="151"/>
        <v>42584</v>
      </c>
      <c r="B1373" s="4">
        <v>42586</v>
      </c>
      <c r="D1373" t="s">
        <v>172</v>
      </c>
      <c r="E1373" s="4">
        <v>44392</v>
      </c>
      <c r="F1373" s="6">
        <v>8.2500000000000004E-2</v>
      </c>
      <c r="G1373" s="6">
        <v>6.59E-2</v>
      </c>
      <c r="H1373" s="6">
        <v>6.6914100000000004E-2</v>
      </c>
      <c r="I1373" s="6">
        <v>7.0000000000000007E-2</v>
      </c>
      <c r="J1373" s="6">
        <v>6.59E-2</v>
      </c>
      <c r="K1373" s="6">
        <v>6.6408999999999996E-2</v>
      </c>
      <c r="L1373" s="6">
        <v>6.7000000000000004E-2</v>
      </c>
      <c r="N1373" s="8">
        <v>14879600</v>
      </c>
      <c r="P1373" s="8">
        <v>10600000</v>
      </c>
      <c r="R1373" s="8">
        <v>4850000</v>
      </c>
      <c r="T1373" s="8">
        <v>3.0679587628865979</v>
      </c>
      <c r="U1373" s="8">
        <v>6.6699999999999995E-2</v>
      </c>
      <c r="V1373">
        <f t="shared" si="142"/>
        <v>2016</v>
      </c>
      <c r="W1373">
        <f t="shared" si="143"/>
        <v>2016</v>
      </c>
      <c r="X1373" t="str">
        <f t="shared" si="144"/>
        <v>FR00</v>
      </c>
    </row>
    <row r="1374" spans="1:24" x14ac:dyDescent="0.2">
      <c r="A1374" s="4">
        <f t="shared" si="151"/>
        <v>42584</v>
      </c>
      <c r="B1374" s="4">
        <v>42586</v>
      </c>
      <c r="D1374" t="s">
        <v>189</v>
      </c>
      <c r="E1374" s="4">
        <v>46280</v>
      </c>
      <c r="F1374" s="6">
        <v>8.3750000000000005E-2</v>
      </c>
      <c r="G1374" s="6">
        <v>6.83E-2</v>
      </c>
      <c r="H1374" s="6">
        <v>6.8971699999999997E-2</v>
      </c>
      <c r="I1374" s="6">
        <v>7.4999999999999997E-2</v>
      </c>
      <c r="J1374" s="6">
        <v>6.83E-2</v>
      </c>
      <c r="K1374" s="6">
        <v>6.8582699999999996E-2</v>
      </c>
      <c r="L1374" s="6">
        <v>6.8699999999999997E-2</v>
      </c>
      <c r="N1374" s="8">
        <v>16721800</v>
      </c>
      <c r="P1374" s="8">
        <v>10850000</v>
      </c>
      <c r="R1374" s="8">
        <v>4300000</v>
      </c>
      <c r="T1374" s="8">
        <v>3.8887906976744184</v>
      </c>
      <c r="U1374" s="8">
        <v>6.88E-2</v>
      </c>
      <c r="V1374">
        <f t="shared" si="142"/>
        <v>2016</v>
      </c>
      <c r="W1374">
        <f t="shared" si="143"/>
        <v>2016</v>
      </c>
      <c r="X1374" t="str">
        <f t="shared" si="144"/>
        <v>FR00</v>
      </c>
    </row>
    <row r="1375" spans="1:24" x14ac:dyDescent="0.2">
      <c r="A1375" s="4">
        <f t="shared" si="151"/>
        <v>42584</v>
      </c>
      <c r="B1375" s="4">
        <v>42586</v>
      </c>
      <c r="D1375" t="s">
        <v>539</v>
      </c>
      <c r="E1375" s="4">
        <v>47983</v>
      </c>
      <c r="F1375" s="6">
        <v>8.7499999999999994E-2</v>
      </c>
      <c r="G1375" s="6">
        <v>7.1099999999999997E-2</v>
      </c>
      <c r="H1375" s="6">
        <v>7.2028599999999998E-2</v>
      </c>
      <c r="I1375" s="6">
        <v>8.2000000000000003E-2</v>
      </c>
      <c r="J1375" s="6">
        <v>7.1099999999999997E-2</v>
      </c>
      <c r="K1375" s="6">
        <v>7.1835700000000002E-2</v>
      </c>
      <c r="L1375" s="6">
        <v>7.1999999999999995E-2</v>
      </c>
      <c r="N1375" s="8">
        <v>7973700</v>
      </c>
      <c r="P1375" s="8">
        <v>7950000</v>
      </c>
      <c r="R1375" s="8">
        <v>5600000</v>
      </c>
      <c r="T1375" s="8">
        <v>1.423875</v>
      </c>
      <c r="U1375" s="8">
        <v>7.1999999999999995E-2</v>
      </c>
      <c r="V1375">
        <f t="shared" si="142"/>
        <v>2016</v>
      </c>
      <c r="W1375">
        <f t="shared" si="143"/>
        <v>2016</v>
      </c>
      <c r="X1375" t="str">
        <f t="shared" si="144"/>
        <v>FR00</v>
      </c>
    </row>
    <row r="1376" spans="1:24" x14ac:dyDescent="0.2">
      <c r="A1376" s="4">
        <v>42587</v>
      </c>
      <c r="B1376" s="4">
        <v>42591</v>
      </c>
      <c r="D1376" t="s">
        <v>552</v>
      </c>
      <c r="E1376" s="4">
        <v>43490</v>
      </c>
      <c r="F1376" s="6">
        <v>8.6249999999999993E-2</v>
      </c>
      <c r="K1376" s="6">
        <v>6.7400000000000002E-2</v>
      </c>
      <c r="N1376" s="8">
        <v>300000</v>
      </c>
      <c r="P1376" s="8">
        <v>300000</v>
      </c>
      <c r="R1376" s="8">
        <v>300000</v>
      </c>
      <c r="T1376" s="8">
        <v>1</v>
      </c>
      <c r="U1376" s="8">
        <v>6.7400000000000002E-2</v>
      </c>
      <c r="V1376">
        <f t="shared" si="142"/>
        <v>2016</v>
      </c>
      <c r="W1376">
        <f t="shared" si="143"/>
        <v>2016</v>
      </c>
      <c r="X1376" t="str">
        <f t="shared" si="144"/>
        <v>PBS0</v>
      </c>
    </row>
    <row r="1377" spans="1:24" x14ac:dyDescent="0.2">
      <c r="A1377" s="4">
        <v>42591</v>
      </c>
      <c r="B1377" s="4">
        <v>42593</v>
      </c>
      <c r="D1377" t="s">
        <v>604</v>
      </c>
      <c r="E1377" s="4">
        <v>42762</v>
      </c>
      <c r="F1377" s="6">
        <v>0</v>
      </c>
      <c r="G1377" s="6">
        <v>6.1378500000000003E-2</v>
      </c>
      <c r="H1377" s="6">
        <v>7.0000000000000007E-2</v>
      </c>
      <c r="I1377" s="6">
        <v>7.0000000000000007E-2</v>
      </c>
      <c r="J1377" s="6">
        <v>6.1249999999999999E-2</v>
      </c>
      <c r="K1377" s="6">
        <v>6.0437499999999998E-2</v>
      </c>
      <c r="L1377" s="6">
        <v>7.0000000000000007E-2</v>
      </c>
      <c r="M1377" s="8">
        <v>4000000</v>
      </c>
      <c r="N1377" s="8">
        <v>1900000</v>
      </c>
      <c r="O1377" s="8">
        <v>17549000</v>
      </c>
      <c r="P1377" s="8">
        <v>1080000</v>
      </c>
      <c r="Q1377" s="8">
        <v>12342000</v>
      </c>
      <c r="R1377" s="8">
        <v>1000000</v>
      </c>
      <c r="S1377" s="8">
        <v>6080000</v>
      </c>
      <c r="T1377" s="8">
        <v>1.9</v>
      </c>
      <c r="U1377" s="8">
        <v>6.0499999999999998E-2</v>
      </c>
      <c r="V1377">
        <f t="shared" si="142"/>
        <v>2016</v>
      </c>
      <c r="W1377">
        <f t="shared" si="143"/>
        <v>2016</v>
      </c>
      <c r="X1377" t="str">
        <f t="shared" si="144"/>
        <v>SPNS</v>
      </c>
    </row>
    <row r="1378" spans="1:24" x14ac:dyDescent="0.2">
      <c r="A1378" s="4">
        <f t="shared" ref="A1378:A1381" si="152">A1377</f>
        <v>42591</v>
      </c>
      <c r="B1378" s="4">
        <v>42593</v>
      </c>
      <c r="D1378" t="s">
        <v>467</v>
      </c>
      <c r="E1378" s="4">
        <v>44089</v>
      </c>
      <c r="F1378" s="6">
        <v>8.2500000000000004E-2</v>
      </c>
      <c r="G1378" s="6">
        <v>6.8501300000000001E-2</v>
      </c>
      <c r="H1378" s="6">
        <v>7.1249999999999994E-2</v>
      </c>
      <c r="I1378" s="6">
        <v>7.4062500000000003E-2</v>
      </c>
      <c r="J1378" s="6">
        <v>6.7187499999999997E-2</v>
      </c>
      <c r="K1378" s="6">
        <v>6.6938999999999999E-2</v>
      </c>
      <c r="L1378" s="6">
        <v>7.4062500000000003E-2</v>
      </c>
      <c r="N1378" s="8">
        <v>5553000</v>
      </c>
      <c r="P1378" s="8">
        <v>2200000</v>
      </c>
      <c r="R1378" s="8">
        <v>1070000</v>
      </c>
      <c r="T1378" s="8">
        <v>5.1897196261682241</v>
      </c>
      <c r="U1378" s="8">
        <v>6.7299999999999999E-2</v>
      </c>
      <c r="V1378">
        <f t="shared" si="142"/>
        <v>2016</v>
      </c>
      <c r="W1378">
        <f t="shared" si="143"/>
        <v>2016</v>
      </c>
      <c r="X1378" t="str">
        <f t="shared" si="144"/>
        <v>PBS0</v>
      </c>
    </row>
    <row r="1379" spans="1:24" x14ac:dyDescent="0.2">
      <c r="A1379" s="4">
        <f t="shared" si="152"/>
        <v>42591</v>
      </c>
      <c r="B1379" s="4">
        <v>42593</v>
      </c>
      <c r="D1379" t="s">
        <v>537</v>
      </c>
      <c r="E1379" s="4">
        <v>43125</v>
      </c>
      <c r="F1379" s="6">
        <v>7.7499999999999999E-2</v>
      </c>
      <c r="G1379" s="6">
        <v>6.5203200000000003E-2</v>
      </c>
      <c r="H1379" s="6">
        <v>6.8750000000000006E-2</v>
      </c>
      <c r="I1379" s="6">
        <v>7.5624999999999998E-2</v>
      </c>
      <c r="J1379" s="6">
        <v>6.4375000000000002E-2</v>
      </c>
      <c r="K1379" s="6">
        <v>6.4125000000000001E-2</v>
      </c>
      <c r="L1379" s="6">
        <v>7.5624999999999998E-2</v>
      </c>
      <c r="N1379" s="8">
        <v>4352000</v>
      </c>
      <c r="P1379" s="8">
        <v>4352000</v>
      </c>
      <c r="R1379" s="8">
        <v>500000</v>
      </c>
      <c r="T1379" s="8">
        <v>8.7040000000000006</v>
      </c>
      <c r="U1379" s="8">
        <v>6.6000000000000003E-2</v>
      </c>
      <c r="V1379">
        <f t="shared" si="142"/>
        <v>2016</v>
      </c>
      <c r="W1379">
        <f t="shared" si="143"/>
        <v>2016</v>
      </c>
      <c r="X1379" t="str">
        <f t="shared" si="144"/>
        <v>PBS0</v>
      </c>
    </row>
    <row r="1380" spans="1:24" x14ac:dyDescent="0.2">
      <c r="A1380" s="4">
        <f t="shared" si="152"/>
        <v>42591</v>
      </c>
      <c r="B1380" s="4">
        <v>42593</v>
      </c>
      <c r="D1380" t="s">
        <v>555</v>
      </c>
      <c r="E1380" s="4">
        <v>45153</v>
      </c>
      <c r="F1380" s="6">
        <v>8.7499999999999994E-2</v>
      </c>
      <c r="G1380" s="6">
        <v>7.1960399999999994E-2</v>
      </c>
      <c r="H1380" s="6">
        <v>7.8125E-2</v>
      </c>
      <c r="I1380" s="6">
        <v>8.2500000000000004E-2</v>
      </c>
      <c r="J1380" s="6">
        <v>7.1562500000000001E-2</v>
      </c>
      <c r="K1380" s="6">
        <v>7.1296999999999999E-2</v>
      </c>
      <c r="L1380" s="6">
        <v>8.2500000000000004E-2</v>
      </c>
      <c r="N1380" s="8">
        <v>2193000</v>
      </c>
      <c r="P1380" s="8">
        <v>1880000</v>
      </c>
      <c r="R1380" s="8">
        <v>1190000</v>
      </c>
      <c r="T1380" s="8">
        <v>1.8428571428571427</v>
      </c>
      <c r="U1380" s="8">
        <v>7.1599999999999997E-2</v>
      </c>
      <c r="V1380">
        <f t="shared" si="142"/>
        <v>2016</v>
      </c>
      <c r="W1380">
        <f t="shared" si="143"/>
        <v>2016</v>
      </c>
      <c r="X1380" t="str">
        <f t="shared" si="144"/>
        <v>PBS0</v>
      </c>
    </row>
    <row r="1381" spans="1:24" x14ac:dyDescent="0.2">
      <c r="A1381" s="4">
        <f t="shared" si="152"/>
        <v>42591</v>
      </c>
      <c r="B1381" s="4">
        <v>42593</v>
      </c>
      <c r="D1381" t="s">
        <v>570</v>
      </c>
      <c r="E1381" s="4">
        <v>47802</v>
      </c>
      <c r="F1381" s="6">
        <v>8.8749999999999996E-2</v>
      </c>
      <c r="G1381" s="6">
        <v>7.5296199999999994E-2</v>
      </c>
      <c r="H1381" s="6">
        <v>8.0312499999999995E-2</v>
      </c>
      <c r="I1381" s="6">
        <v>8.1562499999999996E-2</v>
      </c>
      <c r="J1381" s="6">
        <v>7.4999999999999997E-2</v>
      </c>
      <c r="K1381" s="6">
        <v>7.4926000000000006E-2</v>
      </c>
      <c r="L1381" s="6">
        <v>8.1562499999999996E-2</v>
      </c>
      <c r="N1381" s="8">
        <v>3551000</v>
      </c>
      <c r="P1381" s="8">
        <v>2830000</v>
      </c>
      <c r="R1381" s="8">
        <v>2320000</v>
      </c>
      <c r="U1381" s="8">
        <v>7.4999999999999997E-2</v>
      </c>
      <c r="V1381">
        <f t="shared" si="142"/>
        <v>2016</v>
      </c>
      <c r="W1381">
        <f t="shared" si="143"/>
        <v>2016</v>
      </c>
      <c r="X1381" t="str">
        <f t="shared" si="144"/>
        <v>PBS0</v>
      </c>
    </row>
    <row r="1382" spans="1:24" x14ac:dyDescent="0.2">
      <c r="A1382" s="4">
        <v>42592</v>
      </c>
      <c r="B1382" s="4">
        <v>42594</v>
      </c>
      <c r="D1382" t="s">
        <v>300</v>
      </c>
      <c r="E1382" s="4">
        <v>44696</v>
      </c>
      <c r="F1382" s="6">
        <v>7.0000000000000007E-2</v>
      </c>
      <c r="K1382" s="6">
        <v>6.7000000000000004E-2</v>
      </c>
      <c r="N1382" s="8">
        <v>825000</v>
      </c>
      <c r="P1382" s="8">
        <v>825000</v>
      </c>
      <c r="R1382" s="8">
        <v>825000</v>
      </c>
      <c r="T1382" s="8">
        <v>1</v>
      </c>
      <c r="U1382" s="8">
        <v>6.7000000000000004E-2</v>
      </c>
      <c r="V1382">
        <f t="shared" si="142"/>
        <v>2016</v>
      </c>
      <c r="W1382">
        <f t="shared" si="143"/>
        <v>2016</v>
      </c>
      <c r="X1382" t="str">
        <f t="shared" si="144"/>
        <v>FR00</v>
      </c>
    </row>
    <row r="1383" spans="1:24" x14ac:dyDescent="0.2">
      <c r="A1383" s="4">
        <f t="shared" ref="A1383:A1384" si="153">A1382</f>
        <v>42592</v>
      </c>
      <c r="B1383" s="4">
        <v>42594</v>
      </c>
      <c r="D1383" t="s">
        <v>375</v>
      </c>
      <c r="E1383" s="4">
        <v>45061</v>
      </c>
      <c r="F1383" s="6">
        <v>5.6250000000000001E-2</v>
      </c>
      <c r="K1383" s="6">
        <v>6.7500000000000004E-2</v>
      </c>
      <c r="N1383" s="8">
        <v>1100000</v>
      </c>
      <c r="P1383" s="8">
        <v>1100000</v>
      </c>
      <c r="R1383" s="8">
        <v>1100000</v>
      </c>
      <c r="T1383" s="8">
        <v>1</v>
      </c>
      <c r="U1383" s="8">
        <v>6.7500000000000004E-2</v>
      </c>
      <c r="V1383">
        <f t="shared" si="142"/>
        <v>2016</v>
      </c>
      <c r="W1383">
        <f t="shared" si="143"/>
        <v>2016</v>
      </c>
      <c r="X1383" t="str">
        <f t="shared" si="144"/>
        <v>FR00</v>
      </c>
    </row>
    <row r="1384" spans="1:24" x14ac:dyDescent="0.2">
      <c r="A1384" s="4">
        <f t="shared" si="153"/>
        <v>42592</v>
      </c>
      <c r="B1384" s="4">
        <v>42594</v>
      </c>
      <c r="D1384" t="s">
        <v>562</v>
      </c>
      <c r="E1384" s="4">
        <v>45122</v>
      </c>
      <c r="F1384" s="6">
        <v>9.5000000000000001E-2</v>
      </c>
      <c r="K1384" s="6">
        <v>6.7599999999999993E-2</v>
      </c>
      <c r="N1384" s="8">
        <v>825000</v>
      </c>
      <c r="P1384" s="8">
        <v>825000</v>
      </c>
      <c r="R1384" s="8">
        <v>825000</v>
      </c>
      <c r="T1384" s="8">
        <v>1</v>
      </c>
      <c r="U1384" s="8">
        <v>6.7599999999999993E-2</v>
      </c>
      <c r="V1384">
        <f t="shared" si="142"/>
        <v>2016</v>
      </c>
      <c r="W1384">
        <f t="shared" si="143"/>
        <v>2016</v>
      </c>
      <c r="X1384" t="str">
        <f t="shared" si="144"/>
        <v>FR00</v>
      </c>
    </row>
    <row r="1385" spans="1:24" x14ac:dyDescent="0.2">
      <c r="A1385" s="4">
        <v>42592</v>
      </c>
      <c r="B1385" s="4">
        <v>42594</v>
      </c>
      <c r="D1385" t="s">
        <v>335</v>
      </c>
      <c r="E1385" s="4">
        <v>51971</v>
      </c>
      <c r="F1385" s="6">
        <v>6.3750000000000001E-2</v>
      </c>
      <c r="K1385" s="6">
        <v>7.5200000000000003E-2</v>
      </c>
      <c r="N1385" s="8">
        <v>992000</v>
      </c>
      <c r="P1385" s="8">
        <v>992000</v>
      </c>
      <c r="R1385" s="8">
        <v>992000</v>
      </c>
      <c r="T1385" s="8">
        <v>1</v>
      </c>
      <c r="U1385" s="8">
        <v>7.5200000000000003E-2</v>
      </c>
      <c r="V1385">
        <f t="shared" si="142"/>
        <v>2016</v>
      </c>
      <c r="W1385">
        <f t="shared" si="143"/>
        <v>2016</v>
      </c>
      <c r="X1385" t="str">
        <f t="shared" si="144"/>
        <v>FR00</v>
      </c>
    </row>
    <row r="1386" spans="1:24" x14ac:dyDescent="0.2">
      <c r="A1386" s="4">
        <v>42598</v>
      </c>
      <c r="B1386" s="4">
        <v>42601</v>
      </c>
      <c r="D1386" t="s">
        <v>588</v>
      </c>
      <c r="E1386" s="4">
        <v>42866</v>
      </c>
      <c r="F1386" s="6">
        <v>0</v>
      </c>
      <c r="G1386" s="6">
        <v>5.7500000000000002E-2</v>
      </c>
      <c r="H1386" s="6">
        <v>5.9473100000000001E-2</v>
      </c>
      <c r="I1386" s="6">
        <v>6.25E-2</v>
      </c>
      <c r="J1386" s="6">
        <v>5.7500000000000002E-2</v>
      </c>
      <c r="K1386" s="6">
        <v>5.8143399999999998E-2</v>
      </c>
      <c r="L1386" s="6">
        <v>5.8500000000000003E-2</v>
      </c>
      <c r="M1386" s="8">
        <v>12000000</v>
      </c>
      <c r="N1386" s="8">
        <v>9482400</v>
      </c>
      <c r="O1386" s="8">
        <v>36961200</v>
      </c>
      <c r="P1386" s="8">
        <v>3600000</v>
      </c>
      <c r="Q1386" s="8">
        <v>21800000</v>
      </c>
      <c r="R1386" s="8">
        <v>2000000</v>
      </c>
      <c r="S1386" s="8">
        <v>18000000</v>
      </c>
      <c r="T1386" s="8">
        <v>4.7412000000000001</v>
      </c>
      <c r="U1386" s="8">
        <v>5.8500000000000003E-2</v>
      </c>
      <c r="V1386">
        <f t="shared" si="142"/>
        <v>2016</v>
      </c>
      <c r="W1386">
        <f t="shared" si="143"/>
        <v>2016</v>
      </c>
      <c r="X1386" t="str">
        <f t="shared" si="144"/>
        <v>SPN1</v>
      </c>
    </row>
    <row r="1387" spans="1:24" x14ac:dyDescent="0.2">
      <c r="A1387" s="4">
        <f t="shared" ref="A1387:A1389" si="154">A1386</f>
        <v>42598</v>
      </c>
      <c r="B1387" s="4">
        <v>42601</v>
      </c>
      <c r="D1387" t="s">
        <v>172</v>
      </c>
      <c r="E1387" s="4">
        <v>44392</v>
      </c>
      <c r="F1387" s="6">
        <v>8.2500000000000004E-2</v>
      </c>
      <c r="G1387" s="6">
        <v>6.5699999999999995E-2</v>
      </c>
      <c r="H1387" s="6">
        <v>6.6497200000000006E-2</v>
      </c>
      <c r="I1387" s="6">
        <v>6.7900000000000002E-2</v>
      </c>
      <c r="J1387" s="6">
        <v>6.5699999999999995E-2</v>
      </c>
      <c r="K1387" s="6">
        <v>6.6137299999999996E-2</v>
      </c>
      <c r="L1387" s="6">
        <v>6.6299999999999998E-2</v>
      </c>
      <c r="N1387" s="8">
        <v>12223800</v>
      </c>
      <c r="P1387" s="8">
        <v>5750000</v>
      </c>
      <c r="R1387" s="8">
        <v>3550000</v>
      </c>
      <c r="T1387" s="8">
        <v>3.443323943661972</v>
      </c>
      <c r="U1387" s="8">
        <v>6.6199999999999995E-2</v>
      </c>
      <c r="V1387">
        <f t="shared" si="142"/>
        <v>2016</v>
      </c>
      <c r="W1387">
        <f t="shared" si="143"/>
        <v>2016</v>
      </c>
      <c r="X1387" t="str">
        <f t="shared" si="144"/>
        <v>FR00</v>
      </c>
    </row>
    <row r="1388" spans="1:24" x14ac:dyDescent="0.2">
      <c r="A1388" s="4">
        <f t="shared" si="154"/>
        <v>42598</v>
      </c>
      <c r="B1388" s="4">
        <v>42601</v>
      </c>
      <c r="D1388" t="s">
        <v>539</v>
      </c>
      <c r="E1388" s="4">
        <v>47983</v>
      </c>
      <c r="F1388" s="6">
        <v>8.7499999999999994E-2</v>
      </c>
      <c r="G1388" s="6">
        <v>7.17E-2</v>
      </c>
      <c r="H1388" s="6">
        <v>7.2093000000000004E-2</v>
      </c>
      <c r="I1388" s="6">
        <v>7.2900000000000006E-2</v>
      </c>
      <c r="J1388" s="6">
        <v>7.17E-2</v>
      </c>
      <c r="K1388" s="6">
        <v>7.1999900000000006E-2</v>
      </c>
      <c r="L1388" s="6">
        <v>7.22E-2</v>
      </c>
      <c r="N1388" s="8">
        <v>9122200</v>
      </c>
      <c r="P1388" s="8">
        <v>6700000</v>
      </c>
      <c r="R1388" s="8">
        <v>6700000</v>
      </c>
      <c r="T1388" s="8">
        <v>1.3615223880597014</v>
      </c>
      <c r="U1388" s="8">
        <v>7.1999999999999995E-2</v>
      </c>
      <c r="V1388">
        <f t="shared" si="142"/>
        <v>2016</v>
      </c>
      <c r="W1388">
        <f t="shared" si="143"/>
        <v>2016</v>
      </c>
      <c r="X1388" t="str">
        <f t="shared" si="144"/>
        <v>FR00</v>
      </c>
    </row>
    <row r="1389" spans="1:24" x14ac:dyDescent="0.2">
      <c r="A1389" s="4">
        <f t="shared" si="154"/>
        <v>42598</v>
      </c>
      <c r="B1389" s="4">
        <v>42601</v>
      </c>
      <c r="D1389" t="s">
        <v>535</v>
      </c>
      <c r="E1389" s="4">
        <v>49810</v>
      </c>
      <c r="F1389" s="6">
        <v>8.2500000000000004E-2</v>
      </c>
      <c r="G1389" s="6">
        <v>7.2800000000000004E-2</v>
      </c>
      <c r="H1389" s="6">
        <v>7.3243600000000006E-2</v>
      </c>
      <c r="I1389" s="6">
        <v>7.3999999999999996E-2</v>
      </c>
      <c r="J1389" s="6">
        <v>7.2800000000000004E-2</v>
      </c>
      <c r="K1389" s="6">
        <v>7.3199799999999995E-2</v>
      </c>
      <c r="L1389" s="6">
        <v>7.3499999999999996E-2</v>
      </c>
      <c r="N1389" s="8">
        <v>6132800</v>
      </c>
      <c r="P1389" s="8">
        <v>5750000</v>
      </c>
      <c r="R1389" s="8">
        <v>5750000</v>
      </c>
      <c r="T1389" s="8">
        <v>1.0665739130434782</v>
      </c>
      <c r="U1389" s="8">
        <v>7.3200000000000001E-2</v>
      </c>
      <c r="V1389">
        <f t="shared" si="142"/>
        <v>2016</v>
      </c>
      <c r="W1389">
        <f t="shared" si="143"/>
        <v>2016</v>
      </c>
      <c r="X1389" t="str">
        <f t="shared" si="144"/>
        <v>FR00</v>
      </c>
    </row>
    <row r="1390" spans="1:24" x14ac:dyDescent="0.2">
      <c r="A1390" s="4">
        <v>42605</v>
      </c>
      <c r="B1390" s="4">
        <v>42607</v>
      </c>
      <c r="D1390" t="s">
        <v>607</v>
      </c>
      <c r="E1390" s="4">
        <v>42790</v>
      </c>
      <c r="F1390" s="6">
        <v>0</v>
      </c>
      <c r="G1390" s="6">
        <v>5.9374999999999997E-2</v>
      </c>
      <c r="H1390" s="6">
        <v>6.21629E-2</v>
      </c>
      <c r="I1390" s="6">
        <v>7.0000000000000007E-2</v>
      </c>
      <c r="J1390" s="6">
        <v>5.9374999999999997E-2</v>
      </c>
      <c r="K1390" s="6">
        <v>6.0328800000000002E-2</v>
      </c>
      <c r="L1390" s="6">
        <v>6.0937499999999999E-2</v>
      </c>
      <c r="M1390" s="8">
        <v>4000000</v>
      </c>
      <c r="N1390" s="8">
        <v>2978000</v>
      </c>
      <c r="O1390" s="8">
        <v>15266500</v>
      </c>
      <c r="P1390" s="8">
        <v>1120000</v>
      </c>
      <c r="Q1390" s="8">
        <v>4490000</v>
      </c>
      <c r="R1390" s="8">
        <v>1000000</v>
      </c>
      <c r="S1390" s="8">
        <v>4370000</v>
      </c>
      <c r="T1390" s="8">
        <v>2.9780000000000002</v>
      </c>
      <c r="U1390" s="8">
        <v>6.0400000000000002E-2</v>
      </c>
      <c r="V1390">
        <f t="shared" si="142"/>
        <v>2016</v>
      </c>
      <c r="W1390">
        <f t="shared" si="143"/>
        <v>2016</v>
      </c>
      <c r="X1390" t="str">
        <f t="shared" si="144"/>
        <v>SPNS</v>
      </c>
    </row>
    <row r="1391" spans="1:24" x14ac:dyDescent="0.2">
      <c r="A1391" s="4">
        <f t="shared" ref="A1391:A1394" si="155">A1390</f>
        <v>42605</v>
      </c>
      <c r="B1391" s="4">
        <v>42607</v>
      </c>
      <c r="D1391" t="s">
        <v>467</v>
      </c>
      <c r="E1391" s="4">
        <v>44089</v>
      </c>
      <c r="F1391" s="6">
        <v>8.2500000000000004E-2</v>
      </c>
      <c r="G1391" s="6">
        <v>6.5625000000000003E-2</v>
      </c>
      <c r="H1391" s="6">
        <v>6.7902000000000004E-2</v>
      </c>
      <c r="I1391" s="6">
        <v>7.1562500000000001E-2</v>
      </c>
      <c r="J1391" s="6">
        <v>6.5625000000000003E-2</v>
      </c>
      <c r="K1391" s="6">
        <v>6.6599599999999995E-2</v>
      </c>
      <c r="L1391" s="6">
        <v>6.7187499999999997E-2</v>
      </c>
      <c r="N1391" s="8">
        <v>5849000</v>
      </c>
      <c r="P1391" s="8">
        <v>2430000</v>
      </c>
      <c r="R1391" s="8">
        <v>2430000</v>
      </c>
      <c r="T1391" s="8">
        <v>2.4069958847736626</v>
      </c>
      <c r="U1391" s="8">
        <v>6.6600000000000006E-2</v>
      </c>
      <c r="V1391">
        <f t="shared" si="142"/>
        <v>2016</v>
      </c>
      <c r="W1391">
        <f t="shared" si="143"/>
        <v>2016</v>
      </c>
      <c r="X1391" t="str">
        <f t="shared" si="144"/>
        <v>PBS0</v>
      </c>
    </row>
    <row r="1392" spans="1:24" x14ac:dyDescent="0.2">
      <c r="A1392" s="4">
        <f t="shared" si="155"/>
        <v>42605</v>
      </c>
      <c r="B1392" s="4">
        <v>42607</v>
      </c>
      <c r="D1392" t="s">
        <v>537</v>
      </c>
      <c r="E1392" s="4">
        <v>43125</v>
      </c>
      <c r="F1392" s="6">
        <v>7.7499999999999999E-2</v>
      </c>
      <c r="G1392" s="6">
        <v>6.4062499999999994E-2</v>
      </c>
      <c r="H1392" s="6">
        <v>6.6133300000000006E-2</v>
      </c>
      <c r="I1392" s="6">
        <v>7.1249999999999994E-2</v>
      </c>
      <c r="J1392" s="6">
        <v>6.4062499999999994E-2</v>
      </c>
      <c r="K1392" s="6">
        <v>6.4995800000000006E-2</v>
      </c>
      <c r="L1392" s="6">
        <v>6.5625000000000003E-2</v>
      </c>
      <c r="N1392" s="8">
        <v>1626000</v>
      </c>
      <c r="P1392" s="8">
        <v>750000</v>
      </c>
      <c r="R1392" s="8">
        <v>750000</v>
      </c>
      <c r="T1392" s="8">
        <v>2.1680000000000001</v>
      </c>
      <c r="U1392" s="8">
        <v>6.5000000000000002E-2</v>
      </c>
      <c r="V1392">
        <f t="shared" si="142"/>
        <v>2016</v>
      </c>
      <c r="W1392">
        <f t="shared" si="143"/>
        <v>2016</v>
      </c>
      <c r="X1392" t="str">
        <f t="shared" si="144"/>
        <v>PBS0</v>
      </c>
    </row>
    <row r="1393" spans="1:24" x14ac:dyDescent="0.2">
      <c r="A1393" s="4">
        <f t="shared" si="155"/>
        <v>42605</v>
      </c>
      <c r="B1393" s="4">
        <v>42607</v>
      </c>
      <c r="D1393" t="s">
        <v>555</v>
      </c>
      <c r="E1393" s="4">
        <v>45153</v>
      </c>
      <c r="F1393" s="6">
        <v>8.7499999999999994E-2</v>
      </c>
      <c r="G1393" s="6">
        <v>7.1249999999999994E-2</v>
      </c>
      <c r="H1393" s="6">
        <v>7.2918700000000003E-2</v>
      </c>
      <c r="I1393" s="6">
        <v>7.5624999999999998E-2</v>
      </c>
      <c r="N1393" s="8">
        <v>1895500</v>
      </c>
      <c r="U1393" s="8">
        <v>7.0400000000000004E-2</v>
      </c>
      <c r="V1393">
        <f t="shared" si="142"/>
        <v>2016</v>
      </c>
      <c r="W1393">
        <f t="shared" si="143"/>
        <v>2016</v>
      </c>
      <c r="X1393" t="str">
        <f t="shared" si="144"/>
        <v>PBS0</v>
      </c>
    </row>
    <row r="1394" spans="1:24" x14ac:dyDescent="0.2">
      <c r="A1394" s="4">
        <f t="shared" si="155"/>
        <v>42605</v>
      </c>
      <c r="B1394" s="4">
        <v>42607</v>
      </c>
      <c r="D1394" t="s">
        <v>570</v>
      </c>
      <c r="E1394" s="4">
        <v>47802</v>
      </c>
      <c r="F1394" s="6">
        <v>8.8749999999999996E-2</v>
      </c>
      <c r="G1394" s="6">
        <v>7.4374999999999997E-2</v>
      </c>
      <c r="H1394" s="6">
        <v>7.6107300000000003E-2</v>
      </c>
      <c r="I1394" s="6">
        <v>7.8750000000000001E-2</v>
      </c>
      <c r="J1394" s="6">
        <v>7.4374999999999997E-2</v>
      </c>
      <c r="K1394" s="6">
        <v>7.4795100000000003E-2</v>
      </c>
      <c r="L1394" s="6">
        <v>7.5312500000000004E-2</v>
      </c>
      <c r="N1394" s="8">
        <v>2918000</v>
      </c>
      <c r="P1394" s="8">
        <v>190000</v>
      </c>
      <c r="R1394" s="8">
        <v>190000</v>
      </c>
      <c r="T1394" s="8">
        <v>15.357894736842105</v>
      </c>
      <c r="U1394" s="8">
        <v>7.4800000000000005E-2</v>
      </c>
      <c r="V1394">
        <f t="shared" si="142"/>
        <v>2016</v>
      </c>
      <c r="W1394">
        <f t="shared" si="143"/>
        <v>2016</v>
      </c>
      <c r="X1394" t="str">
        <f t="shared" si="144"/>
        <v>PBS0</v>
      </c>
    </row>
    <row r="1395" spans="1:24" x14ac:dyDescent="0.2">
      <c r="A1395" s="4">
        <v>42612</v>
      </c>
      <c r="B1395" s="4">
        <v>42614</v>
      </c>
      <c r="D1395" t="s">
        <v>561</v>
      </c>
      <c r="E1395" s="4">
        <v>42706</v>
      </c>
      <c r="F1395" s="6">
        <v>0</v>
      </c>
      <c r="G1395" s="6">
        <v>5.3999999999999999E-2</v>
      </c>
      <c r="H1395" s="6">
        <v>5.6675400000000001E-2</v>
      </c>
      <c r="I1395" s="6">
        <v>6.0999999999999999E-2</v>
      </c>
      <c r="J1395" s="6">
        <v>5.3999999999999999E-2</v>
      </c>
      <c r="K1395" s="6">
        <v>5.60306E-2</v>
      </c>
      <c r="L1395" s="6">
        <v>5.79E-2</v>
      </c>
      <c r="M1395" s="8">
        <v>12000000</v>
      </c>
      <c r="N1395" s="8">
        <v>2374400</v>
      </c>
      <c r="O1395" s="8">
        <v>22116300</v>
      </c>
      <c r="P1395" s="8">
        <v>2374400</v>
      </c>
      <c r="Q1395" s="8">
        <v>13504400</v>
      </c>
      <c r="R1395" s="8">
        <v>2000000</v>
      </c>
      <c r="S1395" s="8">
        <v>13000000</v>
      </c>
      <c r="T1395" s="8">
        <v>1.1872</v>
      </c>
      <c r="U1395" s="8">
        <v>5.7000000000000002E-2</v>
      </c>
      <c r="V1395">
        <f t="shared" si="142"/>
        <v>2016</v>
      </c>
      <c r="W1395">
        <f t="shared" si="143"/>
        <v>2016</v>
      </c>
      <c r="X1395" t="str">
        <f t="shared" si="144"/>
        <v>SPN1</v>
      </c>
    </row>
    <row r="1396" spans="1:24" x14ac:dyDescent="0.2">
      <c r="A1396" s="4">
        <f t="shared" ref="A1396:A1399" si="156">A1395</f>
        <v>42612</v>
      </c>
      <c r="B1396" s="4">
        <v>42614</v>
      </c>
      <c r="D1396" t="s">
        <v>606</v>
      </c>
      <c r="E1396" s="4">
        <v>42951</v>
      </c>
      <c r="F1396" s="6">
        <v>0</v>
      </c>
      <c r="G1396" s="6">
        <v>6.0999999999999999E-2</v>
      </c>
      <c r="H1396" s="6">
        <v>6.3489400000000001E-2</v>
      </c>
      <c r="I1396" s="6">
        <v>6.7500000000000004E-2</v>
      </c>
      <c r="N1396" s="8">
        <v>993100</v>
      </c>
      <c r="P1396" s="8">
        <v>130000</v>
      </c>
      <c r="U1396" s="8">
        <v>6.1499999999999999E-2</v>
      </c>
      <c r="V1396">
        <f t="shared" si="142"/>
        <v>2016</v>
      </c>
      <c r="W1396">
        <f t="shared" si="143"/>
        <v>2016</v>
      </c>
      <c r="X1396" t="str">
        <f t="shared" si="144"/>
        <v>SPN1</v>
      </c>
    </row>
    <row r="1397" spans="1:24" x14ac:dyDescent="0.2">
      <c r="A1397" s="4">
        <f t="shared" si="156"/>
        <v>42612</v>
      </c>
      <c r="B1397" s="4">
        <v>42614</v>
      </c>
      <c r="D1397" t="s">
        <v>189</v>
      </c>
      <c r="E1397" s="4">
        <v>46280</v>
      </c>
      <c r="F1397" s="6">
        <v>8.3750000000000005E-2</v>
      </c>
      <c r="G1397" s="6">
        <v>7.0800000000000002E-2</v>
      </c>
      <c r="H1397" s="6">
        <v>7.1618399999999999E-2</v>
      </c>
      <c r="I1397" s="6">
        <v>7.3200000000000001E-2</v>
      </c>
      <c r="J1397" s="6">
        <v>7.0800000000000002E-2</v>
      </c>
      <c r="K1397" s="6">
        <v>7.1398500000000004E-2</v>
      </c>
      <c r="L1397" s="6">
        <v>7.1599999999999997E-2</v>
      </c>
      <c r="N1397" s="8">
        <v>10754400</v>
      </c>
      <c r="P1397" s="8">
        <v>6800000</v>
      </c>
      <c r="R1397" s="8">
        <v>6800000</v>
      </c>
      <c r="T1397" s="8">
        <v>1.5815294117647059</v>
      </c>
      <c r="U1397" s="8">
        <v>7.1400000000000005E-2</v>
      </c>
      <c r="V1397">
        <f t="shared" si="142"/>
        <v>2016</v>
      </c>
      <c r="W1397">
        <f t="shared" si="143"/>
        <v>2016</v>
      </c>
      <c r="X1397" t="str">
        <f t="shared" si="144"/>
        <v>FR00</v>
      </c>
    </row>
    <row r="1398" spans="1:24" x14ac:dyDescent="0.2">
      <c r="A1398" s="4">
        <f t="shared" si="156"/>
        <v>42612</v>
      </c>
      <c r="B1398" s="4">
        <v>42614</v>
      </c>
      <c r="D1398" t="s">
        <v>539</v>
      </c>
      <c r="E1398" s="4">
        <v>47983</v>
      </c>
      <c r="F1398" s="6">
        <v>8.7499999999999994E-2</v>
      </c>
      <c r="G1398" s="6">
        <v>7.3599999999999999E-2</v>
      </c>
      <c r="H1398" s="6">
        <v>7.4160299999999998E-2</v>
      </c>
      <c r="I1398" s="6">
        <v>7.5399999999999995E-2</v>
      </c>
      <c r="J1398" s="6">
        <v>7.3599999999999999E-2</v>
      </c>
      <c r="K1398" s="6">
        <v>7.3998300000000003E-2</v>
      </c>
      <c r="L1398" s="6">
        <v>7.4300000000000005E-2</v>
      </c>
      <c r="N1398" s="8">
        <v>4059500</v>
      </c>
      <c r="P1398" s="8">
        <v>2850000</v>
      </c>
      <c r="R1398" s="8">
        <v>2850000</v>
      </c>
      <c r="T1398" s="8">
        <v>1.4243859649122808</v>
      </c>
      <c r="U1398" s="8">
        <v>7.3999999999999996E-2</v>
      </c>
      <c r="V1398">
        <f t="shared" si="142"/>
        <v>2016</v>
      </c>
      <c r="W1398">
        <f t="shared" si="143"/>
        <v>2016</v>
      </c>
      <c r="X1398" t="str">
        <f t="shared" si="144"/>
        <v>FR00</v>
      </c>
    </row>
    <row r="1399" spans="1:24" x14ac:dyDescent="0.2">
      <c r="A1399" s="4">
        <f t="shared" si="156"/>
        <v>42612</v>
      </c>
      <c r="B1399" s="4">
        <v>42614</v>
      </c>
      <c r="D1399" t="s">
        <v>535</v>
      </c>
      <c r="E1399" s="4">
        <v>49810</v>
      </c>
      <c r="F1399" s="6">
        <v>8.2500000000000004E-2</v>
      </c>
      <c r="G1399" s="6">
        <v>7.46E-2</v>
      </c>
      <c r="H1399" s="6">
        <v>7.5132900000000002E-2</v>
      </c>
      <c r="I1399" s="6">
        <v>7.7499999999999999E-2</v>
      </c>
      <c r="J1399" s="6">
        <v>7.46E-2</v>
      </c>
      <c r="K1399" s="6">
        <v>7.4799299999999999E-2</v>
      </c>
      <c r="L1399" s="6">
        <v>7.4999999999999997E-2</v>
      </c>
      <c r="N1399" s="8">
        <v>3934900</v>
      </c>
      <c r="P1399" s="8">
        <v>1350000</v>
      </c>
      <c r="R1399" s="8">
        <v>1350000</v>
      </c>
      <c r="T1399" s="8">
        <v>2.9147407407407409</v>
      </c>
      <c r="U1399" s="8">
        <v>7.4800000000000005E-2</v>
      </c>
      <c r="V1399">
        <f t="shared" si="142"/>
        <v>2016</v>
      </c>
      <c r="W1399">
        <f t="shared" si="143"/>
        <v>2016</v>
      </c>
      <c r="X1399" t="str">
        <f t="shared" si="144"/>
        <v>FR00</v>
      </c>
    </row>
    <row r="1400" spans="1:24" x14ac:dyDescent="0.2">
      <c r="A1400" s="4">
        <v>42618</v>
      </c>
      <c r="B1400" s="4">
        <v>42620</v>
      </c>
      <c r="D1400" t="s">
        <v>608</v>
      </c>
      <c r="E1400" s="4">
        <v>43350</v>
      </c>
      <c r="F1400" s="6">
        <v>6.9000000000000006E-2</v>
      </c>
      <c r="K1400" s="6">
        <v>6.9000000000000006E-2</v>
      </c>
      <c r="M1400" s="8">
        <v>2000000</v>
      </c>
      <c r="N1400" s="8">
        <v>2585122</v>
      </c>
      <c r="P1400" s="8">
        <v>2585122</v>
      </c>
      <c r="R1400" s="8">
        <v>2585122</v>
      </c>
      <c r="T1400" s="8">
        <v>1</v>
      </c>
      <c r="U1400" s="8">
        <v>6.9000000000000006E-2</v>
      </c>
      <c r="V1400">
        <f t="shared" si="142"/>
        <v>2016</v>
      </c>
      <c r="W1400">
        <f t="shared" si="143"/>
        <v>2016</v>
      </c>
      <c r="X1400" t="str">
        <f t="shared" si="144"/>
        <v>ST-0</v>
      </c>
    </row>
    <row r="1401" spans="1:24" x14ac:dyDescent="0.2">
      <c r="A1401" s="4">
        <v>42619</v>
      </c>
      <c r="B1401" s="4">
        <v>42621</v>
      </c>
      <c r="D1401" t="s">
        <v>607</v>
      </c>
      <c r="E1401" s="4">
        <v>42790</v>
      </c>
      <c r="F1401" s="6">
        <v>0</v>
      </c>
      <c r="G1401" s="6">
        <v>5.7500000000000002E-2</v>
      </c>
      <c r="H1401" s="6">
        <v>6.02158E-2</v>
      </c>
      <c r="I1401" s="6">
        <v>7.0000000000000007E-2</v>
      </c>
      <c r="J1401" s="6">
        <v>5.7500000000000002E-2</v>
      </c>
      <c r="K1401" s="6">
        <v>5.8629399999999998E-2</v>
      </c>
      <c r="L1401" s="6">
        <v>0.06</v>
      </c>
      <c r="M1401" s="8">
        <v>4000000</v>
      </c>
      <c r="N1401" s="8">
        <v>2238000</v>
      </c>
      <c r="O1401" s="8">
        <v>13446200</v>
      </c>
      <c r="P1401" s="8">
        <v>2230000</v>
      </c>
      <c r="Q1401" s="8">
        <v>12156200</v>
      </c>
      <c r="R1401" s="8">
        <v>1000000</v>
      </c>
      <c r="S1401" s="8">
        <v>6000000</v>
      </c>
      <c r="T1401" s="8">
        <v>2.238</v>
      </c>
      <c r="U1401" s="8">
        <v>6.0199999999999997E-2</v>
      </c>
      <c r="V1401">
        <f t="shared" ref="V1401:V1453" si="157">YEAR(A1401)</f>
        <v>2016</v>
      </c>
      <c r="W1401">
        <f t="shared" ref="W1401:W1456" si="158">YEAR(B1401)</f>
        <v>2016</v>
      </c>
      <c r="X1401" t="str">
        <f t="shared" ref="X1401:X1453" si="159">LEFT(D1401,4)</f>
        <v>SPNS</v>
      </c>
    </row>
    <row r="1402" spans="1:24" x14ac:dyDescent="0.2">
      <c r="A1402" s="4">
        <f t="shared" ref="A1402:A1405" si="160">A1401</f>
        <v>42619</v>
      </c>
      <c r="B1402" s="4">
        <v>42621</v>
      </c>
      <c r="D1402" t="s">
        <v>467</v>
      </c>
      <c r="E1402" s="4">
        <v>44089</v>
      </c>
      <c r="F1402" s="6">
        <v>8.2500000000000004E-2</v>
      </c>
      <c r="G1402" s="6">
        <v>6.5937499999999996E-2</v>
      </c>
      <c r="H1402" s="6">
        <v>6.70375E-2</v>
      </c>
      <c r="I1402" s="6">
        <v>6.9062499999999999E-2</v>
      </c>
      <c r="J1402" s="6">
        <v>6.5937499999999996E-2</v>
      </c>
      <c r="K1402" s="6">
        <v>6.6697500000000007E-2</v>
      </c>
      <c r="L1402" s="6">
        <v>6.7187499999999997E-2</v>
      </c>
      <c r="N1402" s="8">
        <v>3768500</v>
      </c>
      <c r="P1402" s="8">
        <v>2510000</v>
      </c>
      <c r="R1402" s="8">
        <v>2510000</v>
      </c>
      <c r="T1402" s="8">
        <v>1.5013944223107569</v>
      </c>
      <c r="U1402" s="8">
        <v>6.6699999999999995E-2</v>
      </c>
      <c r="V1402">
        <f t="shared" si="157"/>
        <v>2016</v>
      </c>
      <c r="W1402">
        <f t="shared" si="158"/>
        <v>2016</v>
      </c>
      <c r="X1402" t="str">
        <f t="shared" si="159"/>
        <v>PBS0</v>
      </c>
    </row>
    <row r="1403" spans="1:24" x14ac:dyDescent="0.2">
      <c r="A1403" s="4">
        <f t="shared" si="160"/>
        <v>42619</v>
      </c>
      <c r="B1403" s="4">
        <v>42621</v>
      </c>
      <c r="D1403" t="s">
        <v>537</v>
      </c>
      <c r="E1403" s="4">
        <v>43125</v>
      </c>
      <c r="F1403" s="6">
        <v>7.7499999999999999E-2</v>
      </c>
      <c r="G1403" s="6">
        <v>6.3125000000000001E-2</v>
      </c>
      <c r="H1403" s="6">
        <v>6.4607300000000006E-2</v>
      </c>
      <c r="I1403" s="6">
        <v>6.7812499999999998E-2</v>
      </c>
      <c r="J1403" s="6">
        <v>6.3125000000000001E-2</v>
      </c>
      <c r="K1403" s="6">
        <v>6.3632499999999995E-2</v>
      </c>
      <c r="L1403" s="6">
        <v>6.4062499999999994E-2</v>
      </c>
      <c r="N1403" s="8">
        <v>5562000</v>
      </c>
      <c r="P1403" s="8">
        <v>5562000</v>
      </c>
      <c r="R1403" s="8">
        <v>660000</v>
      </c>
      <c r="T1403" s="8">
        <v>8.4272727272727277</v>
      </c>
      <c r="U1403" s="8">
        <v>6.4699999999999994E-2</v>
      </c>
      <c r="V1403">
        <f t="shared" si="157"/>
        <v>2016</v>
      </c>
      <c r="W1403">
        <f t="shared" si="158"/>
        <v>2016</v>
      </c>
      <c r="X1403" t="str">
        <f t="shared" si="159"/>
        <v>PBS0</v>
      </c>
    </row>
    <row r="1404" spans="1:24" x14ac:dyDescent="0.2">
      <c r="A1404" s="4">
        <f t="shared" si="160"/>
        <v>42619</v>
      </c>
      <c r="B1404" s="4">
        <v>42621</v>
      </c>
      <c r="D1404" t="s">
        <v>555</v>
      </c>
      <c r="E1404" s="4">
        <v>45153</v>
      </c>
      <c r="F1404" s="6">
        <v>8.7499999999999994E-2</v>
      </c>
      <c r="G1404" s="6">
        <v>7.0000000000000007E-2</v>
      </c>
      <c r="H1404" s="6">
        <v>7.1240800000000007E-2</v>
      </c>
      <c r="I1404" s="6">
        <v>7.5624999999999998E-2</v>
      </c>
      <c r="J1404" s="6">
        <v>7.0000000000000007E-2</v>
      </c>
      <c r="K1404" s="6">
        <v>7.12029E-2</v>
      </c>
      <c r="L1404" s="6">
        <v>7.1874999999999994E-2</v>
      </c>
      <c r="N1404" s="8">
        <v>1184200</v>
      </c>
      <c r="P1404" s="8">
        <v>1184200</v>
      </c>
      <c r="R1404" s="8">
        <v>1160000</v>
      </c>
      <c r="T1404" s="8">
        <v>1.0208620689655172</v>
      </c>
      <c r="U1404" s="8">
        <v>7.2900000000000006E-2</v>
      </c>
      <c r="V1404">
        <f t="shared" si="157"/>
        <v>2016</v>
      </c>
      <c r="W1404">
        <f t="shared" si="158"/>
        <v>2016</v>
      </c>
      <c r="X1404" t="str">
        <f t="shared" si="159"/>
        <v>PBS0</v>
      </c>
    </row>
    <row r="1405" spans="1:24" x14ac:dyDescent="0.2">
      <c r="A1405" s="4">
        <f t="shared" si="160"/>
        <v>42619</v>
      </c>
      <c r="B1405" s="4">
        <v>42621</v>
      </c>
      <c r="D1405" t="s">
        <v>570</v>
      </c>
      <c r="E1405" s="4">
        <v>47802</v>
      </c>
      <c r="F1405" s="6">
        <v>8.8749999999999996E-2</v>
      </c>
      <c r="G1405" s="6">
        <v>7.3749999999999996E-2</v>
      </c>
      <c r="H1405" s="6">
        <v>7.4878200000000006E-2</v>
      </c>
      <c r="I1405" s="6">
        <v>8.1562499999999996E-2</v>
      </c>
      <c r="J1405" s="6">
        <v>7.3749999999999996E-2</v>
      </c>
      <c r="K1405" s="6">
        <v>7.4791200000000002E-2</v>
      </c>
      <c r="L1405" s="6">
        <v>7.5624999999999998E-2</v>
      </c>
      <c r="N1405" s="8">
        <v>693500</v>
      </c>
      <c r="P1405" s="8">
        <v>670000</v>
      </c>
      <c r="R1405" s="8">
        <v>670000</v>
      </c>
      <c r="T1405" s="8">
        <v>1.0350746268656716</v>
      </c>
      <c r="U1405" s="8">
        <v>7.4800000000000005E-2</v>
      </c>
      <c r="V1405">
        <f t="shared" si="157"/>
        <v>2016</v>
      </c>
      <c r="W1405">
        <f t="shared" si="158"/>
        <v>2016</v>
      </c>
      <c r="X1405" t="str">
        <f t="shared" si="159"/>
        <v>PBS0</v>
      </c>
    </row>
    <row r="1406" spans="1:24" x14ac:dyDescent="0.2">
      <c r="A1406" s="4">
        <v>42626</v>
      </c>
      <c r="B1406" s="4">
        <v>42628</v>
      </c>
      <c r="D1406" t="s">
        <v>609</v>
      </c>
      <c r="E1406" s="4">
        <v>42992</v>
      </c>
      <c r="F1406" s="6">
        <v>0</v>
      </c>
      <c r="G1406" s="6">
        <v>6.0999999999999999E-2</v>
      </c>
      <c r="H1406" s="6">
        <v>6.2400900000000002E-2</v>
      </c>
      <c r="I1406" s="6">
        <v>6.7000000000000004E-2</v>
      </c>
      <c r="J1406" s="6">
        <v>6.0999999999999999E-2</v>
      </c>
      <c r="K1406" s="6">
        <v>6.1469999999999997E-2</v>
      </c>
      <c r="L1406" s="6">
        <v>6.1899999999999997E-2</v>
      </c>
      <c r="M1406" s="8">
        <v>12000000</v>
      </c>
      <c r="N1406" s="8">
        <v>2331000</v>
      </c>
      <c r="O1406" s="8">
        <v>16529600</v>
      </c>
      <c r="P1406" s="8">
        <v>1550000</v>
      </c>
      <c r="Q1406" s="8">
        <v>12921300</v>
      </c>
      <c r="R1406" s="8">
        <v>1500000</v>
      </c>
      <c r="S1406" s="8">
        <v>12000000</v>
      </c>
      <c r="T1406" s="8">
        <v>1.554</v>
      </c>
      <c r="U1406" s="8">
        <v>6.1499999999999999E-2</v>
      </c>
      <c r="V1406">
        <f t="shared" si="157"/>
        <v>2016</v>
      </c>
      <c r="W1406">
        <f t="shared" si="158"/>
        <v>2016</v>
      </c>
      <c r="X1406" t="str">
        <f t="shared" si="159"/>
        <v>SPN1</v>
      </c>
    </row>
    <row r="1407" spans="1:24" x14ac:dyDescent="0.2">
      <c r="A1407" s="4">
        <f t="shared" ref="A1407:A1410" si="161">A1406</f>
        <v>42626</v>
      </c>
      <c r="B1407" s="4">
        <v>42628</v>
      </c>
      <c r="D1407" t="s">
        <v>300</v>
      </c>
      <c r="E1407" s="4">
        <v>44696</v>
      </c>
      <c r="F1407" s="6">
        <v>7.0000000000000007E-2</v>
      </c>
      <c r="G1407" s="6">
        <v>6.7000000000000004E-2</v>
      </c>
      <c r="H1407" s="6">
        <v>6.7957900000000002E-2</v>
      </c>
      <c r="I1407" s="6">
        <v>6.9199999999999998E-2</v>
      </c>
      <c r="J1407" s="6">
        <v>6.7000000000000004E-2</v>
      </c>
      <c r="K1407" s="6">
        <v>6.7846000000000004E-2</v>
      </c>
      <c r="L1407" s="6">
        <v>6.83E-2</v>
      </c>
      <c r="N1407" s="8">
        <v>3575000</v>
      </c>
      <c r="P1407" s="8">
        <v>3400000</v>
      </c>
      <c r="R1407" s="8">
        <v>3250000</v>
      </c>
      <c r="T1407" s="8">
        <v>1.1000000000000001</v>
      </c>
      <c r="U1407" s="8">
        <v>6.7900000000000002E-2</v>
      </c>
      <c r="V1407">
        <f t="shared" si="157"/>
        <v>2016</v>
      </c>
      <c r="W1407">
        <f t="shared" si="158"/>
        <v>2016</v>
      </c>
      <c r="X1407" t="str">
        <f t="shared" si="159"/>
        <v>FR00</v>
      </c>
    </row>
    <row r="1408" spans="1:24" x14ac:dyDescent="0.2">
      <c r="A1408" s="4">
        <f t="shared" si="161"/>
        <v>42626</v>
      </c>
      <c r="B1408" s="4">
        <v>42628</v>
      </c>
      <c r="D1408" t="s">
        <v>290</v>
      </c>
      <c r="E1408" s="4">
        <v>46522</v>
      </c>
      <c r="F1408" s="6">
        <v>7.0000000000000007E-2</v>
      </c>
      <c r="G1408" s="6">
        <v>6.9500000000000006E-2</v>
      </c>
      <c r="H1408" s="6">
        <v>7.0475300000000005E-2</v>
      </c>
      <c r="I1408" s="6">
        <v>7.3999999999999996E-2</v>
      </c>
      <c r="J1408" s="6">
        <v>6.9500000000000006E-2</v>
      </c>
      <c r="K1408" s="6">
        <v>7.0238099999999998E-2</v>
      </c>
      <c r="L1408" s="6">
        <v>7.0599999999999996E-2</v>
      </c>
      <c r="N1408" s="8">
        <v>5415000</v>
      </c>
      <c r="P1408" s="8">
        <v>4300000</v>
      </c>
      <c r="R1408" s="8">
        <v>3850000</v>
      </c>
      <c r="T1408" s="8">
        <v>1.4064935064935065</v>
      </c>
      <c r="U1408" s="8">
        <v>7.0300000000000001E-2</v>
      </c>
      <c r="V1408">
        <f t="shared" si="157"/>
        <v>2016</v>
      </c>
      <c r="W1408">
        <f t="shared" si="158"/>
        <v>2016</v>
      </c>
      <c r="X1408" t="str">
        <f t="shared" si="159"/>
        <v>FR00</v>
      </c>
    </row>
    <row r="1409" spans="1:24" x14ac:dyDescent="0.2">
      <c r="A1409" s="4">
        <f t="shared" si="161"/>
        <v>42626</v>
      </c>
      <c r="B1409" s="4">
        <v>42628</v>
      </c>
      <c r="D1409" t="s">
        <v>539</v>
      </c>
      <c r="E1409" s="4">
        <v>47983</v>
      </c>
      <c r="F1409" s="6">
        <v>8.7499999999999994E-2</v>
      </c>
      <c r="G1409" s="6">
        <v>7.2499999999999995E-2</v>
      </c>
      <c r="H1409" s="6">
        <v>7.3602600000000004E-2</v>
      </c>
      <c r="I1409" s="6">
        <v>7.4999999999999997E-2</v>
      </c>
      <c r="N1409" s="8">
        <v>1537300</v>
      </c>
      <c r="U1409" s="8">
        <v>7.2700000000000001E-2</v>
      </c>
      <c r="V1409">
        <f t="shared" si="157"/>
        <v>2016</v>
      </c>
      <c r="W1409">
        <f t="shared" si="158"/>
        <v>2016</v>
      </c>
      <c r="X1409" t="str">
        <f t="shared" si="159"/>
        <v>FR00</v>
      </c>
    </row>
    <row r="1410" spans="1:24" x14ac:dyDescent="0.2">
      <c r="A1410" s="4">
        <f t="shared" si="161"/>
        <v>42626</v>
      </c>
      <c r="B1410" s="4">
        <v>42628</v>
      </c>
      <c r="D1410" t="s">
        <v>427</v>
      </c>
      <c r="E1410" s="4">
        <v>52642</v>
      </c>
      <c r="F1410" s="6">
        <v>8.7499999999999994E-2</v>
      </c>
      <c r="G1410" s="6">
        <v>7.5499999999999998E-2</v>
      </c>
      <c r="H1410" s="6">
        <v>7.6098299999999994E-2</v>
      </c>
      <c r="I1410" s="6">
        <v>8.5000000000000006E-2</v>
      </c>
      <c r="J1410" s="6">
        <v>7.5499999999999998E-2</v>
      </c>
      <c r="K1410" s="6">
        <v>7.6007500000000006E-2</v>
      </c>
      <c r="L1410" s="6">
        <v>7.6600000000000001E-2</v>
      </c>
      <c r="N1410" s="8">
        <v>3671300</v>
      </c>
      <c r="P1410" s="8">
        <v>3671300</v>
      </c>
      <c r="R1410" s="8">
        <v>3400000</v>
      </c>
      <c r="T1410" s="8">
        <v>1.0797941176470589</v>
      </c>
      <c r="U1410" s="8">
        <v>7.6100000000000001E-2</v>
      </c>
      <c r="V1410">
        <f t="shared" si="157"/>
        <v>2016</v>
      </c>
      <c r="W1410">
        <f t="shared" si="158"/>
        <v>2016</v>
      </c>
      <c r="X1410" t="str">
        <f t="shared" si="159"/>
        <v>FR00</v>
      </c>
    </row>
    <row r="1411" spans="1:24" x14ac:dyDescent="0.2">
      <c r="A1411" s="4">
        <v>42633</v>
      </c>
      <c r="B1411" s="4">
        <v>42635</v>
      </c>
      <c r="D1411" t="s">
        <v>610</v>
      </c>
      <c r="E1411" s="4">
        <v>42815</v>
      </c>
      <c r="F1411" s="6">
        <v>0</v>
      </c>
      <c r="G1411" s="6">
        <v>5.8125000000000003E-2</v>
      </c>
      <c r="H1411" s="6">
        <v>6.0374299999999999E-2</v>
      </c>
      <c r="I1411" s="6">
        <v>7.0000000000000007E-2</v>
      </c>
      <c r="J1411" s="6">
        <v>5.8125000000000003E-2</v>
      </c>
      <c r="K1411" s="6">
        <v>5.8781300000000002E-2</v>
      </c>
      <c r="L1411" s="6">
        <v>5.9687499999999998E-2</v>
      </c>
      <c r="M1411" s="8">
        <v>4000000</v>
      </c>
      <c r="N1411" s="8">
        <v>2011000</v>
      </c>
      <c r="O1411" s="8">
        <v>9901000</v>
      </c>
      <c r="P1411" s="8">
        <v>1370000</v>
      </c>
      <c r="Q1411" s="8">
        <v>7150000</v>
      </c>
      <c r="R1411" s="8">
        <v>1000000</v>
      </c>
      <c r="S1411" s="8">
        <v>4000000</v>
      </c>
      <c r="T1411" s="8">
        <v>2.0110000000000001</v>
      </c>
      <c r="U1411" s="8">
        <v>5.9200000000000003E-2</v>
      </c>
      <c r="V1411">
        <f t="shared" si="157"/>
        <v>2016</v>
      </c>
      <c r="W1411">
        <f t="shared" si="158"/>
        <v>2016</v>
      </c>
      <c r="X1411" t="str">
        <f t="shared" si="159"/>
        <v>SPNS</v>
      </c>
    </row>
    <row r="1412" spans="1:24" x14ac:dyDescent="0.2">
      <c r="A1412" s="4">
        <f t="shared" ref="A1412:A1416" si="162">A1411</f>
        <v>42633</v>
      </c>
      <c r="B1412" s="4">
        <v>42635</v>
      </c>
      <c r="D1412" t="s">
        <v>467</v>
      </c>
      <c r="E1412" s="4">
        <v>44089</v>
      </c>
      <c r="F1412" s="6">
        <v>8.2500000000000004E-2</v>
      </c>
      <c r="G1412" s="6">
        <v>6.6250000000000003E-2</v>
      </c>
      <c r="H1412" s="6">
        <v>6.8354100000000001E-2</v>
      </c>
      <c r="I1412" s="6">
        <v>6.9687499999999999E-2</v>
      </c>
      <c r="J1412" s="6">
        <v>6.6250000000000003E-2</v>
      </c>
      <c r="K1412" s="6">
        <v>6.8165900000000001E-2</v>
      </c>
      <c r="L1412" s="6">
        <v>6.9062499999999999E-2</v>
      </c>
      <c r="N1412" s="8">
        <v>1463000</v>
      </c>
      <c r="P1412" s="8">
        <v>940000</v>
      </c>
      <c r="R1412" s="8">
        <v>920000</v>
      </c>
      <c r="T1412" s="8">
        <v>1.5902173913043478</v>
      </c>
      <c r="U1412" s="8">
        <v>6.8199999999999997E-2</v>
      </c>
      <c r="V1412">
        <f t="shared" si="157"/>
        <v>2016</v>
      </c>
      <c r="W1412">
        <f t="shared" si="158"/>
        <v>2016</v>
      </c>
      <c r="X1412" t="str">
        <f t="shared" si="159"/>
        <v>PBS0</v>
      </c>
    </row>
    <row r="1413" spans="1:24" x14ac:dyDescent="0.2">
      <c r="A1413" s="4">
        <f t="shared" si="162"/>
        <v>42633</v>
      </c>
      <c r="B1413" s="4">
        <v>42635</v>
      </c>
      <c r="D1413" t="s">
        <v>537</v>
      </c>
      <c r="E1413" s="4">
        <v>43125</v>
      </c>
      <c r="F1413" s="6">
        <v>7.7499999999999999E-2</v>
      </c>
      <c r="G1413" s="6">
        <v>6.3750000000000001E-2</v>
      </c>
      <c r="H1413" s="6">
        <v>6.4671900000000004E-2</v>
      </c>
      <c r="I1413" s="6">
        <v>6.8125000000000005E-2</v>
      </c>
      <c r="J1413" s="6">
        <v>6.3750000000000001E-2</v>
      </c>
      <c r="K1413" s="6">
        <v>6.3881300000000002E-2</v>
      </c>
      <c r="L1413" s="6">
        <v>6.4062499999999994E-2</v>
      </c>
      <c r="N1413" s="8">
        <v>4426000</v>
      </c>
      <c r="P1413" s="8">
        <v>3450000</v>
      </c>
      <c r="R1413" s="8">
        <v>690000</v>
      </c>
      <c r="T1413" s="8">
        <v>6.4144927536231888</v>
      </c>
      <c r="U1413" s="8">
        <v>6.4399999999999999E-2</v>
      </c>
      <c r="V1413">
        <f t="shared" si="157"/>
        <v>2016</v>
      </c>
      <c r="W1413">
        <f t="shared" si="158"/>
        <v>2016</v>
      </c>
      <c r="X1413" t="str">
        <f t="shared" si="159"/>
        <v>PBS0</v>
      </c>
    </row>
    <row r="1414" spans="1:24" x14ac:dyDescent="0.2">
      <c r="A1414" s="4">
        <f t="shared" si="162"/>
        <v>42633</v>
      </c>
      <c r="B1414" s="4">
        <v>42635</v>
      </c>
      <c r="D1414" t="s">
        <v>555</v>
      </c>
      <c r="E1414" s="4">
        <v>45153</v>
      </c>
      <c r="F1414" s="6">
        <v>8.7499999999999994E-2</v>
      </c>
      <c r="G1414" s="6">
        <v>7.0000000000000007E-2</v>
      </c>
      <c r="H1414" s="6">
        <v>7.2278499999999996E-2</v>
      </c>
      <c r="I1414" s="6">
        <v>8.1562499999999996E-2</v>
      </c>
      <c r="J1414" s="6">
        <v>7.0000000000000007E-2</v>
      </c>
      <c r="K1414" s="6">
        <v>7.2195300000000004E-2</v>
      </c>
      <c r="L1414" s="6">
        <v>7.2812500000000002E-2</v>
      </c>
      <c r="N1414" s="8">
        <v>1059200</v>
      </c>
      <c r="P1414" s="8">
        <v>990000</v>
      </c>
      <c r="R1414" s="8">
        <v>990000</v>
      </c>
      <c r="T1414" s="8">
        <v>1.0698989898989899</v>
      </c>
      <c r="U1414" s="8">
        <v>7.22E-2</v>
      </c>
      <c r="V1414">
        <f t="shared" si="157"/>
        <v>2016</v>
      </c>
      <c r="W1414">
        <f t="shared" si="158"/>
        <v>2016</v>
      </c>
      <c r="X1414" t="str">
        <f t="shared" si="159"/>
        <v>PBS0</v>
      </c>
    </row>
    <row r="1415" spans="1:24" x14ac:dyDescent="0.2">
      <c r="A1415" s="4">
        <f t="shared" si="162"/>
        <v>42633</v>
      </c>
      <c r="B1415" s="4">
        <v>42635</v>
      </c>
      <c r="D1415" t="s">
        <v>570</v>
      </c>
      <c r="E1415" s="4">
        <v>47802</v>
      </c>
      <c r="F1415" s="6">
        <v>8.8749999999999996E-2</v>
      </c>
      <c r="G1415" s="6">
        <v>7.4999999999999997E-2</v>
      </c>
      <c r="H1415" s="6">
        <v>7.5779299999999994E-2</v>
      </c>
      <c r="I1415" s="6">
        <v>7.7812500000000007E-2</v>
      </c>
      <c r="J1415" s="6">
        <v>7.4999999999999997E-2</v>
      </c>
      <c r="K1415" s="6">
        <v>7.5499200000000002E-2</v>
      </c>
      <c r="L1415" s="6">
        <v>7.5624999999999998E-2</v>
      </c>
      <c r="N1415" s="8">
        <v>941800</v>
      </c>
      <c r="P1415" s="8">
        <v>400000</v>
      </c>
      <c r="R1415" s="8">
        <v>400000</v>
      </c>
      <c r="T1415" s="8">
        <v>2.3544999999999998</v>
      </c>
      <c r="U1415" s="8">
        <v>7.5499999999999998E-2</v>
      </c>
      <c r="V1415">
        <f t="shared" si="157"/>
        <v>2016</v>
      </c>
      <c r="W1415">
        <f t="shared" si="158"/>
        <v>2016</v>
      </c>
      <c r="X1415" t="str">
        <f t="shared" si="159"/>
        <v>PBS0</v>
      </c>
    </row>
    <row r="1416" spans="1:24" x14ac:dyDescent="0.2">
      <c r="A1416" s="4">
        <f t="shared" si="162"/>
        <v>42633</v>
      </c>
      <c r="B1416" s="4">
        <v>42635</v>
      </c>
      <c r="D1416" t="s">
        <v>552</v>
      </c>
      <c r="E1416" s="4">
        <v>43490</v>
      </c>
      <c r="F1416" s="6">
        <v>8.6249999999999993E-2</v>
      </c>
      <c r="K1416" s="6">
        <v>6.6600000000000006E-2</v>
      </c>
      <c r="N1416" s="8">
        <v>250000</v>
      </c>
      <c r="P1416" s="8">
        <v>250000</v>
      </c>
      <c r="R1416" s="8">
        <v>250000</v>
      </c>
      <c r="T1416" s="8">
        <v>1</v>
      </c>
      <c r="U1416" s="8">
        <v>6.7400000000000002E-2</v>
      </c>
      <c r="V1416">
        <f t="shared" si="157"/>
        <v>2016</v>
      </c>
      <c r="W1416">
        <f t="shared" si="158"/>
        <v>2016</v>
      </c>
      <c r="X1416" t="str">
        <f t="shared" si="159"/>
        <v>PBS0</v>
      </c>
    </row>
    <row r="1417" spans="1:24" x14ac:dyDescent="0.2">
      <c r="A1417" s="4">
        <v>42640</v>
      </c>
      <c r="B1417" s="4">
        <v>42642</v>
      </c>
      <c r="D1417" t="s">
        <v>592</v>
      </c>
      <c r="E1417" s="4">
        <v>42894</v>
      </c>
      <c r="F1417" s="6">
        <v>0</v>
      </c>
      <c r="G1417" s="6">
        <v>5.9499999999999997E-2</v>
      </c>
      <c r="H1417" s="6">
        <v>6.1256199999999997E-2</v>
      </c>
      <c r="I1417" s="6">
        <v>6.6000000000000003E-2</v>
      </c>
      <c r="J1417" s="6">
        <v>5.9499999999999997E-2</v>
      </c>
      <c r="K1417" s="6">
        <v>6.0092600000000003E-2</v>
      </c>
      <c r="L1417" s="6">
        <v>6.0999999999999999E-2</v>
      </c>
      <c r="M1417" s="8">
        <v>12000000</v>
      </c>
      <c r="N1417" s="8">
        <v>2225000</v>
      </c>
      <c r="O1417" s="8">
        <v>19730400</v>
      </c>
      <c r="P1417" s="8">
        <v>1350000</v>
      </c>
      <c r="Q1417" s="8">
        <v>14650000</v>
      </c>
      <c r="R1417" s="8">
        <v>1350000</v>
      </c>
      <c r="S1417" s="8">
        <v>14000000</v>
      </c>
      <c r="T1417" s="8">
        <v>1.6481481481481481</v>
      </c>
      <c r="U1417" s="8">
        <v>6.0100000000000001E-2</v>
      </c>
      <c r="V1417">
        <f t="shared" si="157"/>
        <v>2016</v>
      </c>
      <c r="W1417">
        <f t="shared" si="158"/>
        <v>2016</v>
      </c>
      <c r="X1417" t="str">
        <f t="shared" si="159"/>
        <v>SPN1</v>
      </c>
    </row>
    <row r="1418" spans="1:24" x14ac:dyDescent="0.2">
      <c r="A1418" s="4">
        <f t="shared" ref="A1418:A1420" si="163">A1417</f>
        <v>42640</v>
      </c>
      <c r="B1418" s="4">
        <v>42642</v>
      </c>
      <c r="D1418" t="s">
        <v>300</v>
      </c>
      <c r="E1418" s="4">
        <v>44696</v>
      </c>
      <c r="F1418" s="6">
        <v>7.0000000000000007E-2</v>
      </c>
      <c r="G1418" s="6">
        <v>6.6799999999999998E-2</v>
      </c>
      <c r="H1418" s="6">
        <v>6.7392300000000002E-2</v>
      </c>
      <c r="I1418" s="6">
        <v>6.9000000000000006E-2</v>
      </c>
      <c r="J1418" s="6">
        <v>6.6799999999999998E-2</v>
      </c>
      <c r="K1418" s="6">
        <v>6.7297899999999994E-2</v>
      </c>
      <c r="L1418" s="6">
        <v>6.7799999999999999E-2</v>
      </c>
      <c r="N1418" s="8">
        <v>6501300</v>
      </c>
      <c r="P1418" s="8">
        <v>5900000</v>
      </c>
      <c r="R1418" s="8">
        <v>5900000</v>
      </c>
      <c r="T1418" s="8">
        <v>1.1019152542372881</v>
      </c>
      <c r="U1418" s="8">
        <v>6.7299999999999999E-2</v>
      </c>
      <c r="V1418">
        <f t="shared" si="157"/>
        <v>2016</v>
      </c>
      <c r="W1418">
        <f t="shared" si="158"/>
        <v>2016</v>
      </c>
      <c r="X1418" t="str">
        <f t="shared" si="159"/>
        <v>FR00</v>
      </c>
    </row>
    <row r="1419" spans="1:24" x14ac:dyDescent="0.2">
      <c r="A1419" s="4">
        <f t="shared" si="163"/>
        <v>42640</v>
      </c>
      <c r="B1419" s="4">
        <v>42642</v>
      </c>
      <c r="D1419" t="s">
        <v>290</v>
      </c>
      <c r="E1419" s="4">
        <v>46522</v>
      </c>
      <c r="F1419" s="6">
        <v>7.0000000000000007E-2</v>
      </c>
      <c r="G1419" s="6">
        <v>6.8500000000000005E-2</v>
      </c>
      <c r="H1419" s="6">
        <v>6.9365999999999997E-2</v>
      </c>
      <c r="I1419" s="6">
        <v>7.2700000000000001E-2</v>
      </c>
      <c r="J1419" s="6">
        <v>6.8500000000000005E-2</v>
      </c>
      <c r="K1419" s="6">
        <v>6.9039500000000004E-2</v>
      </c>
      <c r="L1419" s="6">
        <v>6.93E-2</v>
      </c>
      <c r="N1419" s="8">
        <v>6495900</v>
      </c>
      <c r="P1419" s="8">
        <v>3950000</v>
      </c>
      <c r="R1419" s="8">
        <v>3400000</v>
      </c>
      <c r="T1419" s="8">
        <v>1.9105588235294118</v>
      </c>
      <c r="U1419" s="8">
        <v>6.9099999999999995E-2</v>
      </c>
      <c r="V1419">
        <f t="shared" si="157"/>
        <v>2016</v>
      </c>
      <c r="W1419">
        <f t="shared" si="158"/>
        <v>2016</v>
      </c>
      <c r="X1419" t="str">
        <f t="shared" si="159"/>
        <v>FR00</v>
      </c>
    </row>
    <row r="1420" spans="1:24" x14ac:dyDescent="0.2">
      <c r="A1420" s="4">
        <f t="shared" si="163"/>
        <v>42640</v>
      </c>
      <c r="B1420" s="4">
        <v>42642</v>
      </c>
      <c r="D1420" t="s">
        <v>535</v>
      </c>
      <c r="E1420" s="4">
        <v>49810</v>
      </c>
      <c r="F1420" s="6">
        <v>8.2500000000000004E-2</v>
      </c>
      <c r="G1420" s="6">
        <v>7.2499999999999995E-2</v>
      </c>
      <c r="H1420" s="6">
        <v>7.37453E-2</v>
      </c>
      <c r="I1420" s="6">
        <v>0.08</v>
      </c>
      <c r="J1420" s="6">
        <v>7.2499999999999995E-2</v>
      </c>
      <c r="K1420" s="6">
        <v>7.3588000000000001E-2</v>
      </c>
      <c r="L1420" s="6">
        <v>7.3700000000000002E-2</v>
      </c>
      <c r="N1420" s="8">
        <v>4508200</v>
      </c>
      <c r="P1420" s="8">
        <v>3450000</v>
      </c>
      <c r="R1420" s="8">
        <v>3350000</v>
      </c>
      <c r="U1420" s="8">
        <v>7.3599999999999999E-2</v>
      </c>
      <c r="V1420">
        <f t="shared" si="157"/>
        <v>2016</v>
      </c>
      <c r="W1420">
        <f t="shared" si="158"/>
        <v>2016</v>
      </c>
      <c r="X1420" t="str">
        <f t="shared" si="159"/>
        <v>FR00</v>
      </c>
    </row>
    <row r="1421" spans="1:24" x14ac:dyDescent="0.2">
      <c r="A1421" s="4">
        <v>42647</v>
      </c>
      <c r="B1421" s="4">
        <v>42649</v>
      </c>
      <c r="D1421" t="s">
        <v>610</v>
      </c>
      <c r="E1421" s="4">
        <v>42815</v>
      </c>
      <c r="F1421" s="6">
        <v>0</v>
      </c>
      <c r="G1421" s="6">
        <v>5.8749999999999997E-2</v>
      </c>
      <c r="H1421" s="6">
        <v>6.0516399999999998E-2</v>
      </c>
      <c r="I1421" s="6">
        <v>6.8750000000000006E-2</v>
      </c>
      <c r="J1421" s="6">
        <v>5.8749999999999997E-2</v>
      </c>
      <c r="K1421" s="6">
        <v>5.9578100000000002E-2</v>
      </c>
      <c r="L1421" s="6">
        <v>6.0312499999999998E-2</v>
      </c>
      <c r="M1421" s="8">
        <v>3000000</v>
      </c>
      <c r="N1421" s="8">
        <v>1846000</v>
      </c>
      <c r="O1421" s="8">
        <v>5426200</v>
      </c>
      <c r="P1421" s="8">
        <v>1030000</v>
      </c>
      <c r="Q1421" s="8">
        <v>3910000</v>
      </c>
      <c r="R1421" s="8">
        <v>1000000</v>
      </c>
      <c r="S1421" s="8">
        <v>3550000</v>
      </c>
      <c r="T1421" s="8">
        <v>1.8460000000000001</v>
      </c>
      <c r="U1421" s="8">
        <v>5.96E-2</v>
      </c>
      <c r="V1421">
        <f t="shared" si="157"/>
        <v>2016</v>
      </c>
      <c r="W1421">
        <f t="shared" si="158"/>
        <v>2016</v>
      </c>
      <c r="X1421" t="str">
        <f t="shared" si="159"/>
        <v>SPNS</v>
      </c>
    </row>
    <row r="1422" spans="1:24" x14ac:dyDescent="0.2">
      <c r="A1422" s="4">
        <f t="shared" ref="A1422:A1424" si="164">A1421</f>
        <v>42647</v>
      </c>
      <c r="B1422" s="4">
        <v>42649</v>
      </c>
      <c r="D1422" t="s">
        <v>611</v>
      </c>
      <c r="E1422" s="4">
        <v>43600</v>
      </c>
      <c r="F1422" s="6">
        <v>6.25E-2</v>
      </c>
      <c r="G1422" s="6">
        <v>6.5000000000000002E-2</v>
      </c>
      <c r="H1422" s="6">
        <v>6.7177700000000007E-2</v>
      </c>
      <c r="I1422" s="6">
        <v>7.0000000000000007E-2</v>
      </c>
      <c r="J1422" s="6">
        <v>6.5000000000000002E-2</v>
      </c>
      <c r="K1422" s="6">
        <v>6.6865999999999995E-2</v>
      </c>
      <c r="L1422" s="6">
        <v>6.7812499999999998E-2</v>
      </c>
      <c r="N1422" s="8">
        <v>2000000</v>
      </c>
      <c r="P1422" s="8">
        <v>2000000</v>
      </c>
      <c r="R1422" s="8">
        <v>1670000</v>
      </c>
      <c r="T1422" s="8">
        <v>1.1976047904191616</v>
      </c>
      <c r="U1422" s="8">
        <v>6.7799999999999999E-2</v>
      </c>
      <c r="V1422">
        <f t="shared" si="157"/>
        <v>2016</v>
      </c>
      <c r="W1422">
        <f t="shared" si="158"/>
        <v>2016</v>
      </c>
      <c r="X1422" t="str">
        <f t="shared" si="159"/>
        <v>PBS0</v>
      </c>
    </row>
    <row r="1423" spans="1:24" x14ac:dyDescent="0.2">
      <c r="A1423" s="4">
        <f t="shared" si="164"/>
        <v>42647</v>
      </c>
      <c r="B1423" s="4">
        <v>42649</v>
      </c>
      <c r="D1423" t="s">
        <v>612</v>
      </c>
      <c r="E1423" s="4">
        <v>44331</v>
      </c>
      <c r="F1423" s="6">
        <v>6.5000000000000002E-2</v>
      </c>
      <c r="G1423" s="6">
        <v>6.8125000000000005E-2</v>
      </c>
      <c r="H1423" s="6">
        <v>6.9459000000000007E-2</v>
      </c>
      <c r="I1423" s="6">
        <v>7.1249999999999994E-2</v>
      </c>
      <c r="J1423" s="6">
        <v>6.8125000000000005E-2</v>
      </c>
      <c r="K1423" s="6">
        <v>6.8899100000000005E-2</v>
      </c>
      <c r="L1423" s="6">
        <v>6.9375000000000006E-2</v>
      </c>
      <c r="N1423" s="8">
        <v>560000</v>
      </c>
      <c r="P1423" s="8">
        <v>210000</v>
      </c>
      <c r="R1423" s="8">
        <v>210000</v>
      </c>
      <c r="T1423" s="8">
        <v>2.6666666666666665</v>
      </c>
      <c r="U1423" s="8">
        <v>6.8900000000000003E-2</v>
      </c>
      <c r="V1423">
        <f t="shared" si="157"/>
        <v>2016</v>
      </c>
      <c r="W1423">
        <f t="shared" si="158"/>
        <v>2016</v>
      </c>
      <c r="X1423" t="str">
        <f t="shared" si="159"/>
        <v>PBS0</v>
      </c>
    </row>
    <row r="1424" spans="1:24" x14ac:dyDescent="0.2">
      <c r="A1424" s="4">
        <f t="shared" si="164"/>
        <v>42647</v>
      </c>
      <c r="B1424" s="4">
        <v>42649</v>
      </c>
      <c r="D1424" t="s">
        <v>570</v>
      </c>
      <c r="E1424" s="4">
        <v>47802</v>
      </c>
      <c r="F1424" s="6">
        <v>8.8749999999999996E-2</v>
      </c>
      <c r="G1424" s="6">
        <v>7.3749999999999996E-2</v>
      </c>
      <c r="H1424" s="6">
        <v>7.5546000000000002E-2</v>
      </c>
      <c r="I1424" s="6">
        <v>0.08</v>
      </c>
      <c r="J1424" s="6">
        <v>7.3749999999999996E-2</v>
      </c>
      <c r="K1424" s="6">
        <v>7.5198799999999996E-2</v>
      </c>
      <c r="L1424" s="6">
        <v>7.5624999999999998E-2</v>
      </c>
      <c r="N1424" s="8">
        <v>1020200</v>
      </c>
      <c r="P1424" s="8">
        <v>670000</v>
      </c>
      <c r="R1424" s="8">
        <v>670000</v>
      </c>
      <c r="T1424" s="8">
        <v>1.5226865671641792</v>
      </c>
      <c r="U1424" s="8">
        <v>7.5200000000000003E-2</v>
      </c>
      <c r="V1424">
        <f t="shared" si="157"/>
        <v>2016</v>
      </c>
      <c r="W1424">
        <f t="shared" si="158"/>
        <v>2016</v>
      </c>
      <c r="X1424" t="str">
        <f t="shared" si="159"/>
        <v>PBS0</v>
      </c>
    </row>
    <row r="1425" spans="1:24" x14ac:dyDescent="0.2">
      <c r="A1425" s="4">
        <v>42654</v>
      </c>
      <c r="B1425" s="4">
        <v>42656</v>
      </c>
      <c r="D1425" t="s">
        <v>613</v>
      </c>
      <c r="E1425" s="4">
        <v>42747</v>
      </c>
      <c r="F1425" s="6">
        <v>0</v>
      </c>
      <c r="G1425" s="6">
        <v>5.5500000000000001E-2</v>
      </c>
      <c r="H1425" s="6">
        <v>5.8274300000000001E-2</v>
      </c>
      <c r="I1425" s="6">
        <v>6.25E-2</v>
      </c>
      <c r="J1425" s="6">
        <v>5.5500000000000001E-2</v>
      </c>
      <c r="K1425" s="6">
        <v>5.6989999999999999E-2</v>
      </c>
      <c r="L1425" s="6">
        <v>5.8500000000000003E-2</v>
      </c>
      <c r="M1425" s="8">
        <v>12000000</v>
      </c>
      <c r="N1425" s="8">
        <v>1850000</v>
      </c>
      <c r="O1425" s="8">
        <v>12765800</v>
      </c>
      <c r="P1425" s="8">
        <v>1000000</v>
      </c>
      <c r="Q1425" s="8">
        <v>6200000</v>
      </c>
      <c r="R1425" s="8">
        <v>1000000</v>
      </c>
      <c r="S1425" s="8">
        <v>6150000</v>
      </c>
      <c r="T1425" s="8">
        <v>1.85</v>
      </c>
      <c r="U1425" s="8">
        <v>5.7000000000000002E-2</v>
      </c>
      <c r="V1425">
        <f t="shared" si="157"/>
        <v>2016</v>
      </c>
      <c r="W1425">
        <f t="shared" si="158"/>
        <v>2016</v>
      </c>
      <c r="X1425" t="str">
        <f t="shared" si="159"/>
        <v>SPN0</v>
      </c>
    </row>
    <row r="1426" spans="1:24" x14ac:dyDescent="0.2">
      <c r="A1426" s="4">
        <f t="shared" ref="A1426:A1429" si="165">A1425</f>
        <v>42654</v>
      </c>
      <c r="B1426" s="4">
        <v>42656</v>
      </c>
      <c r="D1426" t="s">
        <v>614</v>
      </c>
      <c r="E1426" s="4">
        <v>43020</v>
      </c>
      <c r="F1426" s="6">
        <v>0</v>
      </c>
      <c r="G1426" s="6">
        <v>6.0499999999999998E-2</v>
      </c>
      <c r="H1426" s="6">
        <v>6.2740699999999996E-2</v>
      </c>
      <c r="I1426" s="6">
        <v>6.9800000000000001E-2</v>
      </c>
      <c r="J1426" s="6">
        <v>6.0499999999999998E-2</v>
      </c>
      <c r="K1426" s="6">
        <v>6.13929E-2</v>
      </c>
      <c r="L1426" s="6">
        <v>6.1499999999999999E-2</v>
      </c>
      <c r="N1426" s="8">
        <v>1685000</v>
      </c>
      <c r="P1426" s="8">
        <v>900000</v>
      </c>
      <c r="R1426" s="8">
        <v>900000</v>
      </c>
      <c r="T1426" s="8">
        <v>1.8722222222222222</v>
      </c>
      <c r="U1426" s="8">
        <v>6.1400000000000003E-2</v>
      </c>
      <c r="V1426">
        <f t="shared" si="157"/>
        <v>2016</v>
      </c>
      <c r="W1426">
        <f t="shared" si="158"/>
        <v>2016</v>
      </c>
      <c r="X1426" t="str">
        <f t="shared" si="159"/>
        <v>SPN1</v>
      </c>
    </row>
    <row r="1427" spans="1:24" x14ac:dyDescent="0.2">
      <c r="A1427" s="4">
        <f t="shared" si="165"/>
        <v>42654</v>
      </c>
      <c r="B1427" s="4">
        <v>42656</v>
      </c>
      <c r="D1427" t="s">
        <v>300</v>
      </c>
      <c r="E1427" s="4">
        <v>44696</v>
      </c>
      <c r="F1427" s="6">
        <v>7.0000000000000007E-2</v>
      </c>
      <c r="G1427" s="6">
        <v>6.8900000000000003E-2</v>
      </c>
      <c r="H1427" s="6">
        <v>6.9850099999999998E-2</v>
      </c>
      <c r="I1427" s="6">
        <v>7.0999999999999994E-2</v>
      </c>
      <c r="J1427" s="6">
        <v>6.8900000000000003E-2</v>
      </c>
      <c r="K1427" s="6">
        <v>6.9491899999999995E-2</v>
      </c>
      <c r="L1427" s="6">
        <v>6.9699999999999998E-2</v>
      </c>
      <c r="N1427" s="8">
        <v>4032100</v>
      </c>
      <c r="P1427" s="8">
        <v>1400000</v>
      </c>
      <c r="R1427" s="8">
        <v>1400000</v>
      </c>
      <c r="T1427" s="8">
        <v>2.8800714285714286</v>
      </c>
      <c r="U1427" s="8">
        <v>6.9500000000000006E-2</v>
      </c>
      <c r="V1427">
        <f t="shared" si="157"/>
        <v>2016</v>
      </c>
      <c r="W1427">
        <f t="shared" si="158"/>
        <v>2016</v>
      </c>
      <c r="X1427" t="str">
        <f t="shared" si="159"/>
        <v>FR00</v>
      </c>
    </row>
    <row r="1428" spans="1:24" x14ac:dyDescent="0.2">
      <c r="A1428" s="4">
        <f t="shared" si="165"/>
        <v>42654</v>
      </c>
      <c r="B1428" s="4">
        <v>42656</v>
      </c>
      <c r="D1428" t="s">
        <v>539</v>
      </c>
      <c r="E1428" s="4">
        <v>47983</v>
      </c>
      <c r="F1428" s="6">
        <v>8.7499999999999994E-2</v>
      </c>
      <c r="G1428" s="6">
        <v>7.3599999999999999E-2</v>
      </c>
      <c r="H1428" s="6">
        <v>7.4157899999999999E-2</v>
      </c>
      <c r="I1428" s="6">
        <v>7.4800000000000005E-2</v>
      </c>
      <c r="J1428" s="6">
        <v>7.3599999999999999E-2</v>
      </c>
      <c r="K1428" s="6">
        <v>7.38959E-2</v>
      </c>
      <c r="L1428" s="6">
        <v>7.4099999999999999E-2</v>
      </c>
      <c r="N1428" s="8">
        <v>3578400</v>
      </c>
      <c r="P1428" s="8">
        <v>1800000</v>
      </c>
      <c r="R1428" s="8">
        <v>1800000</v>
      </c>
      <c r="T1428" s="8">
        <v>1.988</v>
      </c>
      <c r="U1428" s="8">
        <v>7.3899999999999993E-2</v>
      </c>
      <c r="V1428">
        <f t="shared" si="157"/>
        <v>2016</v>
      </c>
      <c r="W1428">
        <f t="shared" si="158"/>
        <v>2016</v>
      </c>
      <c r="X1428" t="str">
        <f t="shared" si="159"/>
        <v>FR00</v>
      </c>
    </row>
    <row r="1429" spans="1:24" x14ac:dyDescent="0.2">
      <c r="A1429" s="4">
        <f t="shared" si="165"/>
        <v>42654</v>
      </c>
      <c r="B1429" s="4">
        <v>42656</v>
      </c>
      <c r="D1429" t="s">
        <v>535</v>
      </c>
      <c r="E1429" s="4">
        <v>49810</v>
      </c>
      <c r="F1429" s="6">
        <v>8.2500000000000004E-2</v>
      </c>
      <c r="G1429" s="6">
        <v>7.4499999999999997E-2</v>
      </c>
      <c r="H1429" s="6">
        <v>7.5185000000000002E-2</v>
      </c>
      <c r="I1429" s="6">
        <v>7.6399999999999996E-2</v>
      </c>
      <c r="J1429" s="6">
        <v>7.4499999999999997E-2</v>
      </c>
      <c r="K1429" s="6">
        <v>7.4987100000000001E-2</v>
      </c>
      <c r="L1429" s="6">
        <v>7.51E-2</v>
      </c>
      <c r="N1429" s="8">
        <v>1620300</v>
      </c>
      <c r="P1429" s="8">
        <v>1100000</v>
      </c>
      <c r="R1429" s="8">
        <v>1050000</v>
      </c>
      <c r="T1429" s="8">
        <v>1.5431428571428571</v>
      </c>
      <c r="U1429" s="8">
        <v>7.4999999999999997E-2</v>
      </c>
      <c r="V1429">
        <f t="shared" si="157"/>
        <v>2016</v>
      </c>
      <c r="W1429">
        <f t="shared" si="158"/>
        <v>2016</v>
      </c>
      <c r="X1429" t="str">
        <f t="shared" si="159"/>
        <v>FR00</v>
      </c>
    </row>
    <row r="1430" spans="1:24" x14ac:dyDescent="0.2">
      <c r="A1430" s="4">
        <v>42661</v>
      </c>
      <c r="B1430" s="4">
        <v>42663</v>
      </c>
      <c r="D1430" t="s">
        <v>615</v>
      </c>
      <c r="E1430" s="4">
        <v>42844</v>
      </c>
      <c r="F1430" s="6">
        <v>0</v>
      </c>
      <c r="G1430" s="6">
        <v>5.9687499999999998E-2</v>
      </c>
      <c r="H1430" s="6">
        <v>6.1297299999999999E-2</v>
      </c>
      <c r="I1430" s="6">
        <v>0.12</v>
      </c>
      <c r="J1430" s="6">
        <v>5.9687499999999998E-2</v>
      </c>
      <c r="K1430" s="6">
        <v>6.0064399999999997E-2</v>
      </c>
      <c r="L1430" s="6">
        <v>6.0624999999999998E-2</v>
      </c>
      <c r="M1430" s="8">
        <v>3000000</v>
      </c>
      <c r="N1430" s="8">
        <v>2163000</v>
      </c>
      <c r="O1430" s="8">
        <v>4036500</v>
      </c>
      <c r="P1430" s="8">
        <v>1900000</v>
      </c>
      <c r="Q1430" s="8">
        <v>3670000</v>
      </c>
      <c r="R1430" s="8">
        <v>1000000</v>
      </c>
      <c r="S1430" s="8">
        <v>2520000</v>
      </c>
      <c r="T1430" s="8">
        <v>2.1629999999999998</v>
      </c>
      <c r="U1430" s="8">
        <v>6.0699999999999997E-2</v>
      </c>
      <c r="V1430">
        <f t="shared" si="157"/>
        <v>2016</v>
      </c>
      <c r="W1430">
        <f t="shared" si="158"/>
        <v>2016</v>
      </c>
      <c r="X1430" t="str">
        <f t="shared" si="159"/>
        <v>SPNS</v>
      </c>
    </row>
    <row r="1431" spans="1:24" x14ac:dyDescent="0.2">
      <c r="A1431" s="4">
        <f t="shared" ref="A1431:A1433" si="166">A1430</f>
        <v>42661</v>
      </c>
      <c r="B1431" s="4">
        <v>42663</v>
      </c>
      <c r="D1431" t="s">
        <v>611</v>
      </c>
      <c r="E1431" s="4">
        <v>43600</v>
      </c>
      <c r="F1431" s="6">
        <v>6.25E-2</v>
      </c>
      <c r="G1431" s="6">
        <v>6.6875000000000004E-2</v>
      </c>
      <c r="H1431" s="6">
        <v>6.9361400000000004E-2</v>
      </c>
      <c r="I1431" s="6">
        <v>7.2499999999999995E-2</v>
      </c>
      <c r="J1431" s="6">
        <v>6.6875000000000004E-2</v>
      </c>
      <c r="K1431" s="6">
        <v>6.8168000000000006E-2</v>
      </c>
      <c r="L1431" s="6">
        <v>6.9062499999999999E-2</v>
      </c>
      <c r="N1431" s="8">
        <v>714000</v>
      </c>
      <c r="P1431" s="8">
        <v>640000</v>
      </c>
      <c r="R1431" s="8">
        <v>400000</v>
      </c>
      <c r="T1431" s="8">
        <v>1.7849999999999999</v>
      </c>
      <c r="U1431" s="8">
        <v>6.9099999999999995E-2</v>
      </c>
      <c r="V1431">
        <f t="shared" si="157"/>
        <v>2016</v>
      </c>
      <c r="W1431">
        <f t="shared" si="158"/>
        <v>2016</v>
      </c>
      <c r="X1431" t="str">
        <f t="shared" si="159"/>
        <v>PBS0</v>
      </c>
    </row>
    <row r="1432" spans="1:24" x14ac:dyDescent="0.2">
      <c r="A1432" s="4">
        <f t="shared" si="166"/>
        <v>42661</v>
      </c>
      <c r="B1432" s="4">
        <v>42663</v>
      </c>
      <c r="D1432" t="s">
        <v>612</v>
      </c>
      <c r="E1432" s="4">
        <v>44331</v>
      </c>
      <c r="F1432" s="6">
        <v>6.5000000000000002E-2</v>
      </c>
      <c r="G1432" s="6">
        <v>7.0000000000000007E-2</v>
      </c>
      <c r="H1432" s="6">
        <v>7.1242299999999995E-2</v>
      </c>
      <c r="I1432" s="6">
        <v>7.2499999999999995E-2</v>
      </c>
      <c r="J1432" s="6">
        <v>7.0000000000000007E-2</v>
      </c>
      <c r="K1432" s="6">
        <v>7.11976E-2</v>
      </c>
      <c r="L1432" s="6">
        <v>7.1562500000000001E-2</v>
      </c>
      <c r="N1432" s="8">
        <v>327000</v>
      </c>
      <c r="P1432" s="8">
        <v>300000</v>
      </c>
      <c r="R1432" s="8">
        <v>300000</v>
      </c>
      <c r="T1432" s="8">
        <v>1.0900000000000001</v>
      </c>
      <c r="U1432" s="8">
        <v>7.1199999999999999E-2</v>
      </c>
      <c r="V1432">
        <f t="shared" si="157"/>
        <v>2016</v>
      </c>
      <c r="W1432">
        <f t="shared" si="158"/>
        <v>2016</v>
      </c>
      <c r="X1432" t="str">
        <f t="shared" si="159"/>
        <v>PBS0</v>
      </c>
    </row>
    <row r="1433" spans="1:24" x14ac:dyDescent="0.2">
      <c r="A1433" s="4">
        <f t="shared" si="166"/>
        <v>42661</v>
      </c>
      <c r="B1433" s="4">
        <v>42663</v>
      </c>
      <c r="D1433" t="s">
        <v>570</v>
      </c>
      <c r="E1433" s="4">
        <v>47802</v>
      </c>
      <c r="F1433" s="6">
        <v>8.8749999999999996E-2</v>
      </c>
      <c r="G1433" s="6">
        <v>7.5312500000000004E-2</v>
      </c>
      <c r="H1433" s="6">
        <v>7.5812699999999997E-2</v>
      </c>
      <c r="I1433" s="6">
        <v>8.1562499999999996E-2</v>
      </c>
      <c r="J1433" s="6">
        <v>7.5312500000000004E-2</v>
      </c>
      <c r="K1433" s="6">
        <v>7.5772199999999998E-2</v>
      </c>
      <c r="L1433" s="6">
        <v>7.6562500000000006E-2</v>
      </c>
      <c r="N1433" s="8">
        <v>832500</v>
      </c>
      <c r="P1433" s="8">
        <v>830000</v>
      </c>
      <c r="R1433" s="8">
        <v>820000</v>
      </c>
      <c r="T1433" s="8">
        <v>1.0152439024390243</v>
      </c>
      <c r="U1433" s="8">
        <v>7.5800000000000006E-2</v>
      </c>
      <c r="V1433">
        <f t="shared" si="157"/>
        <v>2016</v>
      </c>
      <c r="W1433">
        <f t="shared" si="158"/>
        <v>2016</v>
      </c>
      <c r="X1433" t="str">
        <f t="shared" si="159"/>
        <v>PBS0</v>
      </c>
    </row>
    <row r="1434" spans="1:24" x14ac:dyDescent="0.2">
      <c r="A1434" s="4">
        <v>42667</v>
      </c>
      <c r="B1434" s="4">
        <v>42669</v>
      </c>
      <c r="D1434" t="s">
        <v>616</v>
      </c>
      <c r="E1434" s="4">
        <v>43753</v>
      </c>
      <c r="F1434" s="6">
        <v>6.6000000000000003E-2</v>
      </c>
      <c r="K1434" s="6">
        <v>6.6000000000000003E-2</v>
      </c>
      <c r="M1434" s="8">
        <v>20000000</v>
      </c>
      <c r="N1434" s="8">
        <v>19848720</v>
      </c>
      <c r="P1434" s="8">
        <v>19691455</v>
      </c>
      <c r="R1434" s="8">
        <v>19691455</v>
      </c>
      <c r="T1434" s="8">
        <v>1.0079864591011685</v>
      </c>
      <c r="U1434" s="8">
        <v>6.6000000000000003E-2</v>
      </c>
      <c r="V1434">
        <f t="shared" si="157"/>
        <v>2016</v>
      </c>
      <c r="W1434">
        <f t="shared" si="158"/>
        <v>2016</v>
      </c>
      <c r="X1434" t="str">
        <f t="shared" si="159"/>
        <v>ORI0</v>
      </c>
    </row>
    <row r="1435" spans="1:24" x14ac:dyDescent="0.2">
      <c r="A1435" s="4">
        <v>42668</v>
      </c>
      <c r="B1435" s="4">
        <v>42670</v>
      </c>
      <c r="D1435" t="s">
        <v>606</v>
      </c>
      <c r="E1435" s="4">
        <v>42951</v>
      </c>
      <c r="F1435" s="6">
        <v>0</v>
      </c>
      <c r="G1435" s="6">
        <v>5.8500000000000003E-2</v>
      </c>
      <c r="H1435" s="6">
        <v>6.0157000000000002E-2</v>
      </c>
      <c r="I1435" s="6">
        <v>6.3799999999999996E-2</v>
      </c>
      <c r="J1435" s="6">
        <v>5.8500000000000003E-2</v>
      </c>
      <c r="K1435" s="6">
        <v>5.9942099999999998E-2</v>
      </c>
      <c r="L1435" s="6">
        <v>6.0999999999999999E-2</v>
      </c>
      <c r="M1435" s="8">
        <v>10000000</v>
      </c>
      <c r="N1435" s="8">
        <v>2221000</v>
      </c>
      <c r="O1435" s="8">
        <v>15321300</v>
      </c>
      <c r="P1435" s="8">
        <v>1950000</v>
      </c>
      <c r="Q1435" s="8">
        <v>11744500</v>
      </c>
      <c r="R1435" s="8">
        <v>1900000</v>
      </c>
      <c r="S1435" s="8">
        <v>11620000</v>
      </c>
      <c r="T1435" s="8">
        <v>1.1689473684210527</v>
      </c>
      <c r="U1435" s="8">
        <v>0.06</v>
      </c>
      <c r="V1435">
        <f t="shared" si="157"/>
        <v>2016</v>
      </c>
      <c r="W1435">
        <f t="shared" si="158"/>
        <v>2016</v>
      </c>
      <c r="X1435" t="str">
        <f t="shared" si="159"/>
        <v>SPN1</v>
      </c>
    </row>
    <row r="1436" spans="1:24" x14ac:dyDescent="0.2">
      <c r="A1436" s="4">
        <f t="shared" ref="A1436:A1439" si="167">A1435</f>
        <v>42668</v>
      </c>
      <c r="B1436" s="4">
        <v>42670</v>
      </c>
      <c r="D1436" t="s">
        <v>290</v>
      </c>
      <c r="E1436" s="4">
        <v>46522</v>
      </c>
      <c r="F1436" s="6">
        <v>7.0000000000000007E-2</v>
      </c>
      <c r="G1436" s="6">
        <v>6.9800000000000001E-2</v>
      </c>
      <c r="H1436" s="6">
        <v>7.0518999999999998E-2</v>
      </c>
      <c r="I1436" s="6">
        <v>0.1</v>
      </c>
      <c r="J1436" s="6">
        <v>6.9800000000000001E-2</v>
      </c>
      <c r="K1436" s="6">
        <v>7.0396799999999995E-2</v>
      </c>
      <c r="L1436" s="6">
        <v>7.0800000000000002E-2</v>
      </c>
      <c r="N1436" s="8">
        <v>8765500</v>
      </c>
      <c r="P1436" s="8">
        <v>7400000</v>
      </c>
      <c r="R1436" s="8">
        <v>7400000</v>
      </c>
      <c r="T1436" s="8">
        <v>1.1845270270270269</v>
      </c>
      <c r="U1436" s="8">
        <v>7.0400000000000004E-2</v>
      </c>
      <c r="V1436">
        <f t="shared" si="157"/>
        <v>2016</v>
      </c>
      <c r="W1436">
        <f t="shared" si="158"/>
        <v>2016</v>
      </c>
      <c r="X1436" t="str">
        <f t="shared" si="159"/>
        <v>FR00</v>
      </c>
    </row>
    <row r="1437" spans="1:24" x14ac:dyDescent="0.2">
      <c r="A1437" s="4">
        <f t="shared" si="167"/>
        <v>42668</v>
      </c>
      <c r="B1437" s="4">
        <v>42670</v>
      </c>
      <c r="D1437" t="s">
        <v>539</v>
      </c>
      <c r="E1437" s="4">
        <v>47983</v>
      </c>
      <c r="F1437" s="6">
        <v>8.7499999999999994E-2</v>
      </c>
      <c r="G1437" s="6">
        <v>7.3800000000000004E-2</v>
      </c>
      <c r="H1437" s="6">
        <v>7.4408799999999997E-2</v>
      </c>
      <c r="I1437" s="6">
        <v>7.5999999999999998E-2</v>
      </c>
      <c r="J1437" s="6">
        <v>7.3800000000000004E-2</v>
      </c>
      <c r="K1437" s="6">
        <v>7.4087899999999998E-2</v>
      </c>
      <c r="L1437" s="6">
        <v>7.4200000000000002E-2</v>
      </c>
      <c r="N1437" s="8">
        <v>1345000</v>
      </c>
      <c r="P1437" s="8">
        <v>400000</v>
      </c>
      <c r="R1437" s="8">
        <v>400000</v>
      </c>
      <c r="T1437" s="8">
        <v>3.3624999999999998</v>
      </c>
      <c r="U1437" s="8">
        <v>7.4099999999999999E-2</v>
      </c>
      <c r="V1437">
        <f t="shared" si="157"/>
        <v>2016</v>
      </c>
      <c r="W1437">
        <f t="shared" si="158"/>
        <v>2016</v>
      </c>
      <c r="X1437" t="str">
        <f t="shared" si="159"/>
        <v>FR00</v>
      </c>
    </row>
    <row r="1438" spans="1:24" x14ac:dyDescent="0.2">
      <c r="A1438" s="4">
        <f t="shared" si="167"/>
        <v>42668</v>
      </c>
      <c r="B1438" s="4">
        <v>42670</v>
      </c>
      <c r="D1438" t="s">
        <v>535</v>
      </c>
      <c r="E1438" s="4">
        <v>49810</v>
      </c>
      <c r="F1438" s="6">
        <v>8.2500000000000004E-2</v>
      </c>
      <c r="G1438" s="6">
        <v>7.5499999999999998E-2</v>
      </c>
      <c r="H1438" s="6">
        <v>7.62269E-2</v>
      </c>
      <c r="I1438" s="6">
        <v>7.7499999999999999E-2</v>
      </c>
      <c r="J1438" s="6">
        <v>7.5499999999999998E-2</v>
      </c>
      <c r="K1438" s="6">
        <v>7.5993699999999997E-2</v>
      </c>
      <c r="L1438" s="6">
        <v>7.6200000000000004E-2</v>
      </c>
      <c r="N1438" s="8">
        <v>2495300</v>
      </c>
      <c r="P1438" s="8">
        <v>1500000</v>
      </c>
      <c r="R1438" s="8">
        <v>1500000</v>
      </c>
      <c r="T1438" s="8">
        <v>1.6635333333333333</v>
      </c>
      <c r="U1438" s="8">
        <v>7.5999999999999998E-2</v>
      </c>
      <c r="V1438">
        <f t="shared" si="157"/>
        <v>2016</v>
      </c>
      <c r="W1438">
        <f t="shared" si="158"/>
        <v>2016</v>
      </c>
      <c r="X1438" t="str">
        <f t="shared" si="159"/>
        <v>FR00</v>
      </c>
    </row>
    <row r="1439" spans="1:24" x14ac:dyDescent="0.2">
      <c r="A1439" s="4">
        <f t="shared" si="167"/>
        <v>42668</v>
      </c>
      <c r="B1439" s="4">
        <v>42670</v>
      </c>
      <c r="D1439" t="s">
        <v>427</v>
      </c>
      <c r="E1439" s="4">
        <v>52642</v>
      </c>
      <c r="F1439" s="6">
        <v>8.7499999999999994E-2</v>
      </c>
      <c r="G1439" s="6">
        <v>7.6499999999999999E-2</v>
      </c>
      <c r="H1439" s="6">
        <v>7.7482200000000001E-2</v>
      </c>
      <c r="I1439" s="6">
        <v>8.2500000000000004E-2</v>
      </c>
      <c r="J1439" s="6">
        <v>7.6499999999999999E-2</v>
      </c>
      <c r="K1439" s="6">
        <v>7.7306100000000003E-2</v>
      </c>
      <c r="L1439" s="6">
        <v>7.7799999999999994E-2</v>
      </c>
      <c r="N1439" s="8">
        <v>494500</v>
      </c>
      <c r="P1439" s="8">
        <v>494500</v>
      </c>
      <c r="R1439" s="8">
        <v>420000</v>
      </c>
      <c r="T1439" s="8">
        <v>1.1773809523809524</v>
      </c>
      <c r="U1439" s="8">
        <v>7.7799999999999994E-2</v>
      </c>
      <c r="V1439">
        <f t="shared" si="157"/>
        <v>2016</v>
      </c>
      <c r="W1439">
        <f t="shared" si="158"/>
        <v>2016</v>
      </c>
      <c r="X1439" t="str">
        <f t="shared" si="159"/>
        <v>FR00</v>
      </c>
    </row>
    <row r="1440" spans="1:24" x14ac:dyDescent="0.2">
      <c r="A1440" s="4">
        <v>42675</v>
      </c>
      <c r="B1440" s="4">
        <v>42677</v>
      </c>
      <c r="D1440" t="s">
        <v>615</v>
      </c>
      <c r="E1440" s="4">
        <v>42844</v>
      </c>
      <c r="F1440" s="6">
        <v>0</v>
      </c>
      <c r="G1440" s="6">
        <v>5.7500000000000002E-2</v>
      </c>
      <c r="H1440" s="6">
        <v>6.0546999999999997E-2</v>
      </c>
      <c r="I1440" s="6">
        <v>6.7500000000000004E-2</v>
      </c>
      <c r="J1440" s="6">
        <v>5.7500000000000002E-2</v>
      </c>
      <c r="K1440" s="6">
        <v>5.9922900000000001E-2</v>
      </c>
      <c r="L1440" s="6">
        <v>0.06</v>
      </c>
      <c r="M1440" s="8">
        <v>3000000</v>
      </c>
      <c r="N1440" s="8">
        <v>2146000</v>
      </c>
      <c r="O1440" s="8">
        <v>4975000</v>
      </c>
      <c r="P1440" s="8">
        <v>2100000</v>
      </c>
      <c r="Q1440" s="8">
        <v>4382000</v>
      </c>
      <c r="R1440" s="8">
        <v>1500000</v>
      </c>
      <c r="S1440" s="8">
        <v>3555000</v>
      </c>
      <c r="T1440" s="8">
        <v>1.4306666666666668</v>
      </c>
      <c r="U1440" s="8">
        <v>6.0299999999999999E-2</v>
      </c>
      <c r="V1440">
        <f t="shared" si="157"/>
        <v>2016</v>
      </c>
      <c r="W1440">
        <f t="shared" si="158"/>
        <v>2016</v>
      </c>
      <c r="X1440" t="str">
        <f t="shared" si="159"/>
        <v>SPNS</v>
      </c>
    </row>
    <row r="1441" spans="1:24" x14ac:dyDescent="0.2">
      <c r="A1441" s="4">
        <f t="shared" ref="A1441:A1443" si="168">A1440</f>
        <v>42675</v>
      </c>
      <c r="B1441" s="4">
        <v>42677</v>
      </c>
      <c r="D1441" t="s">
        <v>611</v>
      </c>
      <c r="E1441" s="4">
        <v>43600</v>
      </c>
      <c r="F1441" s="6">
        <v>6.25E-2</v>
      </c>
      <c r="G1441" s="6">
        <v>6.7812499999999998E-2</v>
      </c>
      <c r="H1441" s="6">
        <v>6.9554199999999997E-2</v>
      </c>
      <c r="I1441" s="6">
        <v>7.2187500000000002E-2</v>
      </c>
      <c r="J1441" s="6">
        <v>6.7812499999999998E-2</v>
      </c>
      <c r="K1441" s="6">
        <v>6.8815500000000002E-2</v>
      </c>
      <c r="L1441" s="6">
        <v>6.9687499999999999E-2</v>
      </c>
      <c r="N1441" s="8">
        <v>1357000</v>
      </c>
      <c r="P1441" s="8">
        <v>1100000</v>
      </c>
      <c r="R1441" s="8">
        <v>890000</v>
      </c>
      <c r="T1441" s="8">
        <v>1.5247191011235954</v>
      </c>
      <c r="U1441" s="8">
        <v>6.9099999999999995E-2</v>
      </c>
      <c r="V1441">
        <f t="shared" si="157"/>
        <v>2016</v>
      </c>
      <c r="W1441">
        <f t="shared" si="158"/>
        <v>2016</v>
      </c>
      <c r="X1441" t="str">
        <f t="shared" si="159"/>
        <v>PBS0</v>
      </c>
    </row>
    <row r="1442" spans="1:24" x14ac:dyDescent="0.2">
      <c r="A1442" s="4">
        <f t="shared" si="168"/>
        <v>42675</v>
      </c>
      <c r="B1442" s="4">
        <v>42677</v>
      </c>
      <c r="D1442" t="s">
        <v>612</v>
      </c>
      <c r="E1442" s="4">
        <v>44331</v>
      </c>
      <c r="F1442" s="6">
        <v>6.5000000000000002E-2</v>
      </c>
      <c r="G1442" s="6">
        <v>7.0937500000000001E-2</v>
      </c>
      <c r="H1442" s="6">
        <v>7.2348599999999999E-2</v>
      </c>
      <c r="I1442" s="6">
        <v>7.3124999999999996E-2</v>
      </c>
      <c r="J1442" s="6">
        <v>7.0937500000000001E-2</v>
      </c>
      <c r="K1442" s="6">
        <v>7.1556499999999995E-2</v>
      </c>
      <c r="L1442" s="6">
        <v>7.2187500000000002E-2</v>
      </c>
      <c r="N1442" s="8">
        <v>460000</v>
      </c>
      <c r="P1442" s="8">
        <v>170000</v>
      </c>
      <c r="R1442" s="8">
        <v>165000</v>
      </c>
      <c r="T1442" s="8">
        <v>2.7878787878787881</v>
      </c>
      <c r="U1442" s="8">
        <v>7.1599999999999997E-2</v>
      </c>
      <c r="V1442">
        <f t="shared" si="157"/>
        <v>2016</v>
      </c>
      <c r="W1442">
        <f t="shared" si="158"/>
        <v>2016</v>
      </c>
      <c r="X1442" t="str">
        <f t="shared" si="159"/>
        <v>PBS0</v>
      </c>
    </row>
    <row r="1443" spans="1:24" x14ac:dyDescent="0.2">
      <c r="A1443" s="4">
        <f t="shared" si="168"/>
        <v>42675</v>
      </c>
      <c r="B1443" s="4">
        <v>42677</v>
      </c>
      <c r="D1443" t="s">
        <v>570</v>
      </c>
      <c r="E1443" s="4">
        <v>47802</v>
      </c>
      <c r="F1443" s="6">
        <v>8.8749999999999996E-2</v>
      </c>
      <c r="G1443" s="6">
        <v>7.7812500000000007E-2</v>
      </c>
      <c r="H1443" s="6">
        <v>7.8809400000000002E-2</v>
      </c>
      <c r="I1443" s="6">
        <v>8.5000000000000006E-2</v>
      </c>
      <c r="J1443" s="6">
        <v>7.7812500000000007E-2</v>
      </c>
      <c r="K1443" s="6">
        <v>7.8785099999999997E-2</v>
      </c>
      <c r="L1443" s="6">
        <v>7.9687499999999994E-2</v>
      </c>
      <c r="N1443" s="8">
        <v>1012000</v>
      </c>
      <c r="P1443" s="8">
        <v>1012000</v>
      </c>
      <c r="R1443" s="8">
        <v>1000000</v>
      </c>
      <c r="T1443" s="8">
        <v>1.012</v>
      </c>
      <c r="U1443" s="8">
        <v>7.9100000000000004E-2</v>
      </c>
      <c r="V1443">
        <f t="shared" si="157"/>
        <v>2016</v>
      </c>
      <c r="W1443">
        <f t="shared" si="158"/>
        <v>2016</v>
      </c>
      <c r="X1443" t="str">
        <f t="shared" si="159"/>
        <v>PBS0</v>
      </c>
    </row>
    <row r="1444" spans="1:24" x14ac:dyDescent="0.2">
      <c r="A1444" s="4">
        <v>42682</v>
      </c>
      <c r="B1444" s="4">
        <v>42684</v>
      </c>
      <c r="D1444" t="s">
        <v>617</v>
      </c>
      <c r="E1444" s="4">
        <v>42775</v>
      </c>
      <c r="F1444" s="6">
        <v>0</v>
      </c>
      <c r="G1444" s="6">
        <v>5.7000000000000002E-2</v>
      </c>
      <c r="H1444" s="6">
        <v>5.8256500000000003E-2</v>
      </c>
      <c r="I1444" s="6">
        <v>0.06</v>
      </c>
      <c r="J1444" s="6">
        <v>5.7000000000000002E-2</v>
      </c>
      <c r="K1444" s="6">
        <v>5.7708000000000002E-2</v>
      </c>
      <c r="L1444" s="6">
        <v>5.8299999999999998E-2</v>
      </c>
      <c r="M1444" s="8">
        <v>10000000</v>
      </c>
      <c r="N1444" s="8">
        <v>4415000</v>
      </c>
      <c r="O1444" s="8">
        <v>22514500</v>
      </c>
      <c r="P1444" s="8">
        <v>3300000</v>
      </c>
      <c r="Q1444" s="8">
        <v>14400000</v>
      </c>
      <c r="R1444" s="8">
        <v>2000000</v>
      </c>
      <c r="S1444" s="8">
        <v>12900000</v>
      </c>
      <c r="T1444" s="8">
        <v>2.2075</v>
      </c>
      <c r="U1444" s="8">
        <v>5.8000000000000003E-2</v>
      </c>
      <c r="V1444">
        <f t="shared" si="157"/>
        <v>2016</v>
      </c>
      <c r="W1444">
        <f t="shared" si="158"/>
        <v>2016</v>
      </c>
      <c r="X1444" t="str">
        <f t="shared" si="159"/>
        <v>SPN0</v>
      </c>
    </row>
    <row r="1445" spans="1:24" x14ac:dyDescent="0.2">
      <c r="A1445" s="4">
        <f t="shared" ref="A1445:A1448" si="169">A1444</f>
        <v>42682</v>
      </c>
      <c r="B1445" s="4">
        <v>42684</v>
      </c>
      <c r="D1445" t="s">
        <v>618</v>
      </c>
      <c r="E1445" s="4">
        <v>43048</v>
      </c>
      <c r="F1445" s="6">
        <v>0</v>
      </c>
      <c r="G1445" s="6">
        <v>6.0999999999999999E-2</v>
      </c>
      <c r="H1445" s="6">
        <v>6.2511300000000006E-2</v>
      </c>
      <c r="I1445" s="6">
        <v>6.5000000000000002E-2</v>
      </c>
      <c r="J1445" s="6">
        <v>6.0999999999999999E-2</v>
      </c>
      <c r="K1445" s="6">
        <v>6.1865299999999998E-2</v>
      </c>
      <c r="L1445" s="6">
        <v>6.2E-2</v>
      </c>
      <c r="N1445" s="8">
        <v>1840000</v>
      </c>
      <c r="P1445" s="8">
        <v>1400000</v>
      </c>
      <c r="R1445" s="8">
        <v>1250000</v>
      </c>
      <c r="T1445" s="8">
        <v>1.472</v>
      </c>
      <c r="U1445" s="8">
        <v>6.2E-2</v>
      </c>
      <c r="V1445">
        <f t="shared" si="157"/>
        <v>2016</v>
      </c>
      <c r="W1445">
        <f t="shared" si="158"/>
        <v>2016</v>
      </c>
      <c r="X1445" t="str">
        <f t="shared" si="159"/>
        <v>SPN1</v>
      </c>
    </row>
    <row r="1446" spans="1:24" x14ac:dyDescent="0.2">
      <c r="A1446" s="4">
        <f t="shared" si="169"/>
        <v>42682</v>
      </c>
      <c r="B1446" s="4">
        <v>42684</v>
      </c>
      <c r="D1446" t="s">
        <v>300</v>
      </c>
      <c r="E1446" s="4">
        <v>44696</v>
      </c>
      <c r="F1446" s="6">
        <v>7.0000000000000007E-2</v>
      </c>
      <c r="G1446" s="6">
        <v>6.9500000000000006E-2</v>
      </c>
      <c r="H1446" s="6">
        <v>6.9971000000000005E-2</v>
      </c>
      <c r="I1446" s="6">
        <v>7.2499999999999995E-2</v>
      </c>
      <c r="J1446" s="6">
        <v>6.9500000000000006E-2</v>
      </c>
      <c r="K1446" s="6">
        <v>6.96991E-2</v>
      </c>
      <c r="L1446" s="6">
        <v>7.0000000000000007E-2</v>
      </c>
      <c r="N1446" s="8">
        <v>5678400</v>
      </c>
      <c r="P1446" s="8">
        <v>3850000</v>
      </c>
      <c r="R1446" s="8">
        <v>3850000</v>
      </c>
      <c r="T1446" s="8">
        <v>1.4749090909090909</v>
      </c>
      <c r="U1446" s="8">
        <v>6.9699999999999998E-2</v>
      </c>
      <c r="V1446">
        <f t="shared" si="157"/>
        <v>2016</v>
      </c>
      <c r="W1446">
        <f t="shared" si="158"/>
        <v>2016</v>
      </c>
      <c r="X1446" t="str">
        <f t="shared" si="159"/>
        <v>FR00</v>
      </c>
    </row>
    <row r="1447" spans="1:24" x14ac:dyDescent="0.2">
      <c r="A1447" s="4">
        <f t="shared" si="169"/>
        <v>42682</v>
      </c>
      <c r="B1447" s="4">
        <v>42684</v>
      </c>
      <c r="D1447" t="s">
        <v>290</v>
      </c>
      <c r="E1447" s="4">
        <v>46522</v>
      </c>
      <c r="F1447" s="6">
        <v>7.0000000000000007E-2</v>
      </c>
      <c r="G1447" s="6">
        <v>7.2999999999999995E-2</v>
      </c>
      <c r="H1447" s="6">
        <v>7.3703900000000003E-2</v>
      </c>
      <c r="I1447" s="6">
        <v>7.4999999999999997E-2</v>
      </c>
      <c r="J1447" s="6">
        <v>7.2999999999999995E-2</v>
      </c>
      <c r="K1447" s="6">
        <v>7.3397900000000002E-2</v>
      </c>
      <c r="L1447" s="6">
        <v>7.3599999999999999E-2</v>
      </c>
      <c r="N1447" s="8">
        <v>8050100</v>
      </c>
      <c r="P1447" s="8">
        <v>4050000</v>
      </c>
      <c r="R1447" s="8">
        <v>4050000</v>
      </c>
      <c r="T1447" s="8">
        <v>1.9876790123456791</v>
      </c>
      <c r="U1447" s="8">
        <v>7.3400000000000007E-2</v>
      </c>
      <c r="V1447">
        <f t="shared" si="157"/>
        <v>2016</v>
      </c>
      <c r="W1447">
        <f t="shared" si="158"/>
        <v>2016</v>
      </c>
      <c r="X1447" t="str">
        <f t="shared" si="159"/>
        <v>FR00</v>
      </c>
    </row>
    <row r="1448" spans="1:24" x14ac:dyDescent="0.2">
      <c r="A1448" s="4">
        <f t="shared" si="169"/>
        <v>42682</v>
      </c>
      <c r="B1448" s="4">
        <v>42684</v>
      </c>
      <c r="D1448" t="s">
        <v>619</v>
      </c>
      <c r="E1448" s="4">
        <v>48441</v>
      </c>
      <c r="F1448" s="6">
        <v>7.4999999999999997E-2</v>
      </c>
      <c r="G1448" s="6">
        <v>7.6999999999999999E-2</v>
      </c>
      <c r="H1448" s="6">
        <v>7.7845600000000001E-2</v>
      </c>
      <c r="I1448" s="6">
        <v>7.85E-2</v>
      </c>
      <c r="J1448" s="6">
        <v>7.6999999999999999E-2</v>
      </c>
      <c r="K1448" s="6">
        <v>7.7687099999999995E-2</v>
      </c>
      <c r="L1448" s="6">
        <v>7.7899999999999997E-2</v>
      </c>
      <c r="N1448" s="8">
        <v>2531000</v>
      </c>
      <c r="P1448" s="8">
        <v>1800000</v>
      </c>
      <c r="R1448" s="8">
        <v>1750000</v>
      </c>
      <c r="T1448" s="8">
        <v>1.4462857142857144</v>
      </c>
      <c r="U1448" s="8">
        <v>7.7700000000000005E-2</v>
      </c>
      <c r="V1448">
        <f t="shared" si="157"/>
        <v>2016</v>
      </c>
      <c r="W1448">
        <f t="shared" si="158"/>
        <v>2016</v>
      </c>
      <c r="X1448" t="str">
        <f t="shared" si="159"/>
        <v>FR00</v>
      </c>
    </row>
    <row r="1449" spans="1:24" x14ac:dyDescent="0.2">
      <c r="A1449" s="4">
        <v>42710</v>
      </c>
      <c r="B1449" s="4">
        <v>42712</v>
      </c>
      <c r="D1449" t="s">
        <v>620</v>
      </c>
      <c r="E1449" s="4">
        <v>42801</v>
      </c>
      <c r="F1449" s="6">
        <v>0</v>
      </c>
      <c r="G1449" s="6">
        <v>5.7200000000000001E-2</v>
      </c>
      <c r="H1449" s="6">
        <v>5.9983000000000002E-2</v>
      </c>
      <c r="I1449" s="6">
        <v>6.7500000000000004E-2</v>
      </c>
      <c r="J1449" s="6">
        <v>5.7200000000000001E-2</v>
      </c>
      <c r="K1449" s="6">
        <v>5.8117500000000002E-2</v>
      </c>
      <c r="L1449" s="6">
        <v>5.91E-2</v>
      </c>
      <c r="M1449" s="8">
        <v>6200000</v>
      </c>
      <c r="N1449" s="8">
        <v>4466000</v>
      </c>
      <c r="O1449" s="8">
        <v>29287200</v>
      </c>
      <c r="P1449" s="8">
        <v>4466000</v>
      </c>
      <c r="Q1449" s="8">
        <v>26296400</v>
      </c>
      <c r="R1449" s="8">
        <v>2000000</v>
      </c>
      <c r="S1449" s="8">
        <v>6200000</v>
      </c>
      <c r="T1449" s="8">
        <v>2.2330000000000001</v>
      </c>
      <c r="U1449" s="8">
        <v>6.0999999999999999E-2</v>
      </c>
      <c r="V1449">
        <f t="shared" si="157"/>
        <v>2016</v>
      </c>
      <c r="W1449">
        <f t="shared" si="158"/>
        <v>2016</v>
      </c>
      <c r="X1449" t="str">
        <f t="shared" si="159"/>
        <v>SPN0</v>
      </c>
    </row>
    <row r="1450" spans="1:24" x14ac:dyDescent="0.2">
      <c r="A1450" s="4">
        <f t="shared" ref="A1450:A1453" si="170">A1449</f>
        <v>42710</v>
      </c>
      <c r="B1450" s="4">
        <v>42712</v>
      </c>
      <c r="D1450" t="s">
        <v>621</v>
      </c>
      <c r="E1450" s="4">
        <v>43076</v>
      </c>
      <c r="F1450" s="6">
        <v>0</v>
      </c>
      <c r="G1450" s="6">
        <v>6.4500000000000002E-2</v>
      </c>
      <c r="H1450" s="6">
        <v>6.8720699999999996E-2</v>
      </c>
      <c r="I1450" s="6">
        <v>7.4999999999999997E-2</v>
      </c>
      <c r="J1450" s="6">
        <v>6.4500000000000002E-2</v>
      </c>
      <c r="K1450" s="6">
        <v>6.6250000000000003E-2</v>
      </c>
      <c r="L1450" s="6">
        <v>6.7000000000000004E-2</v>
      </c>
      <c r="N1450" s="8">
        <v>3861000</v>
      </c>
      <c r="P1450" s="8">
        <v>2600000</v>
      </c>
      <c r="R1450" s="8">
        <v>800000</v>
      </c>
      <c r="T1450" s="8">
        <v>4.8262499999999999</v>
      </c>
      <c r="U1450" s="8">
        <v>6.8000000000000005E-2</v>
      </c>
      <c r="V1450">
        <f t="shared" si="157"/>
        <v>2016</v>
      </c>
      <c r="W1450">
        <f t="shared" si="158"/>
        <v>2016</v>
      </c>
      <c r="X1450" t="str">
        <f t="shared" si="159"/>
        <v>SPN1</v>
      </c>
    </row>
    <row r="1451" spans="1:24" x14ac:dyDescent="0.2">
      <c r="A1451" s="4">
        <f t="shared" si="170"/>
        <v>42710</v>
      </c>
      <c r="B1451" s="4">
        <v>42712</v>
      </c>
      <c r="D1451" t="s">
        <v>300</v>
      </c>
      <c r="E1451" s="4">
        <v>44696</v>
      </c>
      <c r="F1451" s="6">
        <v>7.0000000000000007E-2</v>
      </c>
      <c r="G1451" s="6">
        <v>7.5899999999999995E-2</v>
      </c>
      <c r="H1451" s="6">
        <v>7.7495499999999995E-2</v>
      </c>
      <c r="I1451" s="6">
        <v>0.08</v>
      </c>
      <c r="J1451" s="6">
        <v>7.5899999999999995E-2</v>
      </c>
      <c r="K1451" s="6">
        <v>7.6382599999999995E-2</v>
      </c>
      <c r="L1451" s="6">
        <v>7.6700000000000004E-2</v>
      </c>
      <c r="N1451" s="8">
        <v>8545000</v>
      </c>
      <c r="P1451" s="8">
        <v>8545000</v>
      </c>
      <c r="R1451" s="8">
        <v>1800000</v>
      </c>
      <c r="T1451" s="8">
        <v>4.7472222222222218</v>
      </c>
      <c r="U1451" s="8">
        <v>7.7600000000000002E-2</v>
      </c>
      <c r="V1451">
        <f t="shared" si="157"/>
        <v>2016</v>
      </c>
      <c r="W1451">
        <f t="shared" si="158"/>
        <v>2016</v>
      </c>
      <c r="X1451" t="str">
        <f t="shared" si="159"/>
        <v>FR00</v>
      </c>
    </row>
    <row r="1452" spans="1:24" x14ac:dyDescent="0.2">
      <c r="A1452" s="4">
        <f t="shared" si="170"/>
        <v>42710</v>
      </c>
      <c r="B1452" s="4">
        <v>42712</v>
      </c>
      <c r="D1452" t="s">
        <v>290</v>
      </c>
      <c r="E1452" s="4">
        <v>46522</v>
      </c>
      <c r="F1452" s="6">
        <v>7.0000000000000007E-2</v>
      </c>
      <c r="G1452" s="6">
        <v>7.8899999999999998E-2</v>
      </c>
      <c r="H1452" s="6">
        <v>7.9554899999999998E-2</v>
      </c>
      <c r="I1452" s="6">
        <v>8.1500000000000003E-2</v>
      </c>
      <c r="J1452" s="6">
        <v>7.8899999999999998E-2</v>
      </c>
      <c r="K1452" s="6">
        <v>7.89107E-2</v>
      </c>
      <c r="L1452" s="6">
        <v>7.9000000000000001E-2</v>
      </c>
      <c r="N1452" s="8">
        <v>10667400</v>
      </c>
      <c r="P1452" s="8">
        <v>10667400</v>
      </c>
      <c r="R1452" s="8">
        <v>1600000</v>
      </c>
      <c r="T1452" s="8">
        <v>6.6671250000000004</v>
      </c>
      <c r="U1452" s="8">
        <v>7.9699999999999993E-2</v>
      </c>
      <c r="V1452">
        <f t="shared" si="157"/>
        <v>2016</v>
      </c>
      <c r="W1452">
        <f t="shared" si="158"/>
        <v>2016</v>
      </c>
      <c r="X1452" t="str">
        <f t="shared" si="159"/>
        <v>FR00</v>
      </c>
    </row>
    <row r="1453" spans="1:24" x14ac:dyDescent="0.2">
      <c r="A1453" s="4">
        <f t="shared" si="170"/>
        <v>42710</v>
      </c>
      <c r="B1453" s="4">
        <v>42712</v>
      </c>
      <c r="D1453" t="s">
        <v>535</v>
      </c>
      <c r="E1453" s="4">
        <v>49810</v>
      </c>
      <c r="F1453" s="6">
        <v>8.2500000000000004E-2</v>
      </c>
      <c r="G1453" s="6">
        <v>8.1799999999999998E-2</v>
      </c>
      <c r="H1453" s="6">
        <v>8.2389699999999996E-2</v>
      </c>
      <c r="I1453" s="6">
        <v>8.5000000000000006E-2</v>
      </c>
      <c r="N1453" s="8">
        <v>1747800</v>
      </c>
      <c r="P1453" s="8">
        <v>18000</v>
      </c>
      <c r="U1453" s="8">
        <v>8.1799999999999998E-2</v>
      </c>
      <c r="V1453">
        <f t="shared" si="157"/>
        <v>2016</v>
      </c>
      <c r="W1453">
        <f t="shared" si="158"/>
        <v>2016</v>
      </c>
      <c r="X1453" t="str">
        <f t="shared" si="159"/>
        <v>FR00</v>
      </c>
    </row>
    <row r="1454" spans="1:24" x14ac:dyDescent="0.2">
      <c r="A1454" s="4">
        <v>42706</v>
      </c>
      <c r="B1454" s="4">
        <v>42712</v>
      </c>
      <c r="C1454" s="4" t="s">
        <v>624</v>
      </c>
      <c r="D1454" t="s">
        <v>625</v>
      </c>
      <c r="E1454" s="4">
        <v>44569</v>
      </c>
      <c r="F1454" s="6">
        <v>3.6999999999999998E-2</v>
      </c>
      <c r="N1454" s="8">
        <v>71449800.525000006</v>
      </c>
      <c r="P1454" s="8">
        <v>10113750</v>
      </c>
      <c r="R1454" s="8">
        <v>10113750</v>
      </c>
      <c r="V1454">
        <f t="shared" ref="V1454" si="171">YEAR(A1454)</f>
        <v>2016</v>
      </c>
      <c r="W1454" s="16">
        <f t="shared" si="158"/>
        <v>2016</v>
      </c>
      <c r="X1454" t="str">
        <f t="shared" ref="X1454" si="172">LEFT(D1454,4)</f>
        <v>RI01</v>
      </c>
    </row>
    <row r="1455" spans="1:24" x14ac:dyDescent="0.2">
      <c r="A1455" s="4">
        <v>42706</v>
      </c>
      <c r="B1455" s="4">
        <v>42712</v>
      </c>
      <c r="C1455" s="4" t="s">
        <v>624</v>
      </c>
      <c r="D1455" t="s">
        <v>626</v>
      </c>
      <c r="E1455" s="4">
        <v>46395</v>
      </c>
      <c r="F1455" s="6">
        <v>4.3499999999999997E-2</v>
      </c>
      <c r="N1455" s="8">
        <v>54736558.950000003</v>
      </c>
      <c r="P1455" s="8">
        <v>16856250</v>
      </c>
      <c r="R1455" s="8">
        <v>16856250</v>
      </c>
      <c r="V1455">
        <f t="shared" ref="V1455:V1518" si="173">YEAR(A1455)</f>
        <v>2016</v>
      </c>
      <c r="W1455" s="16">
        <f t="shared" si="158"/>
        <v>2016</v>
      </c>
      <c r="X1455" t="str">
        <f t="shared" ref="X1455:X1518" si="174">LEFT(D1455,4)</f>
        <v>RI01</v>
      </c>
    </row>
    <row r="1456" spans="1:24" x14ac:dyDescent="0.2">
      <c r="A1456" s="4">
        <v>42706</v>
      </c>
      <c r="B1456" s="4">
        <v>42712</v>
      </c>
      <c r="C1456" s="4" t="s">
        <v>624</v>
      </c>
      <c r="D1456" t="s">
        <v>627</v>
      </c>
      <c r="E1456" s="4">
        <v>53700</v>
      </c>
      <c r="F1456" s="6">
        <v>5.2499999999999998E-2</v>
      </c>
      <c r="N1456" s="8">
        <v>55536354.300000004</v>
      </c>
      <c r="P1456" s="8">
        <v>20227500</v>
      </c>
      <c r="R1456" s="8">
        <v>20227500</v>
      </c>
      <c r="V1456">
        <f t="shared" si="173"/>
        <v>2016</v>
      </c>
      <c r="W1456" s="16">
        <f t="shared" si="158"/>
        <v>2016</v>
      </c>
      <c r="X1456" t="str">
        <f t="shared" si="174"/>
        <v>RI01</v>
      </c>
    </row>
    <row r="1457" spans="1:24" x14ac:dyDescent="0.2">
      <c r="A1457" s="4">
        <v>42738</v>
      </c>
      <c r="B1457" s="4">
        <v>42740</v>
      </c>
      <c r="C1457" t="s">
        <v>628</v>
      </c>
      <c r="D1457" t="s">
        <v>629</v>
      </c>
      <c r="E1457" s="4">
        <v>42829</v>
      </c>
      <c r="F1457" s="6" t="s">
        <v>630</v>
      </c>
      <c r="G1457" s="6">
        <v>5.74E-2</v>
      </c>
      <c r="H1457" s="6">
        <v>6.0974800000000003E-2</v>
      </c>
      <c r="I1457" s="6">
        <v>6.4000000000000001E-2</v>
      </c>
      <c r="J1457" s="6">
        <v>5.74E-2</v>
      </c>
      <c r="K1457" s="6">
        <v>5.9328699999999998E-2</v>
      </c>
      <c r="L1457" s="6">
        <v>0.06</v>
      </c>
      <c r="M1457" s="8">
        <v>15000000</v>
      </c>
      <c r="N1457" s="8">
        <v>14975000</v>
      </c>
      <c r="O1457" s="8">
        <v>36901000</v>
      </c>
      <c r="P1457" s="8">
        <v>10300000</v>
      </c>
      <c r="Q1457" s="8">
        <v>19730000</v>
      </c>
      <c r="R1457" s="8">
        <v>6100000</v>
      </c>
      <c r="S1457" s="8">
        <v>15000000</v>
      </c>
      <c r="T1457" s="8">
        <v>2.4549180327868854</v>
      </c>
      <c r="U1457" s="8">
        <v>0.06</v>
      </c>
      <c r="V1457">
        <f t="shared" si="173"/>
        <v>2017</v>
      </c>
      <c r="W1457">
        <f t="shared" ref="W1457:W1518" si="175">YEAR(B1457)</f>
        <v>2017</v>
      </c>
      <c r="X1457" t="str">
        <f t="shared" si="174"/>
        <v>SPN0</v>
      </c>
    </row>
    <row r="1458" spans="1:24" x14ac:dyDescent="0.2">
      <c r="A1458" s="4">
        <v>42738</v>
      </c>
      <c r="B1458" s="4">
        <v>42740</v>
      </c>
      <c r="C1458" s="4" t="s">
        <v>628</v>
      </c>
      <c r="D1458" t="s">
        <v>631</v>
      </c>
      <c r="E1458" s="4">
        <v>43104</v>
      </c>
      <c r="F1458" s="6" t="s">
        <v>630</v>
      </c>
      <c r="G1458" s="6">
        <v>6.6400000000000001E-2</v>
      </c>
      <c r="H1458" s="6">
        <v>6.8280400000000005E-2</v>
      </c>
      <c r="I1458" s="6">
        <v>7.4999999999999997E-2</v>
      </c>
      <c r="J1458" s="6">
        <v>6.6400000000000001E-2</v>
      </c>
      <c r="K1458" s="6">
        <v>6.7867399999999994E-2</v>
      </c>
      <c r="L1458" s="6">
        <v>6.8500000000000005E-2</v>
      </c>
      <c r="N1458" s="8">
        <v>7255000</v>
      </c>
      <c r="P1458" s="8">
        <v>5400000</v>
      </c>
      <c r="R1458" s="8">
        <v>5300000</v>
      </c>
      <c r="T1458" s="8">
        <v>1.368867924528302</v>
      </c>
      <c r="U1458" s="8">
        <v>6.7900000000000002E-2</v>
      </c>
      <c r="V1458">
        <f t="shared" si="173"/>
        <v>2017</v>
      </c>
      <c r="W1458">
        <f t="shared" si="175"/>
        <v>2017</v>
      </c>
      <c r="X1458" t="str">
        <f t="shared" si="174"/>
        <v>SPN1</v>
      </c>
    </row>
    <row r="1459" spans="1:24" x14ac:dyDescent="0.2">
      <c r="A1459" s="4">
        <v>42738</v>
      </c>
      <c r="B1459" s="4">
        <v>42740</v>
      </c>
      <c r="C1459" s="4" t="s">
        <v>628</v>
      </c>
      <c r="D1459" t="s">
        <v>300</v>
      </c>
      <c r="E1459" s="4">
        <v>44696</v>
      </c>
      <c r="F1459" s="6">
        <v>7.0000000000000007E-2</v>
      </c>
      <c r="G1459" s="6">
        <v>7.4999999999999997E-2</v>
      </c>
      <c r="H1459" s="6">
        <v>7.6322500000000001E-2</v>
      </c>
      <c r="I1459" s="6">
        <v>7.7499999999999999E-2</v>
      </c>
      <c r="N1459" s="8">
        <v>7593000</v>
      </c>
      <c r="P1459" s="8">
        <v>350000</v>
      </c>
      <c r="R1459" s="8">
        <v>0</v>
      </c>
      <c r="U1459" s="8">
        <v>7.5499999999999998E-2</v>
      </c>
      <c r="V1459">
        <f t="shared" si="173"/>
        <v>2017</v>
      </c>
      <c r="W1459">
        <f t="shared" si="175"/>
        <v>2017</v>
      </c>
      <c r="X1459" t="str">
        <f t="shared" si="174"/>
        <v>FR00</v>
      </c>
    </row>
    <row r="1460" spans="1:24" x14ac:dyDescent="0.2">
      <c r="A1460" s="4">
        <v>42738</v>
      </c>
      <c r="B1460" s="4">
        <v>42740</v>
      </c>
      <c r="C1460" s="4" t="s">
        <v>628</v>
      </c>
      <c r="D1460" t="s">
        <v>290</v>
      </c>
      <c r="E1460" s="4">
        <v>46522</v>
      </c>
      <c r="F1460" s="6">
        <v>7.0000000000000007E-2</v>
      </c>
      <c r="G1460" s="6">
        <v>7.6999999999999999E-2</v>
      </c>
      <c r="H1460" s="6">
        <v>7.8417399999999998E-2</v>
      </c>
      <c r="I1460" s="6">
        <v>0.08</v>
      </c>
      <c r="J1460" s="6">
        <v>7.6999999999999999E-2</v>
      </c>
      <c r="K1460" s="6">
        <v>7.7995400000000006E-2</v>
      </c>
      <c r="L1460" s="6">
        <v>7.8600000000000003E-2</v>
      </c>
      <c r="N1460" s="8">
        <v>5203000</v>
      </c>
      <c r="P1460" s="8">
        <v>3600000</v>
      </c>
      <c r="R1460" s="8">
        <v>3600000</v>
      </c>
      <c r="T1460" s="8">
        <v>1.4452777777777779</v>
      </c>
      <c r="U1460" s="8">
        <v>7.8E-2</v>
      </c>
      <c r="V1460">
        <f t="shared" si="173"/>
        <v>2017</v>
      </c>
      <c r="W1460">
        <f t="shared" si="175"/>
        <v>2017</v>
      </c>
      <c r="X1460" t="str">
        <f t="shared" si="174"/>
        <v>FR00</v>
      </c>
    </row>
    <row r="1461" spans="1:24" x14ac:dyDescent="0.2">
      <c r="A1461" s="4">
        <v>42738</v>
      </c>
      <c r="B1461" s="4">
        <v>42740</v>
      </c>
      <c r="C1461" s="4" t="s">
        <v>628</v>
      </c>
      <c r="D1461" t="s">
        <v>535</v>
      </c>
      <c r="E1461" s="4">
        <v>49810</v>
      </c>
      <c r="F1461" s="6">
        <v>8.2500000000000004E-2</v>
      </c>
      <c r="G1461" s="6">
        <v>8.1100000000000005E-2</v>
      </c>
      <c r="H1461" s="6">
        <v>8.2655599999999996E-2</v>
      </c>
      <c r="I1461" s="6">
        <v>8.4199999999999997E-2</v>
      </c>
      <c r="N1461" s="8">
        <v>1875000</v>
      </c>
      <c r="P1461" s="8">
        <v>80000</v>
      </c>
      <c r="R1461" s="8">
        <v>0</v>
      </c>
      <c r="U1461" s="8">
        <v>8.1799999999999998E-2</v>
      </c>
      <c r="V1461">
        <f t="shared" si="173"/>
        <v>2017</v>
      </c>
      <c r="W1461">
        <f t="shared" si="175"/>
        <v>2017</v>
      </c>
      <c r="X1461" t="str">
        <f t="shared" si="174"/>
        <v>FR00</v>
      </c>
    </row>
    <row r="1462" spans="1:24" x14ac:dyDescent="0.2">
      <c r="A1462" s="4">
        <v>42745</v>
      </c>
      <c r="B1462" s="4">
        <v>42747</v>
      </c>
      <c r="C1462" t="s">
        <v>628</v>
      </c>
      <c r="D1462" t="s">
        <v>632</v>
      </c>
      <c r="E1462" s="4">
        <v>42927</v>
      </c>
      <c r="F1462" s="6" t="s">
        <v>630</v>
      </c>
      <c r="G1462" s="6">
        <v>5.8437500000000003E-2</v>
      </c>
      <c r="H1462" s="6">
        <v>6.1448999999999997E-2</v>
      </c>
      <c r="I1462" s="6">
        <v>7.0000000000000007E-2</v>
      </c>
      <c r="J1462" s="6">
        <v>5.8437500000000003E-2</v>
      </c>
      <c r="K1462" s="6">
        <v>5.8562500000000003E-2</v>
      </c>
      <c r="L1462" s="6">
        <v>5.8749999999999997E-2</v>
      </c>
      <c r="M1462" s="8">
        <v>6000000</v>
      </c>
      <c r="N1462" s="8">
        <v>17890000</v>
      </c>
      <c r="O1462" s="8">
        <v>24017300</v>
      </c>
      <c r="P1462" s="8">
        <v>17890000</v>
      </c>
      <c r="Q1462" s="8">
        <v>23835700</v>
      </c>
      <c r="R1462" s="8">
        <v>2000000</v>
      </c>
      <c r="S1462" s="8">
        <v>6577857</v>
      </c>
      <c r="T1462" s="8">
        <v>8.9450000000000003</v>
      </c>
      <c r="U1462" s="8">
        <v>6.3399999999999998E-2</v>
      </c>
      <c r="V1462">
        <f t="shared" si="173"/>
        <v>2017</v>
      </c>
      <c r="W1462">
        <f t="shared" si="175"/>
        <v>2017</v>
      </c>
      <c r="X1462" t="str">
        <f t="shared" si="174"/>
        <v>SPNS</v>
      </c>
    </row>
    <row r="1463" spans="1:24" x14ac:dyDescent="0.2">
      <c r="A1463" s="4">
        <v>42745</v>
      </c>
      <c r="B1463" s="4">
        <v>42747</v>
      </c>
      <c r="C1463" s="4" t="s">
        <v>628</v>
      </c>
      <c r="D1463" t="s">
        <v>611</v>
      </c>
      <c r="E1463" s="4">
        <v>43600</v>
      </c>
      <c r="F1463" s="6">
        <v>6.25E-2</v>
      </c>
      <c r="G1463" s="6">
        <v>7.0937500000000001E-2</v>
      </c>
      <c r="H1463" s="6">
        <v>7.2590699999999994E-2</v>
      </c>
      <c r="I1463" s="6">
        <v>7.6249999999999998E-2</v>
      </c>
      <c r="J1463" s="6">
        <v>7.0937500000000001E-2</v>
      </c>
      <c r="K1463" s="6">
        <v>7.1539099999999994E-2</v>
      </c>
      <c r="L1463" s="6">
        <v>7.2499999999999995E-2</v>
      </c>
      <c r="N1463" s="8">
        <v>3491700</v>
      </c>
      <c r="P1463" s="8">
        <v>3491700</v>
      </c>
      <c r="R1463" s="8">
        <v>2190000</v>
      </c>
      <c r="T1463" s="8">
        <v>1.5943835616438355</v>
      </c>
      <c r="U1463" s="8">
        <v>7.3499999999999996E-2</v>
      </c>
      <c r="V1463">
        <f t="shared" si="173"/>
        <v>2017</v>
      </c>
      <c r="W1463">
        <f t="shared" si="175"/>
        <v>2017</v>
      </c>
      <c r="X1463" t="str">
        <f t="shared" si="174"/>
        <v>PBS0</v>
      </c>
    </row>
    <row r="1464" spans="1:24" x14ac:dyDescent="0.2">
      <c r="A1464" s="4">
        <v>42745</v>
      </c>
      <c r="B1464" s="4">
        <v>42747</v>
      </c>
      <c r="C1464" s="4" t="s">
        <v>628</v>
      </c>
      <c r="D1464" t="s">
        <v>612</v>
      </c>
      <c r="E1464" s="4">
        <v>44331</v>
      </c>
      <c r="F1464" s="6">
        <v>6.5000000000000002E-2</v>
      </c>
      <c r="G1464" s="6">
        <v>7.5624999999999998E-2</v>
      </c>
      <c r="H1464" s="6">
        <v>7.6260400000000006E-2</v>
      </c>
      <c r="I1464" s="6">
        <v>7.6874999999999999E-2</v>
      </c>
      <c r="J1464" s="6">
        <v>7.5624999999999998E-2</v>
      </c>
      <c r="K1464" s="6">
        <v>7.6260400000000006E-2</v>
      </c>
      <c r="L1464" s="6">
        <v>7.6874999999999999E-2</v>
      </c>
      <c r="N1464" s="8">
        <v>763000</v>
      </c>
      <c r="P1464" s="8">
        <v>763000</v>
      </c>
      <c r="R1464" s="8">
        <v>732857</v>
      </c>
      <c r="T1464" s="8">
        <v>1.0411308072379741</v>
      </c>
      <c r="U1464" s="8">
        <v>7.6600000000000001E-2</v>
      </c>
      <c r="V1464">
        <f t="shared" si="173"/>
        <v>2017</v>
      </c>
      <c r="W1464">
        <f t="shared" si="175"/>
        <v>2017</v>
      </c>
      <c r="X1464" t="str">
        <f t="shared" si="174"/>
        <v>PBS0</v>
      </c>
    </row>
    <row r="1465" spans="1:24" x14ac:dyDescent="0.2">
      <c r="A1465" s="4">
        <v>42745</v>
      </c>
      <c r="B1465" s="4">
        <v>42747</v>
      </c>
      <c r="C1465" s="4" t="s">
        <v>628</v>
      </c>
      <c r="D1465" t="s">
        <v>555</v>
      </c>
      <c r="E1465" s="4">
        <v>45153</v>
      </c>
      <c r="F1465" s="6">
        <v>8.7499999999999994E-2</v>
      </c>
      <c r="G1465" s="6">
        <v>7.8125E-2</v>
      </c>
      <c r="H1465" s="6">
        <v>7.9984600000000003E-2</v>
      </c>
      <c r="I1465" s="6">
        <v>8.1562499999999996E-2</v>
      </c>
      <c r="J1465" s="6">
        <v>7.8125E-2</v>
      </c>
      <c r="K1465" s="6">
        <v>7.9695500000000002E-2</v>
      </c>
      <c r="L1465" s="6">
        <v>8.0625000000000002E-2</v>
      </c>
      <c r="N1465" s="8">
        <v>976600</v>
      </c>
      <c r="P1465" s="8">
        <v>795000</v>
      </c>
      <c r="R1465" s="8">
        <v>795000</v>
      </c>
      <c r="T1465" s="8">
        <v>1.2284276729559749</v>
      </c>
      <c r="U1465" s="8">
        <v>7.9699999999999993E-2</v>
      </c>
      <c r="V1465">
        <f t="shared" si="173"/>
        <v>2017</v>
      </c>
      <c r="W1465">
        <f t="shared" si="175"/>
        <v>2017</v>
      </c>
      <c r="X1465" t="str">
        <f t="shared" si="174"/>
        <v>PBS0</v>
      </c>
    </row>
    <row r="1466" spans="1:24" x14ac:dyDescent="0.2">
      <c r="A1466" s="4">
        <v>42745</v>
      </c>
      <c r="B1466" s="4">
        <v>42747</v>
      </c>
      <c r="C1466" s="4" t="s">
        <v>628</v>
      </c>
      <c r="D1466" t="s">
        <v>570</v>
      </c>
      <c r="E1466" s="4">
        <v>48167</v>
      </c>
      <c r="F1466" s="6">
        <v>8.8749999999999996E-2</v>
      </c>
      <c r="G1466" s="6">
        <v>8.2500000000000004E-2</v>
      </c>
      <c r="H1466" s="6">
        <v>8.3674200000000004E-2</v>
      </c>
      <c r="I1466" s="6">
        <v>8.5000000000000006E-2</v>
      </c>
      <c r="J1466" s="6">
        <v>8.2500000000000004E-2</v>
      </c>
      <c r="K1466" s="6">
        <v>8.3630099999999999E-2</v>
      </c>
      <c r="L1466" s="6">
        <v>8.4375000000000006E-2</v>
      </c>
      <c r="N1466" s="8">
        <v>896000</v>
      </c>
      <c r="P1466" s="8">
        <v>896000</v>
      </c>
      <c r="R1466" s="8">
        <v>860000</v>
      </c>
      <c r="T1466" s="8">
        <v>1.0418604651162791</v>
      </c>
      <c r="U1466" s="8">
        <v>8.3799999999999999E-2</v>
      </c>
      <c r="V1466">
        <f t="shared" si="173"/>
        <v>2017</v>
      </c>
      <c r="W1466">
        <f t="shared" si="175"/>
        <v>2017</v>
      </c>
      <c r="X1466" t="str">
        <f t="shared" si="174"/>
        <v>PBS0</v>
      </c>
    </row>
    <row r="1467" spans="1:24" x14ac:dyDescent="0.2">
      <c r="A1467" s="4">
        <v>42752</v>
      </c>
      <c r="B1467" s="4">
        <v>42754</v>
      </c>
      <c r="C1467" t="s">
        <v>628</v>
      </c>
      <c r="D1467" t="s">
        <v>633</v>
      </c>
      <c r="E1467" s="4">
        <v>42843</v>
      </c>
      <c r="F1467" s="6" t="s">
        <v>630</v>
      </c>
      <c r="G1467" s="6">
        <v>0.05</v>
      </c>
      <c r="H1467" s="6">
        <v>5.4311100000000001E-2</v>
      </c>
      <c r="I1467" s="6">
        <v>0.06</v>
      </c>
      <c r="J1467" s="6">
        <v>0.05</v>
      </c>
      <c r="K1467" s="6">
        <v>5.1141699999999998E-2</v>
      </c>
      <c r="L1467" s="6">
        <v>5.1999999999999998E-2</v>
      </c>
      <c r="M1467" s="8">
        <v>15000000</v>
      </c>
      <c r="N1467" s="8">
        <v>20380000</v>
      </c>
      <c r="O1467" s="8">
        <v>53694200</v>
      </c>
      <c r="P1467" s="8">
        <v>19050000</v>
      </c>
      <c r="Q1467" s="8">
        <v>44400000</v>
      </c>
      <c r="R1467" s="8">
        <v>5000000</v>
      </c>
      <c r="S1467" s="8">
        <v>20350000</v>
      </c>
      <c r="T1467" s="8">
        <v>4.0759999999999996</v>
      </c>
      <c r="U1467" s="8">
        <v>5.3999999999999999E-2</v>
      </c>
      <c r="V1467">
        <f t="shared" si="173"/>
        <v>2017</v>
      </c>
      <c r="W1467">
        <f t="shared" si="175"/>
        <v>2017</v>
      </c>
      <c r="X1467" t="str">
        <f t="shared" si="174"/>
        <v>SPN0</v>
      </c>
    </row>
    <row r="1468" spans="1:24" x14ac:dyDescent="0.2">
      <c r="A1468" s="4">
        <v>42752</v>
      </c>
      <c r="B1468" s="4">
        <v>42754</v>
      </c>
      <c r="C1468" s="4" t="s">
        <v>628</v>
      </c>
      <c r="D1468" t="s">
        <v>631</v>
      </c>
      <c r="E1468" s="4">
        <v>43104</v>
      </c>
      <c r="F1468" s="6" t="s">
        <v>630</v>
      </c>
      <c r="G1468" s="6">
        <v>5.8999999999999997E-2</v>
      </c>
      <c r="H1468" s="6">
        <v>6.3097E-2</v>
      </c>
      <c r="I1468" s="6">
        <v>6.9000000000000006E-2</v>
      </c>
      <c r="J1468" s="6">
        <v>5.8999999999999997E-2</v>
      </c>
      <c r="K1468" s="6">
        <v>5.9902499999999997E-2</v>
      </c>
      <c r="L1468" s="6">
        <v>6.0999999999999999E-2</v>
      </c>
      <c r="N1468" s="8">
        <v>17205000</v>
      </c>
      <c r="P1468" s="8">
        <v>15000000</v>
      </c>
      <c r="R1468" s="8">
        <v>5000000</v>
      </c>
      <c r="T1468" s="8">
        <v>3.4409999999999998</v>
      </c>
      <c r="U1468" s="8">
        <v>6.25E-2</v>
      </c>
      <c r="V1468">
        <f t="shared" si="173"/>
        <v>2017</v>
      </c>
      <c r="W1468">
        <f t="shared" si="175"/>
        <v>2017</v>
      </c>
      <c r="X1468" t="str">
        <f t="shared" si="174"/>
        <v>SPN1</v>
      </c>
    </row>
    <row r="1469" spans="1:24" x14ac:dyDescent="0.2">
      <c r="A1469" s="4">
        <v>42752</v>
      </c>
      <c r="B1469" s="4">
        <v>42754</v>
      </c>
      <c r="C1469" s="4" t="s">
        <v>628</v>
      </c>
      <c r="D1469" t="s">
        <v>290</v>
      </c>
      <c r="E1469" s="4">
        <v>46522</v>
      </c>
      <c r="F1469" s="6">
        <v>7.0000000000000007E-2</v>
      </c>
      <c r="G1469" s="6">
        <v>7.4399999999999994E-2</v>
      </c>
      <c r="H1469" s="6">
        <v>7.5326699999999996E-2</v>
      </c>
      <c r="I1469" s="6">
        <v>7.8E-2</v>
      </c>
      <c r="J1469" s="6">
        <v>7.4399999999999994E-2</v>
      </c>
      <c r="K1469" s="6">
        <v>7.50995E-2</v>
      </c>
      <c r="L1469" s="6">
        <v>7.5300000000000006E-2</v>
      </c>
      <c r="N1469" s="8">
        <v>8566700</v>
      </c>
      <c r="P1469" s="8">
        <v>5600000</v>
      </c>
      <c r="R1469" s="8">
        <v>5600000</v>
      </c>
      <c r="T1469" s="8">
        <v>1.5297678571428572</v>
      </c>
      <c r="U1469" s="8">
        <v>7.51E-2</v>
      </c>
      <c r="V1469">
        <f t="shared" si="173"/>
        <v>2017</v>
      </c>
      <c r="W1469">
        <f t="shared" si="175"/>
        <v>2017</v>
      </c>
      <c r="X1469" t="str">
        <f t="shared" si="174"/>
        <v>FR00</v>
      </c>
    </row>
    <row r="1470" spans="1:24" x14ac:dyDescent="0.2">
      <c r="A1470" s="4">
        <v>42752</v>
      </c>
      <c r="B1470" s="4">
        <v>42754</v>
      </c>
      <c r="C1470" s="4" t="s">
        <v>628</v>
      </c>
      <c r="D1470" t="s">
        <v>619</v>
      </c>
      <c r="E1470" s="4">
        <v>46522</v>
      </c>
      <c r="F1470" s="6">
        <v>7.4999999999999997E-2</v>
      </c>
      <c r="G1470" s="6">
        <v>7.6799999999999993E-2</v>
      </c>
      <c r="H1470" s="6">
        <v>7.8294900000000001E-2</v>
      </c>
      <c r="I1470" s="6">
        <v>0.08</v>
      </c>
      <c r="J1470" s="6">
        <v>7.6799999999999993E-2</v>
      </c>
      <c r="K1470" s="6">
        <v>7.7993599999999996E-2</v>
      </c>
      <c r="L1470" s="6">
        <v>7.8399999999999997E-2</v>
      </c>
      <c r="N1470" s="8">
        <v>3666000</v>
      </c>
      <c r="P1470" s="8">
        <v>2600000</v>
      </c>
      <c r="R1470" s="8">
        <v>2600000</v>
      </c>
      <c r="T1470" s="8">
        <v>1.41</v>
      </c>
      <c r="U1470" s="8">
        <v>7.8E-2</v>
      </c>
      <c r="V1470">
        <f t="shared" si="173"/>
        <v>2017</v>
      </c>
      <c r="W1470">
        <f t="shared" si="175"/>
        <v>2017</v>
      </c>
      <c r="X1470" t="str">
        <f t="shared" si="174"/>
        <v>FR00</v>
      </c>
    </row>
    <row r="1471" spans="1:24" x14ac:dyDescent="0.2">
      <c r="A1471" s="4">
        <v>42752</v>
      </c>
      <c r="B1471" s="4">
        <v>42754</v>
      </c>
      <c r="C1471" s="4" t="s">
        <v>628</v>
      </c>
      <c r="D1471" t="s">
        <v>535</v>
      </c>
      <c r="E1471" s="4">
        <v>49810</v>
      </c>
      <c r="F1471" s="6">
        <v>8.2500000000000004E-2</v>
      </c>
      <c r="G1471" s="6">
        <v>7.9699999999999993E-2</v>
      </c>
      <c r="H1471" s="6">
        <v>8.0344299999999994E-2</v>
      </c>
      <c r="I1471" s="6">
        <v>8.5000000000000006E-2</v>
      </c>
      <c r="J1471" s="6">
        <v>7.9699999999999993E-2</v>
      </c>
      <c r="K1471" s="6">
        <v>8.0098500000000003E-2</v>
      </c>
      <c r="L1471" s="6">
        <v>8.0299999999999996E-2</v>
      </c>
      <c r="N1471" s="8">
        <v>3876500</v>
      </c>
      <c r="P1471" s="8">
        <v>2150000</v>
      </c>
      <c r="R1471" s="8">
        <v>2150000</v>
      </c>
      <c r="T1471" s="8">
        <v>1.8030232558139534</v>
      </c>
      <c r="U1471" s="8">
        <v>8.0100000000000005E-2</v>
      </c>
      <c r="V1471">
        <f t="shared" si="173"/>
        <v>2017</v>
      </c>
      <c r="W1471">
        <f t="shared" si="175"/>
        <v>2017</v>
      </c>
      <c r="X1471" t="str">
        <f t="shared" si="174"/>
        <v>FR00</v>
      </c>
    </row>
    <row r="1472" spans="1:24" x14ac:dyDescent="0.2">
      <c r="A1472" s="4">
        <v>42759</v>
      </c>
      <c r="B1472" s="4">
        <v>42761</v>
      </c>
      <c r="C1472" t="s">
        <v>628</v>
      </c>
      <c r="D1472" t="s">
        <v>632</v>
      </c>
      <c r="E1472" s="4">
        <v>42927</v>
      </c>
      <c r="F1472" s="6" t="s">
        <v>630</v>
      </c>
      <c r="G1472" s="6">
        <v>5.1562499999999997E-2</v>
      </c>
      <c r="H1472" s="6">
        <v>5.6840700000000001E-2</v>
      </c>
      <c r="I1472" s="6">
        <v>6.5000000000000002E-2</v>
      </c>
      <c r="J1472" s="6">
        <v>5.1562499999999997E-2</v>
      </c>
      <c r="K1472" s="6">
        <v>5.32831E-2</v>
      </c>
      <c r="L1472" s="6">
        <v>5.46875E-2</v>
      </c>
      <c r="M1472" s="8">
        <v>6000000</v>
      </c>
      <c r="N1472" s="8">
        <v>14503000</v>
      </c>
      <c r="O1472" s="8">
        <v>23725500</v>
      </c>
      <c r="P1472" s="8">
        <v>14503000</v>
      </c>
      <c r="Q1472" s="8">
        <v>20597000</v>
      </c>
      <c r="R1472" s="8">
        <v>2000000</v>
      </c>
      <c r="S1472" s="8">
        <v>6305000</v>
      </c>
      <c r="T1472" s="8">
        <v>7.2515000000000001</v>
      </c>
      <c r="U1472" s="8">
        <v>5.7200000000000001E-2</v>
      </c>
      <c r="V1472">
        <f t="shared" si="173"/>
        <v>2017</v>
      </c>
      <c r="W1472">
        <f t="shared" si="175"/>
        <v>2017</v>
      </c>
      <c r="X1472" t="str">
        <f t="shared" si="174"/>
        <v>SPNS</v>
      </c>
    </row>
    <row r="1473" spans="1:24" x14ac:dyDescent="0.2">
      <c r="A1473" s="4">
        <v>42759</v>
      </c>
      <c r="B1473" s="4">
        <v>42761</v>
      </c>
      <c r="C1473" s="4" t="s">
        <v>628</v>
      </c>
      <c r="D1473" t="s">
        <v>611</v>
      </c>
      <c r="E1473" s="4">
        <v>43600</v>
      </c>
      <c r="F1473" s="6">
        <v>6.25E-2</v>
      </c>
      <c r="G1473" s="6">
        <v>6.8750000000000006E-2</v>
      </c>
      <c r="H1473" s="6">
        <v>7.1179699999999999E-2</v>
      </c>
      <c r="I1473" s="6">
        <v>7.6249999999999998E-2</v>
      </c>
      <c r="J1473" s="6">
        <v>6.8750000000000006E-2</v>
      </c>
      <c r="K1473" s="6">
        <v>7.0505700000000004E-2</v>
      </c>
      <c r="L1473" s="6">
        <v>7.0937500000000001E-2</v>
      </c>
      <c r="N1473" s="8">
        <v>6847000</v>
      </c>
      <c r="P1473" s="8">
        <v>4050000</v>
      </c>
      <c r="R1473" s="8">
        <v>3000000</v>
      </c>
      <c r="T1473" s="8">
        <v>2.2823333333333333</v>
      </c>
      <c r="U1473" s="8">
        <v>7.0699999999999999E-2</v>
      </c>
      <c r="V1473">
        <f t="shared" si="173"/>
        <v>2017</v>
      </c>
      <c r="W1473">
        <f t="shared" si="175"/>
        <v>2017</v>
      </c>
      <c r="X1473" t="str">
        <f t="shared" si="174"/>
        <v>PBS0</v>
      </c>
    </row>
    <row r="1474" spans="1:24" x14ac:dyDescent="0.2">
      <c r="A1474" s="4">
        <v>42759</v>
      </c>
      <c r="B1474" s="4">
        <v>42761</v>
      </c>
      <c r="C1474" s="4" t="s">
        <v>628</v>
      </c>
      <c r="D1474" t="s">
        <v>612</v>
      </c>
      <c r="E1474" s="4">
        <v>44331</v>
      </c>
      <c r="F1474" s="6">
        <v>6.5000000000000002E-2</v>
      </c>
      <c r="G1474" s="6">
        <v>7.1562500000000001E-2</v>
      </c>
      <c r="H1474" s="6">
        <v>7.4950199999999995E-2</v>
      </c>
      <c r="I1474" s="6">
        <v>7.6249999999999998E-2</v>
      </c>
      <c r="J1474" s="6">
        <v>7.1562500000000001E-2</v>
      </c>
      <c r="K1474" s="6">
        <v>7.4496599999999996E-2</v>
      </c>
      <c r="L1474" s="6">
        <v>7.5312500000000004E-2</v>
      </c>
      <c r="N1474" s="8">
        <v>1229000</v>
      </c>
      <c r="P1474" s="8">
        <v>1229000</v>
      </c>
      <c r="R1474" s="8">
        <v>850000</v>
      </c>
      <c r="T1474" s="8">
        <v>1.4458823529411764</v>
      </c>
      <c r="U1474" s="8">
        <v>7.4999999999999997E-2</v>
      </c>
      <c r="V1474">
        <f t="shared" si="173"/>
        <v>2017</v>
      </c>
      <c r="W1474">
        <f t="shared" si="175"/>
        <v>2017</v>
      </c>
      <c r="X1474" t="str">
        <f t="shared" si="174"/>
        <v>PBS0</v>
      </c>
    </row>
    <row r="1475" spans="1:24" x14ac:dyDescent="0.2">
      <c r="A1475" s="4">
        <v>42759</v>
      </c>
      <c r="B1475" s="4">
        <v>42761</v>
      </c>
      <c r="C1475" s="4" t="s">
        <v>628</v>
      </c>
      <c r="D1475" t="s">
        <v>555</v>
      </c>
      <c r="E1475" s="4">
        <v>45153</v>
      </c>
      <c r="F1475" s="6">
        <v>8.7499999999999994E-2</v>
      </c>
      <c r="G1475" s="6">
        <v>7.7812500000000007E-2</v>
      </c>
      <c r="H1475" s="6">
        <v>7.8734200000000004E-2</v>
      </c>
      <c r="I1475" s="6">
        <v>0.08</v>
      </c>
      <c r="J1475" s="6">
        <v>7.7812500000000007E-2</v>
      </c>
      <c r="K1475" s="6">
        <v>7.81834E-2</v>
      </c>
      <c r="L1475" s="6">
        <v>7.8750000000000001E-2</v>
      </c>
      <c r="N1475" s="8">
        <v>644000</v>
      </c>
      <c r="P1475" s="8">
        <v>470000</v>
      </c>
      <c r="R1475" s="8">
        <v>230000</v>
      </c>
      <c r="T1475" s="8">
        <v>2.8</v>
      </c>
      <c r="U1475" s="8">
        <v>7.8399999999999997E-2</v>
      </c>
      <c r="V1475">
        <f t="shared" si="173"/>
        <v>2017</v>
      </c>
      <c r="W1475">
        <f t="shared" si="175"/>
        <v>2017</v>
      </c>
      <c r="X1475" t="str">
        <f t="shared" si="174"/>
        <v>PBS0</v>
      </c>
    </row>
    <row r="1476" spans="1:24" x14ac:dyDescent="0.2">
      <c r="A1476" s="4">
        <v>42759</v>
      </c>
      <c r="B1476" s="4">
        <v>42761</v>
      </c>
      <c r="C1476" s="4" t="s">
        <v>628</v>
      </c>
      <c r="D1476" t="s">
        <v>570</v>
      </c>
      <c r="E1476" s="4">
        <v>48167</v>
      </c>
      <c r="F1476" s="6">
        <v>8.8749999999999996E-2</v>
      </c>
      <c r="G1476" s="6">
        <v>8.1875000000000003E-2</v>
      </c>
      <c r="H1476" s="6">
        <v>8.3125400000000002E-2</v>
      </c>
      <c r="I1476" s="6">
        <v>8.4062499999999998E-2</v>
      </c>
      <c r="J1476" s="6">
        <v>8.1875000000000003E-2</v>
      </c>
      <c r="K1476" s="6">
        <v>8.24931E-2</v>
      </c>
      <c r="L1476" s="6">
        <v>8.2812499999999997E-2</v>
      </c>
      <c r="N1476" s="8">
        <v>502500</v>
      </c>
      <c r="P1476" s="8">
        <v>345000</v>
      </c>
      <c r="R1476" s="8">
        <v>225000</v>
      </c>
      <c r="T1476" s="8">
        <v>2.2333333333333334</v>
      </c>
      <c r="U1476" s="8">
        <v>8.2699999999999996E-2</v>
      </c>
      <c r="V1476">
        <f t="shared" si="173"/>
        <v>2017</v>
      </c>
      <c r="W1476">
        <f t="shared" si="175"/>
        <v>2017</v>
      </c>
      <c r="X1476" t="str">
        <f t="shared" si="174"/>
        <v>PBS0</v>
      </c>
    </row>
    <row r="1477" spans="1:24" x14ac:dyDescent="0.2">
      <c r="A1477" s="4">
        <v>42766</v>
      </c>
      <c r="B1477" s="4">
        <v>42768</v>
      </c>
      <c r="C1477" t="s">
        <v>628</v>
      </c>
      <c r="D1477" t="s">
        <v>634</v>
      </c>
      <c r="E1477" s="4">
        <v>42856</v>
      </c>
      <c r="F1477" s="6" t="s">
        <v>630</v>
      </c>
      <c r="G1477" s="6">
        <v>4.8500000000000001E-2</v>
      </c>
      <c r="H1477" s="6">
        <v>5.2257999999999999E-2</v>
      </c>
      <c r="I1477" s="6">
        <v>5.6000000000000001E-2</v>
      </c>
      <c r="J1477" s="6">
        <v>4.8500000000000001E-2</v>
      </c>
      <c r="K1477" s="6">
        <v>5.02014E-2</v>
      </c>
      <c r="L1477" s="6">
        <v>5.0900000000000001E-2</v>
      </c>
      <c r="M1477" s="8">
        <v>15000000</v>
      </c>
      <c r="N1477" s="8">
        <v>19480000</v>
      </c>
      <c r="O1477" s="8">
        <v>49443200</v>
      </c>
      <c r="P1477" s="8">
        <v>18350000</v>
      </c>
      <c r="Q1477" s="8">
        <v>38250000</v>
      </c>
      <c r="R1477" s="8">
        <v>5550000</v>
      </c>
      <c r="S1477" s="8">
        <v>22000000</v>
      </c>
      <c r="T1477" s="8">
        <v>3.50990990990991</v>
      </c>
      <c r="U1477" s="8">
        <v>5.1999999999999998E-2</v>
      </c>
      <c r="V1477">
        <f t="shared" si="173"/>
        <v>2017</v>
      </c>
      <c r="W1477">
        <f t="shared" si="175"/>
        <v>2017</v>
      </c>
      <c r="X1477" t="str">
        <f t="shared" si="174"/>
        <v>SPN0</v>
      </c>
    </row>
    <row r="1478" spans="1:24" x14ac:dyDescent="0.2">
      <c r="A1478" s="4">
        <v>42766</v>
      </c>
      <c r="B1478" s="4">
        <v>42768</v>
      </c>
      <c r="C1478" s="4" t="s">
        <v>628</v>
      </c>
      <c r="D1478" t="s">
        <v>635</v>
      </c>
      <c r="E1478" s="4">
        <v>43132</v>
      </c>
      <c r="F1478" s="6" t="s">
        <v>630</v>
      </c>
      <c r="G1478" s="6">
        <v>5.5800000000000002E-2</v>
      </c>
      <c r="H1478" s="6">
        <v>6.0281700000000001E-2</v>
      </c>
      <c r="I1478" s="6">
        <v>6.7000000000000004E-2</v>
      </c>
      <c r="J1478" s="6">
        <v>5.5800000000000002E-2</v>
      </c>
      <c r="K1478" s="6">
        <v>5.9024300000000002E-2</v>
      </c>
      <c r="L1478" s="6">
        <v>0.06</v>
      </c>
      <c r="N1478" s="8">
        <v>15480000</v>
      </c>
      <c r="P1478" s="8">
        <v>12900000</v>
      </c>
      <c r="R1478" s="8">
        <v>9450000</v>
      </c>
      <c r="T1478" s="8">
        <v>1.638095238095238</v>
      </c>
      <c r="U1478" s="8">
        <v>5.9499999999999997E-2</v>
      </c>
      <c r="V1478">
        <f t="shared" si="173"/>
        <v>2017</v>
      </c>
      <c r="W1478">
        <f t="shared" si="175"/>
        <v>2017</v>
      </c>
      <c r="X1478" t="str">
        <f t="shared" si="174"/>
        <v>SPN1</v>
      </c>
    </row>
    <row r="1479" spans="1:24" x14ac:dyDescent="0.2">
      <c r="A1479" s="4">
        <v>42766</v>
      </c>
      <c r="B1479" s="4">
        <v>42768</v>
      </c>
      <c r="C1479" s="4" t="s">
        <v>628</v>
      </c>
      <c r="D1479" t="s">
        <v>300</v>
      </c>
      <c r="E1479" s="4">
        <v>44696</v>
      </c>
      <c r="F1479" s="6">
        <v>7.0000000000000007E-2</v>
      </c>
      <c r="G1479" s="6">
        <v>7.1999999999999995E-2</v>
      </c>
      <c r="H1479" s="6">
        <v>7.3204000000000005E-2</v>
      </c>
      <c r="I1479" s="6">
        <v>7.4499999999999997E-2</v>
      </c>
      <c r="J1479" s="6">
        <v>7.1999999999999995E-2</v>
      </c>
      <c r="K1479" s="6">
        <v>7.2898699999999997E-2</v>
      </c>
      <c r="L1479" s="6">
        <v>7.3099999999999998E-2</v>
      </c>
      <c r="N1479" s="8">
        <v>5973500</v>
      </c>
      <c r="P1479" s="8">
        <v>2250000</v>
      </c>
      <c r="R1479" s="8">
        <v>2250000</v>
      </c>
      <c r="T1479" s="8">
        <v>2.6548888888888889</v>
      </c>
      <c r="U1479" s="8">
        <v>7.2900000000000006E-2</v>
      </c>
      <c r="V1479">
        <f t="shared" si="173"/>
        <v>2017</v>
      </c>
      <c r="W1479">
        <f t="shared" si="175"/>
        <v>2017</v>
      </c>
      <c r="X1479" t="str">
        <f t="shared" si="174"/>
        <v>FR00</v>
      </c>
    </row>
    <row r="1480" spans="1:24" x14ac:dyDescent="0.2">
      <c r="A1480" s="4">
        <v>42766</v>
      </c>
      <c r="B1480" s="4">
        <v>42768</v>
      </c>
      <c r="C1480" s="4" t="s">
        <v>628</v>
      </c>
      <c r="D1480" t="s">
        <v>290</v>
      </c>
      <c r="E1480" s="4">
        <v>46522</v>
      </c>
      <c r="F1480" s="6">
        <v>7.0000000000000007E-2</v>
      </c>
      <c r="G1480" s="6">
        <v>7.5499999999999998E-2</v>
      </c>
      <c r="H1480" s="6">
        <v>7.6662499999999995E-2</v>
      </c>
      <c r="I1480" s="6">
        <v>7.9000000000000001E-2</v>
      </c>
      <c r="J1480" s="6">
        <v>7.5499999999999998E-2</v>
      </c>
      <c r="K1480" s="6">
        <v>7.62988E-2</v>
      </c>
      <c r="L1480" s="6">
        <v>7.6600000000000001E-2</v>
      </c>
      <c r="N1480" s="8">
        <v>6827300</v>
      </c>
      <c r="P1480" s="8">
        <v>3800000</v>
      </c>
      <c r="R1480" s="8">
        <v>3800000</v>
      </c>
      <c r="T1480" s="8">
        <v>1.7966578947368421</v>
      </c>
      <c r="U1480" s="8">
        <v>7.6300000000000007E-2</v>
      </c>
      <c r="V1480">
        <f t="shared" si="173"/>
        <v>2017</v>
      </c>
      <c r="W1480">
        <f t="shared" si="175"/>
        <v>2017</v>
      </c>
      <c r="X1480" t="str">
        <f t="shared" si="174"/>
        <v>FR00</v>
      </c>
    </row>
    <row r="1481" spans="1:24" x14ac:dyDescent="0.2">
      <c r="A1481" s="4">
        <v>42766</v>
      </c>
      <c r="B1481" s="4">
        <v>42768</v>
      </c>
      <c r="C1481" s="4" t="s">
        <v>628</v>
      </c>
      <c r="D1481" t="s">
        <v>619</v>
      </c>
      <c r="E1481" s="4">
        <v>46522</v>
      </c>
      <c r="F1481" s="6">
        <v>7.4999999999999997E-2</v>
      </c>
      <c r="G1481" s="6">
        <v>7.9500000000000001E-2</v>
      </c>
      <c r="H1481" s="6">
        <v>8.0277100000000004E-2</v>
      </c>
      <c r="I1481" s="6">
        <v>8.2000000000000003E-2</v>
      </c>
      <c r="J1481" s="6">
        <v>7.9500000000000001E-2</v>
      </c>
      <c r="K1481" s="6">
        <v>7.9996399999999995E-2</v>
      </c>
      <c r="L1481" s="6">
        <v>8.0199999999999994E-2</v>
      </c>
      <c r="N1481" s="8">
        <v>1682400</v>
      </c>
      <c r="P1481" s="8">
        <v>950000</v>
      </c>
      <c r="R1481" s="8">
        <v>950000</v>
      </c>
      <c r="T1481" s="8">
        <v>1.7709473684210526</v>
      </c>
      <c r="U1481" s="8">
        <v>0.08</v>
      </c>
      <c r="V1481">
        <f t="shared" si="173"/>
        <v>2017</v>
      </c>
      <c r="W1481">
        <f t="shared" si="175"/>
        <v>2017</v>
      </c>
      <c r="X1481" t="str">
        <f t="shared" si="174"/>
        <v>FR00</v>
      </c>
    </row>
    <row r="1482" spans="1:24" x14ac:dyDescent="0.2">
      <c r="A1482" s="4">
        <v>42773</v>
      </c>
      <c r="B1482" s="4">
        <v>42775</v>
      </c>
      <c r="C1482" t="s">
        <v>628</v>
      </c>
      <c r="D1482" t="s">
        <v>636</v>
      </c>
      <c r="E1482" s="4">
        <v>42955</v>
      </c>
      <c r="F1482" s="6" t="s">
        <v>630</v>
      </c>
      <c r="G1482" s="6">
        <v>5.1249999999999997E-2</v>
      </c>
      <c r="H1482" s="6">
        <v>5.5930300000000002E-2</v>
      </c>
      <c r="I1482" s="6">
        <v>0.06</v>
      </c>
      <c r="J1482" s="6">
        <v>5.1249999999999997E-2</v>
      </c>
      <c r="K1482" s="6">
        <v>5.3675E-2</v>
      </c>
      <c r="L1482" s="6">
        <v>5.4062499999999999E-2</v>
      </c>
      <c r="M1482" s="8">
        <v>6000000</v>
      </c>
      <c r="N1482" s="8">
        <v>8215000</v>
      </c>
      <c r="O1482" s="8">
        <v>19363600</v>
      </c>
      <c r="P1482" s="8">
        <v>8215000</v>
      </c>
      <c r="Q1482" s="8">
        <v>18432600</v>
      </c>
      <c r="R1482" s="8">
        <v>2000000</v>
      </c>
      <c r="S1482" s="8">
        <v>7572600</v>
      </c>
      <c r="T1482" s="8">
        <v>4.1074999999999999</v>
      </c>
      <c r="U1482" s="8">
        <v>5.6300000000000003E-2</v>
      </c>
      <c r="V1482">
        <f t="shared" si="173"/>
        <v>2017</v>
      </c>
      <c r="W1482">
        <f t="shared" si="175"/>
        <v>2017</v>
      </c>
      <c r="X1482" t="str">
        <f t="shared" si="174"/>
        <v>SPNS</v>
      </c>
    </row>
    <row r="1483" spans="1:24" x14ac:dyDescent="0.2">
      <c r="A1483" s="4">
        <v>42773</v>
      </c>
      <c r="B1483" s="4">
        <v>42775</v>
      </c>
      <c r="C1483" s="4" t="s">
        <v>628</v>
      </c>
      <c r="D1483" t="s">
        <v>611</v>
      </c>
      <c r="E1483" s="4">
        <v>43600</v>
      </c>
      <c r="F1483" s="6">
        <v>6.25E-2</v>
      </c>
      <c r="G1483" s="6">
        <v>6.9687499999999999E-2</v>
      </c>
      <c r="H1483" s="6">
        <v>7.1105199999999993E-2</v>
      </c>
      <c r="I1483" s="6">
        <v>7.4999999999999997E-2</v>
      </c>
      <c r="J1483" s="6">
        <v>6.9687499999999999E-2</v>
      </c>
      <c r="K1483" s="6">
        <v>7.0372199999999996E-2</v>
      </c>
      <c r="L1483" s="6">
        <v>7.0624999999999993E-2</v>
      </c>
      <c r="N1483" s="8">
        <v>7345000</v>
      </c>
      <c r="P1483" s="8">
        <v>7345000</v>
      </c>
      <c r="R1483" s="8">
        <v>2700000</v>
      </c>
      <c r="T1483" s="8">
        <v>2.7203703703703703</v>
      </c>
      <c r="U1483" s="8">
        <v>7.1900000000000006E-2</v>
      </c>
      <c r="V1483">
        <f t="shared" si="173"/>
        <v>2017</v>
      </c>
      <c r="W1483">
        <f t="shared" si="175"/>
        <v>2017</v>
      </c>
      <c r="X1483" t="str">
        <f t="shared" si="174"/>
        <v>PBS0</v>
      </c>
    </row>
    <row r="1484" spans="1:24" x14ac:dyDescent="0.2">
      <c r="A1484" s="4">
        <v>42773</v>
      </c>
      <c r="B1484" s="4">
        <v>42775</v>
      </c>
      <c r="C1484" s="4" t="s">
        <v>628</v>
      </c>
      <c r="D1484" t="s">
        <v>612</v>
      </c>
      <c r="E1484" s="4">
        <v>44331</v>
      </c>
      <c r="F1484" s="6">
        <v>6.5000000000000002E-2</v>
      </c>
      <c r="G1484" s="6">
        <v>7.4374999999999997E-2</v>
      </c>
      <c r="H1484" s="6">
        <v>7.5441099999999997E-2</v>
      </c>
      <c r="I1484" s="6">
        <v>7.6562500000000006E-2</v>
      </c>
      <c r="J1484" s="6">
        <v>7.4374999999999997E-2</v>
      </c>
      <c r="K1484" s="6">
        <v>7.4999300000000005E-2</v>
      </c>
      <c r="L1484" s="6">
        <v>7.5312500000000004E-2</v>
      </c>
      <c r="N1484" s="8">
        <v>1290000</v>
      </c>
      <c r="P1484" s="8">
        <v>620000</v>
      </c>
      <c r="R1484" s="8">
        <v>620000</v>
      </c>
      <c r="T1484" s="8">
        <v>2.0806451612903225</v>
      </c>
      <c r="U1484" s="8">
        <v>7.4999999999999997E-2</v>
      </c>
      <c r="V1484">
        <f t="shared" si="173"/>
        <v>2017</v>
      </c>
      <c r="W1484">
        <f t="shared" si="175"/>
        <v>2017</v>
      </c>
      <c r="X1484" t="str">
        <f t="shared" si="174"/>
        <v>PBS0</v>
      </c>
    </row>
    <row r="1485" spans="1:24" x14ac:dyDescent="0.2">
      <c r="A1485" s="4">
        <v>42773</v>
      </c>
      <c r="B1485" s="4">
        <v>42775</v>
      </c>
      <c r="C1485" s="4" t="s">
        <v>628</v>
      </c>
      <c r="D1485" t="s">
        <v>555</v>
      </c>
      <c r="E1485" s="4">
        <v>45153</v>
      </c>
      <c r="F1485" s="6">
        <v>8.7499999999999994E-2</v>
      </c>
      <c r="G1485" s="6">
        <v>7.8125E-2</v>
      </c>
      <c r="H1485" s="6">
        <v>7.9377699999999995E-2</v>
      </c>
      <c r="I1485" s="6">
        <v>8.2500000000000004E-2</v>
      </c>
      <c r="J1485" s="6">
        <v>7.8125E-2</v>
      </c>
      <c r="K1485" s="6">
        <v>7.8788499999999997E-2</v>
      </c>
      <c r="L1485" s="6">
        <v>7.9375000000000001E-2</v>
      </c>
      <c r="N1485" s="8">
        <v>461000</v>
      </c>
      <c r="P1485" s="8">
        <v>200000</v>
      </c>
      <c r="R1485" s="8">
        <v>200000</v>
      </c>
      <c r="T1485" s="8">
        <v>2.3050000000000002</v>
      </c>
      <c r="U1485" s="8">
        <v>7.8799999999999995E-2</v>
      </c>
      <c r="V1485">
        <f t="shared" si="173"/>
        <v>2017</v>
      </c>
      <c r="W1485">
        <f t="shared" si="175"/>
        <v>2017</v>
      </c>
      <c r="X1485" t="str">
        <f t="shared" si="174"/>
        <v>PBS0</v>
      </c>
    </row>
    <row r="1486" spans="1:24" x14ac:dyDescent="0.2">
      <c r="A1486" s="4">
        <v>42773</v>
      </c>
      <c r="B1486" s="4">
        <v>42775</v>
      </c>
      <c r="C1486" s="4" t="s">
        <v>628</v>
      </c>
      <c r="D1486" t="s">
        <v>570</v>
      </c>
      <c r="E1486" s="4">
        <v>48167</v>
      </c>
      <c r="F1486" s="6">
        <v>8.8749999999999996E-2</v>
      </c>
      <c r="G1486" s="6">
        <v>8.2500000000000004E-2</v>
      </c>
      <c r="H1486" s="6">
        <v>8.3385200000000007E-2</v>
      </c>
      <c r="I1486" s="6">
        <v>8.4062499999999998E-2</v>
      </c>
      <c r="J1486" s="6">
        <v>8.2500000000000004E-2</v>
      </c>
      <c r="K1486" s="6">
        <v>8.3385200000000007E-2</v>
      </c>
      <c r="L1486" s="6">
        <v>8.4062499999999998E-2</v>
      </c>
      <c r="N1486" s="8">
        <v>2052600</v>
      </c>
      <c r="P1486" s="8">
        <v>2052600</v>
      </c>
      <c r="R1486" s="8">
        <v>2052600</v>
      </c>
      <c r="T1486" s="8">
        <v>1</v>
      </c>
      <c r="U1486" s="8">
        <v>8.3500000000000005E-2</v>
      </c>
      <c r="V1486">
        <f t="shared" si="173"/>
        <v>2017</v>
      </c>
      <c r="W1486">
        <f t="shared" si="175"/>
        <v>2017</v>
      </c>
      <c r="X1486" t="str">
        <f t="shared" si="174"/>
        <v>PBS0</v>
      </c>
    </row>
    <row r="1487" spans="1:24" x14ac:dyDescent="0.2">
      <c r="A1487" s="4">
        <v>42780</v>
      </c>
      <c r="B1487" s="4">
        <v>42783</v>
      </c>
      <c r="C1487" t="s">
        <v>628</v>
      </c>
      <c r="D1487" t="s">
        <v>637</v>
      </c>
      <c r="E1487" s="4">
        <v>42870</v>
      </c>
      <c r="F1487" s="6" t="s">
        <v>630</v>
      </c>
      <c r="G1487" s="6">
        <v>4.99E-2</v>
      </c>
      <c r="H1487" s="6">
        <v>5.1262099999999998E-2</v>
      </c>
      <c r="I1487" s="6">
        <v>5.5E-2</v>
      </c>
      <c r="J1487" s="6">
        <v>4.99E-2</v>
      </c>
      <c r="K1487" s="6">
        <v>5.0555799999999998E-2</v>
      </c>
      <c r="L1487" s="6">
        <v>5.0999999999999997E-2</v>
      </c>
      <c r="M1487" s="8">
        <v>15000000</v>
      </c>
      <c r="N1487" s="8">
        <v>9955000</v>
      </c>
      <c r="O1487" s="8">
        <v>31814300</v>
      </c>
      <c r="P1487" s="8">
        <v>8650000</v>
      </c>
      <c r="Q1487" s="8">
        <v>23280000</v>
      </c>
      <c r="R1487" s="8">
        <v>5000000</v>
      </c>
      <c r="S1487" s="8">
        <v>18430000</v>
      </c>
      <c r="T1487" s="8">
        <v>1.9910000000000001</v>
      </c>
      <c r="U1487" s="8">
        <v>5.0999999999999997E-2</v>
      </c>
      <c r="V1487">
        <f t="shared" si="173"/>
        <v>2017</v>
      </c>
      <c r="W1487">
        <f t="shared" si="175"/>
        <v>2017</v>
      </c>
      <c r="X1487" t="str">
        <f t="shared" si="174"/>
        <v>SPN0</v>
      </c>
    </row>
    <row r="1488" spans="1:24" x14ac:dyDescent="0.2">
      <c r="A1488" s="4">
        <v>42780</v>
      </c>
      <c r="B1488" s="4">
        <v>42783</v>
      </c>
      <c r="C1488" s="4" t="s">
        <v>628</v>
      </c>
      <c r="D1488" t="s">
        <v>635</v>
      </c>
      <c r="E1488" s="4">
        <v>43132</v>
      </c>
      <c r="F1488" s="6" t="s">
        <v>630</v>
      </c>
      <c r="G1488" s="6">
        <v>5.8799999999999998E-2</v>
      </c>
      <c r="H1488" s="6">
        <v>6.0298600000000001E-2</v>
      </c>
      <c r="I1488" s="6">
        <v>6.1499999999999999E-2</v>
      </c>
      <c r="J1488" s="6">
        <v>5.8799999999999998E-2</v>
      </c>
      <c r="K1488" s="6">
        <v>5.9844799999999997E-2</v>
      </c>
      <c r="L1488" s="6">
        <v>6.0199999999999997E-2</v>
      </c>
      <c r="N1488" s="8">
        <v>8005000</v>
      </c>
      <c r="P1488" s="8">
        <v>6200000</v>
      </c>
      <c r="R1488" s="8">
        <v>5000000</v>
      </c>
      <c r="T1488" s="8">
        <v>1.601</v>
      </c>
      <c r="U1488" s="8">
        <v>0.06</v>
      </c>
      <c r="V1488">
        <f t="shared" si="173"/>
        <v>2017</v>
      </c>
      <c r="W1488">
        <f t="shared" si="175"/>
        <v>2017</v>
      </c>
      <c r="X1488" t="str">
        <f t="shared" si="174"/>
        <v>SPN1</v>
      </c>
    </row>
    <row r="1489" spans="1:24" x14ac:dyDescent="0.2">
      <c r="A1489" s="4">
        <v>42780</v>
      </c>
      <c r="B1489" s="4">
        <v>42783</v>
      </c>
      <c r="C1489" s="4" t="s">
        <v>628</v>
      </c>
      <c r="D1489" t="s">
        <v>290</v>
      </c>
      <c r="E1489" s="4">
        <v>46522</v>
      </c>
      <c r="F1489" s="6">
        <v>7.0000000000000007E-2</v>
      </c>
      <c r="G1489" s="6">
        <v>7.4999999999999997E-2</v>
      </c>
      <c r="H1489" s="6">
        <v>7.5661400000000004E-2</v>
      </c>
      <c r="I1489" s="6">
        <v>7.6999999999999999E-2</v>
      </c>
      <c r="J1489" s="6">
        <v>7.4999999999999997E-2</v>
      </c>
      <c r="K1489" s="6">
        <v>7.5398800000000002E-2</v>
      </c>
      <c r="L1489" s="6">
        <v>7.5600000000000001E-2</v>
      </c>
      <c r="N1489" s="8">
        <v>7285600</v>
      </c>
      <c r="P1489" s="8">
        <v>4650000</v>
      </c>
      <c r="R1489" s="8">
        <v>4650000</v>
      </c>
      <c r="T1489" s="8">
        <v>1.5667956989247311</v>
      </c>
      <c r="U1489" s="8">
        <v>7.5399999999999995E-2</v>
      </c>
      <c r="V1489">
        <f t="shared" si="173"/>
        <v>2017</v>
      </c>
      <c r="W1489">
        <f t="shared" si="175"/>
        <v>2017</v>
      </c>
      <c r="X1489" t="str">
        <f t="shared" si="174"/>
        <v>FR00</v>
      </c>
    </row>
    <row r="1490" spans="1:24" x14ac:dyDescent="0.2">
      <c r="A1490" s="4">
        <v>42780</v>
      </c>
      <c r="B1490" s="4">
        <v>42783</v>
      </c>
      <c r="C1490" s="4" t="s">
        <v>628</v>
      </c>
      <c r="D1490" t="s">
        <v>619</v>
      </c>
      <c r="E1490" s="4">
        <v>46522</v>
      </c>
      <c r="F1490" s="6">
        <v>7.4999999999999997E-2</v>
      </c>
      <c r="G1490" s="6">
        <v>7.85E-2</v>
      </c>
      <c r="H1490" s="6">
        <v>7.9081799999999994E-2</v>
      </c>
      <c r="I1490" s="6">
        <v>7.9799999999999996E-2</v>
      </c>
      <c r="J1490" s="6">
        <v>7.85E-2</v>
      </c>
      <c r="K1490" s="6">
        <v>7.8799800000000003E-2</v>
      </c>
      <c r="L1490" s="6">
        <v>7.9000000000000001E-2</v>
      </c>
      <c r="N1490" s="8">
        <v>2720300</v>
      </c>
      <c r="P1490" s="8">
        <v>1130000</v>
      </c>
      <c r="R1490" s="8">
        <v>1130000</v>
      </c>
      <c r="T1490" s="8">
        <v>2.4073451327433628</v>
      </c>
      <c r="U1490" s="8">
        <v>7.8799999999999995E-2</v>
      </c>
      <c r="V1490">
        <f t="shared" si="173"/>
        <v>2017</v>
      </c>
      <c r="W1490">
        <f t="shared" si="175"/>
        <v>2017</v>
      </c>
      <c r="X1490" t="str">
        <f t="shared" si="174"/>
        <v>FR00</v>
      </c>
    </row>
    <row r="1491" spans="1:24" x14ac:dyDescent="0.2">
      <c r="A1491" s="4">
        <v>42780</v>
      </c>
      <c r="B1491" s="4">
        <v>42783</v>
      </c>
      <c r="C1491" s="4" t="s">
        <v>628</v>
      </c>
      <c r="D1491" t="s">
        <v>535</v>
      </c>
      <c r="E1491" s="4">
        <v>49810</v>
      </c>
      <c r="F1491" s="6">
        <v>8.2500000000000004E-2</v>
      </c>
      <c r="G1491" s="6">
        <v>8.0500000000000002E-2</v>
      </c>
      <c r="H1491" s="6">
        <v>8.1262500000000001E-2</v>
      </c>
      <c r="I1491" s="6">
        <v>8.2500000000000004E-2</v>
      </c>
      <c r="J1491" s="6">
        <v>8.0500000000000002E-2</v>
      </c>
      <c r="K1491" s="6">
        <v>8.1096299999999996E-2</v>
      </c>
      <c r="L1491" s="6">
        <v>8.14E-2</v>
      </c>
      <c r="N1491" s="8">
        <v>3848400</v>
      </c>
      <c r="P1491" s="8">
        <v>2650000</v>
      </c>
      <c r="R1491" s="8">
        <v>2650000</v>
      </c>
      <c r="T1491" s="8">
        <v>1.4522264150943396</v>
      </c>
      <c r="U1491" s="8">
        <v>8.1100000000000005E-2</v>
      </c>
      <c r="V1491">
        <f t="shared" si="173"/>
        <v>2017</v>
      </c>
      <c r="W1491">
        <f t="shared" si="175"/>
        <v>2017</v>
      </c>
      <c r="X1491" t="str">
        <f t="shared" si="174"/>
        <v>FR00</v>
      </c>
    </row>
    <row r="1492" spans="1:24" x14ac:dyDescent="0.2">
      <c r="A1492" s="4">
        <v>42787</v>
      </c>
      <c r="B1492" s="4">
        <v>42789</v>
      </c>
      <c r="C1492" t="s">
        <v>628</v>
      </c>
      <c r="D1492" t="s">
        <v>636</v>
      </c>
      <c r="E1492" s="4">
        <v>42955</v>
      </c>
      <c r="F1492" s="6" t="s">
        <v>630</v>
      </c>
      <c r="G1492" s="6">
        <v>5.3437499999999999E-2</v>
      </c>
      <c r="H1492" s="6">
        <v>5.55212E-2</v>
      </c>
      <c r="I1492" s="6">
        <v>6.5000000000000002E-2</v>
      </c>
      <c r="J1492" s="6">
        <v>5.3437499999999999E-2</v>
      </c>
      <c r="K1492" s="6">
        <v>5.5031900000000002E-2</v>
      </c>
      <c r="L1492" s="6">
        <v>5.6250000000000001E-2</v>
      </c>
      <c r="M1492" s="8">
        <v>6000000</v>
      </c>
      <c r="N1492" s="8">
        <v>4536000</v>
      </c>
      <c r="O1492" s="8">
        <v>10388000</v>
      </c>
      <c r="P1492" s="8">
        <v>4536000</v>
      </c>
      <c r="Q1492" s="8">
        <v>8001000</v>
      </c>
      <c r="R1492" s="8">
        <v>2550000</v>
      </c>
      <c r="S1492" s="8">
        <v>6015000</v>
      </c>
      <c r="T1492" s="8">
        <v>1.7788235294117647</v>
      </c>
      <c r="U1492" s="8">
        <v>5.57E-2</v>
      </c>
      <c r="V1492">
        <f t="shared" si="173"/>
        <v>2017</v>
      </c>
      <c r="W1492">
        <f t="shared" si="175"/>
        <v>2017</v>
      </c>
      <c r="X1492" t="str">
        <f t="shared" si="174"/>
        <v>SPNS</v>
      </c>
    </row>
    <row r="1493" spans="1:24" x14ac:dyDescent="0.2">
      <c r="A1493" s="4">
        <v>42787</v>
      </c>
      <c r="B1493" s="4">
        <v>42789</v>
      </c>
      <c r="C1493" s="4" t="s">
        <v>628</v>
      </c>
      <c r="D1493" t="s">
        <v>611</v>
      </c>
      <c r="E1493" s="4">
        <v>43600</v>
      </c>
      <c r="F1493" s="6">
        <v>6.25E-2</v>
      </c>
      <c r="G1493" s="6">
        <v>6.9687499999999999E-2</v>
      </c>
      <c r="H1493" s="6">
        <v>7.1271899999999999E-2</v>
      </c>
      <c r="I1493" s="6">
        <v>7.5312500000000004E-2</v>
      </c>
      <c r="J1493" s="6">
        <v>6.9687499999999999E-2</v>
      </c>
      <c r="K1493" s="6">
        <v>7.08955E-2</v>
      </c>
      <c r="L1493" s="6">
        <v>7.2187500000000002E-2</v>
      </c>
      <c r="N1493" s="8">
        <v>3328000</v>
      </c>
      <c r="P1493" s="8">
        <v>2820000</v>
      </c>
      <c r="R1493" s="8">
        <v>2820000</v>
      </c>
      <c r="T1493" s="8">
        <v>1.1801418439716311</v>
      </c>
      <c r="U1493" s="8">
        <v>7.0900000000000005E-2</v>
      </c>
      <c r="V1493">
        <f t="shared" si="173"/>
        <v>2017</v>
      </c>
      <c r="W1493">
        <f t="shared" si="175"/>
        <v>2017</v>
      </c>
      <c r="X1493" t="str">
        <f t="shared" si="174"/>
        <v>PBS0</v>
      </c>
    </row>
    <row r="1494" spans="1:24" x14ac:dyDescent="0.2">
      <c r="A1494" s="4">
        <v>42787</v>
      </c>
      <c r="B1494" s="4">
        <v>42789</v>
      </c>
      <c r="C1494" s="4" t="s">
        <v>628</v>
      </c>
      <c r="D1494" t="s">
        <v>612</v>
      </c>
      <c r="E1494" s="4">
        <v>44331</v>
      </c>
      <c r="F1494" s="6">
        <v>6.5000000000000002E-2</v>
      </c>
      <c r="G1494" s="6">
        <v>7.4062500000000003E-2</v>
      </c>
      <c r="H1494" s="6">
        <v>7.4823700000000007E-2</v>
      </c>
      <c r="I1494" s="6">
        <v>7.5937500000000005E-2</v>
      </c>
      <c r="J1494" s="6">
        <v>7.4062500000000003E-2</v>
      </c>
      <c r="K1494" s="6">
        <v>7.4499499999999996E-2</v>
      </c>
      <c r="L1494" s="6">
        <v>7.4999999999999997E-2</v>
      </c>
      <c r="N1494" s="8">
        <v>500000</v>
      </c>
      <c r="P1494" s="8">
        <v>165000</v>
      </c>
      <c r="R1494" s="8">
        <v>165000</v>
      </c>
      <c r="T1494" s="8">
        <v>3.0303030303030303</v>
      </c>
      <c r="U1494" s="8">
        <v>7.4499999999999997E-2</v>
      </c>
      <c r="V1494">
        <f t="shared" si="173"/>
        <v>2017</v>
      </c>
      <c r="W1494">
        <f t="shared" si="175"/>
        <v>2017</v>
      </c>
      <c r="X1494" t="str">
        <f t="shared" si="174"/>
        <v>PBS0</v>
      </c>
    </row>
    <row r="1495" spans="1:24" x14ac:dyDescent="0.2">
      <c r="A1495" s="4">
        <v>42787</v>
      </c>
      <c r="B1495" s="4">
        <v>42789</v>
      </c>
      <c r="C1495" s="4" t="s">
        <v>628</v>
      </c>
      <c r="D1495" t="s">
        <v>555</v>
      </c>
      <c r="E1495" s="4">
        <v>45153</v>
      </c>
      <c r="F1495" s="6">
        <v>8.7499999999999994E-2</v>
      </c>
      <c r="G1495" s="6">
        <v>7.8125E-2</v>
      </c>
      <c r="H1495" s="6">
        <v>7.90212E-2</v>
      </c>
      <c r="I1495" s="6">
        <v>7.9687499999999994E-2</v>
      </c>
      <c r="J1495" s="6">
        <v>7.8125E-2</v>
      </c>
      <c r="K1495" s="6">
        <v>7.8798400000000005E-2</v>
      </c>
      <c r="L1495" s="6">
        <v>7.9062499999999994E-2</v>
      </c>
      <c r="N1495" s="8">
        <v>1190000</v>
      </c>
      <c r="P1495" s="8">
        <v>480000</v>
      </c>
      <c r="R1495" s="8">
        <v>480000</v>
      </c>
      <c r="T1495" s="8">
        <v>2.4791666666666665</v>
      </c>
      <c r="U1495" s="8">
        <v>7.8799999999999995E-2</v>
      </c>
      <c r="V1495">
        <f t="shared" si="173"/>
        <v>2017</v>
      </c>
      <c r="W1495">
        <f t="shared" si="175"/>
        <v>2017</v>
      </c>
      <c r="X1495" t="str">
        <f t="shared" si="174"/>
        <v>PBS0</v>
      </c>
    </row>
    <row r="1496" spans="1:24" x14ac:dyDescent="0.2">
      <c r="A1496" s="4">
        <v>42787</v>
      </c>
      <c r="B1496" s="4">
        <v>42789</v>
      </c>
      <c r="C1496" s="4" t="s">
        <v>628</v>
      </c>
      <c r="D1496" t="s">
        <v>570</v>
      </c>
      <c r="E1496" s="4">
        <v>48167</v>
      </c>
      <c r="F1496" s="6">
        <v>8.8749999999999996E-2</v>
      </c>
      <c r="G1496" s="6">
        <v>8.3125000000000004E-2</v>
      </c>
      <c r="H1496" s="6">
        <v>8.3837400000000006E-2</v>
      </c>
      <c r="I1496" s="6">
        <v>8.4062499999999998E-2</v>
      </c>
      <c r="J1496" s="6">
        <v>8.3125000000000004E-2</v>
      </c>
      <c r="N1496" s="8">
        <v>834000</v>
      </c>
      <c r="U1496" s="8">
        <v>8.2900000000000001E-2</v>
      </c>
      <c r="V1496">
        <f t="shared" si="173"/>
        <v>2017</v>
      </c>
      <c r="W1496">
        <f t="shared" si="175"/>
        <v>2017</v>
      </c>
      <c r="X1496" t="str">
        <f t="shared" si="174"/>
        <v>PBS0</v>
      </c>
    </row>
    <row r="1497" spans="1:24" x14ac:dyDescent="0.2">
      <c r="A1497" s="4">
        <v>42794</v>
      </c>
      <c r="B1497" s="4">
        <v>42796</v>
      </c>
      <c r="C1497" t="s">
        <v>628</v>
      </c>
      <c r="D1497" t="s">
        <v>638</v>
      </c>
      <c r="E1497" s="4">
        <v>42887</v>
      </c>
      <c r="F1497" s="6" t="s">
        <v>630</v>
      </c>
      <c r="G1497" s="6">
        <v>0.05</v>
      </c>
      <c r="H1497" s="6">
        <v>5.1280699999999999E-2</v>
      </c>
      <c r="I1497" s="6">
        <v>5.2900000000000003E-2</v>
      </c>
      <c r="J1497" s="6">
        <v>0.05</v>
      </c>
      <c r="K1497" s="6">
        <v>5.0689400000000003E-2</v>
      </c>
      <c r="L1497" s="6">
        <v>5.0999999999999997E-2</v>
      </c>
      <c r="M1497" s="8">
        <v>15000000</v>
      </c>
      <c r="N1497" s="8">
        <v>9315000</v>
      </c>
      <c r="O1497" s="8">
        <v>35259600</v>
      </c>
      <c r="P1497" s="8">
        <v>7800000</v>
      </c>
      <c r="Q1497" s="8">
        <v>19350000</v>
      </c>
      <c r="R1497" s="8">
        <v>5000000</v>
      </c>
      <c r="S1497" s="8">
        <v>16350000</v>
      </c>
      <c r="T1497" s="8">
        <v>1.863</v>
      </c>
      <c r="U1497" s="8">
        <v>5.0999999999999997E-2</v>
      </c>
      <c r="V1497">
        <f t="shared" si="173"/>
        <v>2017</v>
      </c>
      <c r="W1497">
        <f t="shared" si="175"/>
        <v>2017</v>
      </c>
      <c r="X1497" t="str">
        <f t="shared" si="174"/>
        <v>SPN0</v>
      </c>
    </row>
    <row r="1498" spans="1:24" x14ac:dyDescent="0.2">
      <c r="A1498" s="4">
        <v>42794</v>
      </c>
      <c r="B1498" s="4">
        <v>42796</v>
      </c>
      <c r="C1498" s="4" t="s">
        <v>628</v>
      </c>
      <c r="D1498" t="s">
        <v>639</v>
      </c>
      <c r="E1498" s="4">
        <v>43160</v>
      </c>
      <c r="F1498" s="6" t="s">
        <v>630</v>
      </c>
      <c r="G1498" s="6">
        <v>5.9400000000000001E-2</v>
      </c>
      <c r="H1498" s="6">
        <v>6.0724300000000002E-2</v>
      </c>
      <c r="I1498" s="6">
        <v>6.2399999999999997E-2</v>
      </c>
      <c r="J1498" s="6">
        <v>5.9400000000000001E-2</v>
      </c>
      <c r="K1498" s="6">
        <v>5.9934099999999997E-2</v>
      </c>
      <c r="L1498" s="6">
        <v>6.08E-2</v>
      </c>
      <c r="N1498" s="8">
        <v>6245000</v>
      </c>
      <c r="P1498" s="8">
        <v>4200000</v>
      </c>
      <c r="R1498" s="8">
        <v>4050000</v>
      </c>
      <c r="T1498" s="8">
        <v>1.5419753086419754</v>
      </c>
      <c r="U1498" s="8">
        <v>0.06</v>
      </c>
      <c r="V1498">
        <f t="shared" si="173"/>
        <v>2017</v>
      </c>
      <c r="W1498">
        <f t="shared" si="175"/>
        <v>2017</v>
      </c>
      <c r="X1498" t="str">
        <f t="shared" si="174"/>
        <v>SPN1</v>
      </c>
    </row>
    <row r="1499" spans="1:24" x14ac:dyDescent="0.2">
      <c r="A1499" s="4">
        <v>42794</v>
      </c>
      <c r="B1499" s="4">
        <v>42796</v>
      </c>
      <c r="C1499" s="4" t="s">
        <v>628</v>
      </c>
      <c r="D1499" t="s">
        <v>300</v>
      </c>
      <c r="E1499" s="4">
        <v>44696</v>
      </c>
      <c r="F1499" s="6">
        <v>7.0000000000000007E-2</v>
      </c>
      <c r="G1499" s="6">
        <v>7.2499999999999995E-2</v>
      </c>
      <c r="H1499" s="6">
        <v>7.3205699999999999E-2</v>
      </c>
      <c r="I1499" s="6">
        <v>7.5200000000000003E-2</v>
      </c>
      <c r="J1499" s="6">
        <v>7.2499999999999995E-2</v>
      </c>
      <c r="K1499" s="6">
        <v>7.2800000000000004E-2</v>
      </c>
      <c r="L1499" s="6">
        <v>7.2900000000000006E-2</v>
      </c>
      <c r="N1499" s="8">
        <v>7364600</v>
      </c>
      <c r="P1499" s="8">
        <v>2350000</v>
      </c>
      <c r="R1499" s="8">
        <v>2350000</v>
      </c>
      <c r="T1499" s="8">
        <v>3.133872340425532</v>
      </c>
      <c r="U1499" s="8">
        <v>7.2800000000000004E-2</v>
      </c>
      <c r="V1499">
        <f t="shared" si="173"/>
        <v>2017</v>
      </c>
      <c r="W1499">
        <f t="shared" si="175"/>
        <v>2017</v>
      </c>
      <c r="X1499" t="str">
        <f t="shared" si="174"/>
        <v>FR00</v>
      </c>
    </row>
    <row r="1500" spans="1:24" x14ac:dyDescent="0.2">
      <c r="A1500" s="4">
        <v>42794</v>
      </c>
      <c r="B1500" s="4">
        <v>42796</v>
      </c>
      <c r="C1500" s="4" t="s">
        <v>628</v>
      </c>
      <c r="D1500" t="s">
        <v>290</v>
      </c>
      <c r="E1500" s="4">
        <v>46522</v>
      </c>
      <c r="F1500" s="6">
        <v>7.0000000000000007E-2</v>
      </c>
      <c r="G1500" s="6">
        <v>7.4999999999999997E-2</v>
      </c>
      <c r="H1500" s="6">
        <v>7.5656200000000007E-2</v>
      </c>
      <c r="I1500" s="6">
        <v>7.6499999999999999E-2</v>
      </c>
      <c r="J1500" s="6">
        <v>7.4999999999999997E-2</v>
      </c>
      <c r="K1500" s="6">
        <v>7.5398199999999999E-2</v>
      </c>
      <c r="L1500" s="6">
        <v>7.5499999999999998E-2</v>
      </c>
      <c r="N1500" s="8">
        <v>6402800</v>
      </c>
      <c r="P1500" s="8">
        <v>2150000</v>
      </c>
      <c r="R1500" s="8">
        <v>2150000</v>
      </c>
      <c r="T1500" s="8">
        <v>2.9780465116279071</v>
      </c>
      <c r="U1500" s="8">
        <v>7.5399999999999995E-2</v>
      </c>
      <c r="V1500">
        <f t="shared" si="173"/>
        <v>2017</v>
      </c>
      <c r="W1500">
        <f t="shared" si="175"/>
        <v>2017</v>
      </c>
      <c r="X1500" t="str">
        <f t="shared" si="174"/>
        <v>FR00</v>
      </c>
    </row>
    <row r="1501" spans="1:24" x14ac:dyDescent="0.2">
      <c r="A1501" s="4">
        <v>42794</v>
      </c>
      <c r="B1501" s="4">
        <v>42796</v>
      </c>
      <c r="C1501" s="4" t="s">
        <v>628</v>
      </c>
      <c r="D1501" t="s">
        <v>535</v>
      </c>
      <c r="E1501" s="4">
        <v>49810</v>
      </c>
      <c r="F1501" s="6">
        <v>8.2500000000000004E-2</v>
      </c>
      <c r="G1501" s="6">
        <v>8.0699999999999994E-2</v>
      </c>
      <c r="H1501" s="6">
        <v>7.1429000000000006E-2</v>
      </c>
      <c r="I1501" s="6">
        <v>8.2299999999999998E-2</v>
      </c>
      <c r="J1501" s="6">
        <v>8.0699999999999994E-2</v>
      </c>
      <c r="K1501" s="6">
        <v>8.1193899999999999E-2</v>
      </c>
      <c r="L1501" s="6">
        <v>8.1299999999999997E-2</v>
      </c>
      <c r="N1501" s="8">
        <v>3615200</v>
      </c>
      <c r="P1501" s="8">
        <v>1600000</v>
      </c>
      <c r="R1501" s="8">
        <v>1550000</v>
      </c>
      <c r="T1501" s="8">
        <v>2.3323870967741938</v>
      </c>
      <c r="U1501" s="8">
        <v>8.1199999999999994E-2</v>
      </c>
      <c r="V1501">
        <f t="shared" si="173"/>
        <v>2017</v>
      </c>
      <c r="W1501">
        <f t="shared" si="175"/>
        <v>2017</v>
      </c>
      <c r="X1501" t="str">
        <f t="shared" si="174"/>
        <v>FR00</v>
      </c>
    </row>
    <row r="1502" spans="1:24" x14ac:dyDescent="0.2">
      <c r="A1502" s="4">
        <v>42794</v>
      </c>
      <c r="B1502" s="4">
        <v>42796</v>
      </c>
      <c r="C1502" s="4" t="s">
        <v>628</v>
      </c>
      <c r="D1502" t="s">
        <v>427</v>
      </c>
      <c r="E1502" s="4">
        <v>52642</v>
      </c>
      <c r="F1502" s="6">
        <v>8.7499999999999994E-2</v>
      </c>
      <c r="G1502" s="6">
        <v>8.4000000000000005E-2</v>
      </c>
      <c r="H1502" s="6">
        <v>8.4403800000000001E-2</v>
      </c>
      <c r="I1502" s="6">
        <v>8.5000000000000006E-2</v>
      </c>
      <c r="J1502" s="6">
        <v>8.4000000000000005E-2</v>
      </c>
      <c r="K1502" s="6">
        <v>8.4297700000000003E-2</v>
      </c>
      <c r="L1502" s="6">
        <v>8.4400000000000003E-2</v>
      </c>
      <c r="N1502" s="8">
        <v>2317000</v>
      </c>
      <c r="P1502" s="8">
        <v>1250000</v>
      </c>
      <c r="R1502" s="8">
        <v>1250000</v>
      </c>
      <c r="T1502" s="8">
        <v>1.8535999999999999</v>
      </c>
      <c r="U1502" s="8">
        <v>8.43E-2</v>
      </c>
      <c r="V1502">
        <f t="shared" si="173"/>
        <v>2017</v>
      </c>
      <c r="W1502">
        <f t="shared" si="175"/>
        <v>2017</v>
      </c>
      <c r="X1502" t="str">
        <f t="shared" si="174"/>
        <v>FR00</v>
      </c>
    </row>
    <row r="1503" spans="1:24" x14ac:dyDescent="0.2">
      <c r="A1503" s="4">
        <v>42801</v>
      </c>
      <c r="B1503" s="4">
        <v>42803</v>
      </c>
      <c r="C1503" t="s">
        <v>628</v>
      </c>
      <c r="D1503" t="s">
        <v>640</v>
      </c>
      <c r="E1503" s="4">
        <v>42986</v>
      </c>
      <c r="F1503" s="6" t="s">
        <v>630</v>
      </c>
      <c r="G1503" s="6">
        <v>5.46875E-2</v>
      </c>
      <c r="H1503" s="6">
        <v>5.6464100000000003E-2</v>
      </c>
      <c r="I1503" s="6">
        <v>6.25E-2</v>
      </c>
      <c r="J1503" s="6">
        <v>5.46875E-2</v>
      </c>
      <c r="K1503" s="6">
        <v>5.5865600000000001E-2</v>
      </c>
      <c r="L1503" s="6">
        <v>5.6250000000000001E-2</v>
      </c>
      <c r="M1503" s="8">
        <v>6000000</v>
      </c>
      <c r="N1503" s="8">
        <v>5146000</v>
      </c>
      <c r="O1503" s="8">
        <v>12348000</v>
      </c>
      <c r="P1503" s="8">
        <v>5146000</v>
      </c>
      <c r="Q1503" s="8">
        <v>9346000</v>
      </c>
      <c r="R1503" s="8">
        <v>2000000</v>
      </c>
      <c r="S1503" s="8">
        <v>6100000</v>
      </c>
      <c r="T1503" s="8">
        <v>2.573</v>
      </c>
      <c r="U1503" s="8">
        <v>5.6599999999999998E-2</v>
      </c>
      <c r="V1503">
        <f t="shared" si="173"/>
        <v>2017</v>
      </c>
      <c r="W1503">
        <f t="shared" si="175"/>
        <v>2017</v>
      </c>
      <c r="X1503" t="str">
        <f t="shared" si="174"/>
        <v>SPNS</v>
      </c>
    </row>
    <row r="1504" spans="1:24" x14ac:dyDescent="0.2">
      <c r="A1504" s="4">
        <v>42801</v>
      </c>
      <c r="B1504" s="4">
        <v>42803</v>
      </c>
      <c r="C1504" s="4" t="s">
        <v>628</v>
      </c>
      <c r="D1504" t="s">
        <v>611</v>
      </c>
      <c r="E1504" s="4">
        <v>43600</v>
      </c>
      <c r="F1504" s="6">
        <v>6.25E-2</v>
      </c>
      <c r="G1504" s="6">
        <v>7.03125E-2</v>
      </c>
      <c r="H1504" s="6">
        <v>7.2233900000000004E-2</v>
      </c>
      <c r="I1504" s="6">
        <v>7.4999999999999997E-2</v>
      </c>
      <c r="J1504" s="6">
        <v>7.03125E-2</v>
      </c>
      <c r="K1504" s="6">
        <v>7.1498800000000001E-2</v>
      </c>
      <c r="L1504" s="6">
        <v>7.2187500000000002E-2</v>
      </c>
      <c r="N1504" s="8">
        <v>3751000</v>
      </c>
      <c r="P1504" s="8">
        <v>1690000</v>
      </c>
      <c r="R1504" s="8">
        <v>1690000</v>
      </c>
      <c r="T1504" s="8">
        <v>2.2195266272189351</v>
      </c>
      <c r="U1504" s="8">
        <v>7.1499999999999994E-2</v>
      </c>
      <c r="V1504">
        <f t="shared" si="173"/>
        <v>2017</v>
      </c>
      <c r="W1504">
        <f t="shared" si="175"/>
        <v>2017</v>
      </c>
      <c r="X1504" t="str">
        <f t="shared" si="174"/>
        <v>PBS0</v>
      </c>
    </row>
    <row r="1505" spans="1:24" x14ac:dyDescent="0.2">
      <c r="A1505" s="4">
        <v>42801</v>
      </c>
      <c r="B1505" s="4">
        <v>42803</v>
      </c>
      <c r="C1505" s="4" t="s">
        <v>628</v>
      </c>
      <c r="D1505" t="s">
        <v>612</v>
      </c>
      <c r="E1505" s="4">
        <v>44331</v>
      </c>
      <c r="F1505" s="6">
        <v>6.5000000000000002E-2</v>
      </c>
      <c r="G1505" s="6">
        <v>7.3124999999999996E-2</v>
      </c>
      <c r="H1505" s="6">
        <v>7.4493799999999999E-2</v>
      </c>
      <c r="I1505" s="6">
        <v>7.5937500000000005E-2</v>
      </c>
      <c r="J1505" s="6">
        <v>7.3124999999999996E-2</v>
      </c>
      <c r="K1505" s="6">
        <v>7.4368100000000006E-2</v>
      </c>
      <c r="L1505" s="6">
        <v>7.5312500000000004E-2</v>
      </c>
      <c r="N1505" s="8">
        <v>1000000</v>
      </c>
      <c r="P1505" s="8">
        <v>1000000</v>
      </c>
      <c r="R1505" s="8">
        <v>930000</v>
      </c>
      <c r="T1505" s="8">
        <v>1.075268817204301</v>
      </c>
      <c r="U1505" s="8">
        <v>7.4999999999999997E-2</v>
      </c>
      <c r="V1505">
        <f t="shared" si="173"/>
        <v>2017</v>
      </c>
      <c r="W1505">
        <f t="shared" si="175"/>
        <v>2017</v>
      </c>
      <c r="X1505" t="str">
        <f t="shared" si="174"/>
        <v>PBS0</v>
      </c>
    </row>
    <row r="1506" spans="1:24" x14ac:dyDescent="0.2">
      <c r="A1506" s="4">
        <v>42801</v>
      </c>
      <c r="B1506" s="4">
        <v>42803</v>
      </c>
      <c r="C1506" s="4" t="s">
        <v>628</v>
      </c>
      <c r="D1506" t="s">
        <v>555</v>
      </c>
      <c r="E1506" s="4">
        <v>45153</v>
      </c>
      <c r="F1506" s="6">
        <v>8.7499999999999994E-2</v>
      </c>
      <c r="G1506" s="6">
        <v>7.7187500000000006E-2</v>
      </c>
      <c r="H1506" s="6">
        <v>7.8010099999999999E-2</v>
      </c>
      <c r="I1506" s="6">
        <v>0.08</v>
      </c>
      <c r="J1506" s="6">
        <v>7.7187500000000006E-2</v>
      </c>
      <c r="K1506" s="6">
        <v>7.7865599999999993E-2</v>
      </c>
      <c r="L1506" s="6">
        <v>7.8750000000000001E-2</v>
      </c>
      <c r="N1506" s="8">
        <v>1198000</v>
      </c>
      <c r="P1506" s="8">
        <v>1100000</v>
      </c>
      <c r="R1506" s="8">
        <v>1070000</v>
      </c>
      <c r="T1506" s="8">
        <v>1.1196261682242992</v>
      </c>
      <c r="U1506" s="8">
        <v>7.7899999999999997E-2</v>
      </c>
      <c r="V1506">
        <f t="shared" si="173"/>
        <v>2017</v>
      </c>
      <c r="W1506">
        <f t="shared" si="175"/>
        <v>2017</v>
      </c>
      <c r="X1506" t="str">
        <f t="shared" si="174"/>
        <v>PBS0</v>
      </c>
    </row>
    <row r="1507" spans="1:24" x14ac:dyDescent="0.2">
      <c r="A1507" s="4">
        <v>42801</v>
      </c>
      <c r="B1507" s="4">
        <v>42803</v>
      </c>
      <c r="C1507" s="4" t="s">
        <v>628</v>
      </c>
      <c r="D1507" t="s">
        <v>570</v>
      </c>
      <c r="E1507" s="4">
        <v>48167</v>
      </c>
      <c r="F1507" s="6">
        <v>8.8749999999999996E-2</v>
      </c>
      <c r="G1507" s="6">
        <v>8.1562499999999996E-2</v>
      </c>
      <c r="H1507" s="6">
        <v>8.3193100000000006E-2</v>
      </c>
      <c r="I1507" s="6">
        <v>8.3750000000000005E-2</v>
      </c>
      <c r="J1507" s="6">
        <v>8.1562499999999996E-2</v>
      </c>
      <c r="K1507" s="6">
        <v>8.2895099999999999E-2</v>
      </c>
      <c r="L1507" s="6">
        <v>8.3125000000000004E-2</v>
      </c>
      <c r="N1507" s="8">
        <v>1253000</v>
      </c>
      <c r="P1507" s="8">
        <v>410000</v>
      </c>
      <c r="R1507" s="8">
        <v>410000</v>
      </c>
      <c r="T1507" s="8">
        <v>3.0560975609756098</v>
      </c>
      <c r="U1507" s="8">
        <v>8.2900000000000001E-2</v>
      </c>
      <c r="V1507">
        <f t="shared" si="173"/>
        <v>2017</v>
      </c>
      <c r="W1507">
        <f t="shared" si="175"/>
        <v>2017</v>
      </c>
      <c r="X1507" t="str">
        <f t="shared" si="174"/>
        <v>PBS0</v>
      </c>
    </row>
    <row r="1508" spans="1:24" x14ac:dyDescent="0.2">
      <c r="A1508" s="4">
        <v>42808</v>
      </c>
      <c r="B1508" s="4">
        <v>42810</v>
      </c>
      <c r="C1508" t="s">
        <v>628</v>
      </c>
      <c r="D1508" t="s">
        <v>641</v>
      </c>
      <c r="E1508" s="4">
        <v>42901</v>
      </c>
      <c r="F1508" s="6" t="s">
        <v>630</v>
      </c>
      <c r="G1508" s="6">
        <v>5.0700000000000002E-2</v>
      </c>
      <c r="H1508" s="6">
        <v>5.5E-2</v>
      </c>
      <c r="I1508" s="6">
        <v>5.1743600000000001E-2</v>
      </c>
      <c r="J1508" s="6">
        <v>5.0700000000000002E-2</v>
      </c>
      <c r="K1508" s="6">
        <v>5.1094399999999998E-2</v>
      </c>
      <c r="L1508" s="6">
        <v>5.1499999999999997E-2</v>
      </c>
      <c r="M1508" s="8">
        <v>15000000</v>
      </c>
      <c r="N1508" s="8">
        <v>4660000</v>
      </c>
      <c r="O1508" s="8">
        <v>26444200</v>
      </c>
      <c r="P1508" s="8">
        <v>2700000</v>
      </c>
      <c r="Q1508" s="8">
        <v>11400000</v>
      </c>
      <c r="R1508" s="8">
        <v>2700000</v>
      </c>
      <c r="S1508" s="8">
        <v>11350000</v>
      </c>
      <c r="T1508" s="8">
        <v>1.7259259259259259</v>
      </c>
      <c r="U1508" s="8">
        <v>5.11E-2</v>
      </c>
      <c r="V1508">
        <f t="shared" si="173"/>
        <v>2017</v>
      </c>
      <c r="W1508">
        <f t="shared" si="175"/>
        <v>2017</v>
      </c>
      <c r="X1508" t="str">
        <f t="shared" si="174"/>
        <v>SPN0</v>
      </c>
    </row>
    <row r="1509" spans="1:24" x14ac:dyDescent="0.2">
      <c r="A1509" s="4">
        <v>42808</v>
      </c>
      <c r="B1509" s="4">
        <v>42810</v>
      </c>
      <c r="C1509" s="4" t="s">
        <v>628</v>
      </c>
      <c r="D1509" t="s">
        <v>639</v>
      </c>
      <c r="E1509" s="4">
        <v>43160</v>
      </c>
      <c r="F1509" s="6" t="s">
        <v>630</v>
      </c>
      <c r="G1509" s="6">
        <v>5.8999999999999997E-2</v>
      </c>
      <c r="H1509" s="6">
        <v>6.25E-2</v>
      </c>
      <c r="I1509" s="6">
        <v>6.1158799999999999E-2</v>
      </c>
      <c r="J1509" s="6">
        <v>5.8999999999999997E-2</v>
      </c>
      <c r="K1509" s="6">
        <v>6.0600000000000001E-2</v>
      </c>
      <c r="L1509" s="6">
        <v>6.1499999999999999E-2</v>
      </c>
      <c r="N1509" s="8">
        <v>4282600</v>
      </c>
      <c r="P1509" s="8">
        <v>3000000</v>
      </c>
      <c r="R1509" s="8">
        <v>3000000</v>
      </c>
      <c r="T1509" s="8">
        <v>1.4275333333333333</v>
      </c>
      <c r="U1509" s="8">
        <v>6.0600000000000001E-2</v>
      </c>
      <c r="V1509">
        <f t="shared" si="173"/>
        <v>2017</v>
      </c>
      <c r="W1509">
        <f t="shared" si="175"/>
        <v>2017</v>
      </c>
      <c r="X1509" t="str">
        <f t="shared" si="174"/>
        <v>SPN1</v>
      </c>
    </row>
    <row r="1510" spans="1:24" x14ac:dyDescent="0.2">
      <c r="A1510" s="4">
        <v>42808</v>
      </c>
      <c r="B1510" s="4">
        <v>42810</v>
      </c>
      <c r="C1510" s="4" t="s">
        <v>628</v>
      </c>
      <c r="D1510" t="s">
        <v>300</v>
      </c>
      <c r="E1510" s="4">
        <v>44696</v>
      </c>
      <c r="F1510" s="6">
        <v>7.0000000000000007E-2</v>
      </c>
      <c r="G1510" s="6">
        <v>7.1900000000000006E-2</v>
      </c>
      <c r="H1510" s="6">
        <v>7.4499999999999997E-2</v>
      </c>
      <c r="I1510" s="6">
        <v>7.2770399999999999E-2</v>
      </c>
      <c r="J1510" s="6">
        <v>7.1900000000000006E-2</v>
      </c>
      <c r="K1510" s="6">
        <v>7.2292700000000001E-2</v>
      </c>
      <c r="L1510" s="6">
        <v>7.2499999999999995E-2</v>
      </c>
      <c r="N1510" s="8">
        <v>9717000</v>
      </c>
      <c r="P1510" s="8">
        <v>2300000</v>
      </c>
      <c r="R1510" s="8">
        <v>2250000</v>
      </c>
      <c r="T1510" s="8">
        <v>4.3186666666666671</v>
      </c>
      <c r="U1510" s="8">
        <v>7.2300000000000003E-2</v>
      </c>
      <c r="V1510">
        <f t="shared" si="173"/>
        <v>2017</v>
      </c>
      <c r="W1510">
        <f t="shared" si="175"/>
        <v>2017</v>
      </c>
      <c r="X1510" t="str">
        <f t="shared" si="174"/>
        <v>FR00</v>
      </c>
    </row>
    <row r="1511" spans="1:24" x14ac:dyDescent="0.2">
      <c r="A1511" s="4">
        <v>42808</v>
      </c>
      <c r="B1511" s="4">
        <v>42810</v>
      </c>
      <c r="C1511" s="4" t="s">
        <v>628</v>
      </c>
      <c r="D1511" t="s">
        <v>619</v>
      </c>
      <c r="E1511" s="4">
        <v>48441</v>
      </c>
      <c r="F1511" s="6">
        <v>7.4999999999999997E-2</v>
      </c>
      <c r="G1511" s="6">
        <v>7.7499999999999999E-2</v>
      </c>
      <c r="H1511" s="6">
        <v>7.9000000000000001E-2</v>
      </c>
      <c r="I1511" s="6">
        <v>7.8180100000000002E-2</v>
      </c>
      <c r="J1511" s="6">
        <v>7.7499999999999999E-2</v>
      </c>
      <c r="K1511" s="6">
        <v>7.78977E-2</v>
      </c>
      <c r="L1511" s="6">
        <v>7.8E-2</v>
      </c>
      <c r="N1511" s="8">
        <v>3120900</v>
      </c>
      <c r="P1511" s="8">
        <v>1400000</v>
      </c>
      <c r="R1511" s="8">
        <v>1400000</v>
      </c>
      <c r="T1511" s="8">
        <v>2.2292142857142858</v>
      </c>
      <c r="U1511" s="8">
        <v>7.7899999999999997E-2</v>
      </c>
      <c r="V1511">
        <f t="shared" si="173"/>
        <v>2017</v>
      </c>
      <c r="W1511">
        <f t="shared" si="175"/>
        <v>2017</v>
      </c>
      <c r="X1511" t="str">
        <f t="shared" si="174"/>
        <v>FR00</v>
      </c>
    </row>
    <row r="1512" spans="1:24" x14ac:dyDescent="0.2">
      <c r="A1512" s="4">
        <v>42808</v>
      </c>
      <c r="B1512" s="4">
        <v>42810</v>
      </c>
      <c r="C1512" s="4" t="s">
        <v>628</v>
      </c>
      <c r="D1512" t="s">
        <v>535</v>
      </c>
      <c r="E1512" s="4">
        <v>49810</v>
      </c>
      <c r="F1512" s="6">
        <v>8.2500000000000004E-2</v>
      </c>
      <c r="G1512" s="6">
        <v>7.9699999999999993E-2</v>
      </c>
      <c r="H1512" s="6">
        <v>8.1500000000000003E-2</v>
      </c>
      <c r="I1512" s="6">
        <v>8.0713199999999999E-2</v>
      </c>
      <c r="J1512" s="6">
        <v>7.9699999999999993E-2</v>
      </c>
      <c r="K1512" s="6">
        <v>8.0199000000000006E-2</v>
      </c>
      <c r="L1512" s="6">
        <v>8.0600000000000005E-2</v>
      </c>
      <c r="N1512" s="8">
        <v>4663700</v>
      </c>
      <c r="P1512" s="8">
        <v>2000000</v>
      </c>
      <c r="R1512" s="8">
        <v>2000000</v>
      </c>
      <c r="T1512" s="8">
        <v>2.3318500000000002</v>
      </c>
      <c r="U1512" s="8">
        <v>8.0199999999999994E-2</v>
      </c>
      <c r="V1512">
        <f t="shared" si="173"/>
        <v>2017</v>
      </c>
      <c r="W1512">
        <f t="shared" si="175"/>
        <v>2017</v>
      </c>
      <c r="X1512" t="str">
        <f t="shared" si="174"/>
        <v>FR00</v>
      </c>
    </row>
    <row r="1513" spans="1:24" x14ac:dyDescent="0.2">
      <c r="A1513" s="4">
        <v>42815</v>
      </c>
      <c r="B1513" s="4">
        <v>42815</v>
      </c>
      <c r="C1513" t="s">
        <v>642</v>
      </c>
      <c r="D1513" t="s">
        <v>643</v>
      </c>
      <c r="E1513" s="4">
        <v>43911</v>
      </c>
      <c r="F1513" s="6">
        <v>7.1400000000000005E-2</v>
      </c>
      <c r="K1513" s="6">
        <v>7.1400000000000005E-2</v>
      </c>
      <c r="N1513" s="8">
        <v>2000000</v>
      </c>
      <c r="P1513" s="8">
        <v>2000000</v>
      </c>
      <c r="R1513" s="8">
        <v>2000000</v>
      </c>
      <c r="T1513" s="8">
        <v>1</v>
      </c>
      <c r="U1513" s="8">
        <v>7.1400000000000005E-2</v>
      </c>
      <c r="V1513">
        <f t="shared" si="173"/>
        <v>2017</v>
      </c>
      <c r="W1513">
        <f t="shared" si="175"/>
        <v>2017</v>
      </c>
      <c r="X1513" t="str">
        <f t="shared" si="174"/>
        <v>SDHI</v>
      </c>
    </row>
    <row r="1514" spans="1:24" x14ac:dyDescent="0.2">
      <c r="A1514" s="4">
        <v>42814</v>
      </c>
      <c r="B1514" s="4">
        <v>42816</v>
      </c>
      <c r="C1514" t="s">
        <v>624</v>
      </c>
      <c r="D1514" t="s">
        <v>644</v>
      </c>
      <c r="E1514" s="4">
        <v>43900</v>
      </c>
      <c r="F1514" s="6">
        <v>6.9000000000000006E-2</v>
      </c>
      <c r="K1514" s="6">
        <v>6.9000000000000006E-2</v>
      </c>
      <c r="N1514" s="8">
        <v>14060685</v>
      </c>
      <c r="P1514" s="8">
        <v>14037310</v>
      </c>
      <c r="R1514" s="8">
        <v>14037310</v>
      </c>
      <c r="T1514" s="8">
        <v>1.0016652050855899</v>
      </c>
      <c r="U1514" s="8">
        <v>6.9000000000000006E-2</v>
      </c>
      <c r="V1514">
        <f t="shared" si="173"/>
        <v>2017</v>
      </c>
      <c r="W1514">
        <f t="shared" si="175"/>
        <v>2017</v>
      </c>
      <c r="X1514" t="str">
        <f t="shared" si="174"/>
        <v>SR-0</v>
      </c>
    </row>
    <row r="1515" spans="1:24" x14ac:dyDescent="0.2">
      <c r="A1515" s="4">
        <v>42815</v>
      </c>
      <c r="B1515" s="4">
        <v>42817</v>
      </c>
      <c r="C1515" t="s">
        <v>628</v>
      </c>
      <c r="D1515" t="s">
        <v>640</v>
      </c>
      <c r="E1515" s="4">
        <v>42986</v>
      </c>
      <c r="F1515" s="6" t="s">
        <v>630</v>
      </c>
      <c r="G1515" s="6">
        <v>5.2812499999999998E-2</v>
      </c>
      <c r="H1515" s="6">
        <v>5.5766799999999998E-2</v>
      </c>
      <c r="I1515" s="6">
        <v>5.8437500000000003E-2</v>
      </c>
      <c r="J1515" s="6">
        <v>5.2812499999999998E-2</v>
      </c>
      <c r="K1515" s="6">
        <v>5.4304699999999997E-2</v>
      </c>
      <c r="L1515" s="6">
        <v>5.5312500000000001E-2</v>
      </c>
      <c r="M1515" s="8">
        <v>6000000</v>
      </c>
      <c r="N1515" s="8">
        <v>7190000</v>
      </c>
      <c r="O1515" s="8">
        <v>18123000</v>
      </c>
      <c r="P1515" s="8">
        <v>6900000</v>
      </c>
      <c r="Q1515" s="8">
        <v>12810000</v>
      </c>
      <c r="R1515" s="8">
        <v>2000000</v>
      </c>
      <c r="S1515" s="8">
        <v>7870000</v>
      </c>
      <c r="T1515" s="8">
        <v>3.5950000000000002</v>
      </c>
      <c r="U1515" s="8">
        <v>5.6599999999999998E-2</v>
      </c>
      <c r="V1515">
        <f t="shared" si="173"/>
        <v>2017</v>
      </c>
      <c r="W1515">
        <f t="shared" si="175"/>
        <v>2017</v>
      </c>
      <c r="X1515" t="str">
        <f t="shared" si="174"/>
        <v>SPNS</v>
      </c>
    </row>
    <row r="1516" spans="1:24" x14ac:dyDescent="0.2">
      <c r="A1516" s="4">
        <v>42815</v>
      </c>
      <c r="B1516" s="4">
        <v>42817</v>
      </c>
      <c r="C1516" s="4" t="s">
        <v>628</v>
      </c>
      <c r="D1516" t="s">
        <v>611</v>
      </c>
      <c r="E1516" s="4">
        <v>43600</v>
      </c>
      <c r="F1516" s="6">
        <v>6.25E-2</v>
      </c>
      <c r="G1516" s="6">
        <v>6.6875000000000004E-2</v>
      </c>
      <c r="H1516" s="6">
        <v>7.0865399999999995E-2</v>
      </c>
      <c r="I1516" s="6">
        <v>7.2499999999999995E-2</v>
      </c>
      <c r="J1516" s="6">
        <v>6.6875000000000004E-2</v>
      </c>
      <c r="K1516" s="6">
        <v>6.99795E-2</v>
      </c>
      <c r="L1516" s="6">
        <v>7.0937500000000001E-2</v>
      </c>
      <c r="N1516" s="8">
        <v>4779000</v>
      </c>
      <c r="P1516" s="8">
        <v>2700000</v>
      </c>
      <c r="R1516" s="8">
        <v>2700000</v>
      </c>
      <c r="T1516" s="8">
        <v>1.77</v>
      </c>
      <c r="U1516" s="8">
        <v>7.0000000000000007E-2</v>
      </c>
      <c r="V1516">
        <f t="shared" si="173"/>
        <v>2017</v>
      </c>
      <c r="W1516">
        <f t="shared" si="175"/>
        <v>2017</v>
      </c>
      <c r="X1516" t="str">
        <f t="shared" si="174"/>
        <v>PBS0</v>
      </c>
    </row>
    <row r="1517" spans="1:24" x14ac:dyDescent="0.2">
      <c r="A1517" s="4">
        <v>42815</v>
      </c>
      <c r="B1517" s="4">
        <v>42817</v>
      </c>
      <c r="C1517" s="4" t="s">
        <v>628</v>
      </c>
      <c r="D1517" t="s">
        <v>612</v>
      </c>
      <c r="E1517" s="4">
        <v>44331</v>
      </c>
      <c r="F1517" s="6">
        <v>6.5000000000000002E-2</v>
      </c>
      <c r="G1517" s="6">
        <v>6.8750000000000006E-2</v>
      </c>
      <c r="H1517" s="6">
        <v>7.1851200000000004E-2</v>
      </c>
      <c r="I1517" s="6">
        <v>7.4999999999999997E-2</v>
      </c>
      <c r="J1517" s="6">
        <v>6.8750000000000006E-2</v>
      </c>
      <c r="K1517" s="6">
        <v>7.1560499999999999E-2</v>
      </c>
      <c r="L1517" s="6">
        <v>7.2499999999999995E-2</v>
      </c>
      <c r="N1517" s="8">
        <v>1761500</v>
      </c>
      <c r="P1517" s="8">
        <v>1600000</v>
      </c>
      <c r="R1517" s="8">
        <v>1560000</v>
      </c>
      <c r="T1517" s="8">
        <v>1.1291666666666667</v>
      </c>
      <c r="U1517" s="8">
        <v>7.1599999999999997E-2</v>
      </c>
      <c r="V1517">
        <f t="shared" si="173"/>
        <v>2017</v>
      </c>
      <c r="W1517">
        <f t="shared" si="175"/>
        <v>2017</v>
      </c>
      <c r="X1517" t="str">
        <f t="shared" si="174"/>
        <v>PBS0</v>
      </c>
    </row>
    <row r="1518" spans="1:24" x14ac:dyDescent="0.2">
      <c r="A1518" s="4">
        <v>42815</v>
      </c>
      <c r="B1518" s="4">
        <v>42817</v>
      </c>
      <c r="C1518" s="4" t="s">
        <v>628</v>
      </c>
      <c r="D1518" t="s">
        <v>555</v>
      </c>
      <c r="E1518" s="4">
        <v>45153</v>
      </c>
      <c r="F1518" s="6">
        <v>8.7499999999999994E-2</v>
      </c>
      <c r="G1518" s="6">
        <v>7.4062500000000003E-2</v>
      </c>
      <c r="H1518" s="6">
        <v>7.6483400000000007E-2</v>
      </c>
      <c r="I1518" s="6">
        <v>7.8750000000000001E-2</v>
      </c>
      <c r="J1518" s="6">
        <v>7.4062500000000003E-2</v>
      </c>
      <c r="K1518" s="6">
        <v>7.5398000000000007E-2</v>
      </c>
      <c r="L1518" s="6">
        <v>7.5937500000000005E-2</v>
      </c>
      <c r="N1518" s="8">
        <v>2494500</v>
      </c>
      <c r="P1518" s="8">
        <v>650000</v>
      </c>
      <c r="R1518" s="8">
        <v>650000</v>
      </c>
      <c r="T1518" s="8">
        <v>3.8376923076923077</v>
      </c>
      <c r="U1518" s="8">
        <v>7.5399999999999995E-2</v>
      </c>
      <c r="V1518">
        <f t="shared" si="173"/>
        <v>2017</v>
      </c>
      <c r="W1518">
        <f t="shared" si="175"/>
        <v>2017</v>
      </c>
      <c r="X1518" t="str">
        <f t="shared" si="174"/>
        <v>PBS0</v>
      </c>
    </row>
    <row r="1519" spans="1:24" x14ac:dyDescent="0.2">
      <c r="A1519" s="4">
        <v>42815</v>
      </c>
      <c r="B1519" s="4">
        <v>42817</v>
      </c>
      <c r="C1519" s="4" t="s">
        <v>628</v>
      </c>
      <c r="D1519" t="s">
        <v>570</v>
      </c>
      <c r="E1519" s="4">
        <v>48167</v>
      </c>
      <c r="F1519" s="6">
        <v>8.8749999999999996E-2</v>
      </c>
      <c r="G1519" s="6">
        <v>7.9687499999999994E-2</v>
      </c>
      <c r="H1519" s="6">
        <v>8.1520099999999998E-2</v>
      </c>
      <c r="I1519" s="6">
        <v>8.4062499999999998E-2</v>
      </c>
      <c r="J1519" s="6">
        <v>7.9687499999999994E-2</v>
      </c>
      <c r="K1519" s="6">
        <v>8.0393900000000004E-2</v>
      </c>
      <c r="L1519" s="6">
        <v>8.1250000000000003E-2</v>
      </c>
      <c r="N1519" s="8">
        <v>1898000</v>
      </c>
      <c r="P1519" s="8">
        <v>960000</v>
      </c>
      <c r="R1519" s="8">
        <v>960000</v>
      </c>
      <c r="T1519" s="8">
        <v>1.9770833333333333</v>
      </c>
      <c r="U1519" s="8">
        <v>8.0399999999999999E-2</v>
      </c>
      <c r="V1519">
        <f t="shared" ref="V1519:V1582" si="176">YEAR(A1519)</f>
        <v>2017</v>
      </c>
      <c r="W1519">
        <f t="shared" ref="W1519:W1582" si="177">YEAR(B1519)</f>
        <v>2017</v>
      </c>
      <c r="X1519" t="str">
        <f t="shared" ref="X1519:X1582" si="178">LEFT(D1519,4)</f>
        <v>PBS0</v>
      </c>
    </row>
    <row r="1520" spans="1:24" x14ac:dyDescent="0.2">
      <c r="A1520" s="4">
        <v>42816</v>
      </c>
      <c r="B1520" s="4">
        <v>42823</v>
      </c>
      <c r="C1520" s="4" t="s">
        <v>624</v>
      </c>
      <c r="D1520" t="s">
        <v>645</v>
      </c>
      <c r="E1520" s="4">
        <v>44649</v>
      </c>
      <c r="F1520" s="6">
        <v>3.4000000000000002E-2</v>
      </c>
      <c r="N1520" s="8">
        <v>64894977.525000006</v>
      </c>
      <c r="P1520" s="8">
        <v>13363000</v>
      </c>
      <c r="R1520" s="8">
        <v>13363000</v>
      </c>
      <c r="V1520">
        <f t="shared" si="176"/>
        <v>2017</v>
      </c>
      <c r="W1520">
        <f t="shared" si="177"/>
        <v>2017</v>
      </c>
      <c r="X1520" t="str">
        <f t="shared" si="178"/>
        <v>SNI0</v>
      </c>
    </row>
    <row r="1521" spans="1:24" x14ac:dyDescent="0.2">
      <c r="A1521" s="4">
        <v>42816</v>
      </c>
      <c r="B1521" s="4">
        <v>42823</v>
      </c>
      <c r="C1521" s="4" t="s">
        <v>624</v>
      </c>
      <c r="D1521" t="s">
        <v>646</v>
      </c>
      <c r="E1521" s="4">
        <v>46475</v>
      </c>
      <c r="F1521" s="6">
        <v>4.1500000000000002E-2</v>
      </c>
      <c r="N1521" s="8">
        <v>79671357.674999997</v>
      </c>
      <c r="P1521" s="8">
        <v>26726000</v>
      </c>
      <c r="R1521" s="8">
        <v>26726000</v>
      </c>
      <c r="V1521">
        <f t="shared" si="176"/>
        <v>2017</v>
      </c>
      <c r="W1521">
        <f t="shared" si="177"/>
        <v>2017</v>
      </c>
      <c r="X1521" t="str">
        <f t="shared" si="178"/>
        <v>SNI0</v>
      </c>
    </row>
    <row r="1522" spans="1:24" x14ac:dyDescent="0.2">
      <c r="A1522" s="4">
        <v>42821</v>
      </c>
      <c r="B1522" s="4">
        <v>42824</v>
      </c>
      <c r="C1522" t="s">
        <v>628</v>
      </c>
      <c r="D1522" t="s">
        <v>647</v>
      </c>
      <c r="E1522" s="4">
        <v>42915</v>
      </c>
      <c r="F1522" s="6" t="s">
        <v>630</v>
      </c>
      <c r="G1522" s="6">
        <v>4.8500000000000001E-2</v>
      </c>
      <c r="H1522" s="6">
        <v>5.0877800000000001E-2</v>
      </c>
      <c r="I1522" s="6">
        <v>5.2999999999999999E-2</v>
      </c>
      <c r="J1522" s="6">
        <v>4.8500000000000001E-2</v>
      </c>
      <c r="K1522" s="6">
        <v>4.9966400000000001E-2</v>
      </c>
      <c r="L1522" s="6">
        <v>5.0900000000000001E-2</v>
      </c>
      <c r="M1522" s="8">
        <v>15000000</v>
      </c>
      <c r="N1522" s="8">
        <v>8983000</v>
      </c>
      <c r="O1522" s="8">
        <v>33949400</v>
      </c>
      <c r="P1522" s="8">
        <v>5550000</v>
      </c>
      <c r="Q1522" s="8">
        <v>22700000</v>
      </c>
      <c r="R1522" s="8">
        <v>5450000</v>
      </c>
      <c r="S1522" s="8">
        <v>18650000</v>
      </c>
      <c r="T1522" s="8">
        <v>1.6482568807339451</v>
      </c>
      <c r="U1522" s="8">
        <v>0.05</v>
      </c>
      <c r="V1522">
        <f t="shared" si="176"/>
        <v>2017</v>
      </c>
      <c r="W1522">
        <f t="shared" si="177"/>
        <v>2017</v>
      </c>
      <c r="X1522" t="str">
        <f t="shared" si="178"/>
        <v>SPN0</v>
      </c>
    </row>
    <row r="1523" spans="1:24" x14ac:dyDescent="0.2">
      <c r="A1523" s="4">
        <v>42821</v>
      </c>
      <c r="B1523" s="4">
        <v>42824</v>
      </c>
      <c r="C1523" s="4" t="s">
        <v>628</v>
      </c>
      <c r="D1523" t="s">
        <v>639</v>
      </c>
      <c r="E1523" s="4">
        <v>43160</v>
      </c>
      <c r="F1523" s="6" t="s">
        <v>630</v>
      </c>
      <c r="G1523" s="6">
        <v>6.0199999999999997E-2</v>
      </c>
      <c r="H1523" s="6">
        <v>6.1303200000000002E-2</v>
      </c>
      <c r="I1523" s="6">
        <v>6.2399999999999997E-2</v>
      </c>
      <c r="J1523" s="6">
        <v>6.0199999999999997E-2</v>
      </c>
      <c r="K1523" s="6">
        <v>6.0499999999999998E-2</v>
      </c>
      <c r="L1523" s="6">
        <v>6.0900000000000003E-2</v>
      </c>
      <c r="N1523" s="8">
        <v>4935000</v>
      </c>
      <c r="P1523" s="8">
        <v>1800000</v>
      </c>
      <c r="R1523" s="8">
        <v>1800000</v>
      </c>
      <c r="T1523" s="8">
        <v>2.7416666666666667</v>
      </c>
      <c r="U1523" s="8">
        <v>6.0499999999999998E-2</v>
      </c>
      <c r="V1523">
        <f t="shared" si="176"/>
        <v>2017</v>
      </c>
      <c r="W1523">
        <f t="shared" si="177"/>
        <v>2017</v>
      </c>
      <c r="X1523" t="str">
        <f t="shared" si="178"/>
        <v>SPN1</v>
      </c>
    </row>
    <row r="1524" spans="1:24" x14ac:dyDescent="0.2">
      <c r="A1524" s="4">
        <v>42821</v>
      </c>
      <c r="B1524" s="4">
        <v>42824</v>
      </c>
      <c r="C1524" s="4" t="s">
        <v>628</v>
      </c>
      <c r="D1524" t="s">
        <v>290</v>
      </c>
      <c r="E1524" s="4">
        <v>46522</v>
      </c>
      <c r="F1524" s="6">
        <v>7.0000000000000007E-2</v>
      </c>
      <c r="G1524" s="6">
        <v>7.0599999999999996E-2</v>
      </c>
      <c r="H1524" s="6">
        <v>7.1317400000000003E-2</v>
      </c>
      <c r="I1524" s="6">
        <v>7.3499999999999996E-2</v>
      </c>
      <c r="J1524" s="6">
        <v>7.0599999999999996E-2</v>
      </c>
      <c r="K1524" s="6">
        <v>7.0860400000000004E-2</v>
      </c>
      <c r="L1524" s="6">
        <v>7.0999999999999994E-2</v>
      </c>
      <c r="N1524" s="8">
        <v>8596600</v>
      </c>
      <c r="P1524" s="8">
        <v>6200000</v>
      </c>
      <c r="R1524" s="8">
        <v>3500000</v>
      </c>
      <c r="T1524" s="8">
        <v>2.4561714285714285</v>
      </c>
      <c r="U1524" s="8">
        <v>7.0999999999999994E-2</v>
      </c>
      <c r="V1524">
        <f t="shared" si="176"/>
        <v>2017</v>
      </c>
      <c r="W1524">
        <f t="shared" si="177"/>
        <v>2017</v>
      </c>
      <c r="X1524" t="str">
        <f t="shared" si="178"/>
        <v>FR00</v>
      </c>
    </row>
    <row r="1525" spans="1:24" x14ac:dyDescent="0.2">
      <c r="A1525" s="4">
        <v>42821</v>
      </c>
      <c r="B1525" s="4">
        <v>42824</v>
      </c>
      <c r="C1525" s="4" t="s">
        <v>628</v>
      </c>
      <c r="D1525" t="s">
        <v>619</v>
      </c>
      <c r="E1525" s="4">
        <v>48441</v>
      </c>
      <c r="F1525" s="6">
        <v>7.4999999999999997E-2</v>
      </c>
      <c r="G1525" s="6">
        <v>7.46E-2</v>
      </c>
      <c r="H1525" s="6">
        <v>7.5261499999999995E-2</v>
      </c>
      <c r="I1525" s="6">
        <v>7.6200000000000004E-2</v>
      </c>
      <c r="J1525" s="6">
        <v>7.46E-2</v>
      </c>
      <c r="K1525" s="6">
        <v>7.5095899999999993E-2</v>
      </c>
      <c r="L1525" s="6">
        <v>7.5399999999999995E-2</v>
      </c>
      <c r="N1525" s="8">
        <v>5691200</v>
      </c>
      <c r="P1525" s="8">
        <v>4500000</v>
      </c>
      <c r="R1525" s="8">
        <v>3250000</v>
      </c>
      <c r="T1525" s="8">
        <v>1.7511384615384615</v>
      </c>
      <c r="U1525" s="8">
        <v>7.5200000000000003E-2</v>
      </c>
      <c r="V1525">
        <f t="shared" si="176"/>
        <v>2017</v>
      </c>
      <c r="W1525">
        <f t="shared" si="177"/>
        <v>2017</v>
      </c>
      <c r="X1525" t="str">
        <f t="shared" si="178"/>
        <v>FR00</v>
      </c>
    </row>
    <row r="1526" spans="1:24" x14ac:dyDescent="0.2">
      <c r="A1526" s="4">
        <v>42821</v>
      </c>
      <c r="B1526" s="4">
        <v>42824</v>
      </c>
      <c r="C1526" s="4" t="s">
        <v>628</v>
      </c>
      <c r="D1526" t="s">
        <v>535</v>
      </c>
      <c r="E1526" s="4">
        <v>49810</v>
      </c>
      <c r="F1526" s="6">
        <v>8.2500000000000004E-2</v>
      </c>
      <c r="G1526" s="6">
        <v>7.6999999999999999E-2</v>
      </c>
      <c r="H1526" s="6">
        <v>7.77283E-2</v>
      </c>
      <c r="I1526" s="6">
        <v>0.08</v>
      </c>
      <c r="J1526" s="6">
        <v>7.6999999999999999E-2</v>
      </c>
      <c r="K1526" s="6">
        <v>7.7598899999999998E-2</v>
      </c>
      <c r="L1526" s="6">
        <v>7.7899999999999997E-2</v>
      </c>
      <c r="N1526" s="8">
        <v>5743600</v>
      </c>
      <c r="P1526" s="8">
        <v>4650000</v>
      </c>
      <c r="R1526" s="8">
        <v>4650000</v>
      </c>
      <c r="T1526" s="8">
        <v>1.2351827956989248</v>
      </c>
      <c r="U1526" s="8">
        <v>7.7600000000000002E-2</v>
      </c>
      <c r="V1526">
        <f t="shared" si="176"/>
        <v>2017</v>
      </c>
      <c r="W1526">
        <f t="shared" si="177"/>
        <v>2017</v>
      </c>
      <c r="X1526" t="str">
        <f t="shared" si="178"/>
        <v>FR00</v>
      </c>
    </row>
    <row r="1527" spans="1:24" x14ac:dyDescent="0.2">
      <c r="A1527" s="4">
        <v>42829</v>
      </c>
      <c r="B1527" s="4">
        <v>42831</v>
      </c>
      <c r="C1527" t="s">
        <v>628</v>
      </c>
      <c r="D1527" t="s">
        <v>648</v>
      </c>
      <c r="E1527" s="4">
        <v>43013</v>
      </c>
      <c r="F1527" s="6" t="s">
        <v>630</v>
      </c>
      <c r="G1527" s="6">
        <v>5.4375E-2</v>
      </c>
      <c r="H1527" s="6">
        <v>5.62555E-2</v>
      </c>
      <c r="I1527" s="6">
        <v>5.9687499999999998E-2</v>
      </c>
      <c r="J1527" s="6">
        <v>5.4375E-2</v>
      </c>
      <c r="K1527" s="6">
        <v>5.5001300000000003E-2</v>
      </c>
      <c r="L1527" s="6">
        <v>5.5625000000000001E-2</v>
      </c>
      <c r="M1527" s="8">
        <v>6000000</v>
      </c>
      <c r="N1527" s="8">
        <v>5143000</v>
      </c>
      <c r="O1527" s="8">
        <v>14524700</v>
      </c>
      <c r="P1527" s="8">
        <v>2350000</v>
      </c>
      <c r="Q1527" s="8">
        <v>4810000</v>
      </c>
      <c r="R1527" s="8">
        <v>2000000</v>
      </c>
      <c r="S1527" s="8">
        <v>4460000</v>
      </c>
      <c r="T1527" s="8">
        <v>2.5714999999999999</v>
      </c>
      <c r="U1527" s="8">
        <v>5.5100000000000003E-2</v>
      </c>
      <c r="V1527">
        <f t="shared" si="176"/>
        <v>2017</v>
      </c>
      <c r="W1527">
        <f t="shared" si="177"/>
        <v>2017</v>
      </c>
      <c r="X1527" t="str">
        <f t="shared" si="178"/>
        <v>SPNS</v>
      </c>
    </row>
    <row r="1528" spans="1:24" x14ac:dyDescent="0.2">
      <c r="A1528" s="4">
        <v>42829</v>
      </c>
      <c r="B1528" s="4">
        <v>42831</v>
      </c>
      <c r="C1528" s="4" t="s">
        <v>628</v>
      </c>
      <c r="D1528" t="s">
        <v>611</v>
      </c>
      <c r="E1528" s="4">
        <v>43600</v>
      </c>
      <c r="F1528" s="6">
        <v>6.25E-2</v>
      </c>
      <c r="G1528" s="6">
        <v>6.8125000000000005E-2</v>
      </c>
      <c r="H1528" s="6">
        <v>7.0331299999999999E-2</v>
      </c>
      <c r="I1528" s="6">
        <v>7.2499999999999995E-2</v>
      </c>
      <c r="J1528" s="6">
        <v>6.8125000000000005E-2</v>
      </c>
      <c r="K1528" s="6">
        <v>6.9497900000000001E-2</v>
      </c>
      <c r="L1528" s="6">
        <v>7.0000000000000007E-2</v>
      </c>
      <c r="N1528" s="8">
        <v>4445000</v>
      </c>
      <c r="P1528" s="8">
        <v>1220000</v>
      </c>
      <c r="R1528" s="8">
        <v>1220000</v>
      </c>
      <c r="T1528" s="8">
        <v>3.6434426229508197</v>
      </c>
      <c r="U1528" s="8">
        <v>6.9500000000000006E-2</v>
      </c>
      <c r="V1528">
        <f t="shared" si="176"/>
        <v>2017</v>
      </c>
      <c r="W1528">
        <f t="shared" si="177"/>
        <v>2017</v>
      </c>
      <c r="X1528" t="str">
        <f t="shared" si="178"/>
        <v>PBS0</v>
      </c>
    </row>
    <row r="1529" spans="1:24" x14ac:dyDescent="0.2">
      <c r="A1529" s="4">
        <v>42829</v>
      </c>
      <c r="B1529" s="4">
        <v>42831</v>
      </c>
      <c r="C1529" s="4" t="s">
        <v>628</v>
      </c>
      <c r="D1529" t="s">
        <v>612</v>
      </c>
      <c r="E1529" s="4">
        <v>44331</v>
      </c>
      <c r="F1529" s="6">
        <v>6.5000000000000002E-2</v>
      </c>
      <c r="G1529" s="6">
        <v>7.0624999999999993E-2</v>
      </c>
      <c r="H1529" s="6">
        <v>7.1908E-2</v>
      </c>
      <c r="I1529" s="6">
        <v>7.4374999999999997E-2</v>
      </c>
      <c r="J1529" s="6">
        <v>7.0624999999999993E-2</v>
      </c>
      <c r="K1529" s="6">
        <v>7.1390700000000001E-2</v>
      </c>
      <c r="L1529" s="6">
        <v>7.2187500000000002E-2</v>
      </c>
      <c r="N1529" s="8">
        <v>1250000</v>
      </c>
      <c r="P1529" s="8">
        <v>970000</v>
      </c>
      <c r="R1529" s="8">
        <v>970000</v>
      </c>
      <c r="T1529" s="8">
        <v>1.2886597938144331</v>
      </c>
      <c r="U1529" s="8">
        <v>7.1400000000000005E-2</v>
      </c>
      <c r="V1529">
        <f t="shared" si="176"/>
        <v>2017</v>
      </c>
      <c r="W1529">
        <f t="shared" si="177"/>
        <v>2017</v>
      </c>
      <c r="X1529" t="str">
        <f t="shared" si="178"/>
        <v>PBS0</v>
      </c>
    </row>
    <row r="1530" spans="1:24" x14ac:dyDescent="0.2">
      <c r="A1530" s="4">
        <v>42829</v>
      </c>
      <c r="B1530" s="4">
        <v>42831</v>
      </c>
      <c r="C1530" s="4" t="s">
        <v>628</v>
      </c>
      <c r="D1530" t="s">
        <v>555</v>
      </c>
      <c r="E1530" s="4">
        <v>45153</v>
      </c>
      <c r="F1530" s="6">
        <v>8.7499999999999994E-2</v>
      </c>
      <c r="G1530" s="6">
        <v>7.3124999999999996E-2</v>
      </c>
      <c r="H1530" s="6">
        <v>7.4981500000000006E-2</v>
      </c>
      <c r="I1530" s="6">
        <v>7.6874999999999999E-2</v>
      </c>
      <c r="N1530" s="8">
        <v>1843700</v>
      </c>
      <c r="U1530" s="8">
        <v>7.3800000000000004E-2</v>
      </c>
      <c r="V1530">
        <f t="shared" si="176"/>
        <v>2017</v>
      </c>
      <c r="W1530">
        <f t="shared" si="177"/>
        <v>2017</v>
      </c>
      <c r="X1530" t="str">
        <f t="shared" si="178"/>
        <v>PBS0</v>
      </c>
    </row>
    <row r="1531" spans="1:24" x14ac:dyDescent="0.2">
      <c r="A1531" s="4">
        <v>42829</v>
      </c>
      <c r="B1531" s="4">
        <v>42831</v>
      </c>
      <c r="C1531" s="4" t="s">
        <v>628</v>
      </c>
      <c r="D1531" t="s">
        <v>570</v>
      </c>
      <c r="E1531" s="4">
        <v>48167</v>
      </c>
      <c r="F1531" s="6">
        <v>8.8749999999999996E-2</v>
      </c>
      <c r="G1531" s="6">
        <v>7.9062499999999994E-2</v>
      </c>
      <c r="H1531" s="6">
        <v>8.0176300000000006E-2</v>
      </c>
      <c r="I1531" s="6">
        <v>8.1250000000000003E-2</v>
      </c>
      <c r="J1531" s="6">
        <v>7.9062499999999994E-2</v>
      </c>
      <c r="K1531" s="6">
        <v>7.9393199999999997E-2</v>
      </c>
      <c r="L1531" s="6">
        <v>7.9687499999999994E-2</v>
      </c>
      <c r="N1531" s="8">
        <v>1843000</v>
      </c>
      <c r="P1531" s="8">
        <v>270000</v>
      </c>
      <c r="R1531" s="8">
        <v>270000</v>
      </c>
      <c r="T1531" s="8">
        <v>6.825925925925926</v>
      </c>
      <c r="U1531" s="8">
        <v>7.9399999999999998E-2</v>
      </c>
      <c r="V1531">
        <f t="shared" si="176"/>
        <v>2017</v>
      </c>
      <c r="W1531">
        <f t="shared" si="177"/>
        <v>2017</v>
      </c>
      <c r="X1531" t="str">
        <f t="shared" si="178"/>
        <v>PBS0</v>
      </c>
    </row>
    <row r="1532" spans="1:24" x14ac:dyDescent="0.2">
      <c r="A1532" s="4">
        <v>42836</v>
      </c>
      <c r="B1532" s="4">
        <v>42838</v>
      </c>
      <c r="C1532" t="s">
        <v>628</v>
      </c>
      <c r="D1532" t="s">
        <v>649</v>
      </c>
      <c r="E1532" s="4">
        <v>42928</v>
      </c>
      <c r="F1532" s="6" t="s">
        <v>630</v>
      </c>
      <c r="G1532" s="6">
        <v>4.7899999999999998E-2</v>
      </c>
      <c r="H1532" s="6">
        <v>5.0346599999999998E-2</v>
      </c>
      <c r="I1532" s="6">
        <v>5.6500000000000002E-2</v>
      </c>
      <c r="J1532" s="6">
        <v>4.7899999999999998E-2</v>
      </c>
      <c r="K1532" s="6">
        <v>4.9279999999999997E-2</v>
      </c>
      <c r="L1532" s="6">
        <v>0.05</v>
      </c>
      <c r="M1532" s="8">
        <v>15000000</v>
      </c>
      <c r="N1532" s="8">
        <v>11040000</v>
      </c>
      <c r="O1532" s="8">
        <v>41893700</v>
      </c>
      <c r="P1532" s="8">
        <v>9950000</v>
      </c>
      <c r="Q1532" s="8">
        <v>30830000</v>
      </c>
      <c r="R1532" s="8">
        <v>5000000</v>
      </c>
      <c r="S1532" s="8">
        <v>17000000</v>
      </c>
      <c r="T1532" s="8">
        <v>2.2080000000000002</v>
      </c>
      <c r="U1532" s="8">
        <v>0.05</v>
      </c>
      <c r="V1532">
        <f t="shared" si="176"/>
        <v>2017</v>
      </c>
      <c r="W1532">
        <f t="shared" si="177"/>
        <v>2017</v>
      </c>
      <c r="X1532" t="str">
        <f t="shared" si="178"/>
        <v>SPN0</v>
      </c>
    </row>
    <row r="1533" spans="1:24" x14ac:dyDescent="0.2">
      <c r="A1533" s="4">
        <v>42836</v>
      </c>
      <c r="B1533" s="4">
        <v>42838</v>
      </c>
      <c r="C1533" s="4" t="s">
        <v>628</v>
      </c>
      <c r="D1533" t="s">
        <v>650</v>
      </c>
      <c r="E1533" s="4">
        <v>43202</v>
      </c>
      <c r="F1533" s="6" t="s">
        <v>630</v>
      </c>
      <c r="G1533" s="6">
        <v>5.9499999999999997E-2</v>
      </c>
      <c r="H1533" s="6">
        <v>6.0421700000000002E-2</v>
      </c>
      <c r="I1533" s="6">
        <v>6.25E-2</v>
      </c>
      <c r="J1533" s="6">
        <v>5.9499999999999997E-2</v>
      </c>
      <c r="K1533" s="6">
        <v>5.9909299999999999E-2</v>
      </c>
      <c r="L1533" s="6">
        <v>6.0199999999999997E-2</v>
      </c>
      <c r="N1533" s="8">
        <v>8430000</v>
      </c>
      <c r="P1533" s="8">
        <v>8430000</v>
      </c>
      <c r="R1533" s="8">
        <v>5000000</v>
      </c>
      <c r="T1533" s="8">
        <v>1.6859999999999999</v>
      </c>
      <c r="U1533" s="8">
        <v>6.0499999999999998E-2</v>
      </c>
      <c r="V1533">
        <f t="shared" si="176"/>
        <v>2017</v>
      </c>
      <c r="W1533">
        <f t="shared" si="177"/>
        <v>2017</v>
      </c>
      <c r="X1533" t="str">
        <f t="shared" si="178"/>
        <v>SPN1</v>
      </c>
    </row>
    <row r="1534" spans="1:24" x14ac:dyDescent="0.2">
      <c r="A1534" s="4">
        <v>42836</v>
      </c>
      <c r="B1534" s="4">
        <v>42838</v>
      </c>
      <c r="C1534" s="4" t="s">
        <v>628</v>
      </c>
      <c r="D1534" t="s">
        <v>300</v>
      </c>
      <c r="E1534" s="4">
        <v>44696</v>
      </c>
      <c r="F1534" s="6">
        <v>7.0000000000000007E-2</v>
      </c>
      <c r="G1534" s="6">
        <v>6.7699999999999996E-2</v>
      </c>
      <c r="H1534" s="6">
        <v>6.8522799999999995E-2</v>
      </c>
      <c r="I1534" s="6">
        <v>6.9500000000000006E-2</v>
      </c>
      <c r="J1534" s="6">
        <v>6.7699999999999996E-2</v>
      </c>
      <c r="K1534" s="6">
        <v>6.8146200000000004E-2</v>
      </c>
      <c r="L1534" s="6">
        <v>6.83E-2</v>
      </c>
      <c r="N1534" s="8">
        <v>8319000</v>
      </c>
      <c r="P1534" s="8">
        <v>5300000</v>
      </c>
      <c r="R1534" s="8">
        <v>2750000</v>
      </c>
      <c r="T1534" s="8">
        <v>3.0250909090909093</v>
      </c>
      <c r="U1534" s="8">
        <v>6.83E-2</v>
      </c>
      <c r="V1534">
        <f t="shared" si="176"/>
        <v>2017</v>
      </c>
      <c r="W1534">
        <f t="shared" si="177"/>
        <v>2017</v>
      </c>
      <c r="X1534" t="str">
        <f t="shared" si="178"/>
        <v>FR00</v>
      </c>
    </row>
    <row r="1535" spans="1:24" x14ac:dyDescent="0.2">
      <c r="A1535" s="4">
        <v>42836</v>
      </c>
      <c r="B1535" s="4">
        <v>42838</v>
      </c>
      <c r="C1535" s="4" t="s">
        <v>628</v>
      </c>
      <c r="D1535" t="s">
        <v>290</v>
      </c>
      <c r="E1535" s="4">
        <v>46522</v>
      </c>
      <c r="F1535" s="6">
        <v>7.0000000000000007E-2</v>
      </c>
      <c r="G1535" s="6">
        <v>7.0499999999999993E-2</v>
      </c>
      <c r="H1535" s="6">
        <v>7.1151599999999995E-2</v>
      </c>
      <c r="I1535" s="6">
        <v>7.1800000000000003E-2</v>
      </c>
      <c r="J1535" s="6">
        <v>7.0499999999999993E-2</v>
      </c>
      <c r="K1535" s="6">
        <v>7.0874500000000007E-2</v>
      </c>
      <c r="L1535" s="6">
        <v>7.0999999999999994E-2</v>
      </c>
      <c r="N1535" s="8">
        <v>7694800</v>
      </c>
      <c r="P1535" s="8">
        <v>4900000</v>
      </c>
      <c r="R1535" s="8">
        <v>2000000</v>
      </c>
      <c r="T1535" s="8">
        <v>3.8473999999999999</v>
      </c>
      <c r="U1535" s="8">
        <v>7.0999999999999994E-2</v>
      </c>
      <c r="V1535">
        <f t="shared" si="176"/>
        <v>2017</v>
      </c>
      <c r="W1535">
        <f t="shared" si="177"/>
        <v>2017</v>
      </c>
      <c r="X1535" t="str">
        <f t="shared" si="178"/>
        <v>FR00</v>
      </c>
    </row>
    <row r="1536" spans="1:24" x14ac:dyDescent="0.2">
      <c r="A1536" s="4">
        <v>42836</v>
      </c>
      <c r="B1536" s="4">
        <v>42838</v>
      </c>
      <c r="C1536" s="4" t="s">
        <v>628</v>
      </c>
      <c r="D1536" t="s">
        <v>619</v>
      </c>
      <c r="E1536" s="4">
        <v>48441</v>
      </c>
      <c r="F1536" s="6">
        <v>7.4999999999999997E-2</v>
      </c>
      <c r="G1536" s="6">
        <v>7.3999999999999996E-2</v>
      </c>
      <c r="H1536" s="6">
        <v>7.5193700000000002E-2</v>
      </c>
      <c r="I1536" s="6">
        <v>7.6799999999999993E-2</v>
      </c>
      <c r="J1536" s="6">
        <v>7.3999999999999996E-2</v>
      </c>
      <c r="K1536" s="6">
        <v>7.4698200000000006E-2</v>
      </c>
      <c r="L1536" s="6">
        <v>7.4899999999999994E-2</v>
      </c>
      <c r="N1536" s="8">
        <v>6409900</v>
      </c>
      <c r="P1536" s="8">
        <v>2250000</v>
      </c>
      <c r="R1536" s="8">
        <v>2250000</v>
      </c>
      <c r="T1536" s="8">
        <v>2.8488444444444445</v>
      </c>
      <c r="U1536" s="8">
        <v>7.4700000000000003E-2</v>
      </c>
      <c r="V1536">
        <f t="shared" si="176"/>
        <v>2017</v>
      </c>
      <c r="W1536">
        <f t="shared" si="177"/>
        <v>2017</v>
      </c>
      <c r="X1536" t="str">
        <f t="shared" si="178"/>
        <v>FR00</v>
      </c>
    </row>
    <row r="1537" spans="1:24" x14ac:dyDescent="0.2">
      <c r="A1537" s="4">
        <v>42843</v>
      </c>
      <c r="B1537" s="4">
        <v>42845</v>
      </c>
      <c r="C1537" t="s">
        <v>628</v>
      </c>
      <c r="D1537" t="s">
        <v>648</v>
      </c>
      <c r="E1537" s="4">
        <v>43013</v>
      </c>
      <c r="F1537" s="6" t="s">
        <v>630</v>
      </c>
      <c r="G1537" s="6">
        <v>5.4375E-2</v>
      </c>
      <c r="H1537" s="6">
        <v>5.5727699999999998E-2</v>
      </c>
      <c r="I1537" s="6">
        <v>6.5000000000000002E-2</v>
      </c>
      <c r="J1537" s="6">
        <v>5.4375E-2</v>
      </c>
      <c r="K1537" s="6">
        <v>5.50328E-2</v>
      </c>
      <c r="L1537" s="6">
        <v>5.5312500000000001E-2</v>
      </c>
      <c r="M1537" s="8">
        <v>6000000</v>
      </c>
      <c r="N1537" s="8">
        <v>6283000</v>
      </c>
      <c r="O1537" s="8">
        <v>14334500</v>
      </c>
      <c r="P1537" s="8">
        <v>2600000</v>
      </c>
      <c r="Q1537" s="8">
        <v>4070000</v>
      </c>
      <c r="R1537" s="8">
        <v>2000000</v>
      </c>
      <c r="S1537" s="8">
        <v>3470000</v>
      </c>
      <c r="T1537" s="8">
        <v>3.1415000000000002</v>
      </c>
      <c r="U1537" s="8">
        <v>5.5100000000000003E-2</v>
      </c>
      <c r="V1537">
        <f t="shared" si="176"/>
        <v>2017</v>
      </c>
      <c r="W1537">
        <f t="shared" si="177"/>
        <v>2017</v>
      </c>
      <c r="X1537" t="str">
        <f t="shared" si="178"/>
        <v>SPNS</v>
      </c>
    </row>
    <row r="1538" spans="1:24" x14ac:dyDescent="0.2">
      <c r="A1538" s="4">
        <v>42843</v>
      </c>
      <c r="B1538" s="4">
        <v>42845</v>
      </c>
      <c r="C1538" s="4" t="s">
        <v>628</v>
      </c>
      <c r="D1538" t="s">
        <v>611</v>
      </c>
      <c r="E1538" s="4">
        <v>43600</v>
      </c>
      <c r="F1538" s="6">
        <v>6.25E-2</v>
      </c>
      <c r="G1538" s="6">
        <v>6.9062499999999999E-2</v>
      </c>
      <c r="H1538" s="6">
        <v>6.9936999999999999E-2</v>
      </c>
      <c r="I1538" s="6">
        <v>7.3124999999999996E-2</v>
      </c>
      <c r="J1538" s="6">
        <v>6.9062499999999999E-2</v>
      </c>
      <c r="K1538" s="6">
        <v>6.93E-2</v>
      </c>
      <c r="L1538" s="6">
        <v>6.9687499999999999E-2</v>
      </c>
      <c r="N1538" s="8">
        <v>3140000</v>
      </c>
      <c r="P1538" s="8">
        <v>790000</v>
      </c>
      <c r="R1538" s="8">
        <v>790000</v>
      </c>
      <c r="T1538" s="8">
        <v>3.9746835443037973</v>
      </c>
      <c r="U1538" s="8">
        <v>6.93E-2</v>
      </c>
      <c r="V1538">
        <f t="shared" si="176"/>
        <v>2017</v>
      </c>
      <c r="W1538">
        <f t="shared" si="177"/>
        <v>2017</v>
      </c>
      <c r="X1538" t="str">
        <f t="shared" si="178"/>
        <v>PBS0</v>
      </c>
    </row>
    <row r="1539" spans="1:24" x14ac:dyDescent="0.2">
      <c r="A1539" s="4">
        <v>42843</v>
      </c>
      <c r="B1539" s="4">
        <v>42845</v>
      </c>
      <c r="C1539" s="4" t="s">
        <v>628</v>
      </c>
      <c r="D1539" t="s">
        <v>612</v>
      </c>
      <c r="E1539" s="4">
        <v>44331</v>
      </c>
      <c r="F1539" s="6">
        <v>6.5000000000000002E-2</v>
      </c>
      <c r="G1539" s="6">
        <v>7.1249999999999994E-2</v>
      </c>
      <c r="H1539" s="6">
        <v>7.1931700000000001E-2</v>
      </c>
      <c r="I1539" s="6">
        <v>7.2812500000000002E-2</v>
      </c>
      <c r="J1539" s="6">
        <v>7.1249999999999994E-2</v>
      </c>
      <c r="N1539" s="8">
        <v>1679000</v>
      </c>
      <c r="P1539" s="8">
        <v>0</v>
      </c>
      <c r="R1539" s="8">
        <v>0</v>
      </c>
      <c r="U1539" s="8">
        <v>7.0800000000000002E-2</v>
      </c>
      <c r="V1539">
        <f t="shared" si="176"/>
        <v>2017</v>
      </c>
      <c r="W1539">
        <f t="shared" si="177"/>
        <v>2017</v>
      </c>
      <c r="X1539" t="str">
        <f t="shared" si="178"/>
        <v>PBS0</v>
      </c>
    </row>
    <row r="1540" spans="1:24" x14ac:dyDescent="0.2">
      <c r="A1540" s="4">
        <v>42843</v>
      </c>
      <c r="B1540" s="4">
        <v>42845</v>
      </c>
      <c r="C1540" s="4" t="s">
        <v>628</v>
      </c>
      <c r="D1540" t="s">
        <v>555</v>
      </c>
      <c r="E1540" s="4">
        <v>45153</v>
      </c>
      <c r="F1540" s="6">
        <v>8.7499999999999994E-2</v>
      </c>
      <c r="G1540" s="6">
        <v>7.3124999999999996E-2</v>
      </c>
      <c r="H1540" s="6">
        <v>7.4725299999999995E-2</v>
      </c>
      <c r="I1540" s="6">
        <v>0.08</v>
      </c>
      <c r="J1540" s="6">
        <v>7.3124999999999996E-2</v>
      </c>
      <c r="K1540" s="6">
        <v>7.3594800000000002E-2</v>
      </c>
      <c r="L1540" s="6">
        <v>7.4374999999999997E-2</v>
      </c>
      <c r="N1540" s="8">
        <v>1139500</v>
      </c>
      <c r="P1540" s="8">
        <v>420000</v>
      </c>
      <c r="R1540" s="8">
        <v>420000</v>
      </c>
      <c r="T1540" s="8">
        <v>2.7130952380952382</v>
      </c>
      <c r="U1540" s="8">
        <v>7.3599999999999999E-2</v>
      </c>
      <c r="V1540">
        <f t="shared" si="176"/>
        <v>2017</v>
      </c>
      <c r="W1540">
        <f t="shared" si="177"/>
        <v>2017</v>
      </c>
      <c r="X1540" t="str">
        <f t="shared" si="178"/>
        <v>PBS0</v>
      </c>
    </row>
    <row r="1541" spans="1:24" x14ac:dyDescent="0.2">
      <c r="A1541" s="4">
        <v>42843</v>
      </c>
      <c r="B1541" s="4">
        <v>42845</v>
      </c>
      <c r="C1541" s="4" t="s">
        <v>628</v>
      </c>
      <c r="D1541" t="s">
        <v>570</v>
      </c>
      <c r="E1541" s="4">
        <v>48167</v>
      </c>
      <c r="F1541" s="6">
        <v>8.8749999999999996E-2</v>
      </c>
      <c r="G1541" s="6">
        <v>7.9062499999999994E-2</v>
      </c>
      <c r="H1541" s="6">
        <v>8.0119800000000005E-2</v>
      </c>
      <c r="I1541" s="6">
        <v>8.2187499999999997E-2</v>
      </c>
      <c r="J1541" s="6">
        <v>7.9062499999999994E-2</v>
      </c>
      <c r="K1541" s="6">
        <v>7.9498600000000003E-2</v>
      </c>
      <c r="L1541" s="6">
        <v>7.9687499999999994E-2</v>
      </c>
      <c r="N1541" s="8">
        <v>2093000</v>
      </c>
      <c r="P1541" s="8">
        <v>260000</v>
      </c>
      <c r="R1541" s="8">
        <v>260000</v>
      </c>
      <c r="T1541" s="8">
        <v>8.0500000000000007</v>
      </c>
      <c r="U1541" s="8">
        <v>7.9500000000000001E-2</v>
      </c>
      <c r="V1541">
        <f t="shared" si="176"/>
        <v>2017</v>
      </c>
      <c r="W1541">
        <f t="shared" si="177"/>
        <v>2017</v>
      </c>
      <c r="X1541" t="str">
        <f t="shared" si="178"/>
        <v>PBS0</v>
      </c>
    </row>
    <row r="1542" spans="1:24" x14ac:dyDescent="0.2">
      <c r="A1542" s="4">
        <v>42843</v>
      </c>
      <c r="B1542" s="4">
        <v>42851</v>
      </c>
      <c r="C1542" s="4" t="s">
        <v>642</v>
      </c>
      <c r="D1542" t="s">
        <v>651</v>
      </c>
      <c r="E1542" s="4">
        <v>43947</v>
      </c>
      <c r="F1542" s="6">
        <v>8.9999999999999993E-3</v>
      </c>
      <c r="N1542" s="8">
        <v>726008.5</v>
      </c>
      <c r="P1542" s="8">
        <v>726008.5</v>
      </c>
      <c r="R1542" s="8">
        <v>726008.5</v>
      </c>
      <c r="V1542">
        <f t="shared" si="176"/>
        <v>2017</v>
      </c>
      <c r="W1542">
        <f t="shared" si="177"/>
        <v>2017</v>
      </c>
      <c r="X1542" t="str">
        <f t="shared" si="178"/>
        <v>EURF</v>
      </c>
    </row>
    <row r="1543" spans="1:24" x14ac:dyDescent="0.2">
      <c r="A1543" s="4">
        <v>42850</v>
      </c>
      <c r="B1543" s="4">
        <v>42852</v>
      </c>
      <c r="C1543" t="s">
        <v>628</v>
      </c>
      <c r="D1543" t="s">
        <v>652</v>
      </c>
      <c r="E1543" s="4">
        <v>42942</v>
      </c>
      <c r="F1543" s="6" t="s">
        <v>630</v>
      </c>
      <c r="G1543" s="6">
        <v>4.8899999999999999E-2</v>
      </c>
      <c r="H1543" s="6">
        <v>5.0183400000000003E-2</v>
      </c>
      <c r="I1543" s="6">
        <v>5.1999999999999998E-2</v>
      </c>
      <c r="J1543" s="6">
        <v>4.8899999999999999E-2</v>
      </c>
      <c r="K1543" s="6">
        <v>4.9244799999999998E-2</v>
      </c>
      <c r="L1543" s="6">
        <v>4.9500000000000002E-2</v>
      </c>
      <c r="M1543" s="8">
        <v>15000000</v>
      </c>
      <c r="N1543" s="8">
        <v>11295000</v>
      </c>
      <c r="O1543" s="8">
        <v>47137900</v>
      </c>
      <c r="P1543" s="8">
        <v>10350000</v>
      </c>
      <c r="Q1543" s="8">
        <v>28400000</v>
      </c>
      <c r="R1543" s="8">
        <v>5000000</v>
      </c>
      <c r="S1543" s="8">
        <v>17000000</v>
      </c>
      <c r="T1543" s="8">
        <v>2.2589999999999999</v>
      </c>
      <c r="U1543" s="8">
        <v>0.05</v>
      </c>
      <c r="V1543">
        <f t="shared" si="176"/>
        <v>2017</v>
      </c>
      <c r="W1543">
        <f t="shared" si="177"/>
        <v>2017</v>
      </c>
      <c r="X1543" t="str">
        <f t="shared" si="178"/>
        <v>SPN0</v>
      </c>
    </row>
    <row r="1544" spans="1:24" x14ac:dyDescent="0.2">
      <c r="A1544" s="4">
        <v>42850</v>
      </c>
      <c r="B1544" s="4">
        <v>42852</v>
      </c>
      <c r="C1544" s="4" t="s">
        <v>628</v>
      </c>
      <c r="D1544" t="s">
        <v>631</v>
      </c>
      <c r="E1544" s="4">
        <v>43104</v>
      </c>
      <c r="F1544" s="6" t="s">
        <v>630</v>
      </c>
      <c r="G1544" s="6">
        <v>5.6000000000000001E-2</v>
      </c>
      <c r="H1544" s="6">
        <v>5.8856800000000001E-2</v>
      </c>
      <c r="I1544" s="6">
        <v>6.1899999999999997E-2</v>
      </c>
      <c r="J1544" s="6">
        <v>5.6000000000000001E-2</v>
      </c>
      <c r="K1544" s="6">
        <v>5.6439999999999997E-2</v>
      </c>
      <c r="L1544" s="6">
        <v>5.7500000000000002E-2</v>
      </c>
      <c r="N1544" s="8">
        <v>6505000</v>
      </c>
      <c r="P1544" s="8">
        <v>500000</v>
      </c>
      <c r="R1544" s="8">
        <v>500000</v>
      </c>
      <c r="T1544" s="8">
        <v>13.01</v>
      </c>
      <c r="U1544" s="8">
        <v>5.6500000000000002E-2</v>
      </c>
      <c r="V1544">
        <f t="shared" si="176"/>
        <v>2017</v>
      </c>
      <c r="W1544">
        <f t="shared" si="177"/>
        <v>2017</v>
      </c>
      <c r="X1544" t="str">
        <f t="shared" si="178"/>
        <v>SPN1</v>
      </c>
    </row>
    <row r="1545" spans="1:24" x14ac:dyDescent="0.2">
      <c r="A1545" s="4">
        <v>42850</v>
      </c>
      <c r="B1545" s="4">
        <v>42852</v>
      </c>
      <c r="C1545" s="4" t="s">
        <v>628</v>
      </c>
      <c r="D1545" t="s">
        <v>300</v>
      </c>
      <c r="E1545" s="4">
        <v>44696</v>
      </c>
      <c r="F1545" s="6">
        <v>7.0000000000000007E-2</v>
      </c>
      <c r="G1545" s="6">
        <v>6.6900000000000001E-2</v>
      </c>
      <c r="H1545" s="6">
        <v>6.75486E-2</v>
      </c>
      <c r="I1545" s="6">
        <v>6.8199999999999997E-2</v>
      </c>
      <c r="J1545" s="6">
        <v>6.6900000000000001E-2</v>
      </c>
      <c r="K1545" s="6">
        <v>6.6985699999999995E-2</v>
      </c>
      <c r="L1545" s="6">
        <v>6.7000000000000004E-2</v>
      </c>
      <c r="N1545" s="8">
        <v>6788000</v>
      </c>
      <c r="P1545" s="8">
        <v>550000</v>
      </c>
      <c r="R1545" s="8">
        <v>500000</v>
      </c>
      <c r="T1545" s="8">
        <v>13.576000000000001</v>
      </c>
      <c r="U1545" s="8">
        <v>6.7000000000000004E-2</v>
      </c>
      <c r="V1545">
        <f t="shared" si="176"/>
        <v>2017</v>
      </c>
      <c r="W1545">
        <f t="shared" si="177"/>
        <v>2017</v>
      </c>
      <c r="X1545" t="str">
        <f t="shared" si="178"/>
        <v>FR00</v>
      </c>
    </row>
    <row r="1546" spans="1:24" x14ac:dyDescent="0.2">
      <c r="A1546" s="4">
        <v>42850</v>
      </c>
      <c r="B1546" s="4">
        <v>42852</v>
      </c>
      <c r="C1546" s="4" t="s">
        <v>628</v>
      </c>
      <c r="D1546" t="s">
        <v>290</v>
      </c>
      <c r="E1546" s="4">
        <v>46522</v>
      </c>
      <c r="F1546" s="6">
        <v>7.0000000000000007E-2</v>
      </c>
      <c r="G1546" s="6">
        <v>7.0400000000000004E-2</v>
      </c>
      <c r="H1546" s="6">
        <v>7.0943000000000006E-2</v>
      </c>
      <c r="I1546" s="6">
        <v>7.2499999999999995E-2</v>
      </c>
      <c r="J1546" s="6">
        <v>7.0400000000000004E-2</v>
      </c>
      <c r="K1546" s="6">
        <v>7.0539699999999997E-2</v>
      </c>
      <c r="L1546" s="6">
        <v>7.0699999999999999E-2</v>
      </c>
      <c r="N1546" s="8">
        <v>13498400</v>
      </c>
      <c r="P1546" s="8">
        <v>10500000</v>
      </c>
      <c r="R1546" s="8">
        <v>4500000</v>
      </c>
      <c r="T1546" s="8">
        <v>2.9996444444444443</v>
      </c>
      <c r="U1546" s="8">
        <v>7.0800000000000002E-2</v>
      </c>
      <c r="V1546">
        <f t="shared" si="176"/>
        <v>2017</v>
      </c>
      <c r="W1546">
        <f t="shared" si="177"/>
        <v>2017</v>
      </c>
      <c r="X1546" t="str">
        <f t="shared" si="178"/>
        <v>FR00</v>
      </c>
    </row>
    <row r="1547" spans="1:24" x14ac:dyDescent="0.2">
      <c r="A1547" s="4">
        <v>42850</v>
      </c>
      <c r="B1547" s="4">
        <v>42852</v>
      </c>
      <c r="C1547" s="4" t="s">
        <v>628</v>
      </c>
      <c r="D1547" t="s">
        <v>535</v>
      </c>
      <c r="E1547" s="4">
        <v>49810</v>
      </c>
      <c r="F1547" s="6">
        <v>8.2500000000000004E-2</v>
      </c>
      <c r="G1547" s="6">
        <v>7.6700000000000004E-2</v>
      </c>
      <c r="H1547" s="6">
        <v>7.7504900000000002E-2</v>
      </c>
      <c r="I1547" s="6">
        <v>7.8E-2</v>
      </c>
      <c r="J1547" s="6">
        <v>7.6700000000000004E-2</v>
      </c>
      <c r="K1547" s="6">
        <v>7.7397400000000005E-2</v>
      </c>
      <c r="L1547" s="6">
        <v>7.7700000000000005E-2</v>
      </c>
      <c r="N1547" s="8">
        <v>6203500</v>
      </c>
      <c r="P1547" s="8">
        <v>4800000</v>
      </c>
      <c r="R1547" s="8">
        <v>4800000</v>
      </c>
      <c r="T1547" s="8">
        <v>1.2923958333333334</v>
      </c>
      <c r="U1547" s="8">
        <v>7.7399999999999997E-2</v>
      </c>
      <c r="V1547">
        <f t="shared" si="176"/>
        <v>2017</v>
      </c>
      <c r="W1547">
        <f t="shared" si="177"/>
        <v>2017</v>
      </c>
      <c r="X1547" t="str">
        <f t="shared" si="178"/>
        <v>FR00</v>
      </c>
    </row>
    <row r="1548" spans="1:24" x14ac:dyDescent="0.2">
      <c r="A1548" s="4">
        <v>42850</v>
      </c>
      <c r="B1548" s="4">
        <v>42852</v>
      </c>
      <c r="C1548" s="4" t="s">
        <v>628</v>
      </c>
      <c r="D1548" t="s">
        <v>427</v>
      </c>
      <c r="E1548" s="4">
        <v>52642</v>
      </c>
      <c r="F1548" s="6">
        <v>8.7499999999999994E-2</v>
      </c>
      <c r="G1548" s="6">
        <v>7.9000000000000001E-2</v>
      </c>
      <c r="H1548" s="6">
        <v>7.9898999999999998E-2</v>
      </c>
      <c r="I1548" s="6">
        <v>8.0600000000000005E-2</v>
      </c>
      <c r="J1548" s="6">
        <v>7.9000000000000001E-2</v>
      </c>
      <c r="K1548" s="6">
        <v>7.9589300000000002E-2</v>
      </c>
      <c r="L1548" s="6">
        <v>8.0100000000000005E-2</v>
      </c>
      <c r="N1548" s="8">
        <v>2848000</v>
      </c>
      <c r="P1548" s="8">
        <v>1700000</v>
      </c>
      <c r="R1548" s="8">
        <v>1700000</v>
      </c>
      <c r="T1548" s="8">
        <v>1.6752941176470588</v>
      </c>
      <c r="U1548" s="8">
        <v>7.9600000000000004E-2</v>
      </c>
      <c r="V1548">
        <f t="shared" si="176"/>
        <v>2017</v>
      </c>
      <c r="W1548">
        <f t="shared" si="177"/>
        <v>2017</v>
      </c>
      <c r="X1548" t="str">
        <f t="shared" si="178"/>
        <v>FR00</v>
      </c>
    </row>
    <row r="1549" spans="1:24" x14ac:dyDescent="0.2">
      <c r="A1549" s="4">
        <v>42857</v>
      </c>
      <c r="B1549" s="4">
        <v>42859</v>
      </c>
      <c r="C1549" t="s">
        <v>628</v>
      </c>
      <c r="D1549" t="s">
        <v>653</v>
      </c>
      <c r="E1549" s="4">
        <v>43042</v>
      </c>
      <c r="F1549" s="6" t="s">
        <v>630</v>
      </c>
      <c r="G1549" s="6">
        <v>5.4375E-2</v>
      </c>
      <c r="H1549" s="6">
        <v>5.6268199999999997E-2</v>
      </c>
      <c r="I1549" s="6">
        <v>6.5000000000000002E-2</v>
      </c>
      <c r="J1549" s="6">
        <v>5.4375E-2</v>
      </c>
      <c r="K1549" s="6">
        <v>5.50538E-2</v>
      </c>
      <c r="L1549" s="6">
        <v>5.5312500000000001E-2</v>
      </c>
      <c r="M1549" s="8">
        <v>6000000</v>
      </c>
      <c r="N1549" s="8">
        <v>4988000</v>
      </c>
      <c r="O1549" s="8">
        <v>10951700</v>
      </c>
      <c r="P1549" s="8">
        <v>3700000</v>
      </c>
      <c r="Q1549" s="8">
        <v>5825000</v>
      </c>
      <c r="R1549" s="8">
        <v>2000000</v>
      </c>
      <c r="S1549" s="8">
        <v>4075000</v>
      </c>
      <c r="T1549" s="8">
        <v>2.4940000000000002</v>
      </c>
      <c r="U1549" s="8">
        <v>5.6000000000000001E-2</v>
      </c>
      <c r="V1549">
        <f t="shared" si="176"/>
        <v>2017</v>
      </c>
      <c r="W1549">
        <f t="shared" si="177"/>
        <v>2017</v>
      </c>
      <c r="X1549" t="str">
        <f t="shared" si="178"/>
        <v>SPNS</v>
      </c>
    </row>
    <row r="1550" spans="1:24" x14ac:dyDescent="0.2">
      <c r="A1550" s="4">
        <v>42857</v>
      </c>
      <c r="B1550" s="4">
        <v>42859</v>
      </c>
      <c r="C1550" s="4" t="s">
        <v>628</v>
      </c>
      <c r="D1550" t="s">
        <v>611</v>
      </c>
      <c r="E1550" s="4">
        <v>43600</v>
      </c>
      <c r="F1550" s="6">
        <v>6.25E-2</v>
      </c>
      <c r="G1550" s="6">
        <v>6.9062499999999999E-2</v>
      </c>
      <c r="H1550" s="6">
        <v>6.9903900000000005E-2</v>
      </c>
      <c r="I1550" s="6">
        <v>7.1562500000000001E-2</v>
      </c>
      <c r="J1550" s="6">
        <v>6.9062499999999999E-2</v>
      </c>
      <c r="K1550" s="6">
        <v>6.9295499999999996E-2</v>
      </c>
      <c r="L1550" s="6">
        <v>6.9687499999999999E-2</v>
      </c>
      <c r="N1550" s="8">
        <v>2866000</v>
      </c>
      <c r="P1550" s="8">
        <v>820000</v>
      </c>
      <c r="R1550" s="8">
        <v>820000</v>
      </c>
      <c r="T1550" s="8">
        <v>3.4951219512195122</v>
      </c>
      <c r="U1550" s="8">
        <v>6.93E-2</v>
      </c>
      <c r="V1550">
        <f t="shared" si="176"/>
        <v>2017</v>
      </c>
      <c r="W1550">
        <f t="shared" si="177"/>
        <v>2017</v>
      </c>
      <c r="X1550" t="str">
        <f t="shared" si="178"/>
        <v>PBS0</v>
      </c>
    </row>
    <row r="1551" spans="1:24" x14ac:dyDescent="0.2">
      <c r="A1551" s="4">
        <v>42857</v>
      </c>
      <c r="B1551" s="4">
        <v>42859</v>
      </c>
      <c r="C1551" s="4" t="s">
        <v>628</v>
      </c>
      <c r="D1551" t="s">
        <v>612</v>
      </c>
      <c r="E1551" s="4">
        <v>44331</v>
      </c>
      <c r="F1551" s="6">
        <v>6.5000000000000002E-2</v>
      </c>
      <c r="G1551" s="6">
        <v>6.9375000000000006E-2</v>
      </c>
      <c r="H1551" s="6">
        <v>7.1034700000000006E-2</v>
      </c>
      <c r="I1551" s="6">
        <v>7.2499999999999995E-2</v>
      </c>
      <c r="J1551" s="6">
        <v>6.9375000000000006E-2</v>
      </c>
      <c r="K1551" s="6">
        <v>7.0408999999999999E-2</v>
      </c>
      <c r="L1551" s="6">
        <v>7.1249999999999994E-2</v>
      </c>
      <c r="N1551" s="8">
        <v>1220000</v>
      </c>
      <c r="P1551" s="8">
        <v>760000</v>
      </c>
      <c r="R1551" s="8">
        <v>710000</v>
      </c>
      <c r="T1551" s="8">
        <v>1.7183098591549295</v>
      </c>
      <c r="U1551" s="8">
        <v>7.0499999999999993E-2</v>
      </c>
      <c r="V1551">
        <f t="shared" si="176"/>
        <v>2017</v>
      </c>
      <c r="W1551">
        <f t="shared" si="177"/>
        <v>2017</v>
      </c>
      <c r="X1551" t="str">
        <f t="shared" si="178"/>
        <v>PBS0</v>
      </c>
    </row>
    <row r="1552" spans="1:24" x14ac:dyDescent="0.2">
      <c r="A1552" s="4">
        <v>42857</v>
      </c>
      <c r="B1552" s="4">
        <v>42859</v>
      </c>
      <c r="C1552" s="4" t="s">
        <v>628</v>
      </c>
      <c r="D1552" t="s">
        <v>555</v>
      </c>
      <c r="E1552" s="4">
        <v>45153</v>
      </c>
      <c r="F1552" s="6">
        <v>8.7499999999999994E-2</v>
      </c>
      <c r="G1552" s="6">
        <v>7.3124999999999996E-2</v>
      </c>
      <c r="H1552" s="6">
        <v>7.4280899999999997E-2</v>
      </c>
      <c r="I1552" s="6">
        <v>7.6249999999999998E-2</v>
      </c>
      <c r="N1552" s="8">
        <v>644000</v>
      </c>
      <c r="P1552" s="8">
        <v>0</v>
      </c>
      <c r="R1552" s="8">
        <v>0</v>
      </c>
      <c r="U1552" s="8">
        <v>7.2599999999999998E-2</v>
      </c>
      <c r="V1552">
        <f t="shared" si="176"/>
        <v>2017</v>
      </c>
      <c r="W1552">
        <f t="shared" si="177"/>
        <v>2017</v>
      </c>
      <c r="X1552" t="str">
        <f t="shared" si="178"/>
        <v>PBS0</v>
      </c>
    </row>
    <row r="1553" spans="1:24" x14ac:dyDescent="0.2">
      <c r="A1553" s="4">
        <v>42857</v>
      </c>
      <c r="B1553" s="4">
        <v>42859</v>
      </c>
      <c r="C1553" s="4" t="s">
        <v>628</v>
      </c>
      <c r="D1553" t="s">
        <v>570</v>
      </c>
      <c r="E1553" s="4">
        <v>48167</v>
      </c>
      <c r="F1553" s="6">
        <v>8.8749999999999996E-2</v>
      </c>
      <c r="G1553" s="6">
        <v>7.8750000000000001E-2</v>
      </c>
      <c r="H1553" s="6">
        <v>7.9699900000000004E-2</v>
      </c>
      <c r="I1553" s="6">
        <v>8.1250000000000003E-2</v>
      </c>
      <c r="J1553" s="6">
        <v>7.8750000000000001E-2</v>
      </c>
      <c r="K1553" s="6">
        <v>7.9499100000000003E-2</v>
      </c>
      <c r="L1553" s="6">
        <v>7.9687499999999994E-2</v>
      </c>
      <c r="N1553" s="8">
        <v>1233700</v>
      </c>
      <c r="P1553" s="8">
        <v>545000</v>
      </c>
      <c r="R1553" s="8">
        <v>545000</v>
      </c>
      <c r="T1553" s="8">
        <v>2.2636697247706423</v>
      </c>
      <c r="U1553" s="8">
        <v>7.9500000000000001E-2</v>
      </c>
      <c r="V1553">
        <f t="shared" si="176"/>
        <v>2017</v>
      </c>
      <c r="W1553">
        <f t="shared" si="177"/>
        <v>2017</v>
      </c>
      <c r="X1553" t="str">
        <f t="shared" si="178"/>
        <v>PBS0</v>
      </c>
    </row>
    <row r="1554" spans="1:24" x14ac:dyDescent="0.2">
      <c r="A1554" s="4">
        <v>42864</v>
      </c>
      <c r="B1554" s="4">
        <v>42867</v>
      </c>
      <c r="C1554" t="s">
        <v>628</v>
      </c>
      <c r="D1554" t="s">
        <v>654</v>
      </c>
      <c r="E1554" s="4">
        <v>42958</v>
      </c>
      <c r="F1554" s="6" t="s">
        <v>630</v>
      </c>
      <c r="G1554" s="6">
        <v>4.9000000000000002E-2</v>
      </c>
      <c r="H1554" s="6">
        <v>5.0129399999999998E-2</v>
      </c>
      <c r="I1554" s="6">
        <v>5.2900000000000003E-2</v>
      </c>
      <c r="J1554" s="6">
        <v>4.9000000000000002E-2</v>
      </c>
      <c r="K1554" s="6">
        <v>4.9725999999999999E-2</v>
      </c>
      <c r="L1554" s="6">
        <v>5.0500000000000003E-2</v>
      </c>
      <c r="M1554" s="8">
        <v>15000000</v>
      </c>
      <c r="N1554" s="8">
        <v>5630000</v>
      </c>
      <c r="O1554" s="8">
        <v>24192200</v>
      </c>
      <c r="P1554" s="8">
        <v>5150000</v>
      </c>
      <c r="Q1554" s="8">
        <v>14800000</v>
      </c>
      <c r="R1554" s="8">
        <v>5000000</v>
      </c>
      <c r="S1554" s="8">
        <v>14000000</v>
      </c>
      <c r="T1554" s="8">
        <v>1.1259999999999999</v>
      </c>
      <c r="U1554" s="8">
        <v>4.9799999999999997E-2</v>
      </c>
      <c r="V1554">
        <f t="shared" si="176"/>
        <v>2017</v>
      </c>
      <c r="W1554">
        <f t="shared" si="177"/>
        <v>2017</v>
      </c>
      <c r="X1554" t="str">
        <f t="shared" si="178"/>
        <v>SPN0</v>
      </c>
    </row>
    <row r="1555" spans="1:24" x14ac:dyDescent="0.2">
      <c r="A1555" s="4">
        <v>42864</v>
      </c>
      <c r="B1555" s="4">
        <v>42867</v>
      </c>
      <c r="C1555" s="4" t="s">
        <v>628</v>
      </c>
      <c r="D1555" t="s">
        <v>655</v>
      </c>
      <c r="E1555" s="4">
        <v>43231</v>
      </c>
      <c r="F1555" s="6" t="s">
        <v>630</v>
      </c>
      <c r="G1555" s="6">
        <v>5.7000000000000002E-2</v>
      </c>
      <c r="H1555" s="6">
        <v>5.9745899999999998E-2</v>
      </c>
      <c r="I1555" s="6">
        <v>6.1800000000000001E-2</v>
      </c>
      <c r="J1555" s="6">
        <v>5.7000000000000002E-2</v>
      </c>
      <c r="K1555" s="6">
        <v>5.8462500000000001E-2</v>
      </c>
      <c r="L1555" s="6">
        <v>5.8999999999999997E-2</v>
      </c>
      <c r="N1555" s="8">
        <v>5360000</v>
      </c>
      <c r="P1555" s="8">
        <v>2350000</v>
      </c>
      <c r="R1555" s="8">
        <v>2300000</v>
      </c>
      <c r="T1555" s="8">
        <v>2.3304347826086955</v>
      </c>
      <c r="U1555" s="8">
        <v>5.8500000000000003E-2</v>
      </c>
      <c r="V1555">
        <f t="shared" si="176"/>
        <v>2017</v>
      </c>
      <c r="W1555">
        <f t="shared" si="177"/>
        <v>2017</v>
      </c>
      <c r="X1555" t="str">
        <f t="shared" si="178"/>
        <v>SPN1</v>
      </c>
    </row>
    <row r="1556" spans="1:24" x14ac:dyDescent="0.2">
      <c r="A1556" s="4">
        <v>42864</v>
      </c>
      <c r="B1556" s="4">
        <v>42867</v>
      </c>
      <c r="C1556" s="4" t="s">
        <v>628</v>
      </c>
      <c r="D1556" t="s">
        <v>300</v>
      </c>
      <c r="E1556" s="4">
        <v>44696</v>
      </c>
      <c r="F1556" s="6">
        <v>7.0000000000000007E-2</v>
      </c>
      <c r="G1556" s="6">
        <v>6.6900000000000001E-2</v>
      </c>
      <c r="H1556" s="6">
        <v>6.7456600000000005E-2</v>
      </c>
      <c r="I1556" s="6">
        <v>6.8000000000000005E-2</v>
      </c>
      <c r="J1556" s="6">
        <v>6.6900000000000001E-2</v>
      </c>
      <c r="K1556" s="6">
        <v>6.7194699999999996E-2</v>
      </c>
      <c r="L1556" s="6">
        <v>6.7400000000000002E-2</v>
      </c>
      <c r="N1556" s="8">
        <v>5129000</v>
      </c>
      <c r="P1556" s="8">
        <v>2400000</v>
      </c>
      <c r="R1556" s="8">
        <v>2400000</v>
      </c>
      <c r="T1556" s="8">
        <v>2.1370833333333334</v>
      </c>
      <c r="U1556" s="8">
        <v>6.7199999999999996E-2</v>
      </c>
      <c r="V1556">
        <f t="shared" si="176"/>
        <v>2017</v>
      </c>
      <c r="W1556">
        <f t="shared" si="177"/>
        <v>2017</v>
      </c>
      <c r="X1556" t="str">
        <f t="shared" si="178"/>
        <v>FR00</v>
      </c>
    </row>
    <row r="1557" spans="1:24" x14ac:dyDescent="0.2">
      <c r="A1557" s="4">
        <v>42864</v>
      </c>
      <c r="B1557" s="4">
        <v>42867</v>
      </c>
      <c r="C1557" s="4" t="s">
        <v>628</v>
      </c>
      <c r="D1557" t="s">
        <v>619</v>
      </c>
      <c r="E1557" s="4">
        <v>48441</v>
      </c>
      <c r="F1557" s="6">
        <v>7.4999999999999997E-2</v>
      </c>
      <c r="G1557" s="6">
        <v>7.4499999999999997E-2</v>
      </c>
      <c r="H1557" s="6">
        <v>7.5380000000000003E-2</v>
      </c>
      <c r="I1557" s="6">
        <v>7.5999999999999998E-2</v>
      </c>
      <c r="J1557" s="6">
        <v>7.4499999999999997E-2</v>
      </c>
      <c r="K1557" s="6">
        <v>7.5240199999999993E-2</v>
      </c>
      <c r="L1557" s="6">
        <v>7.5499999999999998E-2</v>
      </c>
      <c r="N1557" s="8">
        <v>4094500</v>
      </c>
      <c r="P1557" s="8">
        <v>3450000</v>
      </c>
      <c r="R1557" s="8">
        <v>2850000</v>
      </c>
      <c r="T1557" s="8">
        <v>1.4366666666666668</v>
      </c>
      <c r="U1557" s="8">
        <v>7.5300000000000006E-2</v>
      </c>
      <c r="V1557">
        <f t="shared" si="176"/>
        <v>2017</v>
      </c>
      <c r="W1557">
        <f t="shared" si="177"/>
        <v>2017</v>
      </c>
      <c r="X1557" t="str">
        <f t="shared" si="178"/>
        <v>FR00</v>
      </c>
    </row>
    <row r="1558" spans="1:24" x14ac:dyDescent="0.2">
      <c r="A1558" s="4">
        <v>42864</v>
      </c>
      <c r="B1558" s="4">
        <v>42867</v>
      </c>
      <c r="C1558" s="4" t="s">
        <v>628</v>
      </c>
      <c r="D1558" t="s">
        <v>535</v>
      </c>
      <c r="E1558" s="4">
        <v>49810</v>
      </c>
      <c r="F1558" s="6">
        <v>8.2500000000000004E-2</v>
      </c>
      <c r="G1558" s="6">
        <v>7.7899999999999997E-2</v>
      </c>
      <c r="H1558" s="6">
        <v>7.8597600000000004E-2</v>
      </c>
      <c r="I1558" s="6">
        <v>0.08</v>
      </c>
      <c r="J1558" s="6">
        <v>7.7899999999999997E-2</v>
      </c>
      <c r="K1558" s="6">
        <v>7.8298699999999999E-2</v>
      </c>
      <c r="L1558" s="6">
        <v>7.8399999999999997E-2</v>
      </c>
      <c r="N1558" s="8">
        <v>3978700</v>
      </c>
      <c r="P1558" s="8">
        <v>1450000</v>
      </c>
      <c r="R1558" s="8">
        <v>1450000</v>
      </c>
      <c r="T1558" s="8">
        <v>2.7439310344827588</v>
      </c>
      <c r="U1558" s="8">
        <v>7.8299999999999995E-2</v>
      </c>
      <c r="V1558">
        <f t="shared" si="176"/>
        <v>2017</v>
      </c>
      <c r="W1558">
        <f t="shared" si="177"/>
        <v>2017</v>
      </c>
      <c r="X1558" t="str">
        <f t="shared" si="178"/>
        <v>FR00</v>
      </c>
    </row>
    <row r="1559" spans="1:24" x14ac:dyDescent="0.2">
      <c r="A1559" s="4">
        <v>42871</v>
      </c>
      <c r="B1559" s="4">
        <v>42873</v>
      </c>
      <c r="C1559" t="s">
        <v>628</v>
      </c>
      <c r="D1559" t="s">
        <v>653</v>
      </c>
      <c r="E1559" s="4">
        <v>43042</v>
      </c>
      <c r="F1559" s="6" t="s">
        <v>630</v>
      </c>
      <c r="G1559" s="6">
        <v>5.3437499999999999E-2</v>
      </c>
      <c r="H1559" s="6">
        <v>5.5196599999999998E-2</v>
      </c>
      <c r="I1559" s="6">
        <v>6.1562499999999999E-2</v>
      </c>
      <c r="J1559" s="6">
        <v>5.3437499999999999E-2</v>
      </c>
      <c r="K1559" s="6">
        <v>5.4373400000000002E-2</v>
      </c>
      <c r="L1559" s="6">
        <v>5.5E-2</v>
      </c>
      <c r="M1559" s="8">
        <v>6000000</v>
      </c>
      <c r="N1559" s="8">
        <v>5870000</v>
      </c>
      <c r="O1559" s="8">
        <v>10987100</v>
      </c>
      <c r="P1559" s="8">
        <v>5870000</v>
      </c>
      <c r="Q1559" s="8">
        <v>9947500</v>
      </c>
      <c r="R1559" s="8">
        <v>2000000</v>
      </c>
      <c r="S1559" s="8">
        <v>6017500</v>
      </c>
      <c r="T1559" s="8">
        <v>2.9350000000000001</v>
      </c>
      <c r="U1559" s="8">
        <v>5.57E-2</v>
      </c>
      <c r="V1559">
        <f t="shared" si="176"/>
        <v>2017</v>
      </c>
      <c r="W1559">
        <f t="shared" si="177"/>
        <v>2017</v>
      </c>
      <c r="X1559" t="str">
        <f t="shared" si="178"/>
        <v>SPNS</v>
      </c>
    </row>
    <row r="1560" spans="1:24" x14ac:dyDescent="0.2">
      <c r="A1560" s="4">
        <v>42871</v>
      </c>
      <c r="B1560" s="4">
        <v>42873</v>
      </c>
      <c r="C1560" s="4" t="s">
        <v>628</v>
      </c>
      <c r="D1560" t="s">
        <v>611</v>
      </c>
      <c r="E1560" s="4">
        <v>43600</v>
      </c>
      <c r="F1560" s="6">
        <v>6.25E-2</v>
      </c>
      <c r="G1560" s="6">
        <v>6.8125000000000005E-2</v>
      </c>
      <c r="H1560" s="6">
        <v>7.0076200000000005E-2</v>
      </c>
      <c r="I1560" s="6">
        <v>7.4687500000000004E-2</v>
      </c>
      <c r="J1560" s="6">
        <v>6.8125000000000005E-2</v>
      </c>
      <c r="K1560" s="6">
        <v>6.9861999999999994E-2</v>
      </c>
      <c r="L1560" s="6">
        <v>7.0624999999999993E-2</v>
      </c>
      <c r="N1560" s="8">
        <v>2191000</v>
      </c>
      <c r="P1560" s="8">
        <v>2040000</v>
      </c>
      <c r="R1560" s="8">
        <v>1980000</v>
      </c>
      <c r="T1560" s="8">
        <v>1.1065656565656565</v>
      </c>
      <c r="U1560" s="8">
        <v>6.9900000000000004E-2</v>
      </c>
      <c r="V1560">
        <f t="shared" si="176"/>
        <v>2017</v>
      </c>
      <c r="W1560">
        <f t="shared" si="177"/>
        <v>2017</v>
      </c>
      <c r="X1560" t="str">
        <f t="shared" si="178"/>
        <v>PBS0</v>
      </c>
    </row>
    <row r="1561" spans="1:24" x14ac:dyDescent="0.2">
      <c r="A1561" s="4">
        <v>42871</v>
      </c>
      <c r="B1561" s="4">
        <v>42873</v>
      </c>
      <c r="C1561" s="4" t="s">
        <v>628</v>
      </c>
      <c r="D1561" t="s">
        <v>612</v>
      </c>
      <c r="E1561" s="4">
        <v>44331</v>
      </c>
      <c r="F1561" s="6">
        <v>6.5000000000000002E-2</v>
      </c>
      <c r="G1561" s="6">
        <v>7.0937500000000001E-2</v>
      </c>
      <c r="H1561" s="6">
        <v>7.1683999999999998E-2</v>
      </c>
      <c r="I1561" s="6">
        <v>7.4062500000000003E-2</v>
      </c>
      <c r="N1561" s="8">
        <v>651000</v>
      </c>
      <c r="P1561" s="8">
        <v>0</v>
      </c>
      <c r="R1561" s="8">
        <v>0</v>
      </c>
      <c r="U1561" s="8">
        <v>7.0999999999999994E-2</v>
      </c>
      <c r="V1561">
        <f t="shared" si="176"/>
        <v>2017</v>
      </c>
      <c r="W1561">
        <f t="shared" si="177"/>
        <v>2017</v>
      </c>
      <c r="X1561" t="str">
        <f t="shared" si="178"/>
        <v>PBS0</v>
      </c>
    </row>
    <row r="1562" spans="1:24" x14ac:dyDescent="0.2">
      <c r="A1562" s="4">
        <v>42871</v>
      </c>
      <c r="B1562" s="4">
        <v>42873</v>
      </c>
      <c r="C1562" s="4" t="s">
        <v>628</v>
      </c>
      <c r="D1562" t="s">
        <v>555</v>
      </c>
      <c r="E1562" s="4">
        <v>45153</v>
      </c>
      <c r="F1562" s="6">
        <v>8.7499999999999994E-2</v>
      </c>
      <c r="G1562" s="6">
        <v>7.2499999999999995E-2</v>
      </c>
      <c r="H1562" s="6">
        <v>7.4103799999999997E-2</v>
      </c>
      <c r="I1562" s="6">
        <v>7.6249999999999998E-2</v>
      </c>
      <c r="J1562" s="6">
        <v>7.2499999999999995E-2</v>
      </c>
      <c r="K1562" s="6">
        <v>7.3598499999999997E-2</v>
      </c>
      <c r="L1562" s="6">
        <v>7.4374999999999997E-2</v>
      </c>
      <c r="N1562" s="8">
        <v>682600</v>
      </c>
      <c r="P1562" s="8">
        <v>445000</v>
      </c>
      <c r="R1562" s="8">
        <v>445000</v>
      </c>
      <c r="T1562" s="8">
        <v>1.5339325842696629</v>
      </c>
      <c r="U1562" s="8">
        <v>7.3599999999999999E-2</v>
      </c>
      <c r="V1562">
        <f t="shared" si="176"/>
        <v>2017</v>
      </c>
      <c r="W1562">
        <f t="shared" si="177"/>
        <v>2017</v>
      </c>
      <c r="X1562" t="str">
        <f t="shared" si="178"/>
        <v>PBS0</v>
      </c>
    </row>
    <row r="1563" spans="1:24" x14ac:dyDescent="0.2">
      <c r="A1563" s="4">
        <v>42871</v>
      </c>
      <c r="B1563" s="4">
        <v>42873</v>
      </c>
      <c r="C1563" s="4" t="s">
        <v>628</v>
      </c>
      <c r="D1563" t="s">
        <v>570</v>
      </c>
      <c r="E1563" s="4">
        <v>48167</v>
      </c>
      <c r="F1563" s="6">
        <v>8.8749999999999996E-2</v>
      </c>
      <c r="G1563" s="6">
        <v>7.8750000000000001E-2</v>
      </c>
      <c r="H1563" s="6">
        <v>7.9913300000000007E-2</v>
      </c>
      <c r="I1563" s="6">
        <v>8.0625000000000002E-2</v>
      </c>
      <c r="J1563" s="6">
        <v>7.8750000000000001E-2</v>
      </c>
      <c r="K1563" s="6">
        <v>7.9913300000000007E-2</v>
      </c>
      <c r="L1563" s="6">
        <v>8.0625000000000002E-2</v>
      </c>
      <c r="N1563" s="8">
        <v>1592500</v>
      </c>
      <c r="P1563" s="8">
        <v>1592500</v>
      </c>
      <c r="R1563" s="8">
        <v>1592500</v>
      </c>
      <c r="T1563" s="8">
        <v>1</v>
      </c>
      <c r="U1563" s="8">
        <v>0.08</v>
      </c>
      <c r="V1563">
        <f t="shared" si="176"/>
        <v>2017</v>
      </c>
      <c r="W1563">
        <f t="shared" si="177"/>
        <v>2017</v>
      </c>
      <c r="X1563" t="str">
        <f t="shared" si="178"/>
        <v>PBS0</v>
      </c>
    </row>
    <row r="1564" spans="1:24" x14ac:dyDescent="0.2">
      <c r="A1564" s="4">
        <v>42878</v>
      </c>
      <c r="B1564" s="4">
        <v>42881</v>
      </c>
      <c r="C1564" t="s">
        <v>628</v>
      </c>
      <c r="D1564" t="s">
        <v>656</v>
      </c>
      <c r="E1564" s="4">
        <v>42972</v>
      </c>
      <c r="F1564" s="6" t="s">
        <v>630</v>
      </c>
      <c r="G1564" s="6">
        <v>4.8500000000000001E-2</v>
      </c>
      <c r="H1564" s="6">
        <v>5.0181000000000003E-2</v>
      </c>
      <c r="I1564" s="6">
        <v>5.1999999999999998E-2</v>
      </c>
      <c r="J1564" s="6">
        <v>4.8500000000000001E-2</v>
      </c>
      <c r="K1564" s="6">
        <v>4.9598799999999998E-2</v>
      </c>
      <c r="L1564" s="6">
        <v>0.05</v>
      </c>
      <c r="M1564" s="8">
        <v>12000000</v>
      </c>
      <c r="N1564" s="8">
        <v>5670000</v>
      </c>
      <c r="O1564" s="8">
        <v>43873500</v>
      </c>
      <c r="P1564" s="8">
        <v>3250000</v>
      </c>
      <c r="Q1564" s="8">
        <v>24100000</v>
      </c>
      <c r="R1564" s="8">
        <v>3250000</v>
      </c>
      <c r="S1564" s="8">
        <v>14000000</v>
      </c>
      <c r="T1564" s="8">
        <v>1.7446153846153847</v>
      </c>
      <c r="U1564" s="8">
        <v>4.9599999999999998E-2</v>
      </c>
      <c r="V1564">
        <f t="shared" si="176"/>
        <v>2017</v>
      </c>
      <c r="W1564">
        <f t="shared" si="177"/>
        <v>2017</v>
      </c>
      <c r="X1564" t="str">
        <f t="shared" si="178"/>
        <v>SPN0</v>
      </c>
    </row>
    <row r="1565" spans="1:24" x14ac:dyDescent="0.2">
      <c r="A1565" s="4">
        <v>42878</v>
      </c>
      <c r="B1565" s="4">
        <v>42881</v>
      </c>
      <c r="C1565" s="4" t="s">
        <v>628</v>
      </c>
      <c r="D1565" t="s">
        <v>635</v>
      </c>
      <c r="E1565" s="4">
        <v>43231</v>
      </c>
      <c r="F1565" s="6" t="s">
        <v>630</v>
      </c>
      <c r="G1565" s="6">
        <v>5.5E-2</v>
      </c>
      <c r="H1565" s="6">
        <v>5.7973400000000001E-2</v>
      </c>
      <c r="I1565" s="6">
        <v>0.06</v>
      </c>
      <c r="J1565" s="6">
        <v>5.5E-2</v>
      </c>
      <c r="K1565" s="6">
        <v>5.6090000000000001E-2</v>
      </c>
      <c r="L1565" s="6">
        <v>5.7000000000000002E-2</v>
      </c>
      <c r="N1565" s="8">
        <v>5450000</v>
      </c>
      <c r="P1565" s="8">
        <v>1600000</v>
      </c>
      <c r="R1565" s="8">
        <v>1600000</v>
      </c>
      <c r="T1565" s="8">
        <v>3.40625</v>
      </c>
      <c r="U1565" s="8">
        <v>5.6099999999999997E-2</v>
      </c>
      <c r="V1565">
        <f t="shared" si="176"/>
        <v>2017</v>
      </c>
      <c r="W1565">
        <f t="shared" si="177"/>
        <v>2017</v>
      </c>
      <c r="X1565" t="str">
        <f t="shared" si="178"/>
        <v>SPN1</v>
      </c>
    </row>
    <row r="1566" spans="1:24" x14ac:dyDescent="0.2">
      <c r="A1566" s="4">
        <v>42878</v>
      </c>
      <c r="B1566" s="4">
        <v>42881</v>
      </c>
      <c r="C1566" s="4" t="s">
        <v>628</v>
      </c>
      <c r="D1566" t="s">
        <v>290</v>
      </c>
      <c r="E1566" s="4">
        <v>46522</v>
      </c>
      <c r="F1566" s="6">
        <v>7.0000000000000007E-2</v>
      </c>
      <c r="G1566" s="6">
        <v>6.9199999999999998E-2</v>
      </c>
      <c r="H1566" s="6">
        <v>6.9639000000000006E-2</v>
      </c>
      <c r="I1566" s="6">
        <v>7.0999999999999994E-2</v>
      </c>
      <c r="J1566" s="6">
        <v>6.9199999999999998E-2</v>
      </c>
      <c r="K1566" s="6">
        <v>6.9211599999999998E-2</v>
      </c>
      <c r="L1566" s="6">
        <v>6.93E-2</v>
      </c>
      <c r="N1566" s="8">
        <v>9371100</v>
      </c>
      <c r="P1566" s="8">
        <v>3550000</v>
      </c>
      <c r="R1566" s="8">
        <v>2100000</v>
      </c>
      <c r="T1566" s="8">
        <v>4.4624285714285712</v>
      </c>
      <c r="U1566" s="8">
        <v>6.93E-2</v>
      </c>
      <c r="V1566">
        <f t="shared" si="176"/>
        <v>2017</v>
      </c>
      <c r="W1566">
        <f t="shared" si="177"/>
        <v>2017</v>
      </c>
      <c r="X1566" t="str">
        <f t="shared" si="178"/>
        <v>FR00</v>
      </c>
    </row>
    <row r="1567" spans="1:24" x14ac:dyDescent="0.2">
      <c r="A1567" s="4">
        <v>42878</v>
      </c>
      <c r="B1567" s="4">
        <v>42881</v>
      </c>
      <c r="C1567" s="4" t="s">
        <v>628</v>
      </c>
      <c r="D1567" t="s">
        <v>619</v>
      </c>
      <c r="E1567" s="4">
        <v>48441</v>
      </c>
      <c r="F1567" s="6">
        <v>7.4999999999999997E-2</v>
      </c>
      <c r="G1567" s="6">
        <v>7.3400000000000007E-2</v>
      </c>
      <c r="H1567" s="6">
        <v>7.39316E-2</v>
      </c>
      <c r="I1567" s="6">
        <v>7.5800000000000006E-2</v>
      </c>
      <c r="J1567" s="6">
        <v>7.3400000000000007E-2</v>
      </c>
      <c r="K1567" s="6">
        <v>7.3525300000000002E-2</v>
      </c>
      <c r="L1567" s="6">
        <v>7.3700000000000002E-2</v>
      </c>
      <c r="N1567" s="8">
        <v>8562800</v>
      </c>
      <c r="P1567" s="8">
        <v>8400000</v>
      </c>
      <c r="R1567" s="8">
        <v>3100000</v>
      </c>
      <c r="T1567" s="8">
        <v>2.762193548387097</v>
      </c>
      <c r="U1567" s="8">
        <v>7.3899999999999993E-2</v>
      </c>
      <c r="V1567">
        <f t="shared" si="176"/>
        <v>2017</v>
      </c>
      <c r="W1567">
        <f t="shared" si="177"/>
        <v>2017</v>
      </c>
      <c r="X1567" t="str">
        <f t="shared" si="178"/>
        <v>FR00</v>
      </c>
    </row>
    <row r="1568" spans="1:24" x14ac:dyDescent="0.2">
      <c r="A1568" s="4">
        <v>42878</v>
      </c>
      <c r="B1568" s="4">
        <v>42881</v>
      </c>
      <c r="C1568" s="4" t="s">
        <v>628</v>
      </c>
      <c r="D1568" t="s">
        <v>535</v>
      </c>
      <c r="E1568" s="4">
        <v>49810</v>
      </c>
      <c r="F1568" s="6">
        <v>8.2500000000000004E-2</v>
      </c>
      <c r="G1568" s="6">
        <v>7.5200000000000003E-2</v>
      </c>
      <c r="H1568" s="6">
        <v>7.6275099999999998E-2</v>
      </c>
      <c r="I1568" s="6">
        <v>7.8E-2</v>
      </c>
      <c r="J1568" s="6">
        <v>7.5200000000000003E-2</v>
      </c>
      <c r="K1568" s="6">
        <v>7.5768299999999997E-2</v>
      </c>
      <c r="L1568" s="6">
        <v>7.5899999999999995E-2</v>
      </c>
      <c r="N1568" s="8">
        <v>14819600</v>
      </c>
      <c r="P1568" s="8">
        <v>7300000</v>
      </c>
      <c r="R1568" s="8">
        <v>3950000</v>
      </c>
      <c r="T1568" s="8">
        <v>3.7517974683544302</v>
      </c>
      <c r="U1568" s="8">
        <v>7.5899999999999995E-2</v>
      </c>
      <c r="V1568">
        <f t="shared" si="176"/>
        <v>2017</v>
      </c>
      <c r="W1568">
        <f t="shared" si="177"/>
        <v>2017</v>
      </c>
      <c r="X1568" t="str">
        <f t="shared" si="178"/>
        <v>FR00</v>
      </c>
    </row>
    <row r="1569" spans="1:24" x14ac:dyDescent="0.2">
      <c r="A1569" s="4">
        <v>42885</v>
      </c>
      <c r="B1569" s="4">
        <v>42888</v>
      </c>
      <c r="C1569" t="s">
        <v>628</v>
      </c>
      <c r="D1569" t="s">
        <v>657</v>
      </c>
      <c r="E1569" s="4">
        <v>43070</v>
      </c>
      <c r="F1569" s="6" t="s">
        <v>630</v>
      </c>
      <c r="G1569" s="6">
        <v>5.2812499999999998E-2</v>
      </c>
      <c r="H1569" s="6">
        <v>5.4592300000000003E-2</v>
      </c>
      <c r="I1569" s="6">
        <v>6.5000000000000002E-2</v>
      </c>
      <c r="J1569" s="6">
        <v>5.2812499999999998E-2</v>
      </c>
      <c r="K1569" s="6">
        <v>5.3531299999999997E-2</v>
      </c>
      <c r="L1569" s="6">
        <v>5.46875E-2</v>
      </c>
      <c r="M1569" s="8">
        <v>5000000</v>
      </c>
      <c r="N1569" s="8">
        <v>4976000</v>
      </c>
      <c r="O1569" s="8">
        <v>11068000</v>
      </c>
      <c r="P1569" s="8">
        <v>4976000</v>
      </c>
      <c r="Q1569" s="8">
        <v>7056000</v>
      </c>
      <c r="R1569" s="8">
        <v>2000000</v>
      </c>
      <c r="S1569" s="8">
        <v>4080000</v>
      </c>
      <c r="T1569" s="8">
        <v>2.488</v>
      </c>
      <c r="U1569" s="8">
        <v>5.5E-2</v>
      </c>
      <c r="V1569">
        <f t="shared" si="176"/>
        <v>2017</v>
      </c>
      <c r="W1569">
        <f t="shared" si="177"/>
        <v>2017</v>
      </c>
      <c r="X1569" t="str">
        <f t="shared" si="178"/>
        <v>SPNS</v>
      </c>
    </row>
    <row r="1570" spans="1:24" x14ac:dyDescent="0.2">
      <c r="A1570" s="4">
        <v>42885</v>
      </c>
      <c r="B1570" s="4">
        <v>42888</v>
      </c>
      <c r="C1570" s="4" t="s">
        <v>628</v>
      </c>
      <c r="D1570" t="s">
        <v>611</v>
      </c>
      <c r="E1570" s="4">
        <v>43600</v>
      </c>
      <c r="F1570" s="6">
        <v>6.25E-2</v>
      </c>
      <c r="G1570" s="6">
        <v>6.8125000000000005E-2</v>
      </c>
      <c r="H1570" s="6">
        <v>6.9922600000000001E-2</v>
      </c>
      <c r="I1570" s="6">
        <v>7.2187500000000002E-2</v>
      </c>
      <c r="J1570" s="6">
        <v>6.8125000000000005E-2</v>
      </c>
      <c r="K1570" s="6">
        <v>6.8396200000000004E-2</v>
      </c>
      <c r="L1570" s="6">
        <v>6.8750000000000006E-2</v>
      </c>
      <c r="N1570" s="8">
        <v>3390000</v>
      </c>
      <c r="P1570" s="8">
        <v>550000</v>
      </c>
      <c r="R1570" s="8">
        <v>550000</v>
      </c>
      <c r="T1570" s="8">
        <v>6.163636363636364</v>
      </c>
      <c r="U1570" s="8">
        <v>6.8400000000000002E-2</v>
      </c>
      <c r="V1570">
        <f t="shared" si="176"/>
        <v>2017</v>
      </c>
      <c r="W1570">
        <f t="shared" si="177"/>
        <v>2017</v>
      </c>
      <c r="X1570" t="str">
        <f t="shared" si="178"/>
        <v>PBS0</v>
      </c>
    </row>
    <row r="1571" spans="1:24" x14ac:dyDescent="0.2">
      <c r="A1571" s="4">
        <v>42885</v>
      </c>
      <c r="B1571" s="4">
        <v>42888</v>
      </c>
      <c r="C1571" s="4" t="s">
        <v>628</v>
      </c>
      <c r="D1571" t="s">
        <v>612</v>
      </c>
      <c r="E1571" s="4">
        <v>44331</v>
      </c>
      <c r="F1571" s="6">
        <v>6.5000000000000002E-2</v>
      </c>
      <c r="G1571" s="6">
        <v>7.0000000000000007E-2</v>
      </c>
      <c r="H1571" s="6">
        <v>7.1195300000000003E-2</v>
      </c>
      <c r="I1571" s="6">
        <v>7.2499999999999995E-2</v>
      </c>
      <c r="J1571" s="6">
        <v>7.0000000000000007E-2</v>
      </c>
      <c r="K1571" s="6">
        <v>7.0596099999999995E-2</v>
      </c>
      <c r="L1571" s="6">
        <v>7.1562500000000001E-2</v>
      </c>
      <c r="N1571" s="8">
        <v>1208000</v>
      </c>
      <c r="P1571" s="8">
        <v>680000</v>
      </c>
      <c r="R1571" s="8">
        <v>680000</v>
      </c>
      <c r="T1571" s="8">
        <v>1.776470588235294</v>
      </c>
      <c r="U1571" s="8">
        <v>7.0599999999999996E-2</v>
      </c>
      <c r="V1571">
        <f t="shared" si="176"/>
        <v>2017</v>
      </c>
      <c r="W1571">
        <f t="shared" si="177"/>
        <v>2017</v>
      </c>
      <c r="X1571" t="str">
        <f t="shared" si="178"/>
        <v>PBS0</v>
      </c>
    </row>
    <row r="1572" spans="1:24" x14ac:dyDescent="0.2">
      <c r="A1572" s="4">
        <v>42885</v>
      </c>
      <c r="B1572" s="4">
        <v>42888</v>
      </c>
      <c r="C1572" s="4" t="s">
        <v>628</v>
      </c>
      <c r="D1572" t="s">
        <v>555</v>
      </c>
      <c r="E1572" s="4">
        <v>45153</v>
      </c>
      <c r="F1572" s="6">
        <v>8.7499999999999994E-2</v>
      </c>
      <c r="G1572" s="6">
        <v>7.1562500000000001E-2</v>
      </c>
      <c r="H1572" s="6">
        <v>7.2690900000000003E-2</v>
      </c>
      <c r="I1572" s="6">
        <v>7.7187500000000006E-2</v>
      </c>
      <c r="J1572" s="6">
        <v>7.1562500000000001E-2</v>
      </c>
      <c r="K1572" s="6">
        <v>7.2497699999999998E-2</v>
      </c>
      <c r="L1572" s="6">
        <v>7.3124999999999996E-2</v>
      </c>
      <c r="N1572" s="8">
        <v>566000</v>
      </c>
      <c r="P1572" s="8">
        <v>395000</v>
      </c>
      <c r="R1572" s="8">
        <v>395000</v>
      </c>
      <c r="T1572" s="8">
        <v>1.4329113924050634</v>
      </c>
      <c r="U1572" s="8">
        <v>7.2499999999999995E-2</v>
      </c>
      <c r="V1572">
        <f t="shared" si="176"/>
        <v>2017</v>
      </c>
      <c r="W1572">
        <f t="shared" si="177"/>
        <v>2017</v>
      </c>
      <c r="X1572" t="str">
        <f t="shared" si="178"/>
        <v>PBS0</v>
      </c>
    </row>
    <row r="1573" spans="1:24" x14ac:dyDescent="0.2">
      <c r="A1573" s="4">
        <v>42885</v>
      </c>
      <c r="B1573" s="4">
        <v>42888</v>
      </c>
      <c r="C1573" s="4" t="s">
        <v>628</v>
      </c>
      <c r="D1573" t="s">
        <v>570</v>
      </c>
      <c r="E1573" s="4">
        <v>48167</v>
      </c>
      <c r="F1573" s="6">
        <v>8.8749999999999996E-2</v>
      </c>
      <c r="G1573" s="6">
        <v>7.5937500000000005E-2</v>
      </c>
      <c r="H1573" s="6">
        <v>7.9425200000000001E-2</v>
      </c>
      <c r="I1573" s="6">
        <v>8.1562499999999996E-2</v>
      </c>
      <c r="J1573" s="6">
        <v>7.5937500000000005E-2</v>
      </c>
      <c r="K1573" s="6">
        <v>7.8794600000000006E-2</v>
      </c>
      <c r="L1573" s="6">
        <v>7.9687499999999994E-2</v>
      </c>
      <c r="N1573" s="8">
        <v>928000</v>
      </c>
      <c r="P1573" s="8">
        <v>455000</v>
      </c>
      <c r="R1573" s="8">
        <v>455000</v>
      </c>
      <c r="T1573" s="8">
        <v>2.0395604395604394</v>
      </c>
      <c r="U1573" s="8">
        <v>7.8799999999999995E-2</v>
      </c>
      <c r="V1573">
        <f t="shared" si="176"/>
        <v>2017</v>
      </c>
      <c r="W1573">
        <f t="shared" si="177"/>
        <v>2017</v>
      </c>
      <c r="X1573" t="str">
        <f t="shared" si="178"/>
        <v>PBS0</v>
      </c>
    </row>
    <row r="1574" spans="1:24" x14ac:dyDescent="0.2">
      <c r="A1574" s="4">
        <v>42885</v>
      </c>
      <c r="B1574" s="4">
        <v>42888</v>
      </c>
      <c r="C1574" t="s">
        <v>642</v>
      </c>
      <c r="D1574" t="s">
        <v>537</v>
      </c>
      <c r="E1574" s="4">
        <v>43125</v>
      </c>
      <c r="F1574" s="6">
        <v>7.7499999999999999E-2</v>
      </c>
      <c r="K1574" s="6">
        <v>5.8500000000000003E-2</v>
      </c>
      <c r="N1574" s="8">
        <v>300000</v>
      </c>
      <c r="P1574" s="8">
        <v>300000</v>
      </c>
      <c r="R1574" s="8">
        <v>300000</v>
      </c>
      <c r="T1574" s="8">
        <v>1</v>
      </c>
      <c r="U1574" s="8">
        <v>5.8500000000000003E-2</v>
      </c>
      <c r="V1574">
        <f t="shared" si="176"/>
        <v>2017</v>
      </c>
      <c r="W1574">
        <f t="shared" si="177"/>
        <v>2017</v>
      </c>
      <c r="X1574" t="str">
        <f t="shared" si="178"/>
        <v>PBS0</v>
      </c>
    </row>
    <row r="1575" spans="1:24" x14ac:dyDescent="0.2">
      <c r="A1575" s="4">
        <v>42886</v>
      </c>
      <c r="B1575" s="4">
        <v>42894</v>
      </c>
      <c r="C1575" s="4" t="s">
        <v>658</v>
      </c>
      <c r="D1575" t="s">
        <v>659</v>
      </c>
      <c r="E1575" s="4">
        <v>43990</v>
      </c>
      <c r="F1575" s="6">
        <v>6.4999999999999997E-3</v>
      </c>
      <c r="N1575" s="8">
        <v>4847032</v>
      </c>
      <c r="V1575">
        <f t="shared" si="176"/>
        <v>2017</v>
      </c>
      <c r="W1575">
        <f t="shared" si="177"/>
        <v>2017</v>
      </c>
      <c r="X1575" t="str">
        <f t="shared" si="178"/>
        <v>RIJP</v>
      </c>
    </row>
    <row r="1576" spans="1:24" x14ac:dyDescent="0.2">
      <c r="A1576" s="4">
        <v>42886</v>
      </c>
      <c r="B1576" s="4">
        <v>42894</v>
      </c>
      <c r="C1576" s="4" t="s">
        <v>658</v>
      </c>
      <c r="D1576" t="s">
        <v>660</v>
      </c>
      <c r="E1576" s="4">
        <v>44720</v>
      </c>
      <c r="F1576" s="6">
        <v>8.8999999999999999E-3</v>
      </c>
      <c r="N1576" s="8">
        <v>6058790</v>
      </c>
      <c r="V1576">
        <f t="shared" si="176"/>
        <v>2017</v>
      </c>
      <c r="W1576">
        <f t="shared" si="177"/>
        <v>2017</v>
      </c>
      <c r="X1576" t="str">
        <f t="shared" si="178"/>
        <v>RIJP</v>
      </c>
    </row>
    <row r="1577" spans="1:24" x14ac:dyDescent="0.2">
      <c r="A1577" s="4">
        <v>42886</v>
      </c>
      <c r="B1577" s="4">
        <v>42894</v>
      </c>
      <c r="C1577" s="4" t="s">
        <v>658</v>
      </c>
      <c r="D1577" t="s">
        <v>661</v>
      </c>
      <c r="E1577" s="4">
        <v>45450</v>
      </c>
      <c r="F1577" s="6">
        <v>1.04E-2</v>
      </c>
      <c r="N1577" s="8">
        <v>1211758</v>
      </c>
      <c r="V1577">
        <f t="shared" si="176"/>
        <v>2017</v>
      </c>
      <c r="W1577">
        <f t="shared" si="177"/>
        <v>2017</v>
      </c>
      <c r="X1577" t="str">
        <f t="shared" si="178"/>
        <v>RIJP</v>
      </c>
    </row>
    <row r="1578" spans="1:24" x14ac:dyDescent="0.2">
      <c r="A1578" s="4">
        <v>42892</v>
      </c>
      <c r="B1578" s="4">
        <v>42894</v>
      </c>
      <c r="C1578" t="s">
        <v>628</v>
      </c>
      <c r="D1578" t="s">
        <v>662</v>
      </c>
      <c r="E1578" s="4">
        <v>42985</v>
      </c>
      <c r="F1578" s="6" t="s">
        <v>630</v>
      </c>
      <c r="G1578" s="6">
        <v>4.8899999999999999E-2</v>
      </c>
      <c r="H1578" s="6">
        <v>4.9702400000000001E-2</v>
      </c>
      <c r="I1578" s="6">
        <v>5.0900000000000001E-2</v>
      </c>
      <c r="J1578" s="6">
        <v>4.8899999999999999E-2</v>
      </c>
      <c r="K1578" s="6">
        <v>4.9529999999999998E-2</v>
      </c>
      <c r="L1578" s="6">
        <v>0.05</v>
      </c>
      <c r="M1578" s="8">
        <v>12000000</v>
      </c>
      <c r="N1578" s="8">
        <v>5825000</v>
      </c>
      <c r="O1578" s="8">
        <v>33597400</v>
      </c>
      <c r="P1578" s="8">
        <v>5450000</v>
      </c>
      <c r="Q1578" s="8">
        <v>15150000</v>
      </c>
      <c r="R1578" s="8">
        <v>5000000</v>
      </c>
      <c r="S1578" s="8">
        <v>14000000</v>
      </c>
      <c r="T1578" s="8">
        <v>1.165</v>
      </c>
      <c r="U1578" s="8">
        <v>4.9599999999999998E-2</v>
      </c>
      <c r="V1578">
        <f t="shared" si="176"/>
        <v>2017</v>
      </c>
      <c r="W1578">
        <f t="shared" si="177"/>
        <v>2017</v>
      </c>
      <c r="X1578" t="str">
        <f t="shared" si="178"/>
        <v>SPN0</v>
      </c>
    </row>
    <row r="1579" spans="1:24" x14ac:dyDescent="0.2">
      <c r="A1579" s="4">
        <v>42892</v>
      </c>
      <c r="B1579" s="4">
        <v>42894</v>
      </c>
      <c r="C1579" s="4" t="s">
        <v>628</v>
      </c>
      <c r="D1579" t="s">
        <v>663</v>
      </c>
      <c r="E1579" s="4">
        <v>43258</v>
      </c>
      <c r="F1579" s="6" t="s">
        <v>630</v>
      </c>
      <c r="G1579" s="6">
        <v>5.8000000000000003E-2</v>
      </c>
      <c r="H1579" s="6">
        <v>5.9207200000000001E-2</v>
      </c>
      <c r="I1579" s="6">
        <v>6.1699999999999998E-2</v>
      </c>
      <c r="J1579" s="6">
        <v>5.8000000000000003E-2</v>
      </c>
      <c r="K1579" s="6">
        <v>5.82984E-2</v>
      </c>
      <c r="L1579" s="6">
        <v>5.8500000000000003E-2</v>
      </c>
      <c r="N1579" s="8">
        <v>8475000</v>
      </c>
      <c r="P1579" s="8">
        <v>2550000</v>
      </c>
      <c r="R1579" s="8">
        <v>2550000</v>
      </c>
      <c r="T1579" s="8">
        <v>3.3235294117647061</v>
      </c>
      <c r="U1579" s="8">
        <v>5.8299999999999998E-2</v>
      </c>
      <c r="V1579">
        <f t="shared" si="176"/>
        <v>2017</v>
      </c>
      <c r="W1579">
        <f t="shared" si="177"/>
        <v>2017</v>
      </c>
      <c r="X1579" t="str">
        <f t="shared" si="178"/>
        <v>SPN1</v>
      </c>
    </row>
    <row r="1580" spans="1:24" x14ac:dyDescent="0.2">
      <c r="A1580" s="4">
        <v>42892</v>
      </c>
      <c r="B1580" s="4">
        <v>42894</v>
      </c>
      <c r="C1580" s="4" t="s">
        <v>628</v>
      </c>
      <c r="D1580" t="s">
        <v>300</v>
      </c>
      <c r="E1580" s="4">
        <v>44696</v>
      </c>
      <c r="F1580" s="6">
        <v>7.0000000000000007E-2</v>
      </c>
      <c r="G1580" s="6">
        <v>6.6400000000000001E-2</v>
      </c>
      <c r="H1580" s="6">
        <v>6.6904699999999998E-2</v>
      </c>
      <c r="I1580" s="6">
        <v>6.8000000000000005E-2</v>
      </c>
      <c r="J1580" s="6">
        <v>6.6400000000000001E-2</v>
      </c>
      <c r="K1580" s="6">
        <v>6.6698099999999996E-2</v>
      </c>
      <c r="L1580" s="6">
        <v>6.6799999999999998E-2</v>
      </c>
      <c r="N1580" s="8">
        <v>6936000</v>
      </c>
      <c r="P1580" s="8">
        <v>2200000</v>
      </c>
      <c r="R1580" s="8">
        <v>2200000</v>
      </c>
      <c r="T1580" s="8">
        <v>3.1527272727272728</v>
      </c>
      <c r="U1580" s="8">
        <v>6.6699999999999995E-2</v>
      </c>
      <c r="V1580">
        <f t="shared" si="176"/>
        <v>2017</v>
      </c>
      <c r="W1580">
        <f t="shared" si="177"/>
        <v>2017</v>
      </c>
      <c r="X1580" t="str">
        <f t="shared" si="178"/>
        <v>FR00</v>
      </c>
    </row>
    <row r="1581" spans="1:24" x14ac:dyDescent="0.2">
      <c r="A1581" s="4">
        <v>42892</v>
      </c>
      <c r="B1581" s="4">
        <v>42894</v>
      </c>
      <c r="C1581" s="4" t="s">
        <v>628</v>
      </c>
      <c r="D1581" t="s">
        <v>290</v>
      </c>
      <c r="E1581" s="4">
        <v>46522</v>
      </c>
      <c r="F1581" s="6">
        <v>7.0000000000000007E-2</v>
      </c>
      <c r="G1581" s="6">
        <v>6.9000000000000006E-2</v>
      </c>
      <c r="H1581" s="6">
        <v>6.9547300000000006E-2</v>
      </c>
      <c r="I1581" s="6">
        <v>7.0499999999999993E-2</v>
      </c>
      <c r="J1581" s="6">
        <v>6.9000000000000006E-2</v>
      </c>
      <c r="K1581" s="6">
        <v>6.9298999999999999E-2</v>
      </c>
      <c r="L1581" s="6">
        <v>6.9400000000000003E-2</v>
      </c>
      <c r="N1581" s="8">
        <v>6872700</v>
      </c>
      <c r="P1581" s="8">
        <v>2050000</v>
      </c>
      <c r="R1581" s="8">
        <v>2050000</v>
      </c>
      <c r="T1581" s="8">
        <v>3.3525365853658537</v>
      </c>
      <c r="U1581" s="8">
        <v>6.93E-2</v>
      </c>
      <c r="V1581">
        <f t="shared" si="176"/>
        <v>2017</v>
      </c>
      <c r="W1581">
        <f t="shared" si="177"/>
        <v>2017</v>
      </c>
      <c r="X1581" t="str">
        <f t="shared" si="178"/>
        <v>FR00</v>
      </c>
    </row>
    <row r="1582" spans="1:24" x14ac:dyDescent="0.2">
      <c r="A1582" s="4">
        <v>42892</v>
      </c>
      <c r="B1582" s="4">
        <v>42894</v>
      </c>
      <c r="C1582" s="4" t="s">
        <v>628</v>
      </c>
      <c r="D1582" t="s">
        <v>619</v>
      </c>
      <c r="E1582" s="4">
        <v>48441</v>
      </c>
      <c r="F1582" s="6">
        <v>7.4999999999999997E-2</v>
      </c>
      <c r="G1582" s="6">
        <v>7.3499999999999996E-2</v>
      </c>
      <c r="H1582" s="6">
        <v>7.4035400000000001E-2</v>
      </c>
      <c r="I1582" s="6">
        <v>7.5200000000000003E-2</v>
      </c>
      <c r="J1582" s="6">
        <v>7.3499999999999996E-2</v>
      </c>
      <c r="K1582" s="6">
        <v>7.3867199999999994E-2</v>
      </c>
      <c r="L1582" s="6">
        <v>7.3999999999999996E-2</v>
      </c>
      <c r="N1582" s="8">
        <v>5488700</v>
      </c>
      <c r="P1582" s="8">
        <v>2900000</v>
      </c>
      <c r="R1582" s="8">
        <v>2200000</v>
      </c>
      <c r="T1582" s="8">
        <v>2.4948636363636365</v>
      </c>
      <c r="U1582" s="8">
        <v>7.3899999999999993E-2</v>
      </c>
      <c r="V1582">
        <f t="shared" si="176"/>
        <v>2017</v>
      </c>
      <c r="W1582">
        <f t="shared" si="177"/>
        <v>2017</v>
      </c>
      <c r="X1582" t="str">
        <f t="shared" si="178"/>
        <v>FR00</v>
      </c>
    </row>
    <row r="1583" spans="1:24" x14ac:dyDescent="0.2">
      <c r="A1583" s="4">
        <v>42893</v>
      </c>
      <c r="B1583" s="4">
        <v>42895</v>
      </c>
      <c r="C1583" t="s">
        <v>642</v>
      </c>
      <c r="D1583" t="s">
        <v>377</v>
      </c>
      <c r="E1583" s="4">
        <v>48714</v>
      </c>
      <c r="F1583" s="6">
        <v>6.6250000000000003E-2</v>
      </c>
      <c r="K1583" s="6">
        <v>7.4800000000000005E-2</v>
      </c>
      <c r="N1583" s="8">
        <v>393000</v>
      </c>
      <c r="P1583" s="8">
        <v>393000</v>
      </c>
      <c r="R1583" s="8">
        <v>393000</v>
      </c>
      <c r="T1583" s="8">
        <v>1</v>
      </c>
      <c r="U1583" s="8">
        <v>7.4800000000000005E-2</v>
      </c>
      <c r="V1583">
        <f t="shared" ref="V1583:V1646" si="179">YEAR(A1583)</f>
        <v>2017</v>
      </c>
      <c r="W1583">
        <f t="shared" ref="W1583:W1646" si="180">YEAR(B1583)</f>
        <v>2017</v>
      </c>
      <c r="X1583" t="str">
        <f t="shared" ref="X1583:X1646" si="181">LEFT(D1583,4)</f>
        <v>FR00</v>
      </c>
    </row>
    <row r="1584" spans="1:24" x14ac:dyDescent="0.2">
      <c r="A1584" s="4">
        <v>42899</v>
      </c>
      <c r="B1584" s="4">
        <v>42901</v>
      </c>
      <c r="C1584" t="s">
        <v>628</v>
      </c>
      <c r="D1584" t="s">
        <v>657</v>
      </c>
      <c r="E1584" s="4">
        <v>43070</v>
      </c>
      <c r="F1584" s="6" t="s">
        <v>630</v>
      </c>
      <c r="G1584" s="6">
        <v>5.2499999999999998E-2</v>
      </c>
      <c r="H1584" s="6">
        <v>5.4233700000000003E-2</v>
      </c>
      <c r="I1584" s="6">
        <v>7.0000000000000007E-2</v>
      </c>
      <c r="J1584" s="6">
        <v>5.2499999999999998E-2</v>
      </c>
      <c r="K1584" s="6">
        <v>5.3556300000000001E-2</v>
      </c>
      <c r="L1584" s="6">
        <v>5.4375E-2</v>
      </c>
      <c r="M1584" s="8">
        <v>5000000</v>
      </c>
      <c r="N1584" s="8">
        <v>4935000</v>
      </c>
      <c r="O1584" s="8">
        <v>8648000</v>
      </c>
      <c r="P1584" s="8">
        <v>4935000</v>
      </c>
      <c r="Q1584" s="8">
        <v>5475000</v>
      </c>
      <c r="R1584" s="8">
        <v>2500000</v>
      </c>
      <c r="S1584" s="8">
        <v>3030000</v>
      </c>
      <c r="T1584" s="8">
        <v>1.974</v>
      </c>
      <c r="U1584" s="8">
        <v>5.4699999999999999E-2</v>
      </c>
      <c r="V1584">
        <f t="shared" si="179"/>
        <v>2017</v>
      </c>
      <c r="W1584">
        <f t="shared" si="180"/>
        <v>2017</v>
      </c>
      <c r="X1584" t="str">
        <f t="shared" si="181"/>
        <v>SPNS</v>
      </c>
    </row>
    <row r="1585" spans="1:24" x14ac:dyDescent="0.2">
      <c r="A1585" s="4">
        <v>42899</v>
      </c>
      <c r="B1585" s="4">
        <v>42901</v>
      </c>
      <c r="C1585" s="4" t="s">
        <v>628</v>
      </c>
      <c r="D1585" t="s">
        <v>611</v>
      </c>
      <c r="E1585" s="4">
        <v>43600</v>
      </c>
      <c r="F1585" s="6">
        <v>6.25E-2</v>
      </c>
      <c r="G1585" s="6">
        <v>6.7812499999999998E-2</v>
      </c>
      <c r="H1585" s="6">
        <v>6.8848800000000002E-2</v>
      </c>
      <c r="I1585" s="6">
        <v>7.03125E-2</v>
      </c>
      <c r="J1585" s="6">
        <v>6.7812499999999998E-2</v>
      </c>
      <c r="K1585" s="6">
        <v>6.8000000000000005E-2</v>
      </c>
      <c r="L1585" s="6">
        <v>6.8125000000000005E-2</v>
      </c>
      <c r="N1585" s="8">
        <v>2270000</v>
      </c>
      <c r="P1585" s="8">
        <v>250000</v>
      </c>
      <c r="R1585" s="8">
        <v>250000</v>
      </c>
      <c r="T1585" s="8">
        <v>9.08</v>
      </c>
      <c r="U1585" s="8">
        <v>6.8000000000000005E-2</v>
      </c>
      <c r="V1585">
        <f t="shared" si="179"/>
        <v>2017</v>
      </c>
      <c r="W1585">
        <f t="shared" si="180"/>
        <v>2017</v>
      </c>
      <c r="X1585" t="str">
        <f t="shared" si="181"/>
        <v>PBS0</v>
      </c>
    </row>
    <row r="1586" spans="1:24" x14ac:dyDescent="0.2">
      <c r="A1586" s="4">
        <v>42899</v>
      </c>
      <c r="B1586" s="4">
        <v>42901</v>
      </c>
      <c r="C1586" s="4" t="s">
        <v>628</v>
      </c>
      <c r="D1586" t="s">
        <v>612</v>
      </c>
      <c r="E1586" s="4">
        <v>44331</v>
      </c>
      <c r="F1586" s="6">
        <v>6.5000000000000002E-2</v>
      </c>
      <c r="G1586" s="6">
        <v>7.03125E-2</v>
      </c>
      <c r="H1586" s="6">
        <v>7.1295999999999998E-2</v>
      </c>
      <c r="I1586" s="6">
        <v>7.2499999999999995E-2</v>
      </c>
      <c r="N1586" s="8">
        <v>340000</v>
      </c>
      <c r="P1586" s="8">
        <v>0</v>
      </c>
      <c r="R1586" s="8">
        <v>0</v>
      </c>
      <c r="U1586" s="8">
        <v>7.0199999999999999E-2</v>
      </c>
      <c r="V1586">
        <f t="shared" si="179"/>
        <v>2017</v>
      </c>
      <c r="W1586">
        <f t="shared" si="180"/>
        <v>2017</v>
      </c>
      <c r="X1586" t="str">
        <f t="shared" si="181"/>
        <v>PBS0</v>
      </c>
    </row>
    <row r="1587" spans="1:24" x14ac:dyDescent="0.2">
      <c r="A1587" s="4">
        <v>42899</v>
      </c>
      <c r="B1587" s="4">
        <v>42901</v>
      </c>
      <c r="C1587" s="4" t="s">
        <v>628</v>
      </c>
      <c r="D1587" t="s">
        <v>555</v>
      </c>
      <c r="E1587" s="4">
        <v>45153</v>
      </c>
      <c r="F1587" s="6">
        <v>8.7499999999999994E-2</v>
      </c>
      <c r="G1587" s="6">
        <v>7.1874999999999994E-2</v>
      </c>
      <c r="H1587" s="6">
        <v>7.2762599999999997E-2</v>
      </c>
      <c r="I1587" s="6">
        <v>7.3749999999999996E-2</v>
      </c>
      <c r="J1587" s="6">
        <v>7.1874999999999994E-2</v>
      </c>
      <c r="K1587" s="6">
        <v>7.2650000000000006E-2</v>
      </c>
      <c r="L1587" s="6">
        <v>7.3437500000000003E-2</v>
      </c>
      <c r="N1587" s="8">
        <v>312000</v>
      </c>
      <c r="P1587" s="8">
        <v>290000</v>
      </c>
      <c r="R1587" s="8">
        <v>280000</v>
      </c>
      <c r="T1587" s="8">
        <v>1.1142857142857143</v>
      </c>
      <c r="U1587" s="8">
        <v>7.2700000000000001E-2</v>
      </c>
      <c r="V1587">
        <f t="shared" si="179"/>
        <v>2017</v>
      </c>
      <c r="W1587">
        <f t="shared" si="180"/>
        <v>2017</v>
      </c>
      <c r="X1587" t="str">
        <f t="shared" si="181"/>
        <v>PBS0</v>
      </c>
    </row>
    <row r="1588" spans="1:24" x14ac:dyDescent="0.2">
      <c r="A1588" s="4">
        <v>42899</v>
      </c>
      <c r="B1588" s="4">
        <v>42901</v>
      </c>
      <c r="C1588" s="4" t="s">
        <v>628</v>
      </c>
      <c r="D1588" t="s">
        <v>570</v>
      </c>
      <c r="E1588" s="4">
        <v>48167</v>
      </c>
      <c r="F1588" s="6">
        <v>8.8749999999999996E-2</v>
      </c>
      <c r="G1588" s="6">
        <v>7.8750000000000001E-2</v>
      </c>
      <c r="H1588" s="6">
        <v>7.9506800000000002E-2</v>
      </c>
      <c r="I1588" s="6">
        <v>0.08</v>
      </c>
      <c r="N1588" s="8">
        <v>791000</v>
      </c>
      <c r="P1588" s="8">
        <v>0</v>
      </c>
      <c r="R1588" s="8">
        <v>0</v>
      </c>
      <c r="U1588" s="8">
        <v>7.7799999999999994E-2</v>
      </c>
      <c r="V1588">
        <f t="shared" si="179"/>
        <v>2017</v>
      </c>
      <c r="W1588">
        <f t="shared" si="180"/>
        <v>2017</v>
      </c>
      <c r="X1588" t="str">
        <f t="shared" si="181"/>
        <v>PBS0</v>
      </c>
    </row>
    <row r="1589" spans="1:24" x14ac:dyDescent="0.2">
      <c r="A1589" s="4">
        <v>42906</v>
      </c>
      <c r="B1589" s="4">
        <v>42908</v>
      </c>
      <c r="C1589" t="s">
        <v>628</v>
      </c>
      <c r="D1589" t="s">
        <v>664</v>
      </c>
      <c r="E1589" s="4">
        <v>42999</v>
      </c>
      <c r="F1589" s="6" t="s">
        <v>630</v>
      </c>
      <c r="G1589" s="6">
        <v>4.9399999999999999E-2</v>
      </c>
      <c r="H1589" s="6">
        <v>4.9727300000000002E-2</v>
      </c>
      <c r="I1589" s="6">
        <v>5.0299999999999997E-2</v>
      </c>
      <c r="J1589" s="6">
        <v>4.9399999999999999E-2</v>
      </c>
      <c r="K1589" s="6">
        <v>4.9575099999999997E-2</v>
      </c>
      <c r="L1589" s="6">
        <v>4.99E-2</v>
      </c>
      <c r="M1589" s="8">
        <v>12000000</v>
      </c>
      <c r="N1589" s="8">
        <v>2992000</v>
      </c>
      <c r="O1589" s="8">
        <v>22261200</v>
      </c>
      <c r="P1589" s="8">
        <v>1200000</v>
      </c>
      <c r="Q1589" s="8">
        <v>15720300</v>
      </c>
      <c r="R1589" s="8">
        <v>1150000</v>
      </c>
      <c r="S1589" s="8">
        <v>14650000</v>
      </c>
      <c r="T1589" s="8">
        <v>2.6017391304347828</v>
      </c>
      <c r="U1589" s="8">
        <v>4.9599999999999998E-2</v>
      </c>
      <c r="V1589">
        <f t="shared" si="179"/>
        <v>2017</v>
      </c>
      <c r="W1589">
        <f t="shared" si="180"/>
        <v>2017</v>
      </c>
      <c r="X1589" t="str">
        <f t="shared" si="181"/>
        <v>SPN0</v>
      </c>
    </row>
    <row r="1590" spans="1:24" x14ac:dyDescent="0.2">
      <c r="A1590" s="4">
        <v>42906</v>
      </c>
      <c r="B1590" s="4">
        <v>42908</v>
      </c>
      <c r="C1590" s="4" t="s">
        <v>628</v>
      </c>
      <c r="D1590" t="s">
        <v>639</v>
      </c>
      <c r="E1590" s="4">
        <v>43160</v>
      </c>
      <c r="F1590" s="6" t="s">
        <v>630</v>
      </c>
      <c r="G1590" s="6">
        <v>5.5E-2</v>
      </c>
      <c r="H1590" s="6">
        <v>5.84212E-2</v>
      </c>
      <c r="I1590" s="6">
        <v>6.25E-2</v>
      </c>
      <c r="J1590" s="6">
        <v>5.5E-2</v>
      </c>
      <c r="K1590" s="6">
        <v>5.5952200000000001E-2</v>
      </c>
      <c r="L1590" s="6">
        <v>5.6500000000000002E-2</v>
      </c>
      <c r="N1590" s="8">
        <v>3180000</v>
      </c>
      <c r="P1590" s="8">
        <v>950000</v>
      </c>
      <c r="R1590" s="8">
        <v>900000</v>
      </c>
      <c r="T1590" s="8">
        <v>3.5333333333333332</v>
      </c>
      <c r="U1590" s="8">
        <v>5.6000000000000001E-2</v>
      </c>
      <c r="V1590">
        <f t="shared" si="179"/>
        <v>2017</v>
      </c>
      <c r="W1590">
        <f t="shared" si="180"/>
        <v>2017</v>
      </c>
      <c r="X1590" t="str">
        <f t="shared" si="181"/>
        <v>SPN1</v>
      </c>
    </row>
    <row r="1591" spans="1:24" x14ac:dyDescent="0.2">
      <c r="A1591" s="4">
        <v>42906</v>
      </c>
      <c r="B1591" s="4">
        <v>42908</v>
      </c>
      <c r="C1591" s="4" t="s">
        <v>628</v>
      </c>
      <c r="D1591" t="s">
        <v>300</v>
      </c>
      <c r="E1591" s="4">
        <v>44696</v>
      </c>
      <c r="F1591" s="6">
        <v>7.0000000000000007E-2</v>
      </c>
      <c r="G1591" s="6">
        <v>6.6000000000000003E-2</v>
      </c>
      <c r="H1591" s="6">
        <v>6.6423099999999999E-2</v>
      </c>
      <c r="I1591" s="6">
        <v>6.9000000000000006E-2</v>
      </c>
      <c r="J1591" s="6">
        <v>6.6000000000000003E-2</v>
      </c>
      <c r="K1591" s="6">
        <v>6.6297300000000003E-2</v>
      </c>
      <c r="L1591" s="6">
        <v>6.6500000000000004E-2</v>
      </c>
      <c r="N1591" s="8">
        <v>5067000</v>
      </c>
      <c r="P1591" s="8">
        <v>3550000</v>
      </c>
      <c r="R1591" s="8">
        <v>3550000</v>
      </c>
      <c r="T1591" s="8">
        <v>1.4273239436619718</v>
      </c>
      <c r="U1591" s="8">
        <v>6.6299999999999998E-2</v>
      </c>
      <c r="V1591">
        <f t="shared" si="179"/>
        <v>2017</v>
      </c>
      <c r="W1591">
        <f t="shared" si="180"/>
        <v>2017</v>
      </c>
      <c r="X1591" t="str">
        <f t="shared" si="181"/>
        <v>FR00</v>
      </c>
    </row>
    <row r="1592" spans="1:24" x14ac:dyDescent="0.2">
      <c r="A1592" s="4">
        <v>42906</v>
      </c>
      <c r="B1592" s="4">
        <v>42908</v>
      </c>
      <c r="C1592" s="4" t="s">
        <v>628</v>
      </c>
      <c r="D1592" t="s">
        <v>619</v>
      </c>
      <c r="E1592" s="4">
        <v>48441</v>
      </c>
      <c r="F1592" s="6">
        <v>7.4999999999999997E-2</v>
      </c>
      <c r="G1592" s="6">
        <v>7.2999999999999995E-2</v>
      </c>
      <c r="H1592" s="6">
        <v>7.3481299999999999E-2</v>
      </c>
      <c r="I1592" s="6">
        <v>7.4300000000000005E-2</v>
      </c>
      <c r="J1592" s="6">
        <v>7.2999999999999995E-2</v>
      </c>
      <c r="K1592" s="6">
        <v>7.3394200000000007E-2</v>
      </c>
      <c r="L1592" s="6">
        <v>7.3599999999999999E-2</v>
      </c>
      <c r="N1592" s="8">
        <v>5651900</v>
      </c>
      <c r="P1592" s="8">
        <v>4650000</v>
      </c>
      <c r="R1592" s="8">
        <v>4600000</v>
      </c>
      <c r="T1592" s="8">
        <v>1.2286739130434783</v>
      </c>
      <c r="U1592" s="8">
        <v>7.3400000000000007E-2</v>
      </c>
      <c r="V1592">
        <f t="shared" si="179"/>
        <v>2017</v>
      </c>
      <c r="W1592">
        <f t="shared" si="180"/>
        <v>2017</v>
      </c>
      <c r="X1592" t="str">
        <f t="shared" si="181"/>
        <v>FR00</v>
      </c>
    </row>
    <row r="1593" spans="1:24" x14ac:dyDescent="0.2">
      <c r="A1593" s="4">
        <v>42906</v>
      </c>
      <c r="B1593" s="4">
        <v>42908</v>
      </c>
      <c r="C1593" s="4" t="s">
        <v>628</v>
      </c>
      <c r="D1593" t="s">
        <v>535</v>
      </c>
      <c r="E1593" s="4">
        <v>49810</v>
      </c>
      <c r="F1593" s="6">
        <v>8.2500000000000004E-2</v>
      </c>
      <c r="G1593" s="6">
        <v>7.4800000000000005E-2</v>
      </c>
      <c r="H1593" s="6">
        <v>7.5289300000000003E-2</v>
      </c>
      <c r="I1593" s="6">
        <v>7.6999999999999999E-2</v>
      </c>
      <c r="J1593" s="6">
        <v>7.4800000000000005E-2</v>
      </c>
      <c r="K1593" s="6">
        <v>7.5159599999999993E-2</v>
      </c>
      <c r="L1593" s="6">
        <v>7.5399999999999995E-2</v>
      </c>
      <c r="N1593" s="8">
        <v>5370300</v>
      </c>
      <c r="P1593" s="8">
        <v>5370300</v>
      </c>
      <c r="R1593" s="8">
        <v>4450000</v>
      </c>
      <c r="T1593" s="8">
        <v>1.206808988764045</v>
      </c>
      <c r="U1593" s="8">
        <v>7.5399999999999995E-2</v>
      </c>
      <c r="V1593">
        <f t="shared" si="179"/>
        <v>2017</v>
      </c>
      <c r="W1593">
        <f t="shared" si="180"/>
        <v>2017</v>
      </c>
      <c r="X1593" t="str">
        <f t="shared" si="181"/>
        <v>FR00</v>
      </c>
    </row>
    <row r="1594" spans="1:24" x14ac:dyDescent="0.2">
      <c r="A1594" s="4">
        <v>42920</v>
      </c>
      <c r="B1594" s="4">
        <v>42922</v>
      </c>
      <c r="C1594" t="s">
        <v>628</v>
      </c>
      <c r="D1594" t="s">
        <v>665</v>
      </c>
      <c r="E1594" s="4">
        <v>42740</v>
      </c>
      <c r="F1594" s="6" t="s">
        <v>630</v>
      </c>
      <c r="G1594" s="6">
        <v>5.4062499999999999E-2</v>
      </c>
      <c r="H1594" s="6">
        <v>5.5682700000000002E-2</v>
      </c>
      <c r="I1594" s="6">
        <v>0.06</v>
      </c>
      <c r="J1594" s="6">
        <v>5.4062499999999999E-2</v>
      </c>
      <c r="K1594" s="6">
        <v>5.5181800000000003E-2</v>
      </c>
      <c r="L1594" s="6">
        <v>5.6562500000000002E-2</v>
      </c>
      <c r="M1594" s="8">
        <v>5000000</v>
      </c>
      <c r="N1594" s="8">
        <v>3537300</v>
      </c>
      <c r="O1594" s="8">
        <v>7819300</v>
      </c>
      <c r="P1594" s="8">
        <v>870000</v>
      </c>
      <c r="Q1594" s="8">
        <v>1665000</v>
      </c>
      <c r="R1594" s="8">
        <v>870000</v>
      </c>
      <c r="S1594" s="8">
        <v>1665000</v>
      </c>
      <c r="T1594" s="8">
        <v>4.0658620689655169</v>
      </c>
      <c r="U1594" s="8">
        <v>5.5199999999999999E-2</v>
      </c>
      <c r="V1594">
        <f t="shared" si="179"/>
        <v>2017</v>
      </c>
      <c r="W1594">
        <f t="shared" si="180"/>
        <v>2017</v>
      </c>
      <c r="X1594" t="str">
        <f t="shared" si="181"/>
        <v>SPNS</v>
      </c>
    </row>
    <row r="1595" spans="1:24" x14ac:dyDescent="0.2">
      <c r="A1595" s="4">
        <v>42920</v>
      </c>
      <c r="B1595" s="4">
        <v>42922</v>
      </c>
      <c r="C1595" s="4" t="s">
        <v>628</v>
      </c>
      <c r="D1595" t="s">
        <v>611</v>
      </c>
      <c r="E1595" s="4">
        <v>43600</v>
      </c>
      <c r="F1595" s="6">
        <v>6.25E-2</v>
      </c>
      <c r="G1595" s="6">
        <v>6.7812499999999998E-2</v>
      </c>
      <c r="H1595" s="6">
        <v>6.9846599999999995E-2</v>
      </c>
      <c r="I1595" s="6">
        <v>7.2187500000000002E-2</v>
      </c>
      <c r="J1595" s="6">
        <v>6.7812499999999998E-2</v>
      </c>
      <c r="K1595" s="6">
        <v>6.8593799999999996E-2</v>
      </c>
      <c r="L1595" s="6">
        <v>6.9062499999999999E-2</v>
      </c>
      <c r="N1595" s="8">
        <v>2145000</v>
      </c>
      <c r="P1595" s="8">
        <v>260000</v>
      </c>
      <c r="R1595" s="8">
        <v>260000</v>
      </c>
      <c r="T1595" s="8">
        <v>8.25</v>
      </c>
      <c r="U1595" s="8">
        <v>6.8599999999999994E-2</v>
      </c>
      <c r="V1595">
        <f t="shared" si="179"/>
        <v>2017</v>
      </c>
      <c r="W1595">
        <f t="shared" si="180"/>
        <v>2017</v>
      </c>
      <c r="X1595" t="str">
        <f t="shared" si="181"/>
        <v>PBS0</v>
      </c>
    </row>
    <row r="1596" spans="1:24" x14ac:dyDescent="0.2">
      <c r="A1596" s="4">
        <v>42920</v>
      </c>
      <c r="B1596" s="4">
        <v>42922</v>
      </c>
      <c r="C1596" s="4" t="s">
        <v>628</v>
      </c>
      <c r="D1596" t="s">
        <v>612</v>
      </c>
      <c r="E1596" s="4">
        <v>44331</v>
      </c>
      <c r="F1596" s="6">
        <v>6.5000000000000002E-2</v>
      </c>
      <c r="G1596" s="6">
        <v>7.03125E-2</v>
      </c>
      <c r="H1596" s="6">
        <v>7.17864E-2</v>
      </c>
      <c r="I1596" s="6">
        <v>7.4374999999999997E-2</v>
      </c>
      <c r="J1596" s="6">
        <v>7.03125E-2</v>
      </c>
      <c r="K1596" s="6">
        <v>7.1562500000000001E-2</v>
      </c>
      <c r="L1596" s="6">
        <v>7.0995900000000001E-2</v>
      </c>
      <c r="N1596" s="8">
        <v>889000</v>
      </c>
      <c r="P1596" s="8">
        <v>535000</v>
      </c>
      <c r="R1596" s="8">
        <v>535000</v>
      </c>
      <c r="T1596" s="8">
        <v>1.6616822429906541</v>
      </c>
      <c r="U1596" s="8">
        <v>7.0999999999999994E-2</v>
      </c>
      <c r="V1596">
        <f t="shared" si="179"/>
        <v>2017</v>
      </c>
      <c r="W1596">
        <f t="shared" si="180"/>
        <v>2017</v>
      </c>
      <c r="X1596" t="str">
        <f t="shared" si="181"/>
        <v>PBS0</v>
      </c>
    </row>
    <row r="1597" spans="1:24" x14ac:dyDescent="0.2">
      <c r="A1597" s="4">
        <v>42920</v>
      </c>
      <c r="B1597" s="4">
        <v>42922</v>
      </c>
      <c r="C1597" s="4" t="s">
        <v>628</v>
      </c>
      <c r="D1597" t="s">
        <v>555</v>
      </c>
      <c r="E1597" s="4">
        <v>45153</v>
      </c>
      <c r="F1597" s="6">
        <v>8.7499999999999994E-2</v>
      </c>
      <c r="G1597" s="6">
        <v>7.2499999999999995E-2</v>
      </c>
      <c r="H1597" s="6">
        <v>7.5514300000000006E-2</v>
      </c>
      <c r="I1597" s="6">
        <v>7.7499999999999999E-2</v>
      </c>
      <c r="N1597" s="8">
        <v>328000</v>
      </c>
      <c r="P1597" s="8">
        <v>0</v>
      </c>
      <c r="R1597" s="8">
        <v>0</v>
      </c>
      <c r="U1597" s="8">
        <v>7.1599999999999997E-2</v>
      </c>
      <c r="V1597">
        <f t="shared" si="179"/>
        <v>2017</v>
      </c>
      <c r="W1597">
        <f t="shared" si="180"/>
        <v>2017</v>
      </c>
      <c r="X1597" t="str">
        <f t="shared" si="181"/>
        <v>PBS0</v>
      </c>
    </row>
    <row r="1598" spans="1:24" x14ac:dyDescent="0.2">
      <c r="A1598" s="4">
        <v>42920</v>
      </c>
      <c r="B1598" s="4">
        <v>42922</v>
      </c>
      <c r="C1598" s="4" t="s">
        <v>628</v>
      </c>
      <c r="D1598" t="s">
        <v>570</v>
      </c>
      <c r="E1598" s="4">
        <v>48167</v>
      </c>
      <c r="F1598" s="6">
        <v>8.8749999999999996E-2</v>
      </c>
      <c r="G1598" s="6">
        <v>7.8437499999999993E-2</v>
      </c>
      <c r="H1598" s="6">
        <v>7.9673599999999997E-2</v>
      </c>
      <c r="I1598" s="6">
        <v>8.0625000000000002E-2</v>
      </c>
      <c r="N1598" s="8">
        <v>920000</v>
      </c>
      <c r="P1598" s="8">
        <v>0</v>
      </c>
      <c r="R1598" s="8">
        <v>0</v>
      </c>
      <c r="U1598" s="8">
        <v>7.6899999999999996E-2</v>
      </c>
      <c r="V1598">
        <f t="shared" si="179"/>
        <v>2017</v>
      </c>
      <c r="W1598">
        <f t="shared" si="180"/>
        <v>2017</v>
      </c>
      <c r="X1598" t="str">
        <f t="shared" si="181"/>
        <v>PBS0</v>
      </c>
    </row>
    <row r="1599" spans="1:24" x14ac:dyDescent="0.2">
      <c r="A1599" s="4">
        <v>42927</v>
      </c>
      <c r="B1599" s="4">
        <v>42929</v>
      </c>
      <c r="C1599" t="s">
        <v>628</v>
      </c>
      <c r="D1599" t="s">
        <v>614</v>
      </c>
      <c r="E1599" s="4">
        <v>43020</v>
      </c>
      <c r="F1599" s="6" t="s">
        <v>630</v>
      </c>
      <c r="G1599" s="6">
        <v>0.05</v>
      </c>
      <c r="H1599" s="6">
        <v>5.1270400000000001E-2</v>
      </c>
      <c r="I1599" s="6">
        <v>5.3999999999999999E-2</v>
      </c>
      <c r="J1599" s="6">
        <v>0.05</v>
      </c>
      <c r="K1599" s="6">
        <v>5.0846000000000002E-2</v>
      </c>
      <c r="L1599" s="6">
        <v>5.1499999999999997E-2</v>
      </c>
      <c r="M1599" s="8">
        <v>15000000</v>
      </c>
      <c r="N1599" s="8">
        <v>4370000</v>
      </c>
      <c r="O1599" s="8">
        <v>33682600</v>
      </c>
      <c r="P1599" s="8">
        <v>3300000</v>
      </c>
      <c r="Q1599" s="8">
        <v>17950000</v>
      </c>
      <c r="R1599" s="8">
        <v>3150000</v>
      </c>
      <c r="S1599" s="8">
        <v>17000000</v>
      </c>
      <c r="T1599" s="8">
        <v>1.3873015873015873</v>
      </c>
      <c r="U1599" s="8">
        <v>5.0900000000000001E-2</v>
      </c>
      <c r="V1599">
        <f t="shared" si="179"/>
        <v>2017</v>
      </c>
      <c r="W1599">
        <f t="shared" si="180"/>
        <v>2017</v>
      </c>
      <c r="X1599" t="str">
        <f t="shared" si="181"/>
        <v>SPN1</v>
      </c>
    </row>
    <row r="1600" spans="1:24" x14ac:dyDescent="0.2">
      <c r="A1600" s="4">
        <v>42927</v>
      </c>
      <c r="B1600" s="4">
        <v>42929</v>
      </c>
      <c r="C1600" s="4" t="s">
        <v>628</v>
      </c>
      <c r="D1600" t="s">
        <v>666</v>
      </c>
      <c r="E1600" s="4">
        <v>42928</v>
      </c>
      <c r="F1600" s="6" t="s">
        <v>630</v>
      </c>
      <c r="G1600" s="6">
        <v>5.8999999999999997E-2</v>
      </c>
      <c r="H1600" s="6">
        <v>6.11318E-2</v>
      </c>
      <c r="I1600" s="6">
        <v>6.5000000000000002E-2</v>
      </c>
      <c r="J1600" s="6">
        <v>5.8999999999999997E-2</v>
      </c>
      <c r="K1600" s="6">
        <v>5.9485000000000003E-2</v>
      </c>
      <c r="L1600" s="6">
        <v>5.9900000000000002E-2</v>
      </c>
      <c r="N1600" s="8">
        <v>7170000</v>
      </c>
      <c r="P1600" s="8">
        <v>3150000</v>
      </c>
      <c r="R1600" s="8">
        <v>3100000</v>
      </c>
      <c r="T1600" s="8">
        <v>2.3129032258064517</v>
      </c>
      <c r="U1600" s="8">
        <v>5.9499999999999997E-2</v>
      </c>
      <c r="V1600">
        <f t="shared" si="179"/>
        <v>2017</v>
      </c>
      <c r="W1600">
        <f t="shared" si="180"/>
        <v>2017</v>
      </c>
      <c r="X1600" t="str">
        <f t="shared" si="181"/>
        <v>SPN1</v>
      </c>
    </row>
    <row r="1601" spans="1:24" x14ac:dyDescent="0.2">
      <c r="A1601" s="4">
        <v>42927</v>
      </c>
      <c r="B1601" s="4">
        <v>42929</v>
      </c>
      <c r="C1601" s="4" t="s">
        <v>628</v>
      </c>
      <c r="D1601" t="s">
        <v>300</v>
      </c>
      <c r="E1601" s="4">
        <v>44696</v>
      </c>
      <c r="F1601" s="6">
        <v>7.0000000000000007E-2</v>
      </c>
      <c r="G1601" s="6">
        <v>6.9199999999999998E-2</v>
      </c>
      <c r="H1601" s="6">
        <v>6.9904099999999997E-2</v>
      </c>
      <c r="I1601" s="6">
        <v>7.2599999999999998E-2</v>
      </c>
      <c r="J1601" s="6">
        <v>6.9199999999999998E-2</v>
      </c>
      <c r="K1601" s="6">
        <v>6.9698800000000005E-2</v>
      </c>
      <c r="L1601" s="6">
        <v>6.9900000000000004E-2</v>
      </c>
      <c r="N1601" s="8">
        <v>6719900</v>
      </c>
      <c r="P1601" s="8">
        <v>3900000</v>
      </c>
      <c r="R1601" s="8">
        <v>3900000</v>
      </c>
      <c r="T1601" s="8">
        <v>1.723051282051282</v>
      </c>
      <c r="U1601" s="8">
        <v>6.9699999999999998E-2</v>
      </c>
      <c r="V1601">
        <f t="shared" si="179"/>
        <v>2017</v>
      </c>
      <c r="W1601">
        <f t="shared" si="180"/>
        <v>2017</v>
      </c>
      <c r="X1601" t="str">
        <f t="shared" si="181"/>
        <v>FR00</v>
      </c>
    </row>
    <row r="1602" spans="1:24" x14ac:dyDescent="0.2">
      <c r="A1602" s="4">
        <v>42927</v>
      </c>
      <c r="B1602" s="4">
        <v>42929</v>
      </c>
      <c r="C1602" s="4" t="s">
        <v>628</v>
      </c>
      <c r="D1602" t="s">
        <v>290</v>
      </c>
      <c r="E1602" s="4">
        <v>46522</v>
      </c>
      <c r="F1602" s="6">
        <v>7.0000000000000007E-2</v>
      </c>
      <c r="G1602" s="6">
        <v>7.0900000000000005E-2</v>
      </c>
      <c r="H1602" s="6">
        <v>7.1692900000000004E-2</v>
      </c>
      <c r="I1602" s="6">
        <v>7.3999999999999996E-2</v>
      </c>
      <c r="J1602" s="6">
        <v>7.0900000000000005E-2</v>
      </c>
      <c r="K1602" s="6">
        <v>7.1399000000000004E-2</v>
      </c>
      <c r="L1602" s="6">
        <v>7.1499999999999994E-2</v>
      </c>
      <c r="N1602" s="8">
        <v>7496100</v>
      </c>
      <c r="P1602" s="8">
        <v>2600000</v>
      </c>
      <c r="R1602" s="8">
        <v>2600000</v>
      </c>
      <c r="T1602" s="8">
        <v>2.8831153846153845</v>
      </c>
      <c r="U1602" s="8">
        <v>7.1400000000000005E-2</v>
      </c>
      <c r="V1602">
        <f t="shared" si="179"/>
        <v>2017</v>
      </c>
      <c r="W1602">
        <f t="shared" si="180"/>
        <v>2017</v>
      </c>
      <c r="X1602" t="str">
        <f t="shared" si="181"/>
        <v>FR00</v>
      </c>
    </row>
    <row r="1603" spans="1:24" x14ac:dyDescent="0.2">
      <c r="A1603" s="4">
        <v>42927</v>
      </c>
      <c r="B1603" s="4">
        <v>42929</v>
      </c>
      <c r="C1603" s="4" t="s">
        <v>628</v>
      </c>
      <c r="D1603" t="s">
        <v>535</v>
      </c>
      <c r="E1603" s="4">
        <v>49810</v>
      </c>
      <c r="F1603" s="6">
        <v>8.2500000000000004E-2</v>
      </c>
      <c r="G1603" s="6">
        <v>7.9699999999999993E-2</v>
      </c>
      <c r="H1603" s="6">
        <v>8.0272700000000002E-2</v>
      </c>
      <c r="I1603" s="6">
        <v>8.09E-2</v>
      </c>
      <c r="J1603" s="6">
        <v>7.9699999999999993E-2</v>
      </c>
      <c r="K1603" s="6">
        <v>8.0064999999999997E-2</v>
      </c>
      <c r="L1603" s="6">
        <v>8.0199999999999994E-2</v>
      </c>
      <c r="N1603" s="8">
        <v>7926600</v>
      </c>
      <c r="P1603" s="8">
        <v>5000000</v>
      </c>
      <c r="R1603" s="8">
        <v>4250000</v>
      </c>
      <c r="T1603" s="8">
        <v>1.8650823529411764</v>
      </c>
      <c r="U1603" s="8">
        <v>8.0100000000000005E-2</v>
      </c>
      <c r="V1603">
        <f t="shared" si="179"/>
        <v>2017</v>
      </c>
      <c r="W1603">
        <f t="shared" si="180"/>
        <v>2017</v>
      </c>
      <c r="X1603" t="str">
        <f t="shared" si="181"/>
        <v>FR00</v>
      </c>
    </row>
    <row r="1604" spans="1:24" x14ac:dyDescent="0.2">
      <c r="A1604" s="4">
        <v>42927</v>
      </c>
      <c r="B1604" s="4">
        <v>42934</v>
      </c>
      <c r="C1604" s="4" t="s">
        <v>624</v>
      </c>
      <c r="D1604" t="s">
        <v>667</v>
      </c>
      <c r="E1604" s="4">
        <v>45491</v>
      </c>
      <c r="F1604" s="6">
        <v>2.1499999999999998E-2</v>
      </c>
      <c r="N1604" s="8">
        <v>66015277</v>
      </c>
      <c r="P1604" s="8">
        <v>15352390</v>
      </c>
      <c r="R1604" s="8">
        <v>15352390</v>
      </c>
      <c r="V1604">
        <f t="shared" si="179"/>
        <v>2017</v>
      </c>
      <c r="W1604">
        <f t="shared" si="180"/>
        <v>2017</v>
      </c>
      <c r="X1604" t="str">
        <f t="shared" si="181"/>
        <v>RIEU</v>
      </c>
    </row>
    <row r="1605" spans="1:24" x14ac:dyDescent="0.2">
      <c r="A1605" s="4">
        <v>42927</v>
      </c>
      <c r="B1605" s="4">
        <v>42934</v>
      </c>
      <c r="C1605" s="4" t="s">
        <v>624</v>
      </c>
      <c r="D1605" t="s">
        <v>668</v>
      </c>
      <c r="E1605" s="4">
        <v>46586</v>
      </c>
      <c r="F1605" s="6">
        <v>3.85E-2</v>
      </c>
      <c r="N1605" s="8">
        <v>54587400</v>
      </c>
      <c r="P1605" s="8">
        <v>13314000</v>
      </c>
      <c r="R1605" s="8">
        <v>13314000</v>
      </c>
      <c r="V1605">
        <f t="shared" si="179"/>
        <v>2017</v>
      </c>
      <c r="W1605">
        <f t="shared" si="180"/>
        <v>2017</v>
      </c>
      <c r="X1605" t="str">
        <f t="shared" si="181"/>
        <v>RI07</v>
      </c>
    </row>
    <row r="1606" spans="1:24" x14ac:dyDescent="0.2">
      <c r="A1606" s="4">
        <v>42927</v>
      </c>
      <c r="B1606" s="4">
        <v>42934</v>
      </c>
      <c r="C1606" s="4" t="s">
        <v>624</v>
      </c>
      <c r="D1606" t="s">
        <v>669</v>
      </c>
      <c r="E1606" s="4">
        <v>53891</v>
      </c>
      <c r="F1606" s="6">
        <v>4.7500000000000001E-2</v>
      </c>
      <c r="N1606" s="8">
        <v>42604800</v>
      </c>
      <c r="P1606" s="8">
        <v>13314000</v>
      </c>
      <c r="R1606" s="8">
        <v>13314000</v>
      </c>
      <c r="V1606">
        <f t="shared" si="179"/>
        <v>2017</v>
      </c>
      <c r="W1606">
        <f t="shared" si="180"/>
        <v>2017</v>
      </c>
      <c r="X1606" t="str">
        <f t="shared" si="181"/>
        <v>RI07</v>
      </c>
    </row>
    <row r="1607" spans="1:24" x14ac:dyDescent="0.2">
      <c r="A1607" s="4">
        <v>42934</v>
      </c>
      <c r="B1607" s="4">
        <v>42936</v>
      </c>
      <c r="C1607" t="s">
        <v>642</v>
      </c>
      <c r="D1607" t="s">
        <v>410</v>
      </c>
      <c r="E1607" s="4">
        <v>52336</v>
      </c>
      <c r="F1607" s="6">
        <v>6.7500000000000004E-2</v>
      </c>
      <c r="K1607" s="6">
        <v>8.1600000000000006E-2</v>
      </c>
      <c r="N1607" s="8">
        <v>300000</v>
      </c>
      <c r="P1607" s="8">
        <v>300000</v>
      </c>
      <c r="R1607" s="8">
        <v>300000</v>
      </c>
      <c r="T1607" s="8">
        <v>1</v>
      </c>
      <c r="U1607" s="8">
        <v>8.1600000000000006E-2</v>
      </c>
      <c r="V1607">
        <f t="shared" si="179"/>
        <v>2017</v>
      </c>
      <c r="W1607">
        <f t="shared" si="180"/>
        <v>2017</v>
      </c>
      <c r="X1607" t="str">
        <f t="shared" si="181"/>
        <v>PBS0</v>
      </c>
    </row>
    <row r="1608" spans="1:24" x14ac:dyDescent="0.2">
      <c r="A1608" s="4">
        <v>42934</v>
      </c>
      <c r="B1608" s="4">
        <v>42936</v>
      </c>
      <c r="C1608" t="s">
        <v>628</v>
      </c>
      <c r="D1608" t="s">
        <v>665</v>
      </c>
      <c r="E1608" s="4">
        <v>42740</v>
      </c>
      <c r="F1608" s="6" t="s">
        <v>630</v>
      </c>
      <c r="G1608" s="6">
        <v>5.46875E-2</v>
      </c>
      <c r="H1608" s="6">
        <v>5.5802600000000001E-2</v>
      </c>
      <c r="I1608" s="6">
        <v>6.5000000000000002E-2</v>
      </c>
      <c r="J1608" s="6">
        <v>5.46875E-2</v>
      </c>
      <c r="K1608" s="6">
        <v>5.4984400000000003E-2</v>
      </c>
      <c r="L1608" s="6">
        <v>5.5E-2</v>
      </c>
      <c r="M1608" s="8">
        <v>6000000</v>
      </c>
      <c r="N1608" s="8">
        <v>5356000</v>
      </c>
      <c r="O1608" s="8">
        <v>15388600</v>
      </c>
      <c r="P1608" s="8">
        <v>5365000</v>
      </c>
      <c r="Q1608" s="8">
        <v>14110100</v>
      </c>
      <c r="R1608" s="8">
        <v>2000000</v>
      </c>
      <c r="S1608" s="8">
        <v>7120000</v>
      </c>
      <c r="T1608" s="8">
        <v>2.6779999999999999</v>
      </c>
      <c r="U1608" s="8">
        <v>5.6300000000000003E-2</v>
      </c>
      <c r="V1608">
        <f t="shared" si="179"/>
        <v>2017</v>
      </c>
      <c r="W1608">
        <f t="shared" si="180"/>
        <v>2017</v>
      </c>
      <c r="X1608" t="str">
        <f t="shared" si="181"/>
        <v>SPNS</v>
      </c>
    </row>
    <row r="1609" spans="1:24" x14ac:dyDescent="0.2">
      <c r="A1609" s="4">
        <v>42934</v>
      </c>
      <c r="B1609" s="4">
        <v>42936</v>
      </c>
      <c r="C1609" s="4" t="s">
        <v>628</v>
      </c>
      <c r="D1609" t="s">
        <v>611</v>
      </c>
      <c r="E1609" s="4">
        <v>43600</v>
      </c>
      <c r="F1609" s="6">
        <v>6.25E-2</v>
      </c>
      <c r="G1609" s="6">
        <v>6.7812499999999998E-2</v>
      </c>
      <c r="H1609" s="6">
        <v>6.8867200000000003E-2</v>
      </c>
      <c r="I1609" s="6">
        <v>7.1249999999999994E-2</v>
      </c>
      <c r="J1609" s="6">
        <v>6.7812499999999998E-2</v>
      </c>
      <c r="K1609" s="6">
        <v>6.8338300000000005E-2</v>
      </c>
      <c r="L1609" s="6">
        <v>6.8750000000000006E-2</v>
      </c>
      <c r="N1609" s="8">
        <v>6675100</v>
      </c>
      <c r="P1609" s="8">
        <v>6675100</v>
      </c>
      <c r="R1609" s="8">
        <v>3100000</v>
      </c>
      <c r="T1609" s="8">
        <v>2.153258064516129</v>
      </c>
      <c r="U1609" s="8">
        <v>6.9000000000000006E-2</v>
      </c>
      <c r="V1609">
        <f t="shared" si="179"/>
        <v>2017</v>
      </c>
      <c r="W1609">
        <f t="shared" si="180"/>
        <v>2017</v>
      </c>
      <c r="X1609" t="str">
        <f t="shared" si="181"/>
        <v>PBS0</v>
      </c>
    </row>
    <row r="1610" spans="1:24" x14ac:dyDescent="0.2">
      <c r="A1610" s="4">
        <v>42934</v>
      </c>
      <c r="B1610" s="4">
        <v>42936</v>
      </c>
      <c r="C1610" s="4" t="s">
        <v>628</v>
      </c>
      <c r="D1610" t="s">
        <v>612</v>
      </c>
      <c r="E1610" s="4">
        <v>44331</v>
      </c>
      <c r="F1610" s="6">
        <v>6.5000000000000002E-2</v>
      </c>
      <c r="G1610" s="6">
        <v>7.03125E-2</v>
      </c>
      <c r="H1610" s="6">
        <v>7.2325299999999995E-2</v>
      </c>
      <c r="I1610" s="6">
        <v>7.4999999999999997E-2</v>
      </c>
      <c r="J1610" s="6">
        <v>7.03125E-2</v>
      </c>
      <c r="K1610" s="6">
        <v>7.1736599999999998E-2</v>
      </c>
      <c r="L1610" s="6">
        <v>7.2499999999999995E-2</v>
      </c>
      <c r="N1610" s="8">
        <v>1581500</v>
      </c>
      <c r="P1610" s="8">
        <v>1370000</v>
      </c>
      <c r="R1610" s="8">
        <v>1320000</v>
      </c>
      <c r="T1610" s="8">
        <v>1.1981060606060605</v>
      </c>
      <c r="U1610" s="8">
        <v>7.1800000000000003E-2</v>
      </c>
      <c r="V1610">
        <f t="shared" si="179"/>
        <v>2017</v>
      </c>
      <c r="W1610">
        <f t="shared" si="180"/>
        <v>2017</v>
      </c>
      <c r="X1610" t="str">
        <f t="shared" si="181"/>
        <v>PBS0</v>
      </c>
    </row>
    <row r="1611" spans="1:24" x14ac:dyDescent="0.2">
      <c r="A1611" s="4">
        <v>42934</v>
      </c>
      <c r="B1611" s="4">
        <v>42936</v>
      </c>
      <c r="C1611" s="4" t="s">
        <v>628</v>
      </c>
      <c r="D1611" t="s">
        <v>555</v>
      </c>
      <c r="E1611" s="4">
        <v>45153</v>
      </c>
      <c r="F1611" s="6">
        <v>8.7499999999999994E-2</v>
      </c>
      <c r="G1611" s="6">
        <v>7.2812500000000002E-2</v>
      </c>
      <c r="H1611" s="6">
        <v>7.3984099999999997E-2</v>
      </c>
      <c r="I1611" s="6">
        <v>7.4999999999999997E-2</v>
      </c>
      <c r="J1611" s="6">
        <v>7.2812500000000002E-2</v>
      </c>
      <c r="K1611" s="6">
        <v>7.3189900000000002E-2</v>
      </c>
      <c r="L1611" s="6">
        <v>7.3437500000000003E-2</v>
      </c>
      <c r="N1611" s="8">
        <v>704000</v>
      </c>
      <c r="P1611" s="8">
        <v>110000</v>
      </c>
      <c r="R1611" s="8">
        <v>110000</v>
      </c>
      <c r="T1611" s="8">
        <v>6.4</v>
      </c>
      <c r="U1611" s="8">
        <v>7.3200000000000001E-2</v>
      </c>
      <c r="V1611">
        <f t="shared" si="179"/>
        <v>2017</v>
      </c>
      <c r="W1611">
        <f t="shared" si="180"/>
        <v>2017</v>
      </c>
      <c r="X1611" t="str">
        <f t="shared" si="181"/>
        <v>PBS0</v>
      </c>
    </row>
    <row r="1612" spans="1:24" x14ac:dyDescent="0.2">
      <c r="A1612" s="4">
        <v>42934</v>
      </c>
      <c r="B1612" s="4">
        <v>42936</v>
      </c>
      <c r="C1612" s="4" t="s">
        <v>628</v>
      </c>
      <c r="D1612" t="s">
        <v>570</v>
      </c>
      <c r="E1612" s="4">
        <v>48167</v>
      </c>
      <c r="F1612" s="6">
        <v>8.8749999999999996E-2</v>
      </c>
      <c r="G1612" s="6">
        <v>7.8125E-2</v>
      </c>
      <c r="H1612" s="6">
        <v>7.9379199999999997E-2</v>
      </c>
      <c r="I1612" s="6">
        <v>8.0312499999999995E-2</v>
      </c>
      <c r="J1612" s="6">
        <v>7.8125E-2</v>
      </c>
      <c r="K1612" s="6">
        <v>7.9095399999999996E-2</v>
      </c>
      <c r="L1612" s="6">
        <v>7.9375000000000001E-2</v>
      </c>
      <c r="N1612" s="8">
        <v>1072000</v>
      </c>
      <c r="P1612" s="8">
        <v>590000</v>
      </c>
      <c r="R1612" s="8">
        <v>590000</v>
      </c>
      <c r="T1612" s="8">
        <v>1.8169491525423729</v>
      </c>
      <c r="U1612" s="8">
        <v>7.9100000000000004E-2</v>
      </c>
      <c r="V1612">
        <f t="shared" si="179"/>
        <v>2017</v>
      </c>
      <c r="W1612">
        <f t="shared" si="180"/>
        <v>2017</v>
      </c>
      <c r="X1612" t="str">
        <f t="shared" si="181"/>
        <v>PBS0</v>
      </c>
    </row>
    <row r="1613" spans="1:24" x14ac:dyDescent="0.2">
      <c r="A1613" s="4">
        <v>42935</v>
      </c>
      <c r="B1613" s="4">
        <v>42937</v>
      </c>
      <c r="C1613" t="s">
        <v>642</v>
      </c>
      <c r="D1613" t="s">
        <v>670</v>
      </c>
      <c r="E1613" s="4">
        <v>53888</v>
      </c>
      <c r="F1613" s="6">
        <v>0.08</v>
      </c>
      <c r="K1613" s="6">
        <v>8.1799999999999998E-2</v>
      </c>
      <c r="N1613" s="8">
        <v>250000</v>
      </c>
      <c r="P1613" s="8">
        <v>250000</v>
      </c>
      <c r="R1613" s="8">
        <v>250000</v>
      </c>
      <c r="T1613" s="8">
        <v>1</v>
      </c>
      <c r="U1613" s="8">
        <v>8.1799999999999998E-2</v>
      </c>
      <c r="V1613">
        <f t="shared" si="179"/>
        <v>2017</v>
      </c>
      <c r="W1613">
        <f t="shared" si="180"/>
        <v>2017</v>
      </c>
      <c r="X1613" t="str">
        <f t="shared" si="181"/>
        <v>PBS0</v>
      </c>
    </row>
    <row r="1614" spans="1:24" x14ac:dyDescent="0.2">
      <c r="A1614" s="4">
        <v>42941</v>
      </c>
      <c r="B1614" s="4">
        <v>42943</v>
      </c>
      <c r="C1614" t="s">
        <v>628</v>
      </c>
      <c r="D1614" t="s">
        <v>671</v>
      </c>
      <c r="E1614" s="4">
        <v>43034</v>
      </c>
      <c r="F1614" s="6" t="s">
        <v>630</v>
      </c>
      <c r="G1614" s="6">
        <v>4.8500000000000001E-2</v>
      </c>
      <c r="H1614" s="6">
        <v>5.0541299999999997E-2</v>
      </c>
      <c r="I1614" s="6">
        <v>5.1999999999999998E-2</v>
      </c>
      <c r="J1614" s="6">
        <v>4.8500000000000001E-2</v>
      </c>
      <c r="K1614" s="6">
        <v>5.0298000000000002E-2</v>
      </c>
      <c r="L1614" s="6">
        <v>5.1200000000000002E-2</v>
      </c>
      <c r="M1614" s="8">
        <v>15000000</v>
      </c>
      <c r="N1614" s="8">
        <v>5850000</v>
      </c>
      <c r="O1614" s="8">
        <v>35986000</v>
      </c>
      <c r="P1614" s="8">
        <v>5750000</v>
      </c>
      <c r="Q1614" s="8">
        <v>21850000</v>
      </c>
      <c r="R1614" s="8">
        <v>5000000</v>
      </c>
      <c r="S1614" s="8">
        <v>21050000</v>
      </c>
      <c r="T1614" s="8">
        <v>1.17</v>
      </c>
      <c r="U1614" s="8">
        <v>5.0500000000000003E-2</v>
      </c>
      <c r="V1614">
        <f t="shared" si="179"/>
        <v>2017</v>
      </c>
      <c r="W1614">
        <f t="shared" si="180"/>
        <v>2017</v>
      </c>
      <c r="X1614" t="str">
        <f t="shared" si="181"/>
        <v>SPN0</v>
      </c>
    </row>
    <row r="1615" spans="1:24" x14ac:dyDescent="0.2">
      <c r="A1615" s="4">
        <v>42941</v>
      </c>
      <c r="B1615" s="4">
        <v>42943</v>
      </c>
      <c r="C1615" s="4" t="s">
        <v>628</v>
      </c>
      <c r="D1615" t="s">
        <v>650</v>
      </c>
      <c r="E1615" s="4">
        <v>43202</v>
      </c>
      <c r="F1615" s="6" t="s">
        <v>630</v>
      </c>
      <c r="G1615" s="6">
        <v>5.6000000000000001E-2</v>
      </c>
      <c r="H1615" s="6">
        <v>5.78773E-2</v>
      </c>
      <c r="I1615" s="6">
        <v>5.8999999999999997E-2</v>
      </c>
      <c r="J1615" s="6">
        <v>5.6000000000000001E-2</v>
      </c>
      <c r="K1615" s="6">
        <v>5.6990199999999998E-2</v>
      </c>
      <c r="L1615" s="6">
        <v>5.74E-2</v>
      </c>
      <c r="N1615" s="8">
        <v>6650000</v>
      </c>
      <c r="P1615" s="8">
        <v>3100000</v>
      </c>
      <c r="R1615" s="8">
        <v>3050000</v>
      </c>
      <c r="T1615" s="8">
        <v>2.180327868852459</v>
      </c>
      <c r="U1615" s="8">
        <v>5.7000000000000002E-2</v>
      </c>
      <c r="V1615">
        <f t="shared" si="179"/>
        <v>2017</v>
      </c>
      <c r="W1615">
        <f t="shared" si="180"/>
        <v>2017</v>
      </c>
      <c r="X1615" t="str">
        <f t="shared" si="181"/>
        <v>SPN1</v>
      </c>
    </row>
    <row r="1616" spans="1:24" x14ac:dyDescent="0.2">
      <c r="A1616" s="4">
        <v>42941</v>
      </c>
      <c r="B1616" s="4">
        <v>42943</v>
      </c>
      <c r="C1616" s="4" t="s">
        <v>628</v>
      </c>
      <c r="D1616" t="s">
        <v>300</v>
      </c>
      <c r="E1616" s="4">
        <v>44696</v>
      </c>
      <c r="F1616" s="6">
        <v>7.0000000000000007E-2</v>
      </c>
      <c r="G1616" s="6">
        <v>6.7000000000000004E-2</v>
      </c>
      <c r="H1616" s="6">
        <v>6.7807999999999993E-2</v>
      </c>
      <c r="I1616" s="6">
        <v>6.9000000000000006E-2</v>
      </c>
      <c r="J1616" s="6">
        <v>6.7000000000000004E-2</v>
      </c>
      <c r="K1616" s="6">
        <v>6.7395499999999997E-2</v>
      </c>
      <c r="L1616" s="6">
        <v>6.7699999999999996E-2</v>
      </c>
      <c r="N1616" s="8">
        <v>8673700</v>
      </c>
      <c r="P1616" s="8">
        <v>3500000</v>
      </c>
      <c r="R1616" s="8">
        <v>3500000</v>
      </c>
      <c r="T1616" s="8">
        <v>2.4782000000000002</v>
      </c>
      <c r="U1616" s="8">
        <v>6.7400000000000002E-2</v>
      </c>
      <c r="V1616">
        <f t="shared" si="179"/>
        <v>2017</v>
      </c>
      <c r="W1616">
        <f t="shared" si="180"/>
        <v>2017</v>
      </c>
      <c r="X1616" t="str">
        <f t="shared" si="181"/>
        <v>FR00</v>
      </c>
    </row>
    <row r="1617" spans="1:24" x14ac:dyDescent="0.2">
      <c r="A1617" s="4">
        <v>42941</v>
      </c>
      <c r="B1617" s="4">
        <v>42943</v>
      </c>
      <c r="C1617" s="4" t="s">
        <v>628</v>
      </c>
      <c r="D1617" t="s">
        <v>290</v>
      </c>
      <c r="E1617" s="4">
        <v>46522</v>
      </c>
      <c r="F1617" s="6">
        <v>7.0000000000000007E-2</v>
      </c>
      <c r="G1617" s="6">
        <v>6.9099999999999995E-2</v>
      </c>
      <c r="H1617" s="6">
        <v>6.9662799999999997E-2</v>
      </c>
      <c r="I1617" s="6">
        <v>7.0699999999999999E-2</v>
      </c>
      <c r="J1617" s="6">
        <v>6.9099999999999995E-2</v>
      </c>
      <c r="K1617" s="6">
        <v>6.9398399999999999E-2</v>
      </c>
      <c r="L1617" s="6">
        <v>6.9599999999999995E-2</v>
      </c>
      <c r="N1617" s="8">
        <v>8999200</v>
      </c>
      <c r="P1617" s="8">
        <v>5750000</v>
      </c>
      <c r="R1617" s="8">
        <v>5750000</v>
      </c>
      <c r="T1617" s="8">
        <v>1.5650782608695653</v>
      </c>
      <c r="U1617" s="8">
        <v>6.9400000000000003E-2</v>
      </c>
      <c r="V1617">
        <f t="shared" si="179"/>
        <v>2017</v>
      </c>
      <c r="W1617">
        <f t="shared" si="180"/>
        <v>2017</v>
      </c>
      <c r="X1617" t="str">
        <f t="shared" si="181"/>
        <v>FR00</v>
      </c>
    </row>
    <row r="1618" spans="1:24" x14ac:dyDescent="0.2">
      <c r="A1618" s="4">
        <v>42941</v>
      </c>
      <c r="B1618" s="4">
        <v>42943</v>
      </c>
      <c r="C1618" s="4" t="s">
        <v>628</v>
      </c>
      <c r="D1618" t="s">
        <v>619</v>
      </c>
      <c r="E1618" s="4">
        <v>48441</v>
      </c>
      <c r="F1618" s="6">
        <v>7.4999999999999997E-2</v>
      </c>
      <c r="G1618" s="6">
        <v>7.2800000000000004E-2</v>
      </c>
      <c r="H1618" s="6">
        <v>7.3475600000000002E-2</v>
      </c>
      <c r="I1618" s="6">
        <v>7.4200000000000002E-2</v>
      </c>
      <c r="J1618" s="6">
        <v>7.2800000000000004E-2</v>
      </c>
      <c r="K1618" s="6">
        <v>7.3297500000000002E-2</v>
      </c>
      <c r="L1618" s="6">
        <v>7.3499999999999996E-2</v>
      </c>
      <c r="N1618" s="8">
        <v>5813100</v>
      </c>
      <c r="P1618" s="8">
        <v>3750000</v>
      </c>
      <c r="R1618" s="8">
        <v>3750000</v>
      </c>
      <c r="T1618" s="8">
        <v>1.55016</v>
      </c>
      <c r="U1618" s="8">
        <v>7.3300000000000004E-2</v>
      </c>
      <c r="V1618">
        <f t="shared" si="179"/>
        <v>2017</v>
      </c>
      <c r="W1618">
        <f t="shared" si="180"/>
        <v>2017</v>
      </c>
      <c r="X1618" t="str">
        <f t="shared" si="181"/>
        <v>FR00</v>
      </c>
    </row>
    <row r="1619" spans="1:24" x14ac:dyDescent="0.2">
      <c r="A1619" s="4">
        <v>42948</v>
      </c>
      <c r="B1619" s="4">
        <v>42950</v>
      </c>
      <c r="C1619" t="s">
        <v>628</v>
      </c>
      <c r="D1619" t="s">
        <v>672</v>
      </c>
      <c r="E1619" s="4">
        <v>43133</v>
      </c>
      <c r="F1619" s="6" t="s">
        <v>630</v>
      </c>
      <c r="G1619" s="6">
        <v>5.3749999999999999E-2</v>
      </c>
      <c r="H1619" s="6">
        <v>5.5132500000000001E-2</v>
      </c>
      <c r="I1619" s="6">
        <v>0.06</v>
      </c>
      <c r="J1619" s="6">
        <v>5.3749999999999999E-2</v>
      </c>
      <c r="K1619" s="6">
        <v>5.4890000000000001E-2</v>
      </c>
      <c r="L1619" s="6">
        <v>5.5625000000000001E-2</v>
      </c>
      <c r="M1619" s="8">
        <v>6000000</v>
      </c>
      <c r="N1619" s="8">
        <v>5115600</v>
      </c>
      <c r="O1619" s="8">
        <v>14869100</v>
      </c>
      <c r="P1619" s="8">
        <v>5115600</v>
      </c>
      <c r="Q1619" s="8">
        <v>9735600</v>
      </c>
      <c r="R1619" s="8">
        <v>3000000</v>
      </c>
      <c r="S1619" s="8">
        <v>7620000</v>
      </c>
      <c r="T1619" s="8">
        <v>1.7052</v>
      </c>
      <c r="U1619" s="8">
        <v>5.5399999999999998E-2</v>
      </c>
      <c r="V1619">
        <f t="shared" si="179"/>
        <v>2017</v>
      </c>
      <c r="W1619">
        <f t="shared" si="180"/>
        <v>2017</v>
      </c>
      <c r="X1619" t="str">
        <f t="shared" si="181"/>
        <v>SPNS</v>
      </c>
    </row>
    <row r="1620" spans="1:24" x14ac:dyDescent="0.2">
      <c r="A1620" s="4">
        <v>42948</v>
      </c>
      <c r="B1620" s="4">
        <v>42950</v>
      </c>
      <c r="C1620" s="4" t="s">
        <v>628</v>
      </c>
      <c r="D1620" t="s">
        <v>611</v>
      </c>
      <c r="E1620" s="4">
        <v>43600</v>
      </c>
      <c r="F1620" s="6">
        <v>6.25E-2</v>
      </c>
      <c r="G1620" s="6">
        <v>6.6562499999999997E-2</v>
      </c>
      <c r="H1620" s="6">
        <v>6.8414000000000003E-2</v>
      </c>
      <c r="I1620" s="6">
        <v>7.0000000000000007E-2</v>
      </c>
      <c r="J1620" s="6">
        <v>6.6562499999999997E-2</v>
      </c>
      <c r="K1620" s="6">
        <v>6.8098800000000001E-2</v>
      </c>
      <c r="L1620" s="6">
        <v>6.8437499999999998E-2</v>
      </c>
      <c r="N1620" s="8">
        <v>6384000</v>
      </c>
      <c r="P1620" s="8">
        <v>3700000</v>
      </c>
      <c r="R1620" s="8">
        <v>3700000</v>
      </c>
      <c r="T1620" s="8">
        <v>1.7254054054054053</v>
      </c>
      <c r="U1620" s="8">
        <v>6.8099999999999994E-2</v>
      </c>
      <c r="V1620">
        <f t="shared" si="179"/>
        <v>2017</v>
      </c>
      <c r="W1620">
        <f t="shared" si="180"/>
        <v>2017</v>
      </c>
      <c r="X1620" t="str">
        <f t="shared" si="181"/>
        <v>PBS0</v>
      </c>
    </row>
    <row r="1621" spans="1:24" x14ac:dyDescent="0.2">
      <c r="A1621" s="4">
        <v>42948</v>
      </c>
      <c r="B1621" s="4">
        <v>42950</v>
      </c>
      <c r="C1621" s="4" t="s">
        <v>628</v>
      </c>
      <c r="D1621" t="s">
        <v>612</v>
      </c>
      <c r="E1621" s="4">
        <v>44331</v>
      </c>
      <c r="F1621" s="6">
        <v>6.5000000000000002E-2</v>
      </c>
      <c r="G1621" s="6">
        <v>6.9687499999999999E-2</v>
      </c>
      <c r="H1621" s="6">
        <v>7.16199E-2</v>
      </c>
      <c r="I1621" s="6">
        <v>7.3124999999999996E-2</v>
      </c>
      <c r="J1621" s="6">
        <v>6.9687499999999999E-2</v>
      </c>
      <c r="K1621" s="6">
        <v>7.0892200000000002E-2</v>
      </c>
      <c r="L1621" s="6">
        <v>7.1874999999999994E-2</v>
      </c>
      <c r="N1621" s="8">
        <v>1708000</v>
      </c>
      <c r="P1621" s="8">
        <v>660000</v>
      </c>
      <c r="R1621" s="8">
        <v>660000</v>
      </c>
      <c r="T1621" s="8">
        <v>2.5878787878787879</v>
      </c>
      <c r="U1621" s="8">
        <v>7.0900000000000005E-2</v>
      </c>
      <c r="V1621">
        <f t="shared" si="179"/>
        <v>2017</v>
      </c>
      <c r="W1621">
        <f t="shared" si="180"/>
        <v>2017</v>
      </c>
      <c r="X1621" t="str">
        <f t="shared" si="181"/>
        <v>PBS0</v>
      </c>
    </row>
    <row r="1622" spans="1:24" x14ac:dyDescent="0.2">
      <c r="A1622" s="4">
        <v>42948</v>
      </c>
      <c r="B1622" s="4">
        <v>42950</v>
      </c>
      <c r="C1622" s="4" t="s">
        <v>628</v>
      </c>
      <c r="D1622" t="s">
        <v>555</v>
      </c>
      <c r="E1622" s="4">
        <v>45153</v>
      </c>
      <c r="F1622" s="6">
        <v>8.7499999999999994E-2</v>
      </c>
      <c r="G1622" s="6">
        <v>7.1562500000000001E-2</v>
      </c>
      <c r="H1622" s="6">
        <v>7.3405300000000007E-2</v>
      </c>
      <c r="I1622" s="6">
        <v>7.4062500000000003E-2</v>
      </c>
      <c r="J1622" s="6">
        <v>7.1562500000000001E-2</v>
      </c>
      <c r="K1622" s="6">
        <v>7.2577100000000005E-2</v>
      </c>
      <c r="L1622" s="6">
        <v>7.3124999999999996E-2</v>
      </c>
      <c r="N1622" s="8">
        <v>522500</v>
      </c>
      <c r="P1622" s="8">
        <v>110000</v>
      </c>
      <c r="R1622" s="8">
        <v>110000</v>
      </c>
      <c r="T1622" s="8">
        <v>4.75</v>
      </c>
      <c r="U1622" s="8">
        <v>7.2599999999999998E-2</v>
      </c>
      <c r="V1622">
        <f t="shared" si="179"/>
        <v>2017</v>
      </c>
      <c r="W1622">
        <f t="shared" si="180"/>
        <v>2017</v>
      </c>
      <c r="X1622" t="str">
        <f t="shared" si="181"/>
        <v>PBS0</v>
      </c>
    </row>
    <row r="1623" spans="1:24" x14ac:dyDescent="0.2">
      <c r="A1623" s="4">
        <v>42948</v>
      </c>
      <c r="B1623" s="4">
        <v>42950</v>
      </c>
      <c r="C1623" s="4" t="s">
        <v>628</v>
      </c>
      <c r="D1623" t="s">
        <v>570</v>
      </c>
      <c r="E1623" s="4">
        <v>48167</v>
      </c>
      <c r="F1623" s="6">
        <v>8.8749999999999996E-2</v>
      </c>
      <c r="G1623" s="6">
        <v>7.8125E-2</v>
      </c>
      <c r="H1623" s="6">
        <v>7.9351099999999994E-2</v>
      </c>
      <c r="I1623" s="6">
        <v>8.1562499999999996E-2</v>
      </c>
      <c r="J1623" s="6">
        <v>7.8125E-2</v>
      </c>
      <c r="K1623" s="6">
        <v>7.8791700000000006E-2</v>
      </c>
      <c r="L1623" s="6">
        <v>7.9062499999999994E-2</v>
      </c>
      <c r="N1623" s="8">
        <v>1139000</v>
      </c>
      <c r="P1623" s="8">
        <v>150000</v>
      </c>
      <c r="R1623" s="8">
        <v>150000</v>
      </c>
      <c r="T1623" s="8">
        <v>7.5933333333333337</v>
      </c>
      <c r="U1623" s="8">
        <v>7.8799999999999995E-2</v>
      </c>
      <c r="V1623">
        <f t="shared" si="179"/>
        <v>2017</v>
      </c>
      <c r="W1623">
        <f t="shared" si="180"/>
        <v>2017</v>
      </c>
      <c r="X1623" t="str">
        <f t="shared" si="181"/>
        <v>PBS0</v>
      </c>
    </row>
    <row r="1624" spans="1:24" x14ac:dyDescent="0.2">
      <c r="A1624" s="4">
        <v>42955</v>
      </c>
      <c r="B1624" s="4">
        <v>42957</v>
      </c>
      <c r="C1624" t="s">
        <v>628</v>
      </c>
      <c r="D1624" t="s">
        <v>618</v>
      </c>
      <c r="E1624" s="4">
        <v>43048</v>
      </c>
      <c r="F1624" s="6" t="s">
        <v>630</v>
      </c>
      <c r="G1624" s="6">
        <v>4.9000000000000002E-2</v>
      </c>
      <c r="H1624" s="6">
        <v>5.0500700000000003E-2</v>
      </c>
      <c r="I1624" s="6">
        <v>5.1799999999999999E-2</v>
      </c>
      <c r="J1624" s="6">
        <v>4.9000000000000002E-2</v>
      </c>
      <c r="K1624" s="6">
        <v>4.9882299999999997E-2</v>
      </c>
      <c r="L1624" s="6">
        <v>5.0599999999999999E-2</v>
      </c>
      <c r="M1624" s="8">
        <v>15000000</v>
      </c>
      <c r="N1624" s="8">
        <v>8142000</v>
      </c>
      <c r="O1624" s="8">
        <v>58623400</v>
      </c>
      <c r="P1624" s="8">
        <v>5450000</v>
      </c>
      <c r="Q1624" s="8">
        <v>32050000</v>
      </c>
      <c r="R1624" s="8">
        <v>5000000</v>
      </c>
      <c r="S1624" s="8">
        <v>22500000</v>
      </c>
      <c r="T1624" s="8">
        <v>1.6284000000000001</v>
      </c>
      <c r="U1624" s="8">
        <v>0.05</v>
      </c>
      <c r="V1624">
        <f t="shared" si="179"/>
        <v>2017</v>
      </c>
      <c r="W1624">
        <f t="shared" si="180"/>
        <v>2017</v>
      </c>
      <c r="X1624" t="str">
        <f t="shared" si="181"/>
        <v>SPN1</v>
      </c>
    </row>
    <row r="1625" spans="1:24" x14ac:dyDescent="0.2">
      <c r="A1625" s="4">
        <v>42955</v>
      </c>
      <c r="B1625" s="4">
        <v>42957</v>
      </c>
      <c r="C1625" s="4" t="s">
        <v>628</v>
      </c>
      <c r="D1625" t="s">
        <v>673</v>
      </c>
      <c r="E1625" s="4">
        <v>43321</v>
      </c>
      <c r="F1625" s="6" t="s">
        <v>630</v>
      </c>
      <c r="G1625" s="6">
        <v>5.7500000000000002E-2</v>
      </c>
      <c r="H1625" s="6">
        <v>5.9408099999999998E-2</v>
      </c>
      <c r="I1625" s="6">
        <v>6.0499999999999998E-2</v>
      </c>
      <c r="J1625" s="6">
        <v>5.7500000000000002E-2</v>
      </c>
      <c r="K1625" s="6">
        <v>5.89002E-2</v>
      </c>
      <c r="L1625" s="6">
        <v>5.91E-2</v>
      </c>
      <c r="N1625" s="8">
        <v>11365000</v>
      </c>
      <c r="P1625" s="8">
        <v>6500000</v>
      </c>
      <c r="R1625" s="8">
        <v>5000000</v>
      </c>
      <c r="T1625" s="8">
        <v>2.2730000000000001</v>
      </c>
      <c r="U1625" s="8">
        <v>5.8999999999999997E-2</v>
      </c>
      <c r="V1625">
        <f t="shared" si="179"/>
        <v>2017</v>
      </c>
      <c r="W1625">
        <f t="shared" si="180"/>
        <v>2017</v>
      </c>
      <c r="X1625" t="str">
        <f t="shared" si="181"/>
        <v>SPN1</v>
      </c>
    </row>
    <row r="1626" spans="1:24" x14ac:dyDescent="0.2">
      <c r="A1626" s="4">
        <v>42955</v>
      </c>
      <c r="B1626" s="4">
        <v>42957</v>
      </c>
      <c r="C1626" s="4" t="s">
        <v>628</v>
      </c>
      <c r="D1626" t="s">
        <v>300</v>
      </c>
      <c r="E1626" s="4">
        <v>44696</v>
      </c>
      <c r="F1626" s="6">
        <v>7.0000000000000007E-2</v>
      </c>
      <c r="G1626" s="6">
        <v>6.6299999999999998E-2</v>
      </c>
      <c r="H1626" s="6">
        <v>6.6822900000000005E-2</v>
      </c>
      <c r="I1626" s="6">
        <v>6.7599999999999993E-2</v>
      </c>
      <c r="J1626" s="6">
        <v>6.6299999999999998E-2</v>
      </c>
      <c r="K1626" s="6">
        <v>6.6552600000000003E-2</v>
      </c>
      <c r="L1626" s="6">
        <v>6.6600000000000006E-2</v>
      </c>
      <c r="N1626" s="8">
        <v>16447000</v>
      </c>
      <c r="P1626" s="8">
        <v>12650000</v>
      </c>
      <c r="R1626" s="8">
        <v>5050000</v>
      </c>
      <c r="T1626" s="8">
        <v>3.2568316831683166</v>
      </c>
      <c r="U1626" s="8">
        <v>6.6699999999999995E-2</v>
      </c>
      <c r="V1626">
        <f t="shared" si="179"/>
        <v>2017</v>
      </c>
      <c r="W1626">
        <f t="shared" si="180"/>
        <v>2017</v>
      </c>
      <c r="X1626" t="str">
        <f t="shared" si="181"/>
        <v>FR00</v>
      </c>
    </row>
    <row r="1627" spans="1:24" x14ac:dyDescent="0.2">
      <c r="A1627" s="4">
        <v>42955</v>
      </c>
      <c r="B1627" s="4">
        <v>42957</v>
      </c>
      <c r="C1627" s="4" t="s">
        <v>628</v>
      </c>
      <c r="D1627" t="s">
        <v>619</v>
      </c>
      <c r="E1627" s="4">
        <v>48441</v>
      </c>
      <c r="F1627" s="6">
        <v>7.4999999999999997E-2</v>
      </c>
      <c r="G1627" s="6">
        <v>7.3400000000000007E-2</v>
      </c>
      <c r="H1627" s="6">
        <v>7.3947600000000002E-2</v>
      </c>
      <c r="I1627" s="6">
        <v>7.5600000000000001E-2</v>
      </c>
      <c r="J1627" s="6">
        <v>7.3400000000000007E-2</v>
      </c>
      <c r="K1627" s="6">
        <v>7.3400000000000007E-2</v>
      </c>
      <c r="L1627" s="6">
        <v>7.3400000000000007E-2</v>
      </c>
      <c r="N1627" s="8">
        <v>7936600</v>
      </c>
      <c r="P1627" s="8">
        <v>1050000</v>
      </c>
      <c r="R1627" s="8">
        <v>1050000</v>
      </c>
      <c r="T1627" s="8">
        <v>7.5586666666666664</v>
      </c>
      <c r="U1627" s="8">
        <v>7.3400000000000007E-2</v>
      </c>
      <c r="V1627">
        <f t="shared" si="179"/>
        <v>2017</v>
      </c>
      <c r="W1627">
        <f t="shared" si="180"/>
        <v>2017</v>
      </c>
      <c r="X1627" t="str">
        <f t="shared" si="181"/>
        <v>FR00</v>
      </c>
    </row>
    <row r="1628" spans="1:24" x14ac:dyDescent="0.2">
      <c r="A1628" s="4">
        <v>42955</v>
      </c>
      <c r="B1628" s="4">
        <v>42957</v>
      </c>
      <c r="C1628" s="4" t="s">
        <v>628</v>
      </c>
      <c r="D1628" t="s">
        <v>674</v>
      </c>
      <c r="E1628" s="4">
        <v>50540</v>
      </c>
      <c r="F1628" s="6">
        <v>7.4999999999999997E-2</v>
      </c>
      <c r="G1628" s="6">
        <v>7.5800000000000006E-2</v>
      </c>
      <c r="H1628" s="6">
        <v>7.7016600000000005E-2</v>
      </c>
      <c r="I1628" s="6">
        <v>7.9000000000000001E-2</v>
      </c>
      <c r="J1628" s="6">
        <v>7.5800000000000006E-2</v>
      </c>
      <c r="K1628" s="6">
        <v>7.6498700000000003E-2</v>
      </c>
      <c r="L1628" s="6">
        <v>7.6700000000000004E-2</v>
      </c>
      <c r="N1628" s="8">
        <v>14732800</v>
      </c>
      <c r="P1628" s="8">
        <v>6400000</v>
      </c>
      <c r="R1628" s="8">
        <v>6400000</v>
      </c>
      <c r="T1628" s="8">
        <v>2.302</v>
      </c>
      <c r="U1628" s="8">
        <v>7.6499999999999999E-2</v>
      </c>
      <c r="V1628">
        <f t="shared" si="179"/>
        <v>2017</v>
      </c>
      <c r="W1628">
        <f t="shared" si="180"/>
        <v>2017</v>
      </c>
      <c r="X1628" t="str">
        <f t="shared" si="181"/>
        <v>FR00</v>
      </c>
    </row>
    <row r="1629" spans="1:24" x14ac:dyDescent="0.2">
      <c r="A1629" s="4">
        <v>42962</v>
      </c>
      <c r="B1629" s="4">
        <v>42965</v>
      </c>
      <c r="C1629" t="s">
        <v>628</v>
      </c>
      <c r="D1629" t="s">
        <v>672</v>
      </c>
      <c r="E1629" s="4">
        <v>43133</v>
      </c>
      <c r="F1629" s="6" t="s">
        <v>630</v>
      </c>
      <c r="G1629" s="6">
        <v>5.4062499999999999E-2</v>
      </c>
      <c r="H1629" s="6">
        <v>5.5494099999999998E-2</v>
      </c>
      <c r="I1629" s="6">
        <v>0.06</v>
      </c>
      <c r="J1629" s="6">
        <v>5.4062499999999999E-2</v>
      </c>
      <c r="K1629" s="6">
        <v>5.4709399999999998E-2</v>
      </c>
      <c r="L1629" s="6">
        <v>5.5312500000000001E-2</v>
      </c>
      <c r="M1629" s="8">
        <v>6000000</v>
      </c>
      <c r="N1629" s="8">
        <v>5236000</v>
      </c>
      <c r="O1629" s="8">
        <v>17569000</v>
      </c>
      <c r="P1629" s="8">
        <v>2350000</v>
      </c>
      <c r="Q1629" s="8">
        <v>6060000</v>
      </c>
      <c r="R1629" s="8">
        <v>2000000</v>
      </c>
      <c r="S1629" s="8">
        <v>5710000</v>
      </c>
      <c r="T1629" s="8">
        <v>2.6179999999999999</v>
      </c>
      <c r="U1629" s="8">
        <v>5.4800000000000001E-2</v>
      </c>
      <c r="V1629">
        <f t="shared" si="179"/>
        <v>2017</v>
      </c>
      <c r="W1629">
        <f t="shared" si="180"/>
        <v>2017</v>
      </c>
      <c r="X1629" t="str">
        <f t="shared" si="181"/>
        <v>SPNS</v>
      </c>
    </row>
    <row r="1630" spans="1:24" x14ac:dyDescent="0.2">
      <c r="A1630" s="4">
        <v>42962</v>
      </c>
      <c r="B1630" s="4">
        <v>42965</v>
      </c>
      <c r="C1630" s="4" t="s">
        <v>628</v>
      </c>
      <c r="D1630" t="s">
        <v>611</v>
      </c>
      <c r="E1630" s="4">
        <v>43600</v>
      </c>
      <c r="F1630" s="6">
        <v>6.25E-2</v>
      </c>
      <c r="G1630" s="6">
        <v>6.7187499999999997E-2</v>
      </c>
      <c r="H1630" s="6">
        <v>6.8006800000000006E-2</v>
      </c>
      <c r="I1630" s="6">
        <v>7.0000000000000007E-2</v>
      </c>
      <c r="J1630" s="6">
        <v>6.7187499999999997E-2</v>
      </c>
      <c r="K1630" s="6">
        <v>6.7599400000000004E-2</v>
      </c>
      <c r="L1630" s="6">
        <v>6.7812499999999998E-2</v>
      </c>
      <c r="N1630" s="8">
        <v>5982000</v>
      </c>
      <c r="P1630" s="8">
        <v>2350000</v>
      </c>
      <c r="R1630" s="8">
        <v>2350000</v>
      </c>
      <c r="T1630" s="8">
        <v>2.5455319148936169</v>
      </c>
      <c r="U1630" s="8">
        <v>6.7599999999999993E-2</v>
      </c>
      <c r="V1630">
        <f t="shared" si="179"/>
        <v>2017</v>
      </c>
      <c r="W1630">
        <f t="shared" si="180"/>
        <v>2017</v>
      </c>
      <c r="X1630" t="str">
        <f t="shared" si="181"/>
        <v>PBS0</v>
      </c>
    </row>
    <row r="1631" spans="1:24" x14ac:dyDescent="0.2">
      <c r="A1631" s="4">
        <v>42962</v>
      </c>
      <c r="B1631" s="4">
        <v>42965</v>
      </c>
      <c r="C1631" s="4" t="s">
        <v>628</v>
      </c>
      <c r="D1631" t="s">
        <v>612</v>
      </c>
      <c r="E1631" s="4">
        <v>44331</v>
      </c>
      <c r="F1631" s="6">
        <v>6.5000000000000002E-2</v>
      </c>
      <c r="G1631" s="6">
        <v>7.0000000000000007E-2</v>
      </c>
      <c r="H1631" s="6">
        <v>7.1091699999999994E-2</v>
      </c>
      <c r="I1631" s="6">
        <v>7.2499999999999995E-2</v>
      </c>
      <c r="J1631" s="6">
        <v>7.0000000000000007E-2</v>
      </c>
      <c r="K1631" s="6">
        <v>7.0199300000000006E-2</v>
      </c>
      <c r="L1631" s="6">
        <v>7.03125E-2</v>
      </c>
      <c r="N1631" s="8">
        <v>2823000</v>
      </c>
      <c r="P1631" s="8">
        <v>690000</v>
      </c>
      <c r="R1631" s="8">
        <v>690000</v>
      </c>
      <c r="T1631" s="8">
        <v>4.0913043478260871</v>
      </c>
      <c r="U1631" s="8">
        <v>7.0199999999999999E-2</v>
      </c>
      <c r="V1631">
        <f t="shared" si="179"/>
        <v>2017</v>
      </c>
      <c r="W1631">
        <f t="shared" si="180"/>
        <v>2017</v>
      </c>
      <c r="X1631" t="str">
        <f t="shared" si="181"/>
        <v>PBS0</v>
      </c>
    </row>
    <row r="1632" spans="1:24" x14ac:dyDescent="0.2">
      <c r="A1632" s="4">
        <v>42962</v>
      </c>
      <c r="B1632" s="4">
        <v>42965</v>
      </c>
      <c r="C1632" s="4" t="s">
        <v>628</v>
      </c>
      <c r="D1632" t="s">
        <v>555</v>
      </c>
      <c r="E1632" s="4">
        <v>45153</v>
      </c>
      <c r="F1632" s="6">
        <v>8.7499999999999994E-2</v>
      </c>
      <c r="G1632" s="6">
        <v>7.1874999999999994E-2</v>
      </c>
      <c r="H1632" s="6">
        <v>7.2807200000000002E-2</v>
      </c>
      <c r="I1632" s="6">
        <v>7.3749999999999996E-2</v>
      </c>
      <c r="J1632" s="6">
        <v>7.1874999999999994E-2</v>
      </c>
      <c r="K1632" s="6">
        <v>7.2190500000000005E-2</v>
      </c>
      <c r="L1632" s="6">
        <v>7.2499999999999995E-2</v>
      </c>
      <c r="N1632" s="8">
        <v>920000</v>
      </c>
      <c r="P1632" s="8">
        <v>150000</v>
      </c>
      <c r="R1632" s="8">
        <v>150000</v>
      </c>
      <c r="T1632" s="8">
        <v>6.1333333333333337</v>
      </c>
      <c r="U1632" s="8">
        <v>7.22E-2</v>
      </c>
      <c r="V1632">
        <f t="shared" si="179"/>
        <v>2017</v>
      </c>
      <c r="W1632">
        <f t="shared" si="180"/>
        <v>2017</v>
      </c>
      <c r="X1632" t="str">
        <f t="shared" si="181"/>
        <v>PBS0</v>
      </c>
    </row>
    <row r="1633" spans="1:24" x14ac:dyDescent="0.2">
      <c r="A1633" s="4">
        <v>42962</v>
      </c>
      <c r="B1633" s="4">
        <v>42965</v>
      </c>
      <c r="C1633" s="4" t="s">
        <v>628</v>
      </c>
      <c r="D1633" t="s">
        <v>570</v>
      </c>
      <c r="E1633" s="4">
        <v>48167</v>
      </c>
      <c r="F1633" s="6">
        <v>8.8749999999999996E-2</v>
      </c>
      <c r="G1633" s="6">
        <v>7.8125E-2</v>
      </c>
      <c r="H1633" s="6">
        <v>7.8873899999999997E-2</v>
      </c>
      <c r="I1633" s="6">
        <v>7.9687499999999994E-2</v>
      </c>
      <c r="J1633" s="6">
        <v>7.8125E-2</v>
      </c>
      <c r="K1633" s="6">
        <v>7.8499299999999994E-2</v>
      </c>
      <c r="L1633" s="6">
        <v>7.8750000000000001E-2</v>
      </c>
      <c r="N1633" s="8">
        <v>2608000</v>
      </c>
      <c r="P1633" s="8">
        <v>520000</v>
      </c>
      <c r="R1633" s="8">
        <v>520000</v>
      </c>
      <c r="T1633" s="8">
        <v>5.0153846153846153</v>
      </c>
      <c r="U1633" s="8">
        <v>7.85E-2</v>
      </c>
      <c r="V1633">
        <f t="shared" si="179"/>
        <v>2017</v>
      </c>
      <c r="W1633">
        <f t="shared" si="180"/>
        <v>2017</v>
      </c>
      <c r="X1633" t="str">
        <f t="shared" si="181"/>
        <v>PBS0</v>
      </c>
    </row>
    <row r="1634" spans="1:24" x14ac:dyDescent="0.2">
      <c r="A1634" s="4">
        <v>42969</v>
      </c>
      <c r="B1634" s="4">
        <v>42971</v>
      </c>
      <c r="C1634" t="s">
        <v>628</v>
      </c>
      <c r="D1634" t="s">
        <v>675</v>
      </c>
      <c r="E1634" s="4">
        <v>43062</v>
      </c>
      <c r="F1634" s="6" t="s">
        <v>630</v>
      </c>
      <c r="G1634" s="6">
        <v>4.9500000000000002E-2</v>
      </c>
      <c r="H1634" s="6">
        <v>5.0187500000000003E-2</v>
      </c>
      <c r="I1634" s="6">
        <v>5.0999999999999997E-2</v>
      </c>
      <c r="J1634" s="6">
        <v>4.9500000000000002E-2</v>
      </c>
      <c r="K1634" s="6">
        <v>5.006E-2</v>
      </c>
      <c r="L1634" s="6">
        <v>5.0500000000000003E-2</v>
      </c>
      <c r="M1634" s="8">
        <v>15000000</v>
      </c>
      <c r="N1634" s="8">
        <v>5975000</v>
      </c>
      <c r="O1634" s="8">
        <v>46311900</v>
      </c>
      <c r="P1634" s="8">
        <v>5500000</v>
      </c>
      <c r="Q1634" s="8">
        <v>25950000</v>
      </c>
      <c r="R1634" s="8">
        <v>5000000</v>
      </c>
      <c r="S1634" s="8">
        <v>15000000</v>
      </c>
      <c r="T1634" s="8">
        <v>1.1950000000000001</v>
      </c>
      <c r="U1634" s="8">
        <v>5.0099999999999999E-2</v>
      </c>
      <c r="V1634">
        <f t="shared" si="179"/>
        <v>2017</v>
      </c>
      <c r="W1634">
        <f t="shared" si="180"/>
        <v>2017</v>
      </c>
      <c r="X1634" t="str">
        <f t="shared" si="181"/>
        <v>SPN0</v>
      </c>
    </row>
    <row r="1635" spans="1:24" x14ac:dyDescent="0.2">
      <c r="A1635" s="4">
        <v>42969</v>
      </c>
      <c r="B1635" s="4">
        <v>42971</v>
      </c>
      <c r="C1635" s="4" t="s">
        <v>628</v>
      </c>
      <c r="D1635" t="s">
        <v>655</v>
      </c>
      <c r="E1635" s="4">
        <v>43231</v>
      </c>
      <c r="F1635" s="6" t="s">
        <v>630</v>
      </c>
      <c r="G1635" s="6">
        <v>5.5500000000000001E-2</v>
      </c>
      <c r="H1635" s="6">
        <v>5.7251200000000002E-2</v>
      </c>
      <c r="I1635" s="6">
        <v>5.8500000000000003E-2</v>
      </c>
      <c r="J1635" s="6">
        <v>5.5500000000000001E-2</v>
      </c>
      <c r="K1635" s="6">
        <v>5.6571000000000003E-2</v>
      </c>
      <c r="L1635" s="6">
        <v>5.6899999999999999E-2</v>
      </c>
      <c r="N1635" s="8">
        <v>10150000</v>
      </c>
      <c r="P1635" s="8">
        <v>7200000</v>
      </c>
      <c r="R1635" s="8">
        <v>3000000</v>
      </c>
      <c r="T1635" s="8">
        <v>3.3833333333333333</v>
      </c>
      <c r="U1635" s="8">
        <v>5.7000000000000002E-2</v>
      </c>
      <c r="V1635">
        <f t="shared" si="179"/>
        <v>2017</v>
      </c>
      <c r="W1635">
        <f t="shared" si="180"/>
        <v>2017</v>
      </c>
      <c r="X1635" t="str">
        <f t="shared" si="181"/>
        <v>SPN1</v>
      </c>
    </row>
    <row r="1636" spans="1:24" x14ac:dyDescent="0.2">
      <c r="A1636" s="4">
        <v>42969</v>
      </c>
      <c r="B1636" s="4">
        <v>42971</v>
      </c>
      <c r="C1636" s="4" t="s">
        <v>628</v>
      </c>
      <c r="D1636" t="s">
        <v>290</v>
      </c>
      <c r="E1636" s="4">
        <v>46522</v>
      </c>
      <c r="F1636" s="6">
        <v>7.0000000000000007E-2</v>
      </c>
      <c r="G1636" s="6">
        <v>6.83E-2</v>
      </c>
      <c r="H1636" s="6">
        <v>6.8909300000000007E-2</v>
      </c>
      <c r="I1636" s="6">
        <v>6.9900000000000004E-2</v>
      </c>
      <c r="J1636" s="6">
        <v>6.83E-2</v>
      </c>
      <c r="K1636" s="6">
        <v>6.8588099999999999E-2</v>
      </c>
      <c r="L1636" s="6">
        <v>6.8699999999999997E-2</v>
      </c>
      <c r="N1636" s="8">
        <v>11097500</v>
      </c>
      <c r="P1636" s="8">
        <v>5550000</v>
      </c>
      <c r="R1636" s="8">
        <v>1500000</v>
      </c>
      <c r="T1636" s="8">
        <v>7.3983333333333334</v>
      </c>
      <c r="U1636" s="8">
        <v>6.8699999999999997E-2</v>
      </c>
      <c r="V1636">
        <f t="shared" si="179"/>
        <v>2017</v>
      </c>
      <c r="W1636">
        <f t="shared" si="180"/>
        <v>2017</v>
      </c>
      <c r="X1636" t="str">
        <f t="shared" si="181"/>
        <v>FR00</v>
      </c>
    </row>
    <row r="1637" spans="1:24" x14ac:dyDescent="0.2">
      <c r="A1637" s="4">
        <v>42969</v>
      </c>
      <c r="B1637" s="4">
        <v>42971</v>
      </c>
      <c r="C1637" s="4" t="s">
        <v>628</v>
      </c>
      <c r="D1637" t="s">
        <v>619</v>
      </c>
      <c r="E1637" s="4">
        <v>48441</v>
      </c>
      <c r="F1637" s="6">
        <v>7.4999999999999997E-2</v>
      </c>
      <c r="G1637" s="6">
        <v>7.2800000000000004E-2</v>
      </c>
      <c r="H1637" s="6">
        <v>7.3257199999999995E-2</v>
      </c>
      <c r="I1637" s="6">
        <v>7.4099999999999999E-2</v>
      </c>
      <c r="J1637" s="6">
        <v>7.2800000000000004E-2</v>
      </c>
      <c r="K1637" s="6">
        <v>7.2899400000000003E-2</v>
      </c>
      <c r="L1637" s="6">
        <v>7.2999999999999995E-2</v>
      </c>
      <c r="N1637" s="8">
        <v>9183800</v>
      </c>
      <c r="P1637" s="8">
        <v>2650000</v>
      </c>
      <c r="R1637" s="8">
        <v>2650000</v>
      </c>
      <c r="T1637" s="8">
        <v>3.4655849056603776</v>
      </c>
      <c r="U1637" s="8">
        <v>7.2900000000000006E-2</v>
      </c>
      <c r="V1637">
        <f t="shared" si="179"/>
        <v>2017</v>
      </c>
      <c r="W1637">
        <f t="shared" si="180"/>
        <v>2017</v>
      </c>
      <c r="X1637" t="str">
        <f t="shared" si="181"/>
        <v>FR00</v>
      </c>
    </row>
    <row r="1638" spans="1:24" x14ac:dyDescent="0.2">
      <c r="A1638" s="4">
        <v>42969</v>
      </c>
      <c r="B1638" s="4">
        <v>42971</v>
      </c>
      <c r="C1638" s="4" t="s">
        <v>628</v>
      </c>
      <c r="D1638" t="s">
        <v>674</v>
      </c>
      <c r="E1638" s="4">
        <v>50540</v>
      </c>
      <c r="F1638" s="6">
        <v>7.4999999999999997E-2</v>
      </c>
      <c r="G1638" s="6">
        <v>7.3400000000000007E-2</v>
      </c>
      <c r="H1638" s="6">
        <v>7.4141399999999996E-2</v>
      </c>
      <c r="I1638" s="6">
        <v>7.6499999999999999E-2</v>
      </c>
      <c r="J1638" s="6">
        <v>7.3400000000000007E-2</v>
      </c>
      <c r="K1638" s="6">
        <v>7.3609900000000006E-2</v>
      </c>
      <c r="L1638" s="6">
        <v>7.3700000000000002E-2</v>
      </c>
      <c r="N1638" s="8">
        <v>9905600</v>
      </c>
      <c r="P1638" s="8">
        <v>5050000</v>
      </c>
      <c r="R1638" s="8">
        <v>2850000</v>
      </c>
      <c r="T1638" s="8">
        <v>3.4756491228070177</v>
      </c>
      <c r="U1638" s="8">
        <v>7.3700000000000002E-2</v>
      </c>
      <c r="V1638">
        <f t="shared" si="179"/>
        <v>2017</v>
      </c>
      <c r="W1638">
        <f t="shared" si="180"/>
        <v>2017</v>
      </c>
      <c r="X1638" t="str">
        <f t="shared" si="181"/>
        <v>FR00</v>
      </c>
    </row>
    <row r="1639" spans="1:24" x14ac:dyDescent="0.2">
      <c r="A1639" s="4">
        <v>42976</v>
      </c>
      <c r="B1639" s="4">
        <v>42978</v>
      </c>
      <c r="C1639" t="s">
        <v>628</v>
      </c>
      <c r="D1639" t="s">
        <v>672</v>
      </c>
      <c r="E1639" s="4">
        <v>43133</v>
      </c>
      <c r="F1639" s="6" t="s">
        <v>630</v>
      </c>
      <c r="G1639" s="6">
        <v>5.2812499999999998E-2</v>
      </c>
      <c r="H1639" s="6">
        <v>5.42645E-2</v>
      </c>
      <c r="I1639" s="6">
        <v>5.7500000000000002E-2</v>
      </c>
      <c r="J1639" s="6">
        <v>5.2812499999999998E-2</v>
      </c>
      <c r="K1639" s="6">
        <v>5.37394E-2</v>
      </c>
      <c r="L1639" s="6">
        <v>5.4375E-2</v>
      </c>
      <c r="M1639" s="8">
        <v>5000000</v>
      </c>
      <c r="N1639" s="8">
        <v>4823000</v>
      </c>
      <c r="O1639" s="8">
        <v>26430000</v>
      </c>
      <c r="P1639" s="8">
        <v>3446000</v>
      </c>
      <c r="Q1639" s="8">
        <v>10186000</v>
      </c>
      <c r="R1639" s="8">
        <v>2000000</v>
      </c>
      <c r="S1639" s="8">
        <v>7000000</v>
      </c>
      <c r="T1639" s="8">
        <v>2.4115000000000002</v>
      </c>
      <c r="U1639" s="8">
        <v>5.4800000000000001E-2</v>
      </c>
      <c r="V1639">
        <f t="shared" si="179"/>
        <v>2017</v>
      </c>
      <c r="W1639">
        <f t="shared" si="180"/>
        <v>2017</v>
      </c>
      <c r="X1639" t="str">
        <f t="shared" si="181"/>
        <v>SPNS</v>
      </c>
    </row>
    <row r="1640" spans="1:24" x14ac:dyDescent="0.2">
      <c r="A1640" s="4">
        <v>42976</v>
      </c>
      <c r="B1640" s="4">
        <v>42978</v>
      </c>
      <c r="C1640" s="4" t="s">
        <v>628</v>
      </c>
      <c r="D1640" t="s">
        <v>611</v>
      </c>
      <c r="E1640" s="4">
        <v>43600</v>
      </c>
      <c r="F1640" s="6">
        <v>6.25E-2</v>
      </c>
      <c r="G1640" s="6">
        <v>6.3750000000000001E-2</v>
      </c>
      <c r="H1640" s="6">
        <v>6.5096399999999999E-2</v>
      </c>
      <c r="I1640" s="6">
        <v>6.7500000000000004E-2</v>
      </c>
      <c r="J1640" s="6">
        <v>6.3750000000000001E-2</v>
      </c>
      <c r="K1640" s="6">
        <v>6.3948000000000005E-2</v>
      </c>
      <c r="L1640" s="6">
        <v>6.4687499999999995E-2</v>
      </c>
      <c r="N1640" s="8">
        <v>10789000</v>
      </c>
      <c r="P1640" s="8">
        <v>4900000</v>
      </c>
      <c r="R1640" s="8">
        <v>3160000</v>
      </c>
      <c r="T1640" s="8">
        <v>3.4142405063291141</v>
      </c>
      <c r="U1640" s="8">
        <v>6.4299999999999996E-2</v>
      </c>
      <c r="V1640">
        <f t="shared" si="179"/>
        <v>2017</v>
      </c>
      <c r="W1640">
        <f t="shared" si="180"/>
        <v>2017</v>
      </c>
      <c r="X1640" t="str">
        <f t="shared" si="181"/>
        <v>PBS0</v>
      </c>
    </row>
    <row r="1641" spans="1:24" x14ac:dyDescent="0.2">
      <c r="A1641" s="4">
        <v>42976</v>
      </c>
      <c r="B1641" s="4">
        <v>42978</v>
      </c>
      <c r="C1641" s="4" t="s">
        <v>628</v>
      </c>
      <c r="D1641" t="s">
        <v>612</v>
      </c>
      <c r="E1641" s="4">
        <v>44331</v>
      </c>
      <c r="F1641" s="6">
        <v>6.5000000000000002E-2</v>
      </c>
      <c r="G1641" s="6">
        <v>6.6250000000000003E-2</v>
      </c>
      <c r="H1641" s="6">
        <v>6.9523699999999994E-2</v>
      </c>
      <c r="I1641" s="6">
        <v>7.0624999999999993E-2</v>
      </c>
      <c r="J1641" s="6">
        <v>6.6250000000000003E-2</v>
      </c>
      <c r="K1641" s="6">
        <v>6.6688300000000006E-2</v>
      </c>
      <c r="L1641" s="6">
        <v>6.7500000000000004E-2</v>
      </c>
      <c r="N1641" s="8">
        <v>4979000</v>
      </c>
      <c r="P1641" s="8">
        <v>220000</v>
      </c>
      <c r="R1641" s="8">
        <v>220000</v>
      </c>
      <c r="T1641" s="8">
        <v>22.631818181818183</v>
      </c>
      <c r="U1641" s="8">
        <v>6.6699999999999995E-2</v>
      </c>
      <c r="V1641">
        <f t="shared" si="179"/>
        <v>2017</v>
      </c>
      <c r="W1641">
        <f t="shared" si="180"/>
        <v>2017</v>
      </c>
      <c r="X1641" t="str">
        <f t="shared" si="181"/>
        <v>PBS0</v>
      </c>
    </row>
    <row r="1642" spans="1:24" x14ac:dyDescent="0.2">
      <c r="A1642" s="4">
        <v>42976</v>
      </c>
      <c r="B1642" s="4">
        <v>42978</v>
      </c>
      <c r="C1642" s="4" t="s">
        <v>628</v>
      </c>
      <c r="D1642" t="s">
        <v>555</v>
      </c>
      <c r="E1642" s="4">
        <v>45153</v>
      </c>
      <c r="F1642" s="6">
        <v>8.7499999999999994E-2</v>
      </c>
      <c r="G1642" s="6">
        <v>6.9062499999999999E-2</v>
      </c>
      <c r="H1642" s="6">
        <v>7.1159500000000001E-2</v>
      </c>
      <c r="I1642" s="6">
        <v>7.2499999999999995E-2</v>
      </c>
      <c r="J1642" s="6">
        <v>6.9062499999999999E-2</v>
      </c>
      <c r="K1642" s="6">
        <v>7.0494500000000002E-2</v>
      </c>
      <c r="L1642" s="6">
        <v>7.1249999999999994E-2</v>
      </c>
      <c r="N1642" s="8">
        <v>2928000</v>
      </c>
      <c r="P1642" s="8">
        <v>1300000</v>
      </c>
      <c r="R1642" s="8">
        <v>1300000</v>
      </c>
      <c r="T1642" s="8">
        <v>2.2523076923076921</v>
      </c>
      <c r="U1642" s="8">
        <v>7.0499999999999993E-2</v>
      </c>
      <c r="V1642">
        <f t="shared" si="179"/>
        <v>2017</v>
      </c>
      <c r="W1642">
        <f t="shared" si="180"/>
        <v>2017</v>
      </c>
      <c r="X1642" t="str">
        <f t="shared" si="181"/>
        <v>PBS0</v>
      </c>
    </row>
    <row r="1643" spans="1:24" x14ac:dyDescent="0.2">
      <c r="A1643" s="4">
        <v>42976</v>
      </c>
      <c r="B1643" s="4">
        <v>42978</v>
      </c>
      <c r="C1643" s="4" t="s">
        <v>628</v>
      </c>
      <c r="D1643" t="s">
        <v>570</v>
      </c>
      <c r="E1643" s="4">
        <v>48167</v>
      </c>
      <c r="F1643" s="6">
        <v>8.8749999999999996E-2</v>
      </c>
      <c r="G1643" s="6">
        <v>7.4999999999999997E-2</v>
      </c>
      <c r="H1643" s="6">
        <v>7.7870499999999995E-2</v>
      </c>
      <c r="I1643" s="6">
        <v>7.9062499999999994E-2</v>
      </c>
      <c r="J1643" s="6">
        <v>7.4999999999999997E-2</v>
      </c>
      <c r="K1643" s="6">
        <v>7.6184399999999999E-2</v>
      </c>
      <c r="L1643" s="6">
        <v>7.7187500000000006E-2</v>
      </c>
      <c r="N1643" s="8">
        <v>2911000</v>
      </c>
      <c r="P1643" s="8">
        <v>320000</v>
      </c>
      <c r="R1643" s="8">
        <v>320000</v>
      </c>
      <c r="T1643" s="8">
        <v>9.0968750000000007</v>
      </c>
      <c r="U1643" s="8">
        <v>7.6200000000000004E-2</v>
      </c>
      <c r="V1643">
        <f t="shared" si="179"/>
        <v>2017</v>
      </c>
      <c r="W1643">
        <f t="shared" si="180"/>
        <v>2017</v>
      </c>
      <c r="X1643" t="str">
        <f t="shared" si="181"/>
        <v>PBS0</v>
      </c>
    </row>
    <row r="1644" spans="1:24" x14ac:dyDescent="0.2">
      <c r="A1644" s="4">
        <v>42982</v>
      </c>
      <c r="B1644" s="4">
        <v>42984</v>
      </c>
      <c r="C1644" t="s">
        <v>642</v>
      </c>
      <c r="D1644" t="s">
        <v>676</v>
      </c>
      <c r="E1644" s="4">
        <v>43905</v>
      </c>
      <c r="F1644" s="6">
        <v>6.25E-2</v>
      </c>
      <c r="K1644" s="6">
        <v>6.3500000000000001E-2</v>
      </c>
      <c r="N1644" s="8">
        <v>500000</v>
      </c>
      <c r="P1644" s="8">
        <v>500000</v>
      </c>
      <c r="R1644" s="8">
        <v>500000</v>
      </c>
      <c r="T1644" s="8">
        <v>1</v>
      </c>
      <c r="U1644" s="8">
        <v>6.3500000000000001E-2</v>
      </c>
      <c r="V1644">
        <f t="shared" si="179"/>
        <v>2017</v>
      </c>
      <c r="W1644">
        <f t="shared" si="180"/>
        <v>2017</v>
      </c>
      <c r="X1644" t="str">
        <f t="shared" si="181"/>
        <v>PBS0</v>
      </c>
    </row>
    <row r="1645" spans="1:24" x14ac:dyDescent="0.2">
      <c r="A1645" s="4">
        <v>42983</v>
      </c>
      <c r="B1645" s="4">
        <v>42985</v>
      </c>
      <c r="C1645" t="s">
        <v>628</v>
      </c>
      <c r="D1645" t="s">
        <v>621</v>
      </c>
      <c r="E1645" s="4">
        <v>43062</v>
      </c>
      <c r="F1645" s="6" t="s">
        <v>630</v>
      </c>
      <c r="G1645" s="6">
        <v>4.8000000000000001E-2</v>
      </c>
      <c r="H1645" s="6">
        <v>4.9755099999999997E-2</v>
      </c>
      <c r="I1645" s="6">
        <v>5.1499999999999997E-2</v>
      </c>
      <c r="J1645" s="6">
        <v>4.8000000000000001E-2</v>
      </c>
      <c r="K1645" s="6">
        <v>4.9070000000000003E-2</v>
      </c>
      <c r="L1645" s="6">
        <v>4.9500000000000002E-2</v>
      </c>
      <c r="M1645" s="8">
        <v>15000000</v>
      </c>
      <c r="N1645" s="8">
        <v>8655000</v>
      </c>
      <c r="O1645" s="8">
        <v>56531500</v>
      </c>
      <c r="P1645" s="8">
        <v>5300000</v>
      </c>
      <c r="Q1645" s="8">
        <v>23850000</v>
      </c>
      <c r="R1645" s="8">
        <v>5000000</v>
      </c>
      <c r="S1645" s="8">
        <v>17000000</v>
      </c>
      <c r="T1645" s="8">
        <v>1.7310000000000001</v>
      </c>
      <c r="U1645" s="8">
        <v>4.9099999999999998E-2</v>
      </c>
      <c r="V1645">
        <f t="shared" si="179"/>
        <v>2017</v>
      </c>
      <c r="W1645">
        <f t="shared" si="180"/>
        <v>2017</v>
      </c>
      <c r="X1645" t="str">
        <f t="shared" si="181"/>
        <v>SPN1</v>
      </c>
    </row>
    <row r="1646" spans="1:24" x14ac:dyDescent="0.2">
      <c r="A1646" s="4">
        <v>42983</v>
      </c>
      <c r="B1646" s="4">
        <v>42985</v>
      </c>
      <c r="C1646" s="4" t="s">
        <v>628</v>
      </c>
      <c r="D1646" t="s">
        <v>677</v>
      </c>
      <c r="E1646" s="4">
        <v>43231</v>
      </c>
      <c r="F1646" s="6" t="s">
        <v>630</v>
      </c>
      <c r="G1646" s="6">
        <v>5.3499999999999999E-2</v>
      </c>
      <c r="H1646" s="6">
        <v>5.6876799999999998E-2</v>
      </c>
      <c r="I1646" s="6">
        <v>5.9799999999999999E-2</v>
      </c>
      <c r="J1646" s="6">
        <v>5.3499999999999999E-2</v>
      </c>
      <c r="K1646" s="6">
        <v>5.5063300000000003E-2</v>
      </c>
      <c r="L1646" s="6">
        <v>5.5800000000000002E-2</v>
      </c>
      <c r="N1646" s="8">
        <v>15980000</v>
      </c>
      <c r="P1646" s="8">
        <v>6050000</v>
      </c>
      <c r="R1646" s="8">
        <v>3000000</v>
      </c>
      <c r="T1646" s="8">
        <v>5.3266666666666671</v>
      </c>
      <c r="U1646" s="8">
        <v>5.5500000000000001E-2</v>
      </c>
      <c r="V1646">
        <f t="shared" si="179"/>
        <v>2017</v>
      </c>
      <c r="W1646">
        <f t="shared" si="180"/>
        <v>2017</v>
      </c>
      <c r="X1646" t="str">
        <f t="shared" si="181"/>
        <v>SPN1</v>
      </c>
    </row>
    <row r="1647" spans="1:24" x14ac:dyDescent="0.2">
      <c r="A1647" s="4">
        <v>42983</v>
      </c>
      <c r="B1647" s="4">
        <v>42985</v>
      </c>
      <c r="C1647" s="4" t="s">
        <v>628</v>
      </c>
      <c r="D1647" t="s">
        <v>300</v>
      </c>
      <c r="E1647" s="4">
        <v>44696</v>
      </c>
      <c r="F1647" s="6">
        <v>7.0000000000000007E-2</v>
      </c>
      <c r="G1647" s="6">
        <v>6.1600000000000002E-2</v>
      </c>
      <c r="H1647" s="6">
        <v>6.2180399999999997E-2</v>
      </c>
      <c r="I1647" s="6">
        <v>6.3299999999999995E-2</v>
      </c>
      <c r="J1647" s="6">
        <v>6.1600000000000002E-2</v>
      </c>
      <c r="K1647" s="6">
        <v>6.17242E-2</v>
      </c>
      <c r="L1647" s="6">
        <v>6.1899999999999997E-2</v>
      </c>
      <c r="N1647" s="8">
        <v>12852000</v>
      </c>
      <c r="P1647" s="8">
        <v>6300000</v>
      </c>
      <c r="R1647" s="8">
        <v>3950000</v>
      </c>
      <c r="T1647" s="8">
        <v>3.2536708860759496</v>
      </c>
      <c r="U1647" s="8">
        <v>6.1899999999999997E-2</v>
      </c>
      <c r="V1647">
        <f t="shared" ref="V1647:V1708" si="182">YEAR(A1647)</f>
        <v>2017</v>
      </c>
      <c r="W1647">
        <f t="shared" ref="W1647:W1710" si="183">YEAR(B1647)</f>
        <v>2017</v>
      </c>
      <c r="X1647" t="str">
        <f t="shared" ref="X1647:X1708" si="184">LEFT(D1647,4)</f>
        <v>FR00</v>
      </c>
    </row>
    <row r="1648" spans="1:24" x14ac:dyDescent="0.2">
      <c r="A1648" s="4">
        <v>42983</v>
      </c>
      <c r="B1648" s="4">
        <v>42985</v>
      </c>
      <c r="C1648" s="4" t="s">
        <v>628</v>
      </c>
      <c r="D1648" t="s">
        <v>290</v>
      </c>
      <c r="E1648" s="4">
        <v>46522</v>
      </c>
      <c r="F1648" s="6">
        <v>7.0000000000000007E-2</v>
      </c>
      <c r="G1648" s="6">
        <v>6.6199999999999995E-2</v>
      </c>
      <c r="H1648" s="6">
        <v>6.6772899999999996E-2</v>
      </c>
      <c r="I1648" s="6">
        <v>6.9000000000000006E-2</v>
      </c>
      <c r="J1648" s="6">
        <v>6.6199999999999995E-2</v>
      </c>
      <c r="K1648" s="6">
        <v>6.6453499999999999E-2</v>
      </c>
      <c r="L1648" s="6">
        <v>6.6500000000000004E-2</v>
      </c>
      <c r="N1648" s="8">
        <v>9313500</v>
      </c>
      <c r="P1648" s="8">
        <v>3650000</v>
      </c>
      <c r="R1648" s="8">
        <v>2500000</v>
      </c>
      <c r="T1648" s="8">
        <v>3.7254</v>
      </c>
      <c r="U1648" s="8">
        <v>6.6500000000000004E-2</v>
      </c>
      <c r="V1648">
        <f t="shared" si="182"/>
        <v>2017</v>
      </c>
      <c r="W1648">
        <f t="shared" si="183"/>
        <v>2017</v>
      </c>
      <c r="X1648" t="str">
        <f t="shared" si="184"/>
        <v>FR00</v>
      </c>
    </row>
    <row r="1649" spans="1:24" x14ac:dyDescent="0.2">
      <c r="A1649" s="4">
        <v>42983</v>
      </c>
      <c r="B1649" s="4">
        <v>42985</v>
      </c>
      <c r="C1649" s="4" t="s">
        <v>628</v>
      </c>
      <c r="D1649" t="s">
        <v>619</v>
      </c>
      <c r="E1649" s="4">
        <v>48441</v>
      </c>
      <c r="F1649" s="6">
        <v>7.4999999999999997E-2</v>
      </c>
      <c r="G1649" s="6">
        <v>7.0199999999999999E-2</v>
      </c>
      <c r="H1649" s="6">
        <v>7.0950700000000005E-2</v>
      </c>
      <c r="I1649" s="6">
        <v>7.2999999999999995E-2</v>
      </c>
      <c r="J1649" s="6">
        <v>7.0199999999999999E-2</v>
      </c>
      <c r="K1649" s="6">
        <v>7.04983E-2</v>
      </c>
      <c r="L1649" s="6">
        <v>7.0699999999999999E-2</v>
      </c>
      <c r="N1649" s="8">
        <v>9731000</v>
      </c>
      <c r="P1649" s="8">
        <v>2550000</v>
      </c>
      <c r="R1649" s="8">
        <v>2550000</v>
      </c>
      <c r="T1649" s="8">
        <v>3.8160784313725489</v>
      </c>
      <c r="U1649" s="8">
        <v>7.0499999999999993E-2</v>
      </c>
      <c r="V1649">
        <f t="shared" si="182"/>
        <v>2017</v>
      </c>
      <c r="W1649">
        <f t="shared" si="183"/>
        <v>2017</v>
      </c>
      <c r="X1649" t="str">
        <f t="shared" si="184"/>
        <v>FR00</v>
      </c>
    </row>
    <row r="1650" spans="1:24" x14ac:dyDescent="0.2">
      <c r="A1650" s="4">
        <v>42990</v>
      </c>
      <c r="B1650" s="4">
        <v>42992</v>
      </c>
      <c r="C1650" t="s">
        <v>628</v>
      </c>
      <c r="D1650" t="s">
        <v>678</v>
      </c>
      <c r="E1650" s="4">
        <v>43172</v>
      </c>
      <c r="F1650" s="6" t="s">
        <v>630</v>
      </c>
      <c r="G1650" s="6">
        <v>4.71875E-2</v>
      </c>
      <c r="H1650" s="6">
        <v>5.19371E-2</v>
      </c>
      <c r="I1650" s="6">
        <v>5.5312500000000001E-2</v>
      </c>
      <c r="J1650" s="6">
        <v>4.71875E-2</v>
      </c>
      <c r="K1650" s="6">
        <v>4.8484899999999997E-2</v>
      </c>
      <c r="L1650" s="6">
        <v>0.05</v>
      </c>
      <c r="M1650" s="8">
        <v>5000000</v>
      </c>
      <c r="N1650" s="8">
        <v>8050000</v>
      </c>
      <c r="O1650" s="8">
        <v>27588100</v>
      </c>
      <c r="P1650" s="8">
        <v>8050000</v>
      </c>
      <c r="Q1650" s="8">
        <v>16130000</v>
      </c>
      <c r="R1650" s="8">
        <v>1450000</v>
      </c>
      <c r="S1650" s="8">
        <v>7000000</v>
      </c>
      <c r="T1650" s="8">
        <v>5.5517241379310347</v>
      </c>
      <c r="U1650" s="8">
        <v>5.2900000000000003E-2</v>
      </c>
      <c r="V1650">
        <f t="shared" si="182"/>
        <v>2017</v>
      </c>
      <c r="W1650">
        <f t="shared" si="183"/>
        <v>2017</v>
      </c>
      <c r="X1650" t="str">
        <f t="shared" si="184"/>
        <v>SPNS</v>
      </c>
    </row>
    <row r="1651" spans="1:24" x14ac:dyDescent="0.2">
      <c r="A1651" s="4">
        <v>42990</v>
      </c>
      <c r="B1651" s="4">
        <v>42992</v>
      </c>
      <c r="C1651" s="4" t="s">
        <v>628</v>
      </c>
      <c r="D1651" t="s">
        <v>611</v>
      </c>
      <c r="E1651" s="4">
        <v>43600</v>
      </c>
      <c r="F1651" s="6">
        <v>6.25E-2</v>
      </c>
      <c r="G1651" s="6">
        <v>5.9374999999999997E-2</v>
      </c>
      <c r="H1651" s="6">
        <v>6.1440099999999997E-2</v>
      </c>
      <c r="I1651" s="6">
        <v>6.5000000000000002E-2</v>
      </c>
      <c r="J1651" s="6">
        <v>5.9374999999999997E-2</v>
      </c>
      <c r="K1651" s="6">
        <v>6.0200799999999999E-2</v>
      </c>
      <c r="L1651" s="6">
        <v>6.0624999999999998E-2</v>
      </c>
      <c r="N1651" s="8">
        <v>12025000</v>
      </c>
      <c r="P1651" s="8">
        <v>4940000</v>
      </c>
      <c r="R1651" s="8">
        <v>2410000</v>
      </c>
      <c r="T1651" s="8">
        <v>4.9896265560165975</v>
      </c>
      <c r="U1651" s="8">
        <v>6.0499999999999998E-2</v>
      </c>
      <c r="V1651">
        <f t="shared" si="182"/>
        <v>2017</v>
      </c>
      <c r="W1651">
        <f t="shared" si="183"/>
        <v>2017</v>
      </c>
      <c r="X1651" t="str">
        <f t="shared" si="184"/>
        <v>PBS0</v>
      </c>
    </row>
    <row r="1652" spans="1:24" x14ac:dyDescent="0.2">
      <c r="A1652" s="4">
        <v>42990</v>
      </c>
      <c r="B1652" s="4">
        <v>42992</v>
      </c>
      <c r="C1652" s="4" t="s">
        <v>628</v>
      </c>
      <c r="D1652" t="s">
        <v>612</v>
      </c>
      <c r="E1652" s="4">
        <v>44331</v>
      </c>
      <c r="F1652" s="6">
        <v>6.5000000000000002E-2</v>
      </c>
      <c r="G1652" s="6">
        <v>6.21875E-2</v>
      </c>
      <c r="H1652" s="6">
        <v>6.3925599999999999E-2</v>
      </c>
      <c r="I1652" s="6">
        <v>6.5625000000000003E-2</v>
      </c>
      <c r="J1652" s="6">
        <v>6.21875E-2</v>
      </c>
      <c r="K1652" s="6">
        <v>6.2997300000000006E-2</v>
      </c>
      <c r="L1652" s="6">
        <v>6.3437499999999994E-2</v>
      </c>
      <c r="N1652" s="8">
        <v>3505000</v>
      </c>
      <c r="P1652" s="8">
        <v>1630000</v>
      </c>
      <c r="R1652" s="8">
        <v>1630000</v>
      </c>
      <c r="T1652" s="8">
        <v>2.1503067484662575</v>
      </c>
      <c r="U1652" s="8">
        <v>6.3E-2</v>
      </c>
      <c r="V1652">
        <f t="shared" si="182"/>
        <v>2017</v>
      </c>
      <c r="W1652">
        <f t="shared" si="183"/>
        <v>2017</v>
      </c>
      <c r="X1652" t="str">
        <f t="shared" si="184"/>
        <v>PBS0</v>
      </c>
    </row>
    <row r="1653" spans="1:24" x14ac:dyDescent="0.2">
      <c r="A1653" s="4">
        <v>42990</v>
      </c>
      <c r="B1653" s="4">
        <v>42992</v>
      </c>
      <c r="C1653" s="4" t="s">
        <v>628</v>
      </c>
      <c r="D1653" t="s">
        <v>555</v>
      </c>
      <c r="E1653" s="4">
        <v>45153</v>
      </c>
      <c r="F1653" s="6">
        <v>8.7499999999999994E-2</v>
      </c>
      <c r="G1653" s="6">
        <v>6.6562499999999997E-2</v>
      </c>
      <c r="H1653" s="6">
        <v>6.7820400000000003E-2</v>
      </c>
      <c r="I1653" s="6">
        <v>7.0000000000000007E-2</v>
      </c>
      <c r="J1653" s="6">
        <v>6.6562499999999997E-2</v>
      </c>
      <c r="K1653" s="6">
        <v>6.6589300000000004E-2</v>
      </c>
      <c r="L1653" s="6">
        <v>6.6875000000000004E-2</v>
      </c>
      <c r="N1653" s="8">
        <v>2300700</v>
      </c>
      <c r="P1653" s="8">
        <v>250000</v>
      </c>
      <c r="R1653" s="8">
        <v>250000</v>
      </c>
      <c r="T1653" s="8">
        <v>9.2027999999999999</v>
      </c>
      <c r="U1653" s="8">
        <v>6.6600000000000006E-2</v>
      </c>
      <c r="V1653">
        <f t="shared" si="182"/>
        <v>2017</v>
      </c>
      <c r="W1653">
        <f t="shared" si="183"/>
        <v>2017</v>
      </c>
      <c r="X1653" t="str">
        <f t="shared" si="184"/>
        <v>PBS0</v>
      </c>
    </row>
    <row r="1654" spans="1:24" x14ac:dyDescent="0.2">
      <c r="A1654" s="4">
        <v>42990</v>
      </c>
      <c r="B1654" s="4">
        <v>42992</v>
      </c>
      <c r="C1654" s="4" t="s">
        <v>628</v>
      </c>
      <c r="D1654" t="s">
        <v>570</v>
      </c>
      <c r="E1654" s="4">
        <v>48167</v>
      </c>
      <c r="F1654" s="6">
        <v>8.8749999999999996E-2</v>
      </c>
      <c r="G1654" s="6">
        <v>7.1874999999999994E-2</v>
      </c>
      <c r="H1654" s="6">
        <v>7.35204E-2</v>
      </c>
      <c r="I1654" s="6">
        <v>7.5312500000000004E-2</v>
      </c>
      <c r="J1654" s="6">
        <v>7.1874999999999994E-2</v>
      </c>
      <c r="K1654" s="6">
        <v>7.3194899999999993E-2</v>
      </c>
      <c r="L1654" s="6">
        <v>7.4062500000000003E-2</v>
      </c>
      <c r="N1654" s="8">
        <v>1707400</v>
      </c>
      <c r="P1654" s="8">
        <v>1260000</v>
      </c>
      <c r="R1654" s="8">
        <v>1260000</v>
      </c>
      <c r="T1654" s="8">
        <v>1.3550793650793651</v>
      </c>
      <c r="U1654" s="8">
        <v>7.3200000000000001E-2</v>
      </c>
      <c r="V1654">
        <f t="shared" si="182"/>
        <v>2017</v>
      </c>
      <c r="W1654">
        <f t="shared" si="183"/>
        <v>2017</v>
      </c>
      <c r="X1654" t="str">
        <f t="shared" si="184"/>
        <v>PBS0</v>
      </c>
    </row>
    <row r="1655" spans="1:24" x14ac:dyDescent="0.2">
      <c r="A1655" s="4">
        <v>42997</v>
      </c>
      <c r="B1655" s="4">
        <v>43000</v>
      </c>
      <c r="C1655" t="s">
        <v>628</v>
      </c>
      <c r="D1655" t="s">
        <v>679</v>
      </c>
      <c r="E1655" s="4">
        <v>43090</v>
      </c>
      <c r="F1655" s="6" t="s">
        <v>630</v>
      </c>
      <c r="G1655" s="6">
        <v>4.2500000000000003E-2</v>
      </c>
      <c r="H1655" s="6">
        <v>4.73424E-2</v>
      </c>
      <c r="I1655" s="6">
        <v>4.9799999999999997E-2</v>
      </c>
      <c r="J1655" s="6">
        <v>4.2500000000000003E-2</v>
      </c>
      <c r="K1655" s="6">
        <v>4.5303000000000003E-2</v>
      </c>
      <c r="L1655" s="6">
        <v>4.7500000000000001E-2</v>
      </c>
      <c r="M1655" s="8">
        <v>15000000</v>
      </c>
      <c r="N1655" s="8">
        <v>11300000</v>
      </c>
      <c r="O1655" s="8">
        <v>52411000</v>
      </c>
      <c r="P1655" s="8">
        <v>11300000</v>
      </c>
      <c r="Q1655" s="8">
        <v>33535000</v>
      </c>
      <c r="R1655" s="8">
        <v>5000000</v>
      </c>
      <c r="S1655" s="8">
        <v>17500000</v>
      </c>
      <c r="T1655" s="8">
        <v>2.2599999999999998</v>
      </c>
      <c r="U1655" s="8">
        <v>4.8000000000000001E-2</v>
      </c>
      <c r="V1655">
        <f t="shared" si="182"/>
        <v>2017</v>
      </c>
      <c r="W1655">
        <f t="shared" si="183"/>
        <v>2017</v>
      </c>
      <c r="X1655" t="str">
        <f t="shared" si="184"/>
        <v>SPN0</v>
      </c>
    </row>
    <row r="1656" spans="1:24" x14ac:dyDescent="0.2">
      <c r="A1656" s="4">
        <v>42997</v>
      </c>
      <c r="B1656" s="4">
        <v>43000</v>
      </c>
      <c r="C1656" s="4" t="s">
        <v>628</v>
      </c>
      <c r="D1656" t="s">
        <v>663</v>
      </c>
      <c r="E1656" s="4">
        <v>43258</v>
      </c>
      <c r="F1656" s="6" t="s">
        <v>630</v>
      </c>
      <c r="G1656" s="6">
        <v>4.9399999999999999E-2</v>
      </c>
      <c r="H1656" s="6">
        <v>5.2308599999999997E-2</v>
      </c>
      <c r="I1656" s="6">
        <v>5.5500000000000001E-2</v>
      </c>
      <c r="J1656" s="6">
        <v>4.9399999999999999E-2</v>
      </c>
      <c r="K1656" s="6">
        <v>5.0498300000000003E-2</v>
      </c>
      <c r="L1656" s="6">
        <v>5.0999999999999997E-2</v>
      </c>
      <c r="N1656" s="8">
        <v>12485000</v>
      </c>
      <c r="P1656" s="8">
        <v>12485000</v>
      </c>
      <c r="R1656" s="8">
        <v>3000000</v>
      </c>
      <c r="T1656" s="8">
        <v>4.1616666666666671</v>
      </c>
      <c r="U1656" s="8">
        <v>5.1999999999999998E-2</v>
      </c>
      <c r="V1656">
        <f t="shared" si="182"/>
        <v>2017</v>
      </c>
      <c r="W1656">
        <f t="shared" si="183"/>
        <v>2017</v>
      </c>
      <c r="X1656" t="str">
        <f t="shared" si="184"/>
        <v>SPN1</v>
      </c>
    </row>
    <row r="1657" spans="1:24" x14ac:dyDescent="0.2">
      <c r="A1657" s="4">
        <v>42997</v>
      </c>
      <c r="B1657" s="4">
        <v>43000</v>
      </c>
      <c r="C1657" s="4" t="s">
        <v>628</v>
      </c>
      <c r="D1657" t="s">
        <v>300</v>
      </c>
      <c r="E1657" s="4">
        <v>44696</v>
      </c>
      <c r="F1657" s="6">
        <v>7.0000000000000007E-2</v>
      </c>
      <c r="G1657" s="6">
        <v>5.9499999999999997E-2</v>
      </c>
      <c r="H1657" s="6">
        <v>6.0322800000000003E-2</v>
      </c>
      <c r="I1657" s="6">
        <v>6.0999999999999999E-2</v>
      </c>
      <c r="J1657" s="6">
        <v>5.9499999999999997E-2</v>
      </c>
      <c r="K1657" s="6">
        <v>5.9991799999999998E-2</v>
      </c>
      <c r="L1657" s="6">
        <v>6.0100000000000001E-2</v>
      </c>
      <c r="N1657" s="8">
        <v>7753000</v>
      </c>
      <c r="P1657" s="8">
        <v>1700000</v>
      </c>
      <c r="R1657" s="8">
        <v>1650000</v>
      </c>
      <c r="T1657" s="8">
        <v>4.6987878787878792</v>
      </c>
      <c r="U1657" s="8">
        <v>0.06</v>
      </c>
      <c r="V1657">
        <f t="shared" si="182"/>
        <v>2017</v>
      </c>
      <c r="W1657">
        <f t="shared" si="183"/>
        <v>2017</v>
      </c>
      <c r="X1657" t="str">
        <f t="shared" si="184"/>
        <v>FR00</v>
      </c>
    </row>
    <row r="1658" spans="1:24" x14ac:dyDescent="0.2">
      <c r="A1658" s="4">
        <v>42997</v>
      </c>
      <c r="B1658" s="4">
        <v>43000</v>
      </c>
      <c r="C1658" s="4" t="s">
        <v>628</v>
      </c>
      <c r="D1658" t="s">
        <v>290</v>
      </c>
      <c r="E1658" s="4">
        <v>46522</v>
      </c>
      <c r="F1658" s="6">
        <v>7.0000000000000007E-2</v>
      </c>
      <c r="G1658" s="6">
        <v>6.4000000000000001E-2</v>
      </c>
      <c r="H1658" s="6">
        <v>6.4814999999999998E-2</v>
      </c>
      <c r="I1658" s="6">
        <v>6.6500000000000004E-2</v>
      </c>
      <c r="J1658" s="6">
        <v>6.4000000000000001E-2</v>
      </c>
      <c r="K1658" s="6">
        <v>6.4399700000000004E-2</v>
      </c>
      <c r="L1658" s="6">
        <v>6.4500000000000002E-2</v>
      </c>
      <c r="N1658" s="8">
        <v>10429500</v>
      </c>
      <c r="P1658" s="8">
        <v>2650000</v>
      </c>
      <c r="R1658" s="8">
        <v>2650000</v>
      </c>
      <c r="T1658" s="8">
        <v>3.9356603773584906</v>
      </c>
      <c r="U1658" s="8">
        <v>6.4399999999999999E-2</v>
      </c>
      <c r="V1658">
        <f t="shared" si="182"/>
        <v>2017</v>
      </c>
      <c r="W1658">
        <f t="shared" si="183"/>
        <v>2017</v>
      </c>
      <c r="X1658" t="str">
        <f t="shared" si="184"/>
        <v>FR00</v>
      </c>
    </row>
    <row r="1659" spans="1:24" x14ac:dyDescent="0.2">
      <c r="A1659" s="4">
        <v>42997</v>
      </c>
      <c r="B1659" s="4">
        <v>43000</v>
      </c>
      <c r="C1659" s="4" t="s">
        <v>628</v>
      </c>
      <c r="D1659" t="s">
        <v>674</v>
      </c>
      <c r="E1659" s="4">
        <v>50540</v>
      </c>
      <c r="F1659" s="6">
        <v>7.4999999999999997E-2</v>
      </c>
      <c r="G1659" s="6">
        <v>7.0999999999999994E-2</v>
      </c>
      <c r="H1659" s="6">
        <v>7.21112E-2</v>
      </c>
      <c r="I1659" s="6">
        <v>7.3499999999999996E-2</v>
      </c>
      <c r="J1659" s="6">
        <v>7.0999999999999994E-2</v>
      </c>
      <c r="K1659" s="6">
        <v>7.1699399999999996E-2</v>
      </c>
      <c r="L1659" s="6">
        <v>7.1900000000000006E-2</v>
      </c>
      <c r="N1659" s="8">
        <v>4367000</v>
      </c>
      <c r="P1659" s="8">
        <v>2400000</v>
      </c>
      <c r="R1659" s="8">
        <v>2400000</v>
      </c>
      <c r="T1659" s="8">
        <v>1.8195833333333333</v>
      </c>
      <c r="U1659" s="8">
        <v>7.17E-2</v>
      </c>
      <c r="V1659">
        <f t="shared" si="182"/>
        <v>2017</v>
      </c>
      <c r="W1659">
        <f t="shared" si="183"/>
        <v>2017</v>
      </c>
      <c r="X1659" t="str">
        <f t="shared" si="184"/>
        <v>FR00</v>
      </c>
    </row>
    <row r="1660" spans="1:24" x14ac:dyDescent="0.2">
      <c r="A1660" s="4">
        <v>42997</v>
      </c>
      <c r="B1660" s="4">
        <v>43000</v>
      </c>
      <c r="C1660" s="4" t="s">
        <v>628</v>
      </c>
      <c r="D1660" t="s">
        <v>680</v>
      </c>
      <c r="E1660" s="4">
        <v>54193</v>
      </c>
      <c r="F1660" s="6">
        <v>7.3749999999999996E-2</v>
      </c>
      <c r="G1660" s="6">
        <v>7.4099999999999999E-2</v>
      </c>
      <c r="H1660" s="6">
        <v>7.5716199999999997E-2</v>
      </c>
      <c r="I1660" s="6">
        <v>7.8E-2</v>
      </c>
      <c r="J1660" s="6">
        <v>7.4099999999999999E-2</v>
      </c>
      <c r="K1660" s="6">
        <v>7.4970800000000004E-2</v>
      </c>
      <c r="L1660" s="6">
        <v>7.5399999999999995E-2</v>
      </c>
      <c r="N1660" s="8">
        <v>6076500</v>
      </c>
      <c r="P1660" s="8">
        <v>3000000</v>
      </c>
      <c r="R1660" s="8">
        <v>2800000</v>
      </c>
      <c r="T1660" s="8">
        <v>2.1701785714285715</v>
      </c>
      <c r="U1660" s="8">
        <v>7.4999999999999997E-2</v>
      </c>
      <c r="V1660">
        <f t="shared" si="182"/>
        <v>2017</v>
      </c>
      <c r="W1660">
        <f t="shared" si="183"/>
        <v>2017</v>
      </c>
      <c r="X1660" t="str">
        <f t="shared" si="184"/>
        <v>FR00</v>
      </c>
    </row>
    <row r="1661" spans="1:24" x14ac:dyDescent="0.2">
      <c r="A1661" s="4">
        <v>43004</v>
      </c>
      <c r="B1661" s="4">
        <v>43006</v>
      </c>
      <c r="C1661" t="s">
        <v>628</v>
      </c>
      <c r="D1661" t="s">
        <v>678</v>
      </c>
      <c r="E1661" s="4">
        <v>43172</v>
      </c>
      <c r="F1661" s="6" t="s">
        <v>630</v>
      </c>
      <c r="G1661" s="6">
        <v>4.6249999999999999E-2</v>
      </c>
      <c r="H1661" s="6">
        <v>4.8058400000000001E-2</v>
      </c>
      <c r="I1661" s="6">
        <v>5.1249999999999997E-2</v>
      </c>
      <c r="J1661" s="6">
        <v>4.6249999999999999E-2</v>
      </c>
      <c r="K1661" s="6">
        <v>4.6890599999999998E-2</v>
      </c>
      <c r="L1661" s="6">
        <v>4.71875E-2</v>
      </c>
      <c r="M1661" s="8">
        <v>5000000</v>
      </c>
      <c r="N1661" s="8">
        <v>6650000</v>
      </c>
      <c r="O1661" s="8">
        <v>26400600</v>
      </c>
      <c r="P1661" s="8">
        <v>6650000</v>
      </c>
      <c r="Q1661" s="8">
        <v>9830000</v>
      </c>
      <c r="R1661" s="8">
        <v>2000000</v>
      </c>
      <c r="S1661" s="8">
        <v>7000000</v>
      </c>
      <c r="T1661" s="8">
        <v>3.3250000000000002</v>
      </c>
      <c r="U1661" s="8">
        <v>4.9399999999999999E-2</v>
      </c>
      <c r="V1661">
        <f t="shared" si="182"/>
        <v>2017</v>
      </c>
      <c r="W1661">
        <f t="shared" si="183"/>
        <v>2017</v>
      </c>
      <c r="X1661" t="str">
        <f t="shared" si="184"/>
        <v>SPNS</v>
      </c>
    </row>
    <row r="1662" spans="1:24" x14ac:dyDescent="0.2">
      <c r="A1662" s="4">
        <v>43004</v>
      </c>
      <c r="B1662" s="4">
        <v>43006</v>
      </c>
      <c r="C1662" s="4" t="s">
        <v>628</v>
      </c>
      <c r="D1662" t="s">
        <v>611</v>
      </c>
      <c r="E1662" s="4">
        <v>43600</v>
      </c>
      <c r="F1662" s="6">
        <v>6.25E-2</v>
      </c>
      <c r="G1662" s="6">
        <v>5.5937500000000001E-2</v>
      </c>
      <c r="H1662" s="6">
        <v>5.8356600000000002E-2</v>
      </c>
      <c r="I1662" s="6">
        <v>6.1249999999999999E-2</v>
      </c>
      <c r="J1662" s="6">
        <v>5.5937500000000001E-2</v>
      </c>
      <c r="K1662" s="6">
        <v>5.7189299999999998E-2</v>
      </c>
      <c r="L1662" s="6">
        <v>5.7500000000000002E-2</v>
      </c>
      <c r="N1662" s="8">
        <v>7763000</v>
      </c>
      <c r="P1662" s="8">
        <v>1250000</v>
      </c>
      <c r="R1662" s="8">
        <v>1250000</v>
      </c>
      <c r="T1662" s="8">
        <v>6.2103999999999999</v>
      </c>
      <c r="U1662" s="8">
        <v>5.7200000000000001E-2</v>
      </c>
      <c r="V1662">
        <f t="shared" si="182"/>
        <v>2017</v>
      </c>
      <c r="W1662">
        <f t="shared" si="183"/>
        <v>2017</v>
      </c>
      <c r="X1662" t="str">
        <f t="shared" si="184"/>
        <v>PBS0</v>
      </c>
    </row>
    <row r="1663" spans="1:24" x14ac:dyDescent="0.2">
      <c r="A1663" s="4">
        <v>43004</v>
      </c>
      <c r="B1663" s="4">
        <v>43006</v>
      </c>
      <c r="C1663" s="4" t="s">
        <v>628</v>
      </c>
      <c r="D1663" t="s">
        <v>612</v>
      </c>
      <c r="E1663" s="4">
        <v>44331</v>
      </c>
      <c r="F1663" s="6">
        <v>6.5000000000000002E-2</v>
      </c>
      <c r="G1663" s="6">
        <v>5.9062499999999997E-2</v>
      </c>
      <c r="H1663" s="6">
        <v>6.0816099999999998E-2</v>
      </c>
      <c r="I1663" s="6">
        <v>6.3437499999999994E-2</v>
      </c>
      <c r="J1663" s="6">
        <v>5.9062499999999997E-2</v>
      </c>
      <c r="K1663" s="6">
        <v>5.9917600000000001E-2</v>
      </c>
      <c r="L1663" s="6">
        <v>6.0312499999999998E-2</v>
      </c>
      <c r="N1663" s="8">
        <v>5010000</v>
      </c>
      <c r="P1663" s="8">
        <v>0</v>
      </c>
      <c r="R1663" s="8">
        <v>1820000</v>
      </c>
      <c r="T1663" s="8">
        <v>2.7527472527472527</v>
      </c>
      <c r="U1663" s="8">
        <v>6.0699999999999997E-2</v>
      </c>
      <c r="V1663">
        <f t="shared" si="182"/>
        <v>2017</v>
      </c>
      <c r="W1663">
        <f t="shared" si="183"/>
        <v>2017</v>
      </c>
      <c r="X1663" t="str">
        <f t="shared" si="184"/>
        <v>PBS0</v>
      </c>
    </row>
    <row r="1664" spans="1:24" x14ac:dyDescent="0.2">
      <c r="A1664" s="4">
        <v>43004</v>
      </c>
      <c r="B1664" s="4">
        <v>43006</v>
      </c>
      <c r="C1664" s="4" t="s">
        <v>628</v>
      </c>
      <c r="D1664" t="s">
        <v>555</v>
      </c>
      <c r="E1664" s="4">
        <v>45153</v>
      </c>
      <c r="F1664" s="6">
        <v>8.7499999999999994E-2</v>
      </c>
      <c r="G1664" s="6">
        <v>6.4062499999999994E-2</v>
      </c>
      <c r="H1664" s="6">
        <v>6.5255999999999995E-2</v>
      </c>
      <c r="I1664" s="6">
        <v>6.8125000000000005E-2</v>
      </c>
      <c r="J1664" s="6">
        <v>6.4062499999999994E-2</v>
      </c>
      <c r="K1664" s="6">
        <v>6.4397999999999997E-2</v>
      </c>
      <c r="L1664" s="6">
        <v>6.4687499999999995E-2</v>
      </c>
      <c r="N1664" s="8">
        <v>4848600</v>
      </c>
      <c r="P1664" s="8">
        <v>1650000</v>
      </c>
      <c r="R1664" s="8">
        <v>1650000</v>
      </c>
      <c r="T1664" s="8">
        <v>2.9385454545454546</v>
      </c>
      <c r="U1664" s="8">
        <v>6.4399999999999999E-2</v>
      </c>
      <c r="V1664">
        <f t="shared" si="182"/>
        <v>2017</v>
      </c>
      <c r="W1664">
        <f t="shared" si="183"/>
        <v>2017</v>
      </c>
      <c r="X1664" t="str">
        <f t="shared" si="184"/>
        <v>PBS0</v>
      </c>
    </row>
    <row r="1665" spans="1:24" x14ac:dyDescent="0.2">
      <c r="A1665" s="4">
        <v>43004</v>
      </c>
      <c r="B1665" s="4">
        <v>43006</v>
      </c>
      <c r="C1665" s="4" t="s">
        <v>628</v>
      </c>
      <c r="D1665" t="s">
        <v>570</v>
      </c>
      <c r="E1665" s="4">
        <v>48167</v>
      </c>
      <c r="F1665" s="6">
        <v>8.8749999999999996E-2</v>
      </c>
      <c r="G1665" s="6">
        <v>7.1249999999999994E-2</v>
      </c>
      <c r="H1665" s="6">
        <v>7.2971599999999998E-2</v>
      </c>
      <c r="I1665" s="6">
        <v>7.4062500000000003E-2</v>
      </c>
      <c r="J1665" s="6">
        <v>7.1249999999999994E-2</v>
      </c>
      <c r="K1665" s="6">
        <v>7.2185899999999997E-2</v>
      </c>
      <c r="L1665" s="6">
        <v>7.2812500000000002E-2</v>
      </c>
      <c r="N1665" s="8">
        <v>2129000</v>
      </c>
      <c r="P1665" s="8">
        <v>280000</v>
      </c>
      <c r="R1665" s="8">
        <v>280000</v>
      </c>
      <c r="T1665" s="8">
        <v>7.6035714285714286</v>
      </c>
      <c r="U1665" s="8">
        <v>7.22E-2</v>
      </c>
      <c r="V1665">
        <f t="shared" si="182"/>
        <v>2017</v>
      </c>
      <c r="W1665">
        <f t="shared" si="183"/>
        <v>2017</v>
      </c>
      <c r="X1665" t="str">
        <f t="shared" si="184"/>
        <v>PBS0</v>
      </c>
    </row>
    <row r="1666" spans="1:24" x14ac:dyDescent="0.2">
      <c r="A1666" s="4">
        <v>43011</v>
      </c>
      <c r="B1666" s="4">
        <v>43013</v>
      </c>
      <c r="C1666" t="s">
        <v>628</v>
      </c>
      <c r="D1666" t="s">
        <v>631</v>
      </c>
      <c r="E1666" s="4">
        <v>43104</v>
      </c>
      <c r="F1666" s="6" t="s">
        <v>630</v>
      </c>
      <c r="G1666" s="6">
        <v>4.3999999999999997E-2</v>
      </c>
      <c r="H1666" s="6">
        <v>4.7361899999999998E-2</v>
      </c>
      <c r="I1666" s="6">
        <v>5.2499999999999998E-2</v>
      </c>
      <c r="J1666" s="6">
        <v>4.3999999999999997E-2</v>
      </c>
      <c r="K1666" s="6">
        <v>4.68019E-2</v>
      </c>
      <c r="L1666" s="6">
        <v>4.7600000000000003E-2</v>
      </c>
      <c r="M1666" s="8">
        <v>15000000</v>
      </c>
      <c r="N1666" s="8">
        <v>6075000</v>
      </c>
      <c r="O1666" s="8">
        <v>34144500</v>
      </c>
      <c r="P1666" s="8">
        <v>5250000</v>
      </c>
      <c r="Q1666" s="8">
        <v>20050000</v>
      </c>
      <c r="R1666" s="8">
        <v>5000000</v>
      </c>
      <c r="S1666" s="8">
        <v>17850000</v>
      </c>
      <c r="T1666" s="8">
        <v>1.2150000000000001</v>
      </c>
      <c r="U1666" s="8">
        <v>4.6899999999999997E-2</v>
      </c>
      <c r="V1666">
        <f t="shared" si="182"/>
        <v>2017</v>
      </c>
      <c r="W1666">
        <f t="shared" si="183"/>
        <v>2017</v>
      </c>
      <c r="X1666" t="str">
        <f t="shared" si="184"/>
        <v>SPN1</v>
      </c>
    </row>
    <row r="1667" spans="1:24" x14ac:dyDescent="0.2">
      <c r="A1667" s="4">
        <v>43011</v>
      </c>
      <c r="B1667" s="4">
        <v>43013</v>
      </c>
      <c r="C1667" s="4" t="s">
        <v>628</v>
      </c>
      <c r="D1667" t="s">
        <v>681</v>
      </c>
      <c r="E1667" s="4">
        <v>43377</v>
      </c>
      <c r="F1667" s="6" t="s">
        <v>630</v>
      </c>
      <c r="G1667" s="6">
        <v>5.0999999999999997E-2</v>
      </c>
      <c r="H1667" s="6">
        <v>5.2860900000000002E-2</v>
      </c>
      <c r="I1667" s="6">
        <v>5.6399999999999999E-2</v>
      </c>
      <c r="J1667" s="6">
        <v>5.0999999999999997E-2</v>
      </c>
      <c r="K1667" s="6">
        <v>5.1616700000000001E-2</v>
      </c>
      <c r="L1667" s="6">
        <v>5.1999999999999998E-2</v>
      </c>
      <c r="N1667" s="8">
        <v>7700000</v>
      </c>
      <c r="P1667" s="8">
        <v>4900000</v>
      </c>
      <c r="R1667" s="8">
        <v>3000000</v>
      </c>
      <c r="T1667" s="8">
        <v>2.5666666666666669</v>
      </c>
      <c r="U1667" s="8">
        <v>5.1999999999999998E-2</v>
      </c>
      <c r="V1667">
        <f t="shared" si="182"/>
        <v>2017</v>
      </c>
      <c r="W1667">
        <f t="shared" si="183"/>
        <v>2017</v>
      </c>
      <c r="X1667" t="str">
        <f t="shared" si="184"/>
        <v>SPN1</v>
      </c>
    </row>
    <row r="1668" spans="1:24" x14ac:dyDescent="0.2">
      <c r="A1668" s="4">
        <v>43011</v>
      </c>
      <c r="B1668" s="4">
        <v>43013</v>
      </c>
      <c r="C1668" s="4" t="s">
        <v>628</v>
      </c>
      <c r="D1668" t="s">
        <v>300</v>
      </c>
      <c r="E1668" s="4">
        <v>44696</v>
      </c>
      <c r="F1668" s="6">
        <v>7.0000000000000007E-2</v>
      </c>
      <c r="G1668" s="6">
        <v>6.1100000000000002E-2</v>
      </c>
      <c r="H1668" s="6">
        <v>6.2137499999999998E-2</v>
      </c>
      <c r="I1668" s="6">
        <v>6.3E-2</v>
      </c>
      <c r="J1668" s="6">
        <v>6.1100000000000002E-2</v>
      </c>
      <c r="K1668" s="6">
        <v>6.1796200000000003E-2</v>
      </c>
      <c r="L1668" s="6">
        <v>6.1800000000000001E-2</v>
      </c>
      <c r="N1668" s="8">
        <v>9232000</v>
      </c>
      <c r="P1668" s="8">
        <v>1600000</v>
      </c>
      <c r="R1668" s="8">
        <v>1550000</v>
      </c>
      <c r="T1668" s="8">
        <v>5.9561290322580644</v>
      </c>
      <c r="U1668" s="8">
        <v>6.1800000000000001E-2</v>
      </c>
      <c r="V1668">
        <f t="shared" si="182"/>
        <v>2017</v>
      </c>
      <c r="W1668">
        <f t="shared" si="183"/>
        <v>2017</v>
      </c>
      <c r="X1668" t="str">
        <f t="shared" si="184"/>
        <v>FR00</v>
      </c>
    </row>
    <row r="1669" spans="1:24" x14ac:dyDescent="0.2">
      <c r="A1669" s="4">
        <v>43011</v>
      </c>
      <c r="B1669" s="4">
        <v>43013</v>
      </c>
      <c r="C1669" s="4" t="s">
        <v>628</v>
      </c>
      <c r="D1669" t="s">
        <v>619</v>
      </c>
      <c r="E1669" s="4">
        <v>48441</v>
      </c>
      <c r="F1669" s="6">
        <v>7.4999999999999997E-2</v>
      </c>
      <c r="G1669" s="6">
        <v>7.0300000000000001E-2</v>
      </c>
      <c r="H1669" s="6">
        <v>7.0671800000000007E-2</v>
      </c>
      <c r="I1669" s="6">
        <v>7.1300000000000002E-2</v>
      </c>
      <c r="J1669" s="6">
        <v>7.0300000000000001E-2</v>
      </c>
      <c r="K1669" s="6">
        <v>7.0499300000000001E-2</v>
      </c>
      <c r="L1669" s="6">
        <v>7.0699999999999999E-2</v>
      </c>
      <c r="N1669" s="8">
        <v>5359300</v>
      </c>
      <c r="P1669" s="8">
        <v>3650000</v>
      </c>
      <c r="R1669" s="8">
        <v>3650000</v>
      </c>
      <c r="T1669" s="8">
        <v>1.4683013698630136</v>
      </c>
      <c r="U1669" s="8">
        <v>7.0499999999999993E-2</v>
      </c>
      <c r="V1669">
        <f t="shared" si="182"/>
        <v>2017</v>
      </c>
      <c r="W1669">
        <f t="shared" si="183"/>
        <v>2017</v>
      </c>
      <c r="X1669" t="str">
        <f t="shared" si="184"/>
        <v>FR00</v>
      </c>
    </row>
    <row r="1670" spans="1:24" x14ac:dyDescent="0.2">
      <c r="A1670" s="4">
        <v>43011</v>
      </c>
      <c r="B1670" s="4">
        <v>43013</v>
      </c>
      <c r="C1670" s="4" t="s">
        <v>628</v>
      </c>
      <c r="D1670" t="s">
        <v>674</v>
      </c>
      <c r="E1670" s="4">
        <v>50540</v>
      </c>
      <c r="F1670" s="6">
        <v>7.4999999999999997E-2</v>
      </c>
      <c r="G1670" s="6">
        <v>7.1900000000000006E-2</v>
      </c>
      <c r="H1670" s="6">
        <v>7.2573499999999999E-2</v>
      </c>
      <c r="I1670" s="6">
        <v>7.4499999999999997E-2</v>
      </c>
      <c r="J1670" s="6">
        <v>7.1900000000000006E-2</v>
      </c>
      <c r="K1670" s="6">
        <v>7.2398699999999996E-2</v>
      </c>
      <c r="L1670" s="6">
        <v>7.2800000000000004E-2</v>
      </c>
      <c r="N1670" s="8">
        <v>5778200</v>
      </c>
      <c r="P1670" s="8">
        <v>4650000</v>
      </c>
      <c r="R1670" s="8">
        <v>4650000</v>
      </c>
      <c r="T1670" s="8">
        <v>1.2426236559139785</v>
      </c>
      <c r="U1670" s="8">
        <v>7.2400000000000006E-2</v>
      </c>
      <c r="V1670">
        <f t="shared" si="182"/>
        <v>2017</v>
      </c>
      <c r="W1670">
        <f t="shared" si="183"/>
        <v>2017</v>
      </c>
      <c r="X1670" t="str">
        <f t="shared" si="184"/>
        <v>FR00</v>
      </c>
    </row>
    <row r="1671" spans="1:24" x14ac:dyDescent="0.2">
      <c r="A1671" s="4">
        <v>43018</v>
      </c>
      <c r="B1671" s="4">
        <v>43020</v>
      </c>
      <c r="C1671" t="s">
        <v>628</v>
      </c>
      <c r="D1671" t="s">
        <v>682</v>
      </c>
      <c r="E1671" s="4">
        <v>43201</v>
      </c>
      <c r="F1671" s="6" t="s">
        <v>630</v>
      </c>
      <c r="G1671" s="6">
        <v>4.5937499999999999E-2</v>
      </c>
      <c r="H1671" s="6">
        <v>4.81527E-2</v>
      </c>
      <c r="I1671" s="6">
        <v>5.2499999999999998E-2</v>
      </c>
      <c r="J1671" s="6">
        <v>4.5937499999999999E-2</v>
      </c>
      <c r="K1671" s="6">
        <v>4.6359400000000002E-2</v>
      </c>
      <c r="L1671" s="6">
        <v>4.6875E-2</v>
      </c>
      <c r="M1671" s="8">
        <v>5000000</v>
      </c>
      <c r="N1671" s="8">
        <v>6077000</v>
      </c>
      <c r="O1671" s="8">
        <v>17319200</v>
      </c>
      <c r="Q1671" s="8">
        <v>0</v>
      </c>
      <c r="R1671" s="8">
        <v>2000000</v>
      </c>
      <c r="S1671" s="8">
        <v>7000000</v>
      </c>
      <c r="T1671" s="8">
        <v>3.0385</v>
      </c>
      <c r="U1671" s="8">
        <v>4.9099999999999998E-2</v>
      </c>
      <c r="V1671">
        <f t="shared" si="182"/>
        <v>2017</v>
      </c>
      <c r="W1671">
        <f t="shared" si="183"/>
        <v>2017</v>
      </c>
      <c r="X1671" t="str">
        <f t="shared" si="184"/>
        <v>SPNS</v>
      </c>
    </row>
    <row r="1672" spans="1:24" x14ac:dyDescent="0.2">
      <c r="A1672" s="4">
        <v>43018</v>
      </c>
      <c r="B1672" s="4">
        <v>43020</v>
      </c>
      <c r="C1672" s="4" t="s">
        <v>628</v>
      </c>
      <c r="D1672" t="s">
        <v>611</v>
      </c>
      <c r="E1672" s="4">
        <v>43600</v>
      </c>
      <c r="F1672" s="6">
        <v>6.25E-2</v>
      </c>
      <c r="G1672" s="6">
        <v>5.8125000000000003E-2</v>
      </c>
      <c r="H1672" s="6">
        <v>5.91589E-2</v>
      </c>
      <c r="I1672" s="6">
        <v>6.25E-2</v>
      </c>
      <c r="J1672" s="6">
        <v>5.8125000000000003E-2</v>
      </c>
      <c r="K1672" s="6">
        <v>5.83568E-2</v>
      </c>
      <c r="L1672" s="6">
        <v>5.8437500000000003E-2</v>
      </c>
      <c r="N1672" s="8">
        <v>5719000</v>
      </c>
      <c r="R1672" s="8">
        <v>2000000</v>
      </c>
      <c r="T1672" s="8">
        <v>2.8595000000000002</v>
      </c>
      <c r="U1672" s="8">
        <v>5.8500000000000003E-2</v>
      </c>
      <c r="V1672">
        <f t="shared" si="182"/>
        <v>2017</v>
      </c>
      <c r="W1672">
        <f t="shared" si="183"/>
        <v>2017</v>
      </c>
      <c r="X1672" t="str">
        <f t="shared" si="184"/>
        <v>PBS0</v>
      </c>
    </row>
    <row r="1673" spans="1:24" x14ac:dyDescent="0.2">
      <c r="A1673" s="4">
        <v>43018</v>
      </c>
      <c r="B1673" s="4">
        <v>43020</v>
      </c>
      <c r="C1673" s="4" t="s">
        <v>628</v>
      </c>
      <c r="D1673" t="s">
        <v>612</v>
      </c>
      <c r="E1673" s="4">
        <v>44331</v>
      </c>
      <c r="F1673" s="6">
        <v>6.5000000000000002E-2</v>
      </c>
      <c r="G1673" s="6">
        <v>6.1562499999999999E-2</v>
      </c>
      <c r="H1673" s="6">
        <v>6.2838400000000003E-2</v>
      </c>
      <c r="I1673" s="6">
        <v>6.3750000000000001E-2</v>
      </c>
      <c r="J1673" s="6">
        <v>6.1562499999999999E-2</v>
      </c>
      <c r="K1673" s="6">
        <v>6.2696799999999997E-2</v>
      </c>
      <c r="L1673" s="6">
        <v>6.3437499999999994E-2</v>
      </c>
      <c r="N1673" s="8">
        <v>2324000</v>
      </c>
      <c r="R1673" s="8">
        <v>2000000</v>
      </c>
      <c r="T1673" s="8">
        <v>1.1619999999999999</v>
      </c>
      <c r="U1673" s="8">
        <v>6.2700000000000006E-2</v>
      </c>
      <c r="V1673">
        <f t="shared" si="182"/>
        <v>2017</v>
      </c>
      <c r="W1673">
        <f t="shared" si="183"/>
        <v>2017</v>
      </c>
      <c r="X1673" t="str">
        <f t="shared" si="184"/>
        <v>PBS0</v>
      </c>
    </row>
    <row r="1674" spans="1:24" x14ac:dyDescent="0.2">
      <c r="A1674" s="4">
        <v>43018</v>
      </c>
      <c r="B1674" s="4">
        <v>43020</v>
      </c>
      <c r="C1674" s="4" t="s">
        <v>628</v>
      </c>
      <c r="D1674" t="s">
        <v>555</v>
      </c>
      <c r="E1674" s="4">
        <v>45153</v>
      </c>
      <c r="F1674" s="6">
        <v>8.7499999999999994E-2</v>
      </c>
      <c r="G1674" s="6">
        <v>6.4062499999999994E-2</v>
      </c>
      <c r="H1674" s="6">
        <v>6.5956100000000004E-2</v>
      </c>
      <c r="I1674" s="6">
        <v>6.8125000000000005E-2</v>
      </c>
      <c r="J1674" s="6">
        <v>6.4062499999999994E-2</v>
      </c>
      <c r="K1674" s="6">
        <v>6.5039899999999998E-2</v>
      </c>
      <c r="L1674" s="6">
        <v>6.5937499999999996E-2</v>
      </c>
      <c r="N1674" s="8">
        <v>2060500</v>
      </c>
      <c r="R1674" s="8">
        <v>1000000</v>
      </c>
      <c r="T1674" s="8">
        <v>2.0605000000000002</v>
      </c>
      <c r="U1674" s="8">
        <v>6.54E-2</v>
      </c>
      <c r="V1674">
        <f t="shared" si="182"/>
        <v>2017</v>
      </c>
      <c r="W1674">
        <f t="shared" si="183"/>
        <v>2017</v>
      </c>
      <c r="X1674" t="str">
        <f t="shared" si="184"/>
        <v>PBS0</v>
      </c>
    </row>
    <row r="1675" spans="1:24" x14ac:dyDescent="0.2">
      <c r="A1675" s="4">
        <v>43018</v>
      </c>
      <c r="B1675" s="4">
        <v>43020</v>
      </c>
      <c r="C1675" s="4" t="s">
        <v>628</v>
      </c>
      <c r="D1675" t="s">
        <v>570</v>
      </c>
      <c r="E1675" s="4">
        <v>48167</v>
      </c>
      <c r="F1675" s="6">
        <v>8.8749999999999996E-2</v>
      </c>
      <c r="G1675" s="6">
        <v>7.2499999999999995E-2</v>
      </c>
      <c r="H1675" s="6">
        <v>7.4171699999999993E-2</v>
      </c>
      <c r="I1675" s="6">
        <v>7.6874999999999999E-2</v>
      </c>
      <c r="N1675" s="8">
        <v>1138700</v>
      </c>
      <c r="U1675" s="8">
        <v>7.1900000000000006E-2</v>
      </c>
      <c r="V1675">
        <f t="shared" si="182"/>
        <v>2017</v>
      </c>
      <c r="W1675">
        <f t="shared" si="183"/>
        <v>2017</v>
      </c>
      <c r="X1675" t="str">
        <f t="shared" si="184"/>
        <v>PBS0</v>
      </c>
    </row>
    <row r="1676" spans="1:24" x14ac:dyDescent="0.2">
      <c r="A1676" s="4">
        <v>43025</v>
      </c>
      <c r="B1676" s="4">
        <v>43027</v>
      </c>
      <c r="C1676" t="s">
        <v>628</v>
      </c>
      <c r="D1676" t="s">
        <v>683</v>
      </c>
      <c r="E1676" s="4">
        <v>43118</v>
      </c>
      <c r="F1676" s="6" t="s">
        <v>630</v>
      </c>
      <c r="G1676" s="6">
        <v>4.65E-2</v>
      </c>
      <c r="H1676" s="6">
        <v>4.7970899999999997E-2</v>
      </c>
      <c r="I1676" s="6">
        <v>0.05</v>
      </c>
      <c r="J1676" s="6">
        <v>4.65E-2</v>
      </c>
      <c r="K1676" s="6">
        <v>4.7399700000000003E-2</v>
      </c>
      <c r="L1676" s="6">
        <v>4.7899999999999998E-2</v>
      </c>
      <c r="M1676" s="8">
        <v>15000000</v>
      </c>
      <c r="N1676" s="8">
        <v>5520000</v>
      </c>
      <c r="O1676" s="8">
        <v>34942800</v>
      </c>
      <c r="P1676" s="8">
        <v>3650000</v>
      </c>
      <c r="Q1676" s="8">
        <v>25900000</v>
      </c>
      <c r="R1676" s="8">
        <v>3650000</v>
      </c>
      <c r="S1676" s="8">
        <v>22500000</v>
      </c>
      <c r="T1676" s="8">
        <v>1.5123287671232877</v>
      </c>
      <c r="U1676" s="8">
        <v>4.7399999999999998E-2</v>
      </c>
      <c r="V1676">
        <f t="shared" si="182"/>
        <v>2017</v>
      </c>
      <c r="W1676">
        <f t="shared" si="183"/>
        <v>2017</v>
      </c>
      <c r="X1676" t="str">
        <f t="shared" si="184"/>
        <v>SPN0</v>
      </c>
    </row>
    <row r="1677" spans="1:24" x14ac:dyDescent="0.2">
      <c r="A1677" s="4">
        <v>43025</v>
      </c>
      <c r="B1677" s="4">
        <v>43027</v>
      </c>
      <c r="C1677" s="4" t="s">
        <v>628</v>
      </c>
      <c r="D1677" t="s">
        <v>684</v>
      </c>
      <c r="E1677" s="4">
        <v>43377</v>
      </c>
      <c r="F1677" s="6" t="s">
        <v>630</v>
      </c>
      <c r="G1677" s="6">
        <v>5.0999999999999997E-2</v>
      </c>
      <c r="H1677" s="6">
        <v>5.2473699999999998E-2</v>
      </c>
      <c r="I1677" s="6">
        <v>5.3999999999999999E-2</v>
      </c>
      <c r="J1677" s="6">
        <v>5.0999999999999997E-2</v>
      </c>
      <c r="K1677" s="6">
        <v>5.1761700000000001E-2</v>
      </c>
      <c r="L1677" s="6">
        <v>5.2400000000000002E-2</v>
      </c>
      <c r="N1677" s="8">
        <v>5550000</v>
      </c>
      <c r="P1677" s="8">
        <v>4800000</v>
      </c>
      <c r="R1677" s="8">
        <v>3000000</v>
      </c>
      <c r="T1677" s="8">
        <v>1.85</v>
      </c>
      <c r="U1677" s="8">
        <v>5.2200000000000003E-2</v>
      </c>
      <c r="V1677">
        <f t="shared" si="182"/>
        <v>2017</v>
      </c>
      <c r="W1677">
        <f t="shared" si="183"/>
        <v>2017</v>
      </c>
      <c r="X1677" t="str">
        <f t="shared" si="184"/>
        <v>SPN1</v>
      </c>
    </row>
    <row r="1678" spans="1:24" x14ac:dyDescent="0.2">
      <c r="A1678" s="4">
        <v>43025</v>
      </c>
      <c r="B1678" s="4">
        <v>43027</v>
      </c>
      <c r="C1678" s="4" t="s">
        <v>628</v>
      </c>
      <c r="D1678" t="s">
        <v>300</v>
      </c>
      <c r="E1678" s="4">
        <v>44696</v>
      </c>
      <c r="F1678" s="6">
        <v>7.0000000000000007E-2</v>
      </c>
      <c r="G1678" s="6">
        <v>6.1499999999999999E-2</v>
      </c>
      <c r="H1678" s="6">
        <v>6.2117499999999999E-2</v>
      </c>
      <c r="I1678" s="6">
        <v>6.3E-2</v>
      </c>
      <c r="J1678" s="6">
        <v>6.1499999999999999E-2</v>
      </c>
      <c r="K1678" s="6">
        <v>6.1955900000000001E-2</v>
      </c>
      <c r="L1678" s="6">
        <v>6.2100000000000002E-2</v>
      </c>
      <c r="N1678" s="8">
        <v>10435000</v>
      </c>
      <c r="P1678" s="8">
        <v>8050000</v>
      </c>
      <c r="R1678" s="8">
        <v>6550000</v>
      </c>
      <c r="T1678" s="8">
        <v>1.5931297709923664</v>
      </c>
      <c r="U1678" s="8">
        <v>6.2E-2</v>
      </c>
      <c r="V1678">
        <f t="shared" si="182"/>
        <v>2017</v>
      </c>
      <c r="W1678">
        <f t="shared" si="183"/>
        <v>2017</v>
      </c>
      <c r="X1678" t="str">
        <f t="shared" si="184"/>
        <v>FR00</v>
      </c>
    </row>
    <row r="1679" spans="1:24" x14ac:dyDescent="0.2">
      <c r="A1679" s="4">
        <v>43025</v>
      </c>
      <c r="B1679" s="4">
        <v>43027</v>
      </c>
      <c r="C1679" s="4" t="s">
        <v>628</v>
      </c>
      <c r="D1679" t="s">
        <v>290</v>
      </c>
      <c r="E1679" s="4">
        <v>46522</v>
      </c>
      <c r="F1679" s="6">
        <v>7.0000000000000007E-2</v>
      </c>
      <c r="G1679" s="6">
        <v>6.4500000000000002E-2</v>
      </c>
      <c r="H1679" s="6">
        <v>6.5753599999999995E-2</v>
      </c>
      <c r="I1679" s="6">
        <v>6.6500000000000004E-2</v>
      </c>
      <c r="J1679" s="6">
        <v>6.4500000000000002E-2</v>
      </c>
      <c r="K1679" s="6">
        <v>6.5698099999999995E-2</v>
      </c>
      <c r="L1679" s="6">
        <v>6.6000000000000003E-2</v>
      </c>
      <c r="N1679" s="8">
        <v>5729600</v>
      </c>
      <c r="P1679" s="8">
        <v>5200000</v>
      </c>
      <c r="R1679" s="8">
        <v>5200000</v>
      </c>
      <c r="T1679" s="8">
        <v>1.1018461538461539</v>
      </c>
      <c r="U1679" s="8">
        <v>6.5699999999999995E-2</v>
      </c>
      <c r="V1679">
        <f t="shared" si="182"/>
        <v>2017</v>
      </c>
      <c r="W1679">
        <f t="shared" si="183"/>
        <v>2017</v>
      </c>
      <c r="X1679" t="str">
        <f t="shared" si="184"/>
        <v>FR00</v>
      </c>
    </row>
    <row r="1680" spans="1:24" x14ac:dyDescent="0.2">
      <c r="A1680" s="4">
        <v>43025</v>
      </c>
      <c r="B1680" s="4">
        <v>43027</v>
      </c>
      <c r="C1680" s="4" t="s">
        <v>628</v>
      </c>
      <c r="D1680" t="s">
        <v>674</v>
      </c>
      <c r="E1680" s="4">
        <v>50540</v>
      </c>
      <c r="F1680" s="6">
        <v>7.4999999999999997E-2</v>
      </c>
      <c r="G1680" s="6">
        <v>7.2300000000000003E-2</v>
      </c>
      <c r="H1680" s="6">
        <v>7.2879299999999994E-2</v>
      </c>
      <c r="I1680" s="6">
        <v>7.3499999999999996E-2</v>
      </c>
      <c r="J1680" s="6">
        <v>7.2300000000000003E-2</v>
      </c>
      <c r="K1680" s="6">
        <v>7.2698499999999999E-2</v>
      </c>
      <c r="L1680" s="6">
        <v>7.2800000000000004E-2</v>
      </c>
      <c r="N1680" s="8">
        <v>5668000</v>
      </c>
      <c r="P1680" s="8">
        <v>2850000</v>
      </c>
      <c r="R1680" s="8">
        <v>2850000</v>
      </c>
      <c r="T1680" s="8">
        <v>1.9887719298245614</v>
      </c>
      <c r="U1680" s="8">
        <v>7.2700000000000001E-2</v>
      </c>
      <c r="V1680">
        <f t="shared" si="182"/>
        <v>2017</v>
      </c>
      <c r="W1680">
        <f t="shared" si="183"/>
        <v>2017</v>
      </c>
      <c r="X1680" t="str">
        <f t="shared" si="184"/>
        <v>FR00</v>
      </c>
    </row>
    <row r="1681" spans="1:24" x14ac:dyDescent="0.2">
      <c r="A1681" s="4">
        <v>43025</v>
      </c>
      <c r="B1681" s="4">
        <v>43027</v>
      </c>
      <c r="C1681" s="4" t="s">
        <v>628</v>
      </c>
      <c r="D1681" t="s">
        <v>680</v>
      </c>
      <c r="E1681" s="4">
        <v>54193</v>
      </c>
      <c r="F1681" s="6">
        <v>7.3749999999999996E-2</v>
      </c>
      <c r="G1681" s="6">
        <v>7.2300000000000003E-2</v>
      </c>
      <c r="H1681" s="6">
        <v>7.3487899999999995E-2</v>
      </c>
      <c r="I1681" s="6">
        <v>7.4999999999999997E-2</v>
      </c>
      <c r="J1681" s="6">
        <v>7.2300000000000003E-2</v>
      </c>
      <c r="K1681" s="6">
        <v>7.2971300000000003E-2</v>
      </c>
      <c r="L1681" s="6">
        <v>7.3099999999999998E-2</v>
      </c>
      <c r="N1681" s="8">
        <v>2040200</v>
      </c>
      <c r="P1681" s="8">
        <v>1350000</v>
      </c>
      <c r="R1681" s="8">
        <v>1250000</v>
      </c>
      <c r="T1681" s="8">
        <v>1.6321600000000001</v>
      </c>
      <c r="U1681" s="8">
        <v>7.2999999999999995E-2</v>
      </c>
      <c r="V1681">
        <f t="shared" si="182"/>
        <v>2017</v>
      </c>
      <c r="W1681">
        <f t="shared" si="183"/>
        <v>2017</v>
      </c>
      <c r="X1681" t="str">
        <f t="shared" si="184"/>
        <v>FR00</v>
      </c>
    </row>
    <row r="1682" spans="1:24" x14ac:dyDescent="0.2">
      <c r="A1682" s="4">
        <v>43031</v>
      </c>
      <c r="B1682" s="4">
        <v>43033</v>
      </c>
      <c r="C1682" t="s">
        <v>624</v>
      </c>
      <c r="D1682" t="s">
        <v>685</v>
      </c>
      <c r="E1682" s="4">
        <v>44119</v>
      </c>
      <c r="F1682" s="6">
        <v>5.8500000000000003E-2</v>
      </c>
      <c r="K1682" s="6">
        <v>5.8500000000000003E-2</v>
      </c>
      <c r="N1682" s="8">
        <v>8975810</v>
      </c>
      <c r="P1682" s="8">
        <v>8948660</v>
      </c>
      <c r="R1682" s="8">
        <v>8948660</v>
      </c>
      <c r="T1682" s="8">
        <v>1.0030339738016643</v>
      </c>
      <c r="U1682" s="8">
        <v>5.8500000000000003E-2</v>
      </c>
      <c r="V1682">
        <f t="shared" si="182"/>
        <v>2017</v>
      </c>
      <c r="W1682">
        <f t="shared" si="183"/>
        <v>2017</v>
      </c>
      <c r="X1682" t="str">
        <f t="shared" si="184"/>
        <v>ORI0</v>
      </c>
    </row>
    <row r="1683" spans="1:24" x14ac:dyDescent="0.2">
      <c r="A1683" s="4">
        <v>43032</v>
      </c>
      <c r="B1683" s="4">
        <v>43034</v>
      </c>
      <c r="C1683" t="s">
        <v>628</v>
      </c>
      <c r="D1683" t="s">
        <v>682</v>
      </c>
      <c r="E1683" s="4">
        <v>43201</v>
      </c>
      <c r="F1683" s="6" t="s">
        <v>630</v>
      </c>
      <c r="G1683" s="6">
        <v>4.6249999999999999E-2</v>
      </c>
      <c r="H1683" s="6">
        <v>4.97282E-2</v>
      </c>
      <c r="I1683" s="6">
        <v>5.7500000000000002E-2</v>
      </c>
      <c r="J1683" s="6">
        <v>4.6249999999999999E-2</v>
      </c>
      <c r="K1683" s="6">
        <v>4.79102E-2</v>
      </c>
      <c r="L1683" s="6">
        <v>4.8437500000000001E-2</v>
      </c>
      <c r="M1683" s="8">
        <v>5000000</v>
      </c>
      <c r="N1683" s="8">
        <v>4726000</v>
      </c>
      <c r="O1683" s="8">
        <v>13874700</v>
      </c>
      <c r="P1683" s="8">
        <v>4726000</v>
      </c>
      <c r="Q1683" s="8">
        <v>13741000</v>
      </c>
      <c r="R1683" s="8">
        <v>1600000</v>
      </c>
      <c r="S1683" s="8">
        <v>7000000</v>
      </c>
      <c r="T1683" s="8">
        <v>2.9537499999999999</v>
      </c>
      <c r="U1683" s="8">
        <v>0.05</v>
      </c>
      <c r="V1683">
        <f t="shared" si="182"/>
        <v>2017</v>
      </c>
      <c r="W1683">
        <f t="shared" si="183"/>
        <v>2017</v>
      </c>
      <c r="X1683" t="str">
        <f t="shared" si="184"/>
        <v>SPNS</v>
      </c>
    </row>
    <row r="1684" spans="1:24" x14ac:dyDescent="0.2">
      <c r="A1684" s="4">
        <v>43032</v>
      </c>
      <c r="B1684" s="4">
        <v>43034</v>
      </c>
      <c r="C1684" s="4" t="s">
        <v>628</v>
      </c>
      <c r="D1684" t="s">
        <v>611</v>
      </c>
      <c r="E1684" s="4">
        <v>43600</v>
      </c>
      <c r="F1684" s="6">
        <v>6.25E-2</v>
      </c>
      <c r="G1684" s="6">
        <v>5.8125000000000003E-2</v>
      </c>
      <c r="H1684" s="6">
        <v>5.9295500000000001E-2</v>
      </c>
      <c r="I1684" s="6">
        <v>6.5000000000000002E-2</v>
      </c>
      <c r="J1684" s="6">
        <v>5.8125000000000003E-2</v>
      </c>
      <c r="K1684" s="6">
        <v>5.8856400000000003E-2</v>
      </c>
      <c r="L1684" s="6">
        <v>5.9062499999999997E-2</v>
      </c>
      <c r="N1684" s="8">
        <v>6230000</v>
      </c>
      <c r="P1684" s="8">
        <v>6230000</v>
      </c>
      <c r="R1684" s="8">
        <v>3110000</v>
      </c>
      <c r="T1684" s="8">
        <v>2.0032154340836015</v>
      </c>
      <c r="U1684" s="8">
        <v>5.9700000000000003E-2</v>
      </c>
      <c r="V1684">
        <f t="shared" si="182"/>
        <v>2017</v>
      </c>
      <c r="W1684">
        <f t="shared" si="183"/>
        <v>2017</v>
      </c>
      <c r="X1684" t="str">
        <f t="shared" si="184"/>
        <v>PBS0</v>
      </c>
    </row>
    <row r="1685" spans="1:24" x14ac:dyDescent="0.2">
      <c r="A1685" s="4">
        <v>43032</v>
      </c>
      <c r="B1685" s="4">
        <v>43034</v>
      </c>
      <c r="C1685" s="4" t="s">
        <v>628</v>
      </c>
      <c r="D1685" t="s">
        <v>612</v>
      </c>
      <c r="E1685" s="4">
        <v>44331</v>
      </c>
      <c r="F1685" s="6">
        <v>6.5000000000000002E-2</v>
      </c>
      <c r="G1685" s="6">
        <v>6.2812499999999993E-2</v>
      </c>
      <c r="H1685" s="6">
        <v>6.4150600000000002E-2</v>
      </c>
      <c r="I1685" s="6">
        <v>6.5312499999999996E-2</v>
      </c>
      <c r="J1685" s="6">
        <v>6.2812499999999993E-2</v>
      </c>
      <c r="K1685" s="6">
        <v>6.4012299999999994E-2</v>
      </c>
      <c r="L1685" s="6">
        <v>6.5000000000000002E-2</v>
      </c>
      <c r="N1685" s="8">
        <v>1395000</v>
      </c>
      <c r="P1685" s="8">
        <v>1395000</v>
      </c>
      <c r="R1685" s="8">
        <v>1200000</v>
      </c>
      <c r="T1685" s="8">
        <v>1.1625000000000001</v>
      </c>
      <c r="U1685" s="8">
        <v>6.4699999999999994E-2</v>
      </c>
      <c r="V1685">
        <f t="shared" si="182"/>
        <v>2017</v>
      </c>
      <c r="W1685">
        <f t="shared" si="183"/>
        <v>2017</v>
      </c>
      <c r="X1685" t="str">
        <f t="shared" si="184"/>
        <v>PBS0</v>
      </c>
    </row>
    <row r="1686" spans="1:24" x14ac:dyDescent="0.2">
      <c r="A1686" s="4">
        <v>43032</v>
      </c>
      <c r="B1686" s="4">
        <v>43034</v>
      </c>
      <c r="C1686" s="4" t="s">
        <v>628</v>
      </c>
      <c r="D1686" t="s">
        <v>555</v>
      </c>
      <c r="E1686" s="4">
        <v>45153</v>
      </c>
      <c r="F1686" s="6">
        <v>8.7499999999999994E-2</v>
      </c>
      <c r="G1686" s="6">
        <v>6.5312499999999996E-2</v>
      </c>
      <c r="H1686" s="6">
        <v>6.6994100000000001E-2</v>
      </c>
      <c r="I1686" s="6">
        <v>6.8125000000000005E-2</v>
      </c>
      <c r="J1686" s="6">
        <v>6.5312499999999996E-2</v>
      </c>
      <c r="K1686" s="6">
        <v>6.6074499999999994E-2</v>
      </c>
      <c r="L1686" s="6">
        <v>6.6875000000000004E-2</v>
      </c>
      <c r="N1686" s="8">
        <v>733100</v>
      </c>
      <c r="P1686" s="8">
        <v>670000</v>
      </c>
      <c r="R1686" s="8">
        <v>370000</v>
      </c>
      <c r="T1686" s="8">
        <v>1.9813513513513514</v>
      </c>
      <c r="U1686" s="8">
        <v>6.6900000000000001E-2</v>
      </c>
      <c r="V1686">
        <f t="shared" si="182"/>
        <v>2017</v>
      </c>
      <c r="W1686">
        <f t="shared" si="183"/>
        <v>2017</v>
      </c>
      <c r="X1686" t="str">
        <f t="shared" si="184"/>
        <v>PBS0</v>
      </c>
    </row>
    <row r="1687" spans="1:24" x14ac:dyDescent="0.2">
      <c r="A1687" s="4">
        <v>43032</v>
      </c>
      <c r="B1687" s="4">
        <v>43034</v>
      </c>
      <c r="C1687" s="4" t="s">
        <v>628</v>
      </c>
      <c r="D1687" t="s">
        <v>570</v>
      </c>
      <c r="E1687" s="4">
        <v>48167</v>
      </c>
      <c r="F1687" s="6">
        <v>8.8749999999999996E-2</v>
      </c>
      <c r="G1687" s="6">
        <v>7.2812500000000002E-2</v>
      </c>
      <c r="H1687" s="6">
        <v>7.4363100000000001E-2</v>
      </c>
      <c r="I1687" s="6">
        <v>7.6249999999999998E-2</v>
      </c>
      <c r="J1687" s="6">
        <v>7.2812500000000002E-2</v>
      </c>
      <c r="K1687" s="6">
        <v>7.4299100000000007E-2</v>
      </c>
      <c r="L1687" s="6">
        <v>7.4687500000000004E-2</v>
      </c>
      <c r="N1687" s="8">
        <v>790600</v>
      </c>
      <c r="P1687" s="8">
        <v>720000</v>
      </c>
      <c r="R1687" s="8">
        <v>720000</v>
      </c>
      <c r="T1687" s="8">
        <v>1.0980555555555556</v>
      </c>
      <c r="U1687" s="8">
        <v>7.4300000000000005E-2</v>
      </c>
      <c r="V1687">
        <f t="shared" si="182"/>
        <v>2017</v>
      </c>
      <c r="W1687">
        <f t="shared" si="183"/>
        <v>2017</v>
      </c>
      <c r="X1687" t="str">
        <f t="shared" si="184"/>
        <v>PBS0</v>
      </c>
    </row>
    <row r="1688" spans="1:24" x14ac:dyDescent="0.2">
      <c r="A1688" s="4">
        <v>43039</v>
      </c>
      <c r="B1688" s="4">
        <v>43041</v>
      </c>
      <c r="C1688" t="s">
        <v>628</v>
      </c>
      <c r="D1688" t="s">
        <v>635</v>
      </c>
      <c r="E1688" s="4">
        <v>43133</v>
      </c>
      <c r="F1688" s="6" t="s">
        <v>630</v>
      </c>
      <c r="G1688" s="6">
        <v>4.7E-2</v>
      </c>
      <c r="H1688" s="6">
        <v>4.8082600000000003E-2</v>
      </c>
      <c r="I1688" s="6">
        <v>4.9000000000000002E-2</v>
      </c>
      <c r="J1688" s="6">
        <v>4.7E-2</v>
      </c>
      <c r="K1688" s="6">
        <v>4.7995900000000001E-2</v>
      </c>
      <c r="L1688" s="6">
        <v>4.8500000000000001E-2</v>
      </c>
      <c r="M1688" s="8">
        <v>15000000</v>
      </c>
      <c r="N1688" s="8">
        <v>5150000</v>
      </c>
      <c r="O1688" s="8">
        <v>41483600</v>
      </c>
      <c r="P1688" s="8">
        <v>4900000</v>
      </c>
      <c r="Q1688" s="8">
        <v>35737500</v>
      </c>
      <c r="R1688" s="8">
        <v>4900000</v>
      </c>
      <c r="S1688" s="8">
        <v>22500000</v>
      </c>
      <c r="T1688" s="8">
        <v>1.0510204081632653</v>
      </c>
      <c r="U1688" s="8">
        <v>4.8000000000000001E-2</v>
      </c>
      <c r="V1688">
        <f t="shared" si="182"/>
        <v>2017</v>
      </c>
      <c r="W1688">
        <f t="shared" si="183"/>
        <v>2017</v>
      </c>
      <c r="X1688" t="str">
        <f t="shared" si="184"/>
        <v>SPN1</v>
      </c>
    </row>
    <row r="1689" spans="1:24" x14ac:dyDescent="0.2">
      <c r="A1689" s="4">
        <v>43039</v>
      </c>
      <c r="B1689" s="4">
        <v>43041</v>
      </c>
      <c r="C1689" s="4" t="s">
        <v>628</v>
      </c>
      <c r="D1689" t="s">
        <v>673</v>
      </c>
      <c r="E1689" s="4">
        <v>43132</v>
      </c>
      <c r="F1689" s="6" t="s">
        <v>630</v>
      </c>
      <c r="G1689" s="6">
        <v>5.0999999999999997E-2</v>
      </c>
      <c r="H1689" s="6">
        <v>5.2319699999999997E-2</v>
      </c>
      <c r="I1689" s="6">
        <v>5.4899999999999997E-2</v>
      </c>
      <c r="J1689" s="6">
        <v>5.0999999999999997E-2</v>
      </c>
      <c r="K1689" s="6">
        <v>5.1776999999999997E-2</v>
      </c>
      <c r="L1689" s="6">
        <v>5.2299999999999999E-2</v>
      </c>
      <c r="N1689" s="8">
        <v>4315000</v>
      </c>
      <c r="P1689" s="8">
        <v>4100000</v>
      </c>
      <c r="R1689" s="8">
        <v>3000000</v>
      </c>
      <c r="T1689" s="8">
        <v>1.4383333333333332</v>
      </c>
      <c r="U1689" s="8">
        <v>5.2200000000000003E-2</v>
      </c>
      <c r="V1689">
        <f t="shared" si="182"/>
        <v>2017</v>
      </c>
      <c r="W1689">
        <f t="shared" si="183"/>
        <v>2017</v>
      </c>
      <c r="X1689" t="str">
        <f t="shared" si="184"/>
        <v>SPN1</v>
      </c>
    </row>
    <row r="1690" spans="1:24" x14ac:dyDescent="0.2">
      <c r="A1690" s="4">
        <v>43039</v>
      </c>
      <c r="B1690" s="4">
        <v>43041</v>
      </c>
      <c r="C1690" s="4" t="s">
        <v>628</v>
      </c>
      <c r="D1690" t="s">
        <v>300</v>
      </c>
      <c r="E1690" s="4">
        <v>44696</v>
      </c>
      <c r="F1690" s="6">
        <v>7.0000000000000007E-2</v>
      </c>
      <c r="G1690" s="6">
        <v>6.4000000000000001E-2</v>
      </c>
      <c r="H1690" s="6">
        <v>6.4396400000000006E-2</v>
      </c>
      <c r="I1690" s="6">
        <v>6.5500000000000003E-2</v>
      </c>
      <c r="J1690" s="6">
        <v>6.4000000000000001E-2</v>
      </c>
      <c r="K1690" s="6">
        <v>6.4128599999999994E-2</v>
      </c>
      <c r="L1690" s="6">
        <v>6.4299999999999996E-2</v>
      </c>
      <c r="N1690" s="8">
        <v>7035000</v>
      </c>
      <c r="P1690" s="8">
        <v>5950000</v>
      </c>
      <c r="R1690" s="8">
        <v>3200000</v>
      </c>
      <c r="T1690" s="8">
        <v>2.1984374999999998</v>
      </c>
      <c r="U1690" s="8">
        <v>6.4299999999999996E-2</v>
      </c>
      <c r="V1690">
        <f t="shared" si="182"/>
        <v>2017</v>
      </c>
      <c r="W1690">
        <f t="shared" si="183"/>
        <v>2017</v>
      </c>
      <c r="X1690" t="str">
        <f t="shared" si="184"/>
        <v>FR00</v>
      </c>
    </row>
    <row r="1691" spans="1:24" x14ac:dyDescent="0.2">
      <c r="A1691" s="4">
        <v>43039</v>
      </c>
      <c r="B1691" s="4">
        <v>43041</v>
      </c>
      <c r="C1691" s="4" t="s">
        <v>628</v>
      </c>
      <c r="D1691" t="s">
        <v>290</v>
      </c>
      <c r="E1691" s="4">
        <v>46522</v>
      </c>
      <c r="F1691" s="6">
        <v>7.0000000000000007E-2</v>
      </c>
      <c r="G1691" s="6">
        <v>6.7000000000000004E-2</v>
      </c>
      <c r="H1691" s="6">
        <v>6.81176E-2</v>
      </c>
      <c r="I1691" s="6">
        <v>7.0000000000000007E-2</v>
      </c>
      <c r="J1691" s="6">
        <v>6.7000000000000004E-2</v>
      </c>
      <c r="K1691" s="6">
        <v>6.77151E-2</v>
      </c>
      <c r="L1691" s="6">
        <v>6.8199999999999997E-2</v>
      </c>
      <c r="N1691" s="8">
        <v>12287500</v>
      </c>
      <c r="P1691" s="8">
        <v>12287500</v>
      </c>
      <c r="R1691" s="8">
        <v>7350000</v>
      </c>
      <c r="T1691" s="8">
        <v>1.6717687074829932</v>
      </c>
      <c r="U1691" s="8">
        <v>6.8199999999999997E-2</v>
      </c>
      <c r="V1691">
        <f t="shared" si="182"/>
        <v>2017</v>
      </c>
      <c r="W1691">
        <f t="shared" si="183"/>
        <v>2017</v>
      </c>
      <c r="X1691" t="str">
        <f t="shared" si="184"/>
        <v>FR00</v>
      </c>
    </row>
    <row r="1692" spans="1:24" x14ac:dyDescent="0.2">
      <c r="A1692" s="4">
        <v>43039</v>
      </c>
      <c r="B1692" s="4">
        <v>43041</v>
      </c>
      <c r="C1692" s="4" t="s">
        <v>628</v>
      </c>
      <c r="D1692" t="s">
        <v>619</v>
      </c>
      <c r="E1692" s="4">
        <v>48441</v>
      </c>
      <c r="F1692" s="6">
        <v>7.4999999999999997E-2</v>
      </c>
      <c r="G1692" s="6">
        <v>7.3400000000000007E-2</v>
      </c>
      <c r="H1692" s="6">
        <v>7.3885199999999998E-2</v>
      </c>
      <c r="I1692" s="6">
        <v>7.5300000000000006E-2</v>
      </c>
      <c r="J1692" s="6">
        <v>7.3400000000000007E-2</v>
      </c>
      <c r="K1692" s="6">
        <v>7.3541800000000004E-2</v>
      </c>
      <c r="L1692" s="6">
        <v>7.3700000000000002E-2</v>
      </c>
      <c r="N1692" s="8">
        <v>12696100</v>
      </c>
      <c r="P1692" s="8">
        <v>8500000</v>
      </c>
      <c r="R1692" s="8">
        <v>4050000</v>
      </c>
      <c r="T1692" s="8">
        <v>3.1348395061728396</v>
      </c>
      <c r="U1692" s="8">
        <v>7.3700000000000002E-2</v>
      </c>
      <c r="V1692">
        <f t="shared" si="182"/>
        <v>2017</v>
      </c>
      <c r="W1692">
        <f t="shared" si="183"/>
        <v>2017</v>
      </c>
      <c r="X1692" t="str">
        <f t="shared" si="184"/>
        <v>FR00</v>
      </c>
    </row>
    <row r="1693" spans="1:24" x14ac:dyDescent="0.2">
      <c r="A1693" s="4">
        <v>43046</v>
      </c>
      <c r="B1693" s="4">
        <v>43048</v>
      </c>
      <c r="C1693" t="s">
        <v>628</v>
      </c>
      <c r="D1693" t="s">
        <v>686</v>
      </c>
      <c r="E1693" s="4">
        <v>43228</v>
      </c>
      <c r="F1693" s="6" t="s">
        <v>630</v>
      </c>
      <c r="G1693" s="6">
        <v>4.71875E-2</v>
      </c>
      <c r="H1693" s="6">
        <v>5.1418100000000001E-2</v>
      </c>
      <c r="I1693" s="6">
        <v>5.7500000000000002E-2</v>
      </c>
      <c r="J1693" s="6">
        <v>4.71875E-2</v>
      </c>
      <c r="K1693" s="6">
        <v>4.99917E-2</v>
      </c>
      <c r="L1693" s="6">
        <v>5.1249999999999997E-2</v>
      </c>
      <c r="M1693" s="8">
        <v>5000000</v>
      </c>
      <c r="N1693" s="8">
        <v>3738300</v>
      </c>
      <c r="O1693" s="8">
        <v>12822000</v>
      </c>
      <c r="P1693" s="8">
        <v>970000</v>
      </c>
      <c r="Q1693" s="8">
        <v>7040000</v>
      </c>
      <c r="R1693" s="8">
        <v>970000</v>
      </c>
      <c r="S1693" s="8">
        <v>6500000</v>
      </c>
      <c r="T1693" s="8">
        <v>3.8539175257731957</v>
      </c>
      <c r="U1693" s="8">
        <v>0.05</v>
      </c>
      <c r="V1693">
        <f t="shared" si="182"/>
        <v>2017</v>
      </c>
      <c r="W1693">
        <f t="shared" si="183"/>
        <v>2017</v>
      </c>
      <c r="X1693" t="str">
        <f t="shared" si="184"/>
        <v>SPNS</v>
      </c>
    </row>
    <row r="1694" spans="1:24" x14ac:dyDescent="0.2">
      <c r="A1694" s="4">
        <v>43046</v>
      </c>
      <c r="B1694" s="4">
        <v>43048</v>
      </c>
      <c r="C1694" s="4" t="s">
        <v>628</v>
      </c>
      <c r="D1694" t="s">
        <v>611</v>
      </c>
      <c r="E1694" s="4">
        <v>43600</v>
      </c>
      <c r="F1694" s="6">
        <v>6.25E-2</v>
      </c>
      <c r="G1694" s="6">
        <v>5.7812500000000003E-2</v>
      </c>
      <c r="H1694" s="6">
        <v>5.8948399999999998E-2</v>
      </c>
      <c r="I1694" s="6">
        <v>0.06</v>
      </c>
      <c r="J1694" s="6">
        <v>5.7812500000000003E-2</v>
      </c>
      <c r="K1694" s="6">
        <v>5.87243E-2</v>
      </c>
      <c r="L1694" s="6">
        <v>5.9062499999999997E-2</v>
      </c>
      <c r="N1694" s="8">
        <v>5515000</v>
      </c>
      <c r="P1694" s="8">
        <v>4455000</v>
      </c>
      <c r="R1694" s="8">
        <v>3915000</v>
      </c>
      <c r="T1694" s="8">
        <v>1.4086845466155811</v>
      </c>
      <c r="U1694" s="8">
        <v>5.8799999999999998E-2</v>
      </c>
      <c r="V1694">
        <f t="shared" si="182"/>
        <v>2017</v>
      </c>
      <c r="W1694">
        <f t="shared" si="183"/>
        <v>2017</v>
      </c>
      <c r="X1694" t="str">
        <f t="shared" si="184"/>
        <v>PBS0</v>
      </c>
    </row>
    <row r="1695" spans="1:24" x14ac:dyDescent="0.2">
      <c r="A1695" s="4">
        <v>43046</v>
      </c>
      <c r="B1695" s="4">
        <v>43048</v>
      </c>
      <c r="C1695" s="4" t="s">
        <v>628</v>
      </c>
      <c r="D1695" t="s">
        <v>612</v>
      </c>
      <c r="E1695" s="4">
        <v>44331</v>
      </c>
      <c r="F1695" s="6">
        <v>6.5000000000000002E-2</v>
      </c>
      <c r="G1695" s="6">
        <v>6.3750000000000001E-2</v>
      </c>
      <c r="H1695" s="6">
        <v>6.4745399999999995E-2</v>
      </c>
      <c r="I1695" s="6">
        <v>6.5312499999999996E-2</v>
      </c>
      <c r="J1695" s="6">
        <v>6.3750000000000001E-2</v>
      </c>
      <c r="K1695" s="6">
        <v>6.4199999999999993E-2</v>
      </c>
      <c r="L1695" s="6">
        <v>6.4375000000000002E-2</v>
      </c>
      <c r="N1695" s="8">
        <v>1858000</v>
      </c>
      <c r="P1695" s="8">
        <v>550000</v>
      </c>
      <c r="R1695" s="8">
        <v>550000</v>
      </c>
      <c r="T1695" s="8">
        <v>3.3781818181818184</v>
      </c>
      <c r="U1695" s="8">
        <v>6.4199999999999993E-2</v>
      </c>
      <c r="V1695">
        <f t="shared" si="182"/>
        <v>2017</v>
      </c>
      <c r="W1695">
        <f t="shared" si="183"/>
        <v>2017</v>
      </c>
      <c r="X1695" t="str">
        <f t="shared" si="184"/>
        <v>PBS0</v>
      </c>
    </row>
    <row r="1696" spans="1:24" x14ac:dyDescent="0.2">
      <c r="A1696" s="4">
        <v>43046</v>
      </c>
      <c r="B1696" s="4">
        <v>43048</v>
      </c>
      <c r="C1696" s="4" t="s">
        <v>628</v>
      </c>
      <c r="D1696" t="s">
        <v>555</v>
      </c>
      <c r="E1696" s="4">
        <v>45153</v>
      </c>
      <c r="F1696" s="6">
        <v>8.7499999999999994E-2</v>
      </c>
      <c r="G1696" s="6">
        <v>6.5625000000000003E-2</v>
      </c>
      <c r="H1696" s="6">
        <v>6.63406E-2</v>
      </c>
      <c r="I1696" s="6">
        <v>6.7187499999999997E-2</v>
      </c>
      <c r="J1696" s="6">
        <v>6.5625000000000003E-2</v>
      </c>
      <c r="K1696" s="6">
        <v>6.6295199999999999E-2</v>
      </c>
      <c r="L1696" s="6">
        <v>6.7187499999999997E-2</v>
      </c>
      <c r="N1696" s="8">
        <v>872000</v>
      </c>
      <c r="P1696" s="8">
        <v>800000</v>
      </c>
      <c r="R1696" s="8">
        <v>800000</v>
      </c>
      <c r="T1696" s="8">
        <v>1.0900000000000001</v>
      </c>
      <c r="U1696" s="8">
        <v>6.6299999999999998E-2</v>
      </c>
      <c r="V1696">
        <f t="shared" si="182"/>
        <v>2017</v>
      </c>
      <c r="W1696">
        <f t="shared" si="183"/>
        <v>2017</v>
      </c>
      <c r="X1696" t="str">
        <f t="shared" si="184"/>
        <v>PBS0</v>
      </c>
    </row>
    <row r="1697" spans="1:24" x14ac:dyDescent="0.2">
      <c r="A1697" s="4">
        <v>43046</v>
      </c>
      <c r="B1697" s="4">
        <v>43048</v>
      </c>
      <c r="C1697" s="4" t="s">
        <v>628</v>
      </c>
      <c r="D1697" t="s">
        <v>570</v>
      </c>
      <c r="E1697" s="4">
        <v>48167</v>
      </c>
      <c r="F1697" s="6">
        <v>8.8749999999999996E-2</v>
      </c>
      <c r="G1697" s="6">
        <v>7.3124999999999996E-2</v>
      </c>
      <c r="H1697" s="6">
        <v>7.4187299999999998E-2</v>
      </c>
      <c r="I1697" s="6">
        <v>7.6249999999999998E-2</v>
      </c>
      <c r="J1697" s="6">
        <v>7.3124999999999996E-2</v>
      </c>
      <c r="K1697" s="6">
        <v>7.3798000000000002E-2</v>
      </c>
      <c r="L1697" s="6">
        <v>7.4062500000000003E-2</v>
      </c>
      <c r="N1697" s="8">
        <v>838700</v>
      </c>
      <c r="P1697" s="8">
        <v>265000</v>
      </c>
      <c r="R1697" s="8">
        <v>265000</v>
      </c>
      <c r="T1697" s="8">
        <v>3.1649056603773587</v>
      </c>
      <c r="U1697" s="8">
        <v>7.3800000000000004E-2</v>
      </c>
      <c r="V1697">
        <f t="shared" si="182"/>
        <v>2017</v>
      </c>
      <c r="W1697">
        <f t="shared" si="183"/>
        <v>2017</v>
      </c>
      <c r="X1697" t="str">
        <f t="shared" si="184"/>
        <v>PBS0</v>
      </c>
    </row>
    <row r="1698" spans="1:24" x14ac:dyDescent="0.2">
      <c r="A1698" s="4">
        <v>43053</v>
      </c>
      <c r="B1698" s="4">
        <v>43055</v>
      </c>
      <c r="C1698" t="s">
        <v>628</v>
      </c>
      <c r="D1698" t="s">
        <v>687</v>
      </c>
      <c r="E1698" s="4">
        <v>43146</v>
      </c>
      <c r="F1698" s="6" t="s">
        <v>630</v>
      </c>
      <c r="G1698" s="6">
        <v>4.7500000000000001E-2</v>
      </c>
      <c r="H1698" s="6">
        <v>4.87813E-2</v>
      </c>
      <c r="I1698" s="6">
        <v>5.1999999999999998E-2</v>
      </c>
      <c r="J1698" s="6">
        <v>4.7500000000000001E-2</v>
      </c>
      <c r="K1698" s="6">
        <v>4.8269199999999998E-2</v>
      </c>
      <c r="L1698" s="6">
        <v>4.8800000000000003E-2</v>
      </c>
      <c r="M1698" s="8">
        <v>15000000</v>
      </c>
      <c r="N1698" s="8">
        <v>3900000</v>
      </c>
      <c r="O1698" s="8">
        <v>38923500</v>
      </c>
      <c r="P1698" s="8">
        <v>2600000</v>
      </c>
      <c r="Q1698" s="8">
        <v>26500000</v>
      </c>
      <c r="R1698" s="8">
        <v>2600000</v>
      </c>
      <c r="S1698" s="8">
        <v>19400000</v>
      </c>
      <c r="T1698" s="8">
        <v>1.5</v>
      </c>
      <c r="U1698" s="8">
        <v>4.8300000000000003E-2</v>
      </c>
      <c r="V1698">
        <f t="shared" si="182"/>
        <v>2017</v>
      </c>
      <c r="W1698">
        <f t="shared" si="183"/>
        <v>2017</v>
      </c>
      <c r="X1698" t="str">
        <f t="shared" si="184"/>
        <v>SPN0</v>
      </c>
    </row>
    <row r="1699" spans="1:24" x14ac:dyDescent="0.2">
      <c r="A1699" s="4">
        <v>43053</v>
      </c>
      <c r="B1699" s="4">
        <v>43055</v>
      </c>
      <c r="C1699" s="4" t="s">
        <v>628</v>
      </c>
      <c r="D1699" t="s">
        <v>688</v>
      </c>
      <c r="E1699" s="4">
        <v>43419</v>
      </c>
      <c r="F1699" s="6" t="s">
        <v>630</v>
      </c>
      <c r="G1699" s="6">
        <v>5.1900000000000002E-2</v>
      </c>
      <c r="H1699" s="6">
        <v>5.3297200000000003E-2</v>
      </c>
      <c r="I1699" s="6">
        <v>5.5500000000000001E-2</v>
      </c>
      <c r="J1699" s="6">
        <v>5.1900000000000002E-2</v>
      </c>
      <c r="K1699" s="6">
        <v>5.253E-2</v>
      </c>
      <c r="L1699" s="6">
        <v>5.3199999999999997E-2</v>
      </c>
      <c r="N1699" s="8">
        <v>6000000</v>
      </c>
      <c r="P1699" s="8">
        <v>5200000</v>
      </c>
      <c r="R1699" s="8">
        <v>3000000</v>
      </c>
      <c r="T1699" s="8">
        <v>2</v>
      </c>
      <c r="U1699" s="8">
        <v>5.2999999999999999E-2</v>
      </c>
      <c r="V1699">
        <f t="shared" si="182"/>
        <v>2017</v>
      </c>
      <c r="W1699">
        <f t="shared" si="183"/>
        <v>2017</v>
      </c>
      <c r="X1699" t="str">
        <f t="shared" si="184"/>
        <v>SPN1</v>
      </c>
    </row>
    <row r="1700" spans="1:24" x14ac:dyDescent="0.2">
      <c r="A1700" s="4">
        <v>43053</v>
      </c>
      <c r="B1700" s="4">
        <v>43055</v>
      </c>
      <c r="C1700" s="4" t="s">
        <v>628</v>
      </c>
      <c r="D1700" t="s">
        <v>300</v>
      </c>
      <c r="E1700" s="4">
        <v>44696</v>
      </c>
      <c r="F1700" s="6">
        <v>7.0000000000000007E-2</v>
      </c>
      <c r="G1700" s="6">
        <v>6.2700000000000006E-2</v>
      </c>
      <c r="H1700" s="6">
        <v>6.3400300000000007E-2</v>
      </c>
      <c r="I1700" s="6">
        <v>6.5000000000000002E-2</v>
      </c>
      <c r="J1700" s="6">
        <v>6.2700000000000006E-2</v>
      </c>
      <c r="K1700" s="6">
        <v>6.2915730000000003E-2</v>
      </c>
      <c r="L1700" s="6">
        <v>6.3E-2</v>
      </c>
      <c r="N1700" s="8">
        <v>9775500</v>
      </c>
      <c r="P1700" s="8">
        <v>4250000</v>
      </c>
      <c r="R1700" s="8">
        <v>2800000</v>
      </c>
      <c r="T1700" s="8">
        <v>3.49125</v>
      </c>
      <c r="U1700" s="8">
        <v>6.3E-2</v>
      </c>
      <c r="V1700">
        <f t="shared" si="182"/>
        <v>2017</v>
      </c>
      <c r="W1700">
        <f t="shared" si="183"/>
        <v>2017</v>
      </c>
      <c r="X1700" t="str">
        <f t="shared" si="184"/>
        <v>FR00</v>
      </c>
    </row>
    <row r="1701" spans="1:24" x14ac:dyDescent="0.2">
      <c r="A1701" s="4">
        <v>43053</v>
      </c>
      <c r="B1701" s="4">
        <v>43055</v>
      </c>
      <c r="C1701" s="4" t="s">
        <v>628</v>
      </c>
      <c r="D1701" t="s">
        <v>290</v>
      </c>
      <c r="E1701" s="4">
        <v>46522</v>
      </c>
      <c r="F1701" s="6">
        <v>7.0000000000000007E-2</v>
      </c>
      <c r="G1701" s="6">
        <v>6.5699999999999995E-2</v>
      </c>
      <c r="H1701" s="6">
        <v>6.6803500000000002E-2</v>
      </c>
      <c r="I1701" s="6">
        <v>6.8599999999999994E-2</v>
      </c>
      <c r="J1701" s="6">
        <v>6.5699999999999995E-2</v>
      </c>
      <c r="K1701" s="6">
        <v>6.6193399999999999E-2</v>
      </c>
      <c r="L1701" s="6">
        <v>6.6500000000000004E-2</v>
      </c>
      <c r="N1701" s="8">
        <v>9487500</v>
      </c>
      <c r="P1701" s="8">
        <v>7150000</v>
      </c>
      <c r="R1701" s="8">
        <v>4550000</v>
      </c>
      <c r="T1701" s="8">
        <v>2.0851648351648353</v>
      </c>
      <c r="U1701" s="8">
        <v>6.6500000000000004E-2</v>
      </c>
      <c r="V1701">
        <f t="shared" si="182"/>
        <v>2017</v>
      </c>
      <c r="W1701">
        <f t="shared" si="183"/>
        <v>2017</v>
      </c>
      <c r="X1701" t="str">
        <f t="shared" si="184"/>
        <v>FR00</v>
      </c>
    </row>
    <row r="1702" spans="1:24" x14ac:dyDescent="0.2">
      <c r="A1702" s="4">
        <v>43053</v>
      </c>
      <c r="B1702" s="4">
        <v>43055</v>
      </c>
      <c r="C1702" s="4" t="s">
        <v>628</v>
      </c>
      <c r="D1702" t="s">
        <v>674</v>
      </c>
      <c r="E1702" s="4">
        <v>50540</v>
      </c>
      <c r="F1702" s="6">
        <v>7.4999999999999997E-2</v>
      </c>
      <c r="G1702" s="6">
        <v>7.2400000000000006E-2</v>
      </c>
      <c r="H1702" s="6">
        <v>7.2925400000000001E-2</v>
      </c>
      <c r="I1702" s="6">
        <v>7.4499999999999997E-2</v>
      </c>
      <c r="J1702" s="6">
        <v>7.2400000000000006E-2</v>
      </c>
      <c r="K1702" s="6">
        <v>7.2629799999999994E-2</v>
      </c>
      <c r="L1702" s="6">
        <v>7.2999999999999995E-2</v>
      </c>
      <c r="N1702" s="8">
        <v>9760500</v>
      </c>
      <c r="P1702" s="8">
        <v>7300000</v>
      </c>
      <c r="R1702" s="8">
        <v>6450000</v>
      </c>
      <c r="T1702" s="8">
        <v>1.5132558139534884</v>
      </c>
      <c r="U1702" s="8">
        <v>7.2700000000000001E-2</v>
      </c>
      <c r="V1702">
        <f t="shared" si="182"/>
        <v>2017</v>
      </c>
      <c r="W1702">
        <f t="shared" si="183"/>
        <v>2017</v>
      </c>
      <c r="X1702" t="str">
        <f t="shared" si="184"/>
        <v>FR00</v>
      </c>
    </row>
    <row r="1703" spans="1:24" x14ac:dyDescent="0.2">
      <c r="A1703" s="4">
        <v>43060</v>
      </c>
      <c r="B1703" s="4">
        <v>43062</v>
      </c>
      <c r="C1703" t="s">
        <v>628</v>
      </c>
      <c r="D1703" t="s">
        <v>686</v>
      </c>
      <c r="E1703" s="4">
        <v>43228</v>
      </c>
      <c r="F1703" s="6" t="s">
        <v>630</v>
      </c>
      <c r="G1703" s="6">
        <v>4.9375000000000002E-2</v>
      </c>
      <c r="H1703" s="6">
        <v>5.1274500000000001E-2</v>
      </c>
      <c r="I1703" s="6">
        <v>5.7500000000000002E-2</v>
      </c>
      <c r="J1703" s="6">
        <v>4.9375000000000002E-2</v>
      </c>
      <c r="K1703" s="6">
        <v>5.0285700000000003E-2</v>
      </c>
      <c r="L1703" s="6">
        <v>5.1249999999999997E-2</v>
      </c>
      <c r="M1703" s="8">
        <v>5000000</v>
      </c>
      <c r="N1703" s="8">
        <v>4275000</v>
      </c>
      <c r="O1703" s="8">
        <v>15673200</v>
      </c>
      <c r="P1703" s="8">
        <v>1750000</v>
      </c>
      <c r="Q1703" s="8">
        <v>6010000</v>
      </c>
      <c r="R1703" s="8">
        <v>1750000</v>
      </c>
      <c r="S1703" s="8">
        <v>5950000</v>
      </c>
      <c r="T1703" s="8">
        <v>2.4428571428571431</v>
      </c>
      <c r="U1703" s="8">
        <v>5.0299999999999997E-2</v>
      </c>
      <c r="V1703">
        <f t="shared" si="182"/>
        <v>2017</v>
      </c>
      <c r="W1703">
        <f t="shared" si="183"/>
        <v>2017</v>
      </c>
      <c r="X1703" t="str">
        <f t="shared" si="184"/>
        <v>SPNS</v>
      </c>
    </row>
    <row r="1704" spans="1:24" x14ac:dyDescent="0.2">
      <c r="A1704" s="4">
        <v>43060</v>
      </c>
      <c r="B1704" s="4">
        <v>43062</v>
      </c>
      <c r="C1704" s="4" t="s">
        <v>628</v>
      </c>
      <c r="D1704" t="s">
        <v>611</v>
      </c>
      <c r="E1704" s="4">
        <v>43600</v>
      </c>
      <c r="F1704" s="6">
        <v>6.25E-2</v>
      </c>
      <c r="G1704" s="6">
        <v>5.7500000000000002E-2</v>
      </c>
      <c r="H1704" s="6">
        <v>5.8964299999999997E-2</v>
      </c>
      <c r="I1704" s="6">
        <v>6.0312499999999998E-2</v>
      </c>
      <c r="J1704" s="6">
        <v>5.7500000000000002E-2</v>
      </c>
      <c r="K1704" s="6">
        <v>5.8299299999999998E-2</v>
      </c>
      <c r="L1704" s="6">
        <v>5.8437500000000003E-2</v>
      </c>
      <c r="N1704" s="8">
        <v>5977000</v>
      </c>
      <c r="P1704" s="8">
        <v>1250000</v>
      </c>
      <c r="R1704" s="8">
        <v>1250000</v>
      </c>
      <c r="T1704" s="8">
        <v>4.7816000000000001</v>
      </c>
      <c r="U1704" s="8">
        <v>5.8299999999999998E-2</v>
      </c>
      <c r="V1704">
        <f t="shared" si="182"/>
        <v>2017</v>
      </c>
      <c r="W1704">
        <f t="shared" si="183"/>
        <v>2017</v>
      </c>
      <c r="X1704" t="str">
        <f t="shared" si="184"/>
        <v>PBS0</v>
      </c>
    </row>
    <row r="1705" spans="1:24" x14ac:dyDescent="0.2">
      <c r="A1705" s="4">
        <v>43060</v>
      </c>
      <c r="B1705" s="4">
        <v>43062</v>
      </c>
      <c r="C1705" s="4" t="s">
        <v>628</v>
      </c>
      <c r="D1705" t="s">
        <v>612</v>
      </c>
      <c r="E1705" s="4">
        <v>44331</v>
      </c>
      <c r="F1705" s="6">
        <v>6.5000000000000002E-2</v>
      </c>
      <c r="G1705" s="6">
        <v>6.2812499999999993E-2</v>
      </c>
      <c r="H1705" s="6">
        <v>6.3957899999999998E-2</v>
      </c>
      <c r="I1705" s="6">
        <v>6.5312499999999996E-2</v>
      </c>
      <c r="J1705" s="6">
        <v>6.2812499999999993E-2</v>
      </c>
      <c r="K1705" s="6">
        <v>6.3861799999999996E-2</v>
      </c>
      <c r="L1705" s="6">
        <v>6.4687499999999995E-2</v>
      </c>
      <c r="N1705" s="8">
        <v>2460500</v>
      </c>
      <c r="P1705" s="8">
        <v>2360000</v>
      </c>
      <c r="R1705" s="8">
        <v>2300000</v>
      </c>
      <c r="T1705" s="8">
        <v>1.0697826086956521</v>
      </c>
      <c r="U1705" s="8">
        <v>6.3899999999999998E-2</v>
      </c>
      <c r="V1705">
        <f t="shared" si="182"/>
        <v>2017</v>
      </c>
      <c r="W1705">
        <f t="shared" si="183"/>
        <v>2017</v>
      </c>
      <c r="X1705" t="str">
        <f t="shared" si="184"/>
        <v>PBS0</v>
      </c>
    </row>
    <row r="1706" spans="1:24" x14ac:dyDescent="0.2">
      <c r="A1706" s="4">
        <v>43060</v>
      </c>
      <c r="B1706" s="4">
        <v>43062</v>
      </c>
      <c r="C1706" s="4" t="s">
        <v>628</v>
      </c>
      <c r="D1706" t="s">
        <v>555</v>
      </c>
      <c r="E1706" s="4">
        <v>45153</v>
      </c>
      <c r="F1706" s="6">
        <v>8.7499999999999994E-2</v>
      </c>
      <c r="G1706" s="6">
        <v>6.5000000000000002E-2</v>
      </c>
      <c r="H1706" s="6">
        <v>6.6998299999999997E-2</v>
      </c>
      <c r="I1706" s="6">
        <v>6.7500000000000004E-2</v>
      </c>
      <c r="N1706" s="8">
        <v>1395000</v>
      </c>
      <c r="P1706" s="8">
        <v>0</v>
      </c>
      <c r="R1706" s="8">
        <v>0</v>
      </c>
      <c r="U1706" s="8">
        <v>6.5699999999999995E-2</v>
      </c>
      <c r="V1706">
        <f t="shared" si="182"/>
        <v>2017</v>
      </c>
      <c r="W1706">
        <f t="shared" si="183"/>
        <v>2017</v>
      </c>
      <c r="X1706" t="str">
        <f t="shared" si="184"/>
        <v>PBS0</v>
      </c>
    </row>
    <row r="1707" spans="1:24" x14ac:dyDescent="0.2">
      <c r="A1707" s="4">
        <v>43060</v>
      </c>
      <c r="B1707" s="4">
        <v>43062</v>
      </c>
      <c r="C1707" s="4" t="s">
        <v>628</v>
      </c>
      <c r="D1707" t="s">
        <v>570</v>
      </c>
      <c r="E1707" s="4">
        <v>48167</v>
      </c>
      <c r="F1707" s="6">
        <v>8.8749999999999996E-2</v>
      </c>
      <c r="G1707" s="6">
        <v>7.3124999999999996E-2</v>
      </c>
      <c r="H1707" s="6">
        <v>7.4110200000000001E-2</v>
      </c>
      <c r="I1707" s="6">
        <v>7.4999999999999997E-2</v>
      </c>
      <c r="J1707" s="6">
        <v>7.3124999999999996E-2</v>
      </c>
      <c r="L1707" s="6">
        <v>7.4062500000000003E-2</v>
      </c>
      <c r="N1707" s="8">
        <v>1565700</v>
      </c>
      <c r="P1707" s="8">
        <v>650000</v>
      </c>
      <c r="R1707" s="8">
        <v>650000</v>
      </c>
      <c r="T1707" s="8">
        <v>2.4087692307692308</v>
      </c>
      <c r="U1707" s="8">
        <v>7.3800000000000004E-2</v>
      </c>
      <c r="V1707">
        <f t="shared" si="182"/>
        <v>2017</v>
      </c>
      <c r="W1707">
        <f t="shared" si="183"/>
        <v>2017</v>
      </c>
      <c r="X1707" t="str">
        <f t="shared" si="184"/>
        <v>PBS0</v>
      </c>
    </row>
    <row r="1708" spans="1:24" x14ac:dyDescent="0.2">
      <c r="A1708" s="4">
        <v>43096</v>
      </c>
      <c r="B1708" s="4">
        <v>43098</v>
      </c>
      <c r="C1708" t="s">
        <v>642</v>
      </c>
      <c r="D1708" t="s">
        <v>689</v>
      </c>
      <c r="E1708" s="4">
        <v>43187</v>
      </c>
      <c r="F1708" s="6">
        <v>0</v>
      </c>
      <c r="K1708" s="6">
        <v>4.3999999999999997E-2</v>
      </c>
      <c r="N1708" s="8">
        <v>10107290</v>
      </c>
      <c r="O1708" s="8">
        <v>10107290</v>
      </c>
      <c r="P1708" s="8">
        <v>10107290</v>
      </c>
      <c r="Q1708" s="8">
        <v>10107290</v>
      </c>
      <c r="R1708" s="8">
        <v>10107290</v>
      </c>
      <c r="S1708" s="8">
        <v>10107290</v>
      </c>
      <c r="T1708" s="8">
        <v>1</v>
      </c>
      <c r="U1708" s="8">
        <v>4.3999999999999997E-2</v>
      </c>
      <c r="V1708">
        <f t="shared" si="182"/>
        <v>2017</v>
      </c>
      <c r="W1708">
        <f t="shared" si="183"/>
        <v>2017</v>
      </c>
      <c r="X1708" t="str">
        <f t="shared" si="184"/>
        <v>SPNN</v>
      </c>
    </row>
    <row r="1709" spans="1:24" x14ac:dyDescent="0.2">
      <c r="A1709" s="4">
        <v>43073</v>
      </c>
      <c r="B1709" s="4">
        <v>43080</v>
      </c>
      <c r="C1709" s="4" t="s">
        <v>691</v>
      </c>
      <c r="D1709" t="s">
        <v>690</v>
      </c>
      <c r="E1709" s="4">
        <v>44937</v>
      </c>
      <c r="F1709" s="6">
        <v>2.9499999999999998E-2</v>
      </c>
      <c r="N1709" s="8">
        <v>31643456</v>
      </c>
      <c r="P1709" s="8">
        <v>13546000</v>
      </c>
      <c r="R1709" s="8">
        <v>13542000</v>
      </c>
      <c r="V1709">
        <f t="shared" ref="V1709" si="185">YEAR(A1709)</f>
        <v>2017</v>
      </c>
      <c r="W1709" s="16">
        <f t="shared" si="183"/>
        <v>2017</v>
      </c>
      <c r="X1709" t="str">
        <f t="shared" ref="X1709" si="186">LEFT(D1709,4)</f>
        <v>RI01</v>
      </c>
    </row>
    <row r="1710" spans="1:24" x14ac:dyDescent="0.2">
      <c r="A1710" s="4">
        <v>43073</v>
      </c>
      <c r="B1710" s="4">
        <v>43080</v>
      </c>
      <c r="C1710" s="4" t="s">
        <v>691</v>
      </c>
      <c r="D1710" t="s">
        <v>692</v>
      </c>
      <c r="E1710" s="4">
        <v>46763</v>
      </c>
      <c r="F1710" s="6">
        <v>3.5000000000000003E-2</v>
      </c>
      <c r="N1710" s="8">
        <v>38159082</v>
      </c>
      <c r="P1710" s="8">
        <v>16932500</v>
      </c>
      <c r="R1710" s="8">
        <v>16927500</v>
      </c>
      <c r="V1710">
        <f t="shared" ref="V1710:W1765" si="187">YEAR(A1710)</f>
        <v>2017</v>
      </c>
      <c r="W1710" s="16">
        <f t="shared" si="183"/>
        <v>2017</v>
      </c>
      <c r="X1710" t="str">
        <f t="shared" ref="X1710:X1765" si="188">LEFT(D1710,4)</f>
        <v>RI01</v>
      </c>
    </row>
    <row r="1711" spans="1:24" x14ac:dyDescent="0.2">
      <c r="A1711" s="4">
        <v>43073</v>
      </c>
      <c r="B1711" s="4">
        <v>43080</v>
      </c>
      <c r="C1711" s="4" t="s">
        <v>691</v>
      </c>
      <c r="D1711" t="s">
        <v>693</v>
      </c>
      <c r="E1711" s="4">
        <v>54068</v>
      </c>
      <c r="F1711" s="6">
        <v>4.3499999999999997E-2</v>
      </c>
      <c r="N1711" s="8">
        <v>64709242</v>
      </c>
      <c r="P1711" s="8">
        <v>23705500</v>
      </c>
      <c r="R1711" s="8">
        <v>23698500</v>
      </c>
      <c r="V1711">
        <f t="shared" si="187"/>
        <v>2017</v>
      </c>
      <c r="W1711" s="16">
        <f t="shared" si="187"/>
        <v>2017</v>
      </c>
      <c r="X1711" t="str">
        <f t="shared" si="188"/>
        <v>RI01</v>
      </c>
    </row>
    <row r="1712" spans="1:24" x14ac:dyDescent="0.2">
      <c r="A1712" s="4">
        <v>43103</v>
      </c>
      <c r="B1712" s="4">
        <v>43105</v>
      </c>
      <c r="C1712" t="s">
        <v>628</v>
      </c>
      <c r="D1712" t="s">
        <v>694</v>
      </c>
      <c r="E1712" s="4">
        <v>43194</v>
      </c>
      <c r="F1712" s="6" t="s">
        <v>630</v>
      </c>
      <c r="G1712" s="6">
        <v>3.9800000000000002E-2</v>
      </c>
      <c r="H1712" s="6">
        <v>4.5267599999999998E-2</v>
      </c>
      <c r="I1712" s="6">
        <v>5.0999999999999997E-2</v>
      </c>
      <c r="J1712" s="6">
        <v>3.9800000000000002E-2</v>
      </c>
      <c r="K1712" s="6">
        <v>4.1889999999999997E-2</v>
      </c>
      <c r="L1712" s="6">
        <v>4.2999999999999997E-2</v>
      </c>
      <c r="M1712" s="8">
        <v>17000000</v>
      </c>
      <c r="N1712" s="8">
        <v>13675000</v>
      </c>
      <c r="O1712" s="8">
        <v>86208400</v>
      </c>
      <c r="P1712" s="8">
        <v>5500000</v>
      </c>
      <c r="Q1712" s="8">
        <v>35950000</v>
      </c>
      <c r="R1712" s="8">
        <v>5000000</v>
      </c>
      <c r="S1712" s="8">
        <v>25500000</v>
      </c>
      <c r="T1712" s="8">
        <v>2.7349999999999999</v>
      </c>
      <c r="U1712" s="8">
        <v>4.2000000000000003E-2</v>
      </c>
      <c r="V1712">
        <f t="shared" si="187"/>
        <v>2018</v>
      </c>
      <c r="W1712">
        <f t="shared" ref="W1712:W1765" si="189">YEAR(B1712)</f>
        <v>2018</v>
      </c>
      <c r="X1712" t="str">
        <f t="shared" si="188"/>
        <v>SPN0</v>
      </c>
    </row>
    <row r="1713" spans="1:24" x14ac:dyDescent="0.2">
      <c r="A1713" s="4">
        <v>43103</v>
      </c>
      <c r="B1713" s="4">
        <v>43105</v>
      </c>
      <c r="C1713" s="4" t="s">
        <v>628</v>
      </c>
      <c r="D1713" t="s">
        <v>695</v>
      </c>
      <c r="E1713" s="4">
        <v>43469</v>
      </c>
      <c r="F1713" s="6" t="s">
        <v>630</v>
      </c>
      <c r="G1713" s="6">
        <v>4.9000000000000002E-2</v>
      </c>
      <c r="H1713" s="6">
        <v>5.1417999999999998E-2</v>
      </c>
      <c r="I1713" s="6">
        <v>5.5E-2</v>
      </c>
      <c r="J1713" s="6">
        <v>4.9000000000000002E-2</v>
      </c>
      <c r="K1713" s="6">
        <v>4.9883999999999998E-2</v>
      </c>
      <c r="L1713" s="6">
        <v>5.0700000000000002E-2</v>
      </c>
      <c r="N1713" s="8">
        <v>13415000</v>
      </c>
      <c r="P1713" s="8">
        <v>5100000</v>
      </c>
      <c r="R1713" s="8">
        <v>5000000</v>
      </c>
      <c r="T1713" s="8">
        <v>2.6829999999999998</v>
      </c>
      <c r="U1713" s="8">
        <v>4.99E-2</v>
      </c>
      <c r="V1713">
        <f t="shared" si="187"/>
        <v>2018</v>
      </c>
      <c r="W1713">
        <f t="shared" si="189"/>
        <v>2018</v>
      </c>
      <c r="X1713" t="str">
        <f t="shared" si="188"/>
        <v>SPN1</v>
      </c>
    </row>
    <row r="1714" spans="1:24" x14ac:dyDescent="0.2">
      <c r="A1714" s="4">
        <v>43103</v>
      </c>
      <c r="B1714" s="4">
        <v>43105</v>
      </c>
      <c r="C1714" s="4" t="s">
        <v>628</v>
      </c>
      <c r="D1714" t="s">
        <v>375</v>
      </c>
      <c r="E1714" s="4">
        <v>45061</v>
      </c>
      <c r="F1714" s="6">
        <v>5.6250000000000001E-2</v>
      </c>
      <c r="G1714" s="6">
        <v>5.7799999999999997E-2</v>
      </c>
      <c r="H1714" s="6">
        <v>5.8689699999999997E-2</v>
      </c>
      <c r="I1714" s="6">
        <v>6.1800000000000001E-2</v>
      </c>
      <c r="J1714" s="6">
        <v>5.7799999999999997E-2</v>
      </c>
      <c r="K1714" s="6">
        <v>5.7999599999999998E-2</v>
      </c>
      <c r="L1714" s="6">
        <v>5.8200000000000002E-2</v>
      </c>
      <c r="N1714" s="8">
        <v>21474000</v>
      </c>
      <c r="P1714" s="8">
        <v>4000000</v>
      </c>
      <c r="R1714" s="8">
        <v>4000000</v>
      </c>
      <c r="T1714" s="8">
        <v>5.3685</v>
      </c>
      <c r="U1714" s="8">
        <v>5.8000000000000003E-2</v>
      </c>
      <c r="V1714">
        <f t="shared" si="187"/>
        <v>2018</v>
      </c>
      <c r="W1714">
        <f t="shared" si="189"/>
        <v>2018</v>
      </c>
      <c r="X1714" t="str">
        <f t="shared" si="188"/>
        <v>FR00</v>
      </c>
    </row>
    <row r="1715" spans="1:24" x14ac:dyDescent="0.2">
      <c r="A1715" s="4">
        <v>43103</v>
      </c>
      <c r="B1715" s="4">
        <v>43105</v>
      </c>
      <c r="C1715" s="4" t="s">
        <v>628</v>
      </c>
      <c r="D1715" t="s">
        <v>376</v>
      </c>
      <c r="E1715" s="4">
        <v>46888</v>
      </c>
      <c r="F1715" s="6">
        <v>6.1249999999999999E-2</v>
      </c>
      <c r="G1715" s="6">
        <v>6.2100000000000002E-2</v>
      </c>
      <c r="H1715" s="6">
        <v>6.2780799999999998E-2</v>
      </c>
      <c r="I1715" s="6">
        <v>6.6600000000000006E-2</v>
      </c>
      <c r="J1715" s="6">
        <v>6.2100000000000002E-2</v>
      </c>
      <c r="K1715" s="6">
        <v>6.2366499999999998E-2</v>
      </c>
      <c r="L1715" s="6">
        <v>6.25E-2</v>
      </c>
      <c r="N1715" s="8">
        <v>23704400</v>
      </c>
      <c r="P1715" s="8">
        <v>16950000</v>
      </c>
      <c r="R1715" s="8">
        <v>7100000</v>
      </c>
      <c r="T1715" s="8">
        <v>3.3386478873239436</v>
      </c>
      <c r="U1715" s="8">
        <v>6.2600000000000003E-2</v>
      </c>
      <c r="V1715">
        <f t="shared" si="187"/>
        <v>2018</v>
      </c>
      <c r="W1715">
        <f t="shared" si="189"/>
        <v>2018</v>
      </c>
      <c r="X1715" t="str">
        <f t="shared" si="188"/>
        <v>FR00</v>
      </c>
    </row>
    <row r="1716" spans="1:24" x14ac:dyDescent="0.2">
      <c r="A1716" s="4">
        <v>43103</v>
      </c>
      <c r="B1716" s="4">
        <v>43105</v>
      </c>
      <c r="C1716" s="4" t="s">
        <v>628</v>
      </c>
      <c r="D1716" t="s">
        <v>674</v>
      </c>
      <c r="E1716" s="4">
        <v>50540</v>
      </c>
      <c r="F1716" s="6">
        <v>7.4999999999999997E-2</v>
      </c>
      <c r="G1716" s="6">
        <v>6.9800000000000001E-2</v>
      </c>
      <c r="H1716" s="6">
        <v>7.0349900000000007E-2</v>
      </c>
      <c r="I1716" s="6">
        <v>7.1900000000000006E-2</v>
      </c>
      <c r="J1716" s="6">
        <v>6.9800000000000001E-2</v>
      </c>
      <c r="K1716" s="6">
        <v>6.9999800000000001E-2</v>
      </c>
      <c r="L1716" s="6">
        <v>7.0199999999999999E-2</v>
      </c>
      <c r="N1716" s="8">
        <v>13940000</v>
      </c>
      <c r="P1716" s="8">
        <v>4400000</v>
      </c>
      <c r="R1716" s="8">
        <v>4400000</v>
      </c>
      <c r="T1716" s="8">
        <v>3.168181818181818</v>
      </c>
      <c r="U1716" s="8">
        <v>7.0000000000000007E-2</v>
      </c>
      <c r="V1716">
        <f t="shared" si="187"/>
        <v>2018</v>
      </c>
      <c r="W1716">
        <f t="shared" si="189"/>
        <v>2018</v>
      </c>
      <c r="X1716" t="str">
        <f t="shared" si="188"/>
        <v>FR00</v>
      </c>
    </row>
    <row r="1717" spans="1:24" x14ac:dyDescent="0.2">
      <c r="A1717" s="4">
        <v>43109</v>
      </c>
      <c r="B1717" s="4">
        <v>43111</v>
      </c>
      <c r="C1717" t="s">
        <v>628</v>
      </c>
      <c r="D1717" t="s">
        <v>696</v>
      </c>
      <c r="E1717" s="4">
        <v>43291</v>
      </c>
      <c r="F1717" s="6" t="s">
        <v>630</v>
      </c>
      <c r="G1717" s="6">
        <v>4.2812500000000003E-2</v>
      </c>
      <c r="H1717" s="6">
        <v>4.7118599999999997E-2</v>
      </c>
      <c r="I1717" s="6">
        <v>5.0312500000000003E-2</v>
      </c>
      <c r="J1717" s="6">
        <v>4.2812500000000003E-2</v>
      </c>
      <c r="K1717" s="6">
        <v>4.4270299999999999E-2</v>
      </c>
      <c r="L1717" s="6">
        <v>4.4999999999999998E-2</v>
      </c>
      <c r="M1717" s="8">
        <v>8000000</v>
      </c>
      <c r="N1717" s="8">
        <v>10640000</v>
      </c>
      <c r="O1717" s="8">
        <v>32277000</v>
      </c>
      <c r="P1717" s="8">
        <v>6200000</v>
      </c>
      <c r="Q1717" s="8">
        <v>20238000</v>
      </c>
      <c r="R1717" s="8">
        <v>2000000</v>
      </c>
      <c r="S1717" s="8">
        <v>13000000</v>
      </c>
      <c r="T1717" s="8">
        <v>5.32</v>
      </c>
      <c r="U1717" s="8">
        <v>4.5400000000000003E-2</v>
      </c>
      <c r="V1717">
        <f t="shared" si="187"/>
        <v>2018</v>
      </c>
      <c r="W1717">
        <f t="shared" si="189"/>
        <v>2018</v>
      </c>
      <c r="X1717" t="str">
        <f t="shared" si="188"/>
        <v>SPNS</v>
      </c>
    </row>
    <row r="1718" spans="1:24" x14ac:dyDescent="0.2">
      <c r="A1718" s="4">
        <v>43109</v>
      </c>
      <c r="B1718" s="4">
        <v>43111</v>
      </c>
      <c r="C1718" s="4" t="s">
        <v>628</v>
      </c>
      <c r="D1718" t="s">
        <v>676</v>
      </c>
      <c r="E1718" s="4">
        <v>43905</v>
      </c>
      <c r="F1718" s="6">
        <v>6.25E-2</v>
      </c>
      <c r="G1718" s="6">
        <v>5.4375E-2</v>
      </c>
      <c r="H1718" s="6">
        <v>5.6428100000000002E-2</v>
      </c>
      <c r="I1718" s="6">
        <v>5.9062499999999997E-2</v>
      </c>
      <c r="J1718" s="6">
        <v>5.4375E-2</v>
      </c>
      <c r="K1718" s="6">
        <v>5.56759E-2</v>
      </c>
      <c r="L1718" s="6">
        <v>5.6562500000000002E-2</v>
      </c>
      <c r="N1718" s="8">
        <v>7198000</v>
      </c>
      <c r="P1718" s="8">
        <v>7198000</v>
      </c>
      <c r="R1718" s="8">
        <v>4370000</v>
      </c>
      <c r="T1718" s="8">
        <v>1.6471395881006865</v>
      </c>
      <c r="U1718" s="8">
        <v>5.6599999999999998E-2</v>
      </c>
      <c r="V1718">
        <f t="shared" si="187"/>
        <v>2018</v>
      </c>
      <c r="W1718">
        <f t="shared" si="189"/>
        <v>2018</v>
      </c>
      <c r="X1718" t="str">
        <f t="shared" si="188"/>
        <v>PBS0</v>
      </c>
    </row>
    <row r="1719" spans="1:24" x14ac:dyDescent="0.2">
      <c r="A1719" s="4">
        <v>43109</v>
      </c>
      <c r="B1719" s="4">
        <v>43111</v>
      </c>
      <c r="C1719" s="4" t="s">
        <v>628</v>
      </c>
      <c r="D1719" t="s">
        <v>331</v>
      </c>
      <c r="E1719" s="4">
        <v>44576</v>
      </c>
      <c r="F1719" s="6">
        <v>5.45E-2</v>
      </c>
      <c r="G1719" s="6">
        <v>5.7812500000000003E-2</v>
      </c>
      <c r="H1719" s="6">
        <v>5.9704199999999999E-2</v>
      </c>
      <c r="I1719" s="6">
        <v>6.1562499999999999E-2</v>
      </c>
      <c r="J1719" s="6">
        <v>5.7812500000000003E-2</v>
      </c>
      <c r="K1719" s="6">
        <v>5.8999999999999997E-2</v>
      </c>
      <c r="L1719" s="6">
        <v>5.9687499999999998E-2</v>
      </c>
      <c r="N1719" s="8">
        <v>3062000</v>
      </c>
      <c r="P1719" s="8">
        <v>1550000</v>
      </c>
      <c r="R1719" s="8">
        <v>1550000</v>
      </c>
      <c r="T1719" s="8">
        <v>1.975483870967742</v>
      </c>
      <c r="U1719" s="8">
        <v>5.8999999999999997E-2</v>
      </c>
      <c r="V1719">
        <f t="shared" si="187"/>
        <v>2018</v>
      </c>
      <c r="W1719">
        <f t="shared" si="189"/>
        <v>2018</v>
      </c>
      <c r="X1719" t="str">
        <f t="shared" si="188"/>
        <v>PBS0</v>
      </c>
    </row>
    <row r="1720" spans="1:24" x14ac:dyDescent="0.2">
      <c r="A1720" s="4">
        <v>43109</v>
      </c>
      <c r="B1720" s="4">
        <v>43111</v>
      </c>
      <c r="C1720" s="4" t="s">
        <v>628</v>
      </c>
      <c r="D1720" t="s">
        <v>697</v>
      </c>
      <c r="E1720" s="4">
        <v>45945</v>
      </c>
      <c r="F1720" s="6">
        <v>6.1249999999999999E-2</v>
      </c>
      <c r="G1720" s="6">
        <v>6.0624999999999998E-2</v>
      </c>
      <c r="H1720" s="6">
        <v>6.3433299999999998E-2</v>
      </c>
      <c r="I1720" s="6">
        <v>6.5625000000000003E-2</v>
      </c>
      <c r="J1720" s="6">
        <v>6.0624999999999998E-2</v>
      </c>
      <c r="K1720" s="6">
        <v>6.3130599999999995E-2</v>
      </c>
      <c r="L1720" s="6">
        <v>6.4062499999999994E-2</v>
      </c>
      <c r="N1720" s="8">
        <v>3541000</v>
      </c>
      <c r="P1720" s="8">
        <v>2720000</v>
      </c>
      <c r="R1720" s="8">
        <v>2570000</v>
      </c>
      <c r="T1720" s="8">
        <v>1.3778210116731517</v>
      </c>
      <c r="U1720" s="8">
        <v>6.3200000000000006E-2</v>
      </c>
      <c r="V1720">
        <f t="shared" si="187"/>
        <v>2018</v>
      </c>
      <c r="W1720">
        <f t="shared" si="189"/>
        <v>2018</v>
      </c>
      <c r="X1720" t="str">
        <f t="shared" si="188"/>
        <v>PBS0</v>
      </c>
    </row>
    <row r="1721" spans="1:24" x14ac:dyDescent="0.2">
      <c r="A1721" s="4">
        <v>43109</v>
      </c>
      <c r="B1721" s="4">
        <v>43111</v>
      </c>
      <c r="C1721" s="4" t="s">
        <v>628</v>
      </c>
      <c r="D1721" t="s">
        <v>570</v>
      </c>
      <c r="E1721" s="4">
        <v>48167</v>
      </c>
      <c r="F1721" s="6">
        <v>8.8749999999999996E-2</v>
      </c>
      <c r="G1721" s="6">
        <v>6.9062499999999999E-2</v>
      </c>
      <c r="H1721" s="6">
        <v>7.0504600000000001E-2</v>
      </c>
      <c r="I1721" s="6">
        <v>7.2187500000000002E-2</v>
      </c>
      <c r="J1721" s="6">
        <v>6.9062499999999999E-2</v>
      </c>
      <c r="K1721" s="6">
        <v>6.9697200000000001E-2</v>
      </c>
      <c r="L1721" s="6">
        <v>7.0000000000000007E-2</v>
      </c>
      <c r="N1721" s="8">
        <v>6136000</v>
      </c>
      <c r="P1721" s="8">
        <v>870000</v>
      </c>
      <c r="R1721" s="8">
        <v>870000</v>
      </c>
      <c r="T1721" s="8">
        <v>7.052873563218391</v>
      </c>
      <c r="U1721" s="8">
        <v>6.9699999999999998E-2</v>
      </c>
      <c r="V1721">
        <f t="shared" si="187"/>
        <v>2018</v>
      </c>
      <c r="W1721">
        <f t="shared" si="189"/>
        <v>2018</v>
      </c>
      <c r="X1721" t="str">
        <f t="shared" si="188"/>
        <v>PBS0</v>
      </c>
    </row>
    <row r="1722" spans="1:24" x14ac:dyDescent="0.2">
      <c r="A1722" s="4">
        <v>43109</v>
      </c>
      <c r="B1722" s="4">
        <v>43111</v>
      </c>
      <c r="C1722" s="4" t="s">
        <v>628</v>
      </c>
      <c r="D1722" t="s">
        <v>337</v>
      </c>
      <c r="E1722" s="4">
        <v>50086</v>
      </c>
      <c r="F1722" s="6">
        <v>6.0999999999999999E-2</v>
      </c>
      <c r="G1722" s="6">
        <v>7.1249999999999994E-2</v>
      </c>
      <c r="H1722" s="6">
        <v>7.2913099999999995E-2</v>
      </c>
      <c r="I1722" s="6">
        <v>7.4062500000000003E-2</v>
      </c>
      <c r="J1722" s="6">
        <v>7.1249999999999994E-2</v>
      </c>
      <c r="K1722" s="6">
        <v>7.2871099999999994E-2</v>
      </c>
      <c r="L1722" s="6">
        <v>7.3437500000000003E-2</v>
      </c>
      <c r="N1722" s="8">
        <v>1700000</v>
      </c>
      <c r="P1722" s="8">
        <v>1700000</v>
      </c>
      <c r="R1722" s="8">
        <v>1640000</v>
      </c>
      <c r="T1722" s="8">
        <v>1.0365853658536586</v>
      </c>
      <c r="U1722" s="8">
        <v>7.3499999999999996E-2</v>
      </c>
      <c r="V1722">
        <f t="shared" si="187"/>
        <v>2018</v>
      </c>
      <c r="W1722">
        <f t="shared" si="189"/>
        <v>2018</v>
      </c>
      <c r="X1722" t="str">
        <f t="shared" si="188"/>
        <v>PBS0</v>
      </c>
    </row>
    <row r="1723" spans="1:24" x14ac:dyDescent="0.2">
      <c r="A1723" s="4">
        <v>43116</v>
      </c>
      <c r="B1723" s="4">
        <v>43118</v>
      </c>
      <c r="C1723" t="s">
        <v>628</v>
      </c>
      <c r="D1723" t="s">
        <v>698</v>
      </c>
      <c r="E1723" s="4">
        <v>43207</v>
      </c>
      <c r="F1723" s="6" t="s">
        <v>630</v>
      </c>
      <c r="G1723" s="6">
        <v>0.04</v>
      </c>
      <c r="H1723" s="6">
        <v>4.1909399999999999E-2</v>
      </c>
      <c r="I1723" s="6">
        <v>4.8000000000000001E-2</v>
      </c>
      <c r="J1723" s="6">
        <v>0.04</v>
      </c>
      <c r="K1723" s="6">
        <v>4.0163999999999998E-2</v>
      </c>
      <c r="L1723" s="6">
        <v>4.0599999999999997E-2</v>
      </c>
      <c r="M1723" s="8">
        <v>17000000</v>
      </c>
      <c r="N1723" s="8">
        <v>15225000</v>
      </c>
      <c r="O1723" s="8">
        <v>72467500</v>
      </c>
      <c r="P1723" s="8">
        <v>14400000</v>
      </c>
      <c r="Q1723" s="8">
        <v>41900000</v>
      </c>
      <c r="R1723" s="8">
        <v>5000000</v>
      </c>
      <c r="S1723" s="8">
        <v>25500000</v>
      </c>
      <c r="T1723" s="8">
        <v>3.0449999999999999</v>
      </c>
      <c r="U1723" s="8">
        <v>4.1599999999999998E-2</v>
      </c>
      <c r="V1723">
        <f t="shared" si="187"/>
        <v>2018</v>
      </c>
      <c r="W1723">
        <f t="shared" si="189"/>
        <v>2018</v>
      </c>
      <c r="X1723" t="str">
        <f t="shared" si="188"/>
        <v>SPN0</v>
      </c>
    </row>
    <row r="1724" spans="1:24" x14ac:dyDescent="0.2">
      <c r="A1724" s="4">
        <v>43116</v>
      </c>
      <c r="B1724" s="4">
        <v>43118</v>
      </c>
      <c r="C1724" s="4" t="s">
        <v>628</v>
      </c>
      <c r="D1724" t="s">
        <v>695</v>
      </c>
      <c r="E1724" s="4">
        <v>43469</v>
      </c>
      <c r="F1724" s="6" t="s">
        <v>630</v>
      </c>
      <c r="G1724" s="6">
        <v>4.8899999999999999E-2</v>
      </c>
      <c r="H1724" s="6">
        <v>5.0355499999999997E-2</v>
      </c>
      <c r="I1724" s="6">
        <v>5.28E-2</v>
      </c>
      <c r="J1724" s="6">
        <v>4.8899999999999999E-2</v>
      </c>
      <c r="K1724" s="6">
        <v>4.9465799999999997E-2</v>
      </c>
      <c r="L1724" s="6">
        <v>0.05</v>
      </c>
      <c r="N1724" s="8">
        <v>13996000</v>
      </c>
      <c r="P1724" s="8">
        <v>6650000</v>
      </c>
      <c r="R1724" s="8">
        <v>5000000</v>
      </c>
      <c r="T1724" s="8">
        <v>2.7991999999999999</v>
      </c>
      <c r="U1724" s="8">
        <v>4.9599999999999998E-2</v>
      </c>
      <c r="V1724">
        <f t="shared" si="187"/>
        <v>2018</v>
      </c>
      <c r="W1724">
        <f t="shared" si="189"/>
        <v>2018</v>
      </c>
      <c r="X1724" t="str">
        <f t="shared" si="188"/>
        <v>SPN1</v>
      </c>
    </row>
    <row r="1725" spans="1:24" x14ac:dyDescent="0.2">
      <c r="A1725" s="4">
        <v>43116</v>
      </c>
      <c r="B1725" s="4">
        <v>43118</v>
      </c>
      <c r="C1725" s="4" t="s">
        <v>628</v>
      </c>
      <c r="D1725" t="s">
        <v>376</v>
      </c>
      <c r="E1725" s="4">
        <v>46888</v>
      </c>
      <c r="F1725" s="6">
        <v>6.1249999999999999E-2</v>
      </c>
      <c r="G1725" s="6">
        <v>0.06</v>
      </c>
      <c r="H1725" s="6">
        <v>6.0580799999999997E-2</v>
      </c>
      <c r="I1725" s="6">
        <v>6.1499999999999999E-2</v>
      </c>
      <c r="J1725" s="6">
        <v>0.06</v>
      </c>
      <c r="K1725" s="6">
        <v>6.0397300000000001E-2</v>
      </c>
      <c r="L1725" s="6">
        <v>6.0600000000000001E-2</v>
      </c>
      <c r="N1725" s="8">
        <v>13105500</v>
      </c>
      <c r="P1725" s="8">
        <v>7100000</v>
      </c>
      <c r="R1725" s="8">
        <v>7050000</v>
      </c>
      <c r="T1725" s="8">
        <v>1.858936170212766</v>
      </c>
      <c r="U1725" s="8">
        <v>6.0400000000000002E-2</v>
      </c>
      <c r="V1725">
        <f t="shared" si="187"/>
        <v>2018</v>
      </c>
      <c r="W1725">
        <f t="shared" si="189"/>
        <v>2018</v>
      </c>
      <c r="X1725" t="str">
        <f t="shared" si="188"/>
        <v>FR00</v>
      </c>
    </row>
    <row r="1726" spans="1:24" x14ac:dyDescent="0.2">
      <c r="A1726" s="4">
        <v>43116</v>
      </c>
      <c r="B1726" s="4">
        <v>43118</v>
      </c>
      <c r="C1726" s="4" t="s">
        <v>628</v>
      </c>
      <c r="D1726" t="s">
        <v>377</v>
      </c>
      <c r="E1726" s="4">
        <v>48714</v>
      </c>
      <c r="F1726" s="6">
        <v>6.6250000000000003E-2</v>
      </c>
      <c r="G1726" s="6">
        <v>6.5299999999999997E-2</v>
      </c>
      <c r="H1726" s="6">
        <v>6.5973199999999996E-2</v>
      </c>
      <c r="I1726" s="6">
        <v>6.7000000000000004E-2</v>
      </c>
      <c r="J1726" s="6">
        <v>6.5299999999999997E-2</v>
      </c>
      <c r="K1726" s="6">
        <v>6.5633800000000006E-2</v>
      </c>
      <c r="L1726" s="6">
        <v>6.5699999999999995E-2</v>
      </c>
      <c r="N1726" s="8">
        <v>15247000</v>
      </c>
      <c r="P1726" s="8">
        <v>6500000</v>
      </c>
      <c r="R1726" s="8">
        <v>3950000</v>
      </c>
      <c r="T1726" s="8">
        <v>3.86</v>
      </c>
      <c r="U1726" s="8">
        <v>6.5699999999999995E-2</v>
      </c>
      <c r="V1726">
        <f t="shared" si="187"/>
        <v>2018</v>
      </c>
      <c r="W1726">
        <f t="shared" si="189"/>
        <v>2018</v>
      </c>
      <c r="X1726" t="str">
        <f t="shared" si="188"/>
        <v>FR00</v>
      </c>
    </row>
    <row r="1727" spans="1:24" x14ac:dyDescent="0.2">
      <c r="A1727" s="4">
        <v>43116</v>
      </c>
      <c r="B1727" s="4">
        <v>43118</v>
      </c>
      <c r="C1727" s="4" t="s">
        <v>628</v>
      </c>
      <c r="D1727" t="s">
        <v>674</v>
      </c>
      <c r="E1727" s="4">
        <v>50540</v>
      </c>
      <c r="F1727" s="6">
        <v>7.4999999999999997E-2</v>
      </c>
      <c r="G1727" s="6">
        <v>6.8500000000000005E-2</v>
      </c>
      <c r="H1727" s="6">
        <v>6.9008100000000003E-2</v>
      </c>
      <c r="I1727" s="6">
        <v>7.0499999999999993E-2</v>
      </c>
      <c r="J1727" s="6">
        <v>6.8500000000000005E-2</v>
      </c>
      <c r="K1727" s="6">
        <v>6.8739300000000003E-2</v>
      </c>
      <c r="L1727" s="6">
        <v>6.88E-2</v>
      </c>
      <c r="N1727" s="8">
        <v>14894000</v>
      </c>
      <c r="P1727" s="8">
        <v>7250000</v>
      </c>
      <c r="R1727" s="8">
        <v>4500000</v>
      </c>
      <c r="T1727" s="8">
        <v>3.3097777777777777</v>
      </c>
      <c r="U1727" s="8">
        <v>6.88E-2</v>
      </c>
      <c r="V1727">
        <f t="shared" si="187"/>
        <v>2018</v>
      </c>
      <c r="W1727">
        <f t="shared" si="189"/>
        <v>2018</v>
      </c>
      <c r="X1727" t="str">
        <f t="shared" si="188"/>
        <v>FR00</v>
      </c>
    </row>
    <row r="1728" spans="1:24" x14ac:dyDescent="0.2">
      <c r="A1728" s="4">
        <v>43123</v>
      </c>
      <c r="B1728" s="4">
        <v>43125</v>
      </c>
      <c r="C1728" t="s">
        <v>628</v>
      </c>
      <c r="D1728" t="s">
        <v>696</v>
      </c>
      <c r="E1728" s="4">
        <v>43291</v>
      </c>
      <c r="F1728" s="6" t="s">
        <v>630</v>
      </c>
      <c r="G1728" s="6">
        <v>4.2812500000000003E-2</v>
      </c>
      <c r="H1728" s="6">
        <v>4.5155300000000002E-2</v>
      </c>
      <c r="I1728" s="6">
        <v>4.9375000000000002E-2</v>
      </c>
      <c r="J1728" s="6">
        <v>4.2812500000000003E-2</v>
      </c>
      <c r="K1728" s="6">
        <v>4.3484399999999999E-2</v>
      </c>
      <c r="L1728" s="6">
        <v>4.3749999999999997E-2</v>
      </c>
      <c r="M1728" s="8">
        <v>8000000</v>
      </c>
      <c r="N1728" s="8">
        <v>14729000</v>
      </c>
      <c r="O1728" s="8">
        <v>27992200</v>
      </c>
      <c r="P1728" s="8">
        <v>7550000</v>
      </c>
      <c r="Q1728" s="8">
        <v>14917000</v>
      </c>
      <c r="R1728" s="8">
        <v>2000000</v>
      </c>
      <c r="S1728" s="8">
        <v>8630000</v>
      </c>
      <c r="T1728" s="8">
        <v>7.3644999999999996</v>
      </c>
      <c r="U1728" s="8">
        <v>4.41E-2</v>
      </c>
      <c r="V1728">
        <f t="shared" si="187"/>
        <v>2018</v>
      </c>
      <c r="W1728">
        <f t="shared" si="189"/>
        <v>2018</v>
      </c>
      <c r="X1728" t="str">
        <f t="shared" si="188"/>
        <v>SPNS</v>
      </c>
    </row>
    <row r="1729" spans="1:24" x14ac:dyDescent="0.2">
      <c r="A1729" s="4">
        <v>43123</v>
      </c>
      <c r="B1729" s="4">
        <v>43125</v>
      </c>
      <c r="C1729" s="4" t="s">
        <v>628</v>
      </c>
      <c r="D1729" t="s">
        <v>676</v>
      </c>
      <c r="E1729" s="4">
        <v>43905</v>
      </c>
      <c r="F1729" s="6">
        <v>6.25E-2</v>
      </c>
      <c r="G1729" s="6">
        <v>5.4375E-2</v>
      </c>
      <c r="H1729" s="6">
        <v>5.6505899999999998E-2</v>
      </c>
      <c r="I1729" s="6">
        <v>5.8125000000000003E-2</v>
      </c>
      <c r="J1729" s="6">
        <v>5.4375E-2</v>
      </c>
      <c r="K1729" s="6">
        <v>5.6000000000000001E-2</v>
      </c>
      <c r="L1729" s="6">
        <v>5.6250000000000001E-2</v>
      </c>
      <c r="N1729" s="8">
        <v>6061000</v>
      </c>
      <c r="P1729" s="8">
        <v>2970000</v>
      </c>
      <c r="R1729" s="8">
        <v>2970000</v>
      </c>
      <c r="T1729" s="8">
        <v>2.0407407407407407</v>
      </c>
      <c r="U1729" s="8">
        <v>5.6000000000000001E-2</v>
      </c>
      <c r="V1729">
        <f t="shared" si="187"/>
        <v>2018</v>
      </c>
      <c r="W1729">
        <f t="shared" si="189"/>
        <v>2018</v>
      </c>
      <c r="X1729" t="str">
        <f t="shared" si="188"/>
        <v>PBS0</v>
      </c>
    </row>
    <row r="1730" spans="1:24" x14ac:dyDescent="0.2">
      <c r="A1730" s="4">
        <v>43123</v>
      </c>
      <c r="B1730" s="4">
        <v>43125</v>
      </c>
      <c r="C1730" s="4" t="s">
        <v>628</v>
      </c>
      <c r="D1730" t="s">
        <v>331</v>
      </c>
      <c r="E1730" s="4">
        <v>44576</v>
      </c>
      <c r="F1730" s="6">
        <v>5.45E-2</v>
      </c>
      <c r="G1730" s="6">
        <v>5.7812500000000003E-2</v>
      </c>
      <c r="H1730" s="6">
        <v>5.9138799999999998E-2</v>
      </c>
      <c r="I1730" s="6">
        <v>6.0624999999999998E-2</v>
      </c>
      <c r="J1730" s="6">
        <v>5.7812500000000003E-2</v>
      </c>
      <c r="K1730" s="6">
        <v>5.8396499999999997E-2</v>
      </c>
      <c r="L1730" s="6">
        <v>5.9062499999999997E-2</v>
      </c>
      <c r="N1730" s="8">
        <v>1685000</v>
      </c>
      <c r="P1730" s="8">
        <v>1040000</v>
      </c>
      <c r="R1730" s="8">
        <v>1040000</v>
      </c>
      <c r="T1730" s="8">
        <v>1.6201923076923077</v>
      </c>
      <c r="U1730" s="8">
        <v>5.8400000000000001E-2</v>
      </c>
      <c r="V1730">
        <f t="shared" si="187"/>
        <v>2018</v>
      </c>
      <c r="W1730">
        <f t="shared" si="189"/>
        <v>2018</v>
      </c>
      <c r="X1730" t="str">
        <f t="shared" si="188"/>
        <v>PBS0</v>
      </c>
    </row>
    <row r="1731" spans="1:24" x14ac:dyDescent="0.2">
      <c r="A1731" s="4">
        <v>43123</v>
      </c>
      <c r="B1731" s="4">
        <v>43125</v>
      </c>
      <c r="C1731" s="4" t="s">
        <v>628</v>
      </c>
      <c r="D1731" t="s">
        <v>697</v>
      </c>
      <c r="E1731" s="4">
        <v>45945</v>
      </c>
      <c r="F1731" s="6">
        <v>6.1249999999999999E-2</v>
      </c>
      <c r="G1731" s="6">
        <v>6.21875E-2</v>
      </c>
      <c r="H1731" s="6">
        <v>6.3804100000000002E-2</v>
      </c>
      <c r="I1731" s="6">
        <v>6.5000000000000002E-2</v>
      </c>
      <c r="J1731" s="6">
        <v>6.21875E-2</v>
      </c>
      <c r="K1731" s="6">
        <v>6.3395099999999996E-2</v>
      </c>
      <c r="L1731" s="6">
        <v>6.4062499999999994E-2</v>
      </c>
      <c r="N1731" s="8">
        <v>936500</v>
      </c>
      <c r="P1731" s="8">
        <v>560000</v>
      </c>
      <c r="R1731" s="8">
        <v>560000</v>
      </c>
      <c r="T1731" s="8">
        <v>1.6723214285714285</v>
      </c>
      <c r="U1731" s="8">
        <v>6.3399999999999998E-2</v>
      </c>
      <c r="V1731">
        <f t="shared" si="187"/>
        <v>2018</v>
      </c>
      <c r="W1731">
        <f t="shared" si="189"/>
        <v>2018</v>
      </c>
      <c r="X1731" t="str">
        <f t="shared" si="188"/>
        <v>PBS0</v>
      </c>
    </row>
    <row r="1732" spans="1:24" x14ac:dyDescent="0.2">
      <c r="A1732" s="4">
        <v>43123</v>
      </c>
      <c r="B1732" s="4">
        <v>43125</v>
      </c>
      <c r="C1732" s="4" t="s">
        <v>628</v>
      </c>
      <c r="D1732" t="s">
        <v>570</v>
      </c>
      <c r="E1732" s="4">
        <v>48167</v>
      </c>
      <c r="F1732" s="6">
        <v>8.8749999999999996E-2</v>
      </c>
      <c r="G1732" s="6">
        <v>6.9062499999999999E-2</v>
      </c>
      <c r="H1732" s="6">
        <v>7.1211700000000003E-2</v>
      </c>
      <c r="I1732" s="6">
        <v>7.4374999999999997E-2</v>
      </c>
      <c r="J1732" s="6">
        <v>6.9062499999999999E-2</v>
      </c>
      <c r="N1732" s="8">
        <v>1783700</v>
      </c>
      <c r="P1732" s="8">
        <v>0</v>
      </c>
      <c r="R1732" s="8">
        <v>0</v>
      </c>
      <c r="U1732" s="8">
        <v>6.8599999999999994E-2</v>
      </c>
      <c r="V1732">
        <f t="shared" si="187"/>
        <v>2018</v>
      </c>
      <c r="W1732">
        <f t="shared" si="189"/>
        <v>2018</v>
      </c>
      <c r="X1732" t="str">
        <f t="shared" si="188"/>
        <v>PBS0</v>
      </c>
    </row>
    <row r="1733" spans="1:24" x14ac:dyDescent="0.2">
      <c r="A1733" s="4">
        <v>43123</v>
      </c>
      <c r="B1733" s="4">
        <v>43125</v>
      </c>
      <c r="C1733" s="4" t="s">
        <v>628</v>
      </c>
      <c r="D1733" t="s">
        <v>337</v>
      </c>
      <c r="E1733" s="4">
        <v>50086</v>
      </c>
      <c r="F1733" s="6">
        <v>6.0999999999999999E-2</v>
      </c>
      <c r="G1733" s="6">
        <v>6.0312499999999998E-2</v>
      </c>
      <c r="H1733" s="6">
        <v>7.3147000000000004E-2</v>
      </c>
      <c r="I1733" s="6">
        <v>7.4999999999999997E-2</v>
      </c>
      <c r="J1733" s="6">
        <v>6.0312499999999998E-2</v>
      </c>
      <c r="K1733" s="6">
        <v>7.3106400000000002E-2</v>
      </c>
      <c r="L1733" s="6">
        <v>7.4062500000000003E-2</v>
      </c>
      <c r="N1733" s="8">
        <v>2797000</v>
      </c>
      <c r="P1733" s="8">
        <v>2797000</v>
      </c>
      <c r="R1733" s="8">
        <v>2060000</v>
      </c>
      <c r="T1733" s="8">
        <v>1.3577669902912621</v>
      </c>
      <c r="U1733" s="8">
        <v>7.3499999999999996E-2</v>
      </c>
      <c r="V1733">
        <f t="shared" si="187"/>
        <v>2018</v>
      </c>
      <c r="W1733">
        <f t="shared" si="189"/>
        <v>2018</v>
      </c>
      <c r="X1733" t="str">
        <f t="shared" si="188"/>
        <v>PBS0</v>
      </c>
    </row>
    <row r="1734" spans="1:24" x14ac:dyDescent="0.2">
      <c r="A1734" s="4">
        <v>43130</v>
      </c>
      <c r="B1734" s="4">
        <v>43132</v>
      </c>
      <c r="C1734" t="s">
        <v>628</v>
      </c>
      <c r="D1734" t="s">
        <v>699</v>
      </c>
      <c r="E1734" s="4">
        <v>43207</v>
      </c>
      <c r="F1734" s="6" t="s">
        <v>630</v>
      </c>
      <c r="G1734" s="6">
        <v>3.9E-2</v>
      </c>
      <c r="H1734" s="6">
        <v>4.1909399999999999E-2</v>
      </c>
      <c r="I1734" s="6">
        <v>4.7E-2</v>
      </c>
      <c r="J1734" s="6">
        <v>3.9E-2</v>
      </c>
      <c r="K1734" s="6">
        <v>3.9528000000000001E-2</v>
      </c>
      <c r="L1734" s="6">
        <v>4.0500000000000001E-2</v>
      </c>
      <c r="M1734" s="8">
        <v>17000000</v>
      </c>
      <c r="N1734" s="8">
        <v>10501000</v>
      </c>
      <c r="O1734" s="8">
        <v>47230200</v>
      </c>
      <c r="P1734" s="8">
        <v>8950000</v>
      </c>
      <c r="Q1734" s="8">
        <v>33650000</v>
      </c>
      <c r="R1734" s="8">
        <v>5000000</v>
      </c>
      <c r="S1734" s="8">
        <v>17550000</v>
      </c>
      <c r="T1734" s="8">
        <v>2.1002000000000001</v>
      </c>
      <c r="U1734" s="8">
        <v>4.1000000000000002E-2</v>
      </c>
      <c r="V1734">
        <f t="shared" si="187"/>
        <v>2018</v>
      </c>
      <c r="W1734">
        <f t="shared" si="189"/>
        <v>2018</v>
      </c>
      <c r="X1734" t="str">
        <f t="shared" si="188"/>
        <v>SPN0</v>
      </c>
    </row>
    <row r="1735" spans="1:24" x14ac:dyDescent="0.2">
      <c r="A1735" s="4">
        <v>43130</v>
      </c>
      <c r="B1735" s="4">
        <v>43132</v>
      </c>
      <c r="C1735" s="4" t="s">
        <v>628</v>
      </c>
      <c r="D1735" t="s">
        <v>700</v>
      </c>
      <c r="E1735" s="4">
        <v>43469</v>
      </c>
      <c r="F1735" s="6" t="s">
        <v>630</v>
      </c>
      <c r="G1735" s="6">
        <v>4.8899999999999999E-2</v>
      </c>
      <c r="H1735" s="6">
        <v>5.1135300000000002E-2</v>
      </c>
      <c r="I1735" s="6">
        <v>5.8000000000000003E-2</v>
      </c>
      <c r="J1735" s="6">
        <v>4.8899999999999999E-2</v>
      </c>
      <c r="K1735" s="6">
        <v>4.9267999999999999E-2</v>
      </c>
      <c r="L1735" s="6">
        <v>4.9700000000000001E-2</v>
      </c>
      <c r="N1735" s="8">
        <v>16025000</v>
      </c>
      <c r="P1735" s="8">
        <v>12300000</v>
      </c>
      <c r="R1735" s="8">
        <v>5000000</v>
      </c>
      <c r="T1735" s="8">
        <v>3.2050000000000001</v>
      </c>
      <c r="U1735" s="8">
        <v>0.05</v>
      </c>
      <c r="V1735">
        <f t="shared" si="187"/>
        <v>2018</v>
      </c>
      <c r="W1735">
        <f t="shared" si="189"/>
        <v>2018</v>
      </c>
      <c r="X1735" t="str">
        <f t="shared" si="188"/>
        <v>SPN1</v>
      </c>
    </row>
    <row r="1736" spans="1:24" x14ac:dyDescent="0.2">
      <c r="A1736" s="4">
        <v>43130</v>
      </c>
      <c r="B1736" s="4">
        <v>43132</v>
      </c>
      <c r="C1736" s="4" t="s">
        <v>628</v>
      </c>
      <c r="D1736" t="s">
        <v>375</v>
      </c>
      <c r="E1736" s="4">
        <v>45061</v>
      </c>
      <c r="F1736" s="6">
        <v>5.6250000000000001E-2</v>
      </c>
      <c r="G1736" s="6">
        <v>5.8000000000000003E-2</v>
      </c>
      <c r="H1736" s="6">
        <v>5.8904100000000001E-2</v>
      </c>
      <c r="I1736" s="6">
        <v>6.0199999999999997E-2</v>
      </c>
      <c r="J1736" s="6">
        <v>5.8000000000000003E-2</v>
      </c>
      <c r="K1736" s="6">
        <v>5.8568200000000001E-2</v>
      </c>
      <c r="L1736" s="6">
        <v>5.8700000000000002E-2</v>
      </c>
      <c r="N1736" s="8">
        <v>9541800</v>
      </c>
      <c r="P1736" s="8">
        <v>7300000</v>
      </c>
      <c r="R1736" s="8">
        <v>4200000</v>
      </c>
      <c r="T1736" s="8">
        <v>2.2718571428571428</v>
      </c>
      <c r="U1736" s="8">
        <v>5.8700000000000002E-2</v>
      </c>
      <c r="V1736">
        <f t="shared" si="187"/>
        <v>2018</v>
      </c>
      <c r="W1736">
        <f t="shared" si="189"/>
        <v>2018</v>
      </c>
      <c r="X1736" t="str">
        <f t="shared" si="188"/>
        <v>FR00</v>
      </c>
    </row>
    <row r="1737" spans="1:24" x14ac:dyDescent="0.2">
      <c r="A1737" s="4">
        <v>43130</v>
      </c>
      <c r="B1737" s="4">
        <v>43132</v>
      </c>
      <c r="C1737" s="4" t="s">
        <v>628</v>
      </c>
      <c r="D1737" t="s">
        <v>376</v>
      </c>
      <c r="E1737" s="4">
        <v>46888</v>
      </c>
      <c r="F1737" s="6">
        <v>6.1249999999999999E-2</v>
      </c>
      <c r="G1737" s="6">
        <v>6.3E-2</v>
      </c>
      <c r="H1737" s="6">
        <v>6.4021300000000003E-2</v>
      </c>
      <c r="I1737" s="6">
        <v>6.6500000000000004E-2</v>
      </c>
      <c r="J1737" s="6">
        <v>6.3E-2</v>
      </c>
      <c r="K1737" s="6">
        <v>6.3589499999999993E-2</v>
      </c>
      <c r="L1737" s="6">
        <v>6.3700000000000007E-2</v>
      </c>
      <c r="N1737" s="8">
        <v>8175000</v>
      </c>
      <c r="P1737" s="8">
        <v>3950000</v>
      </c>
      <c r="R1737" s="8">
        <v>2250000</v>
      </c>
      <c r="T1737" s="8">
        <v>3.6333333333333333</v>
      </c>
      <c r="U1737" s="8">
        <v>6.3700000000000007E-2</v>
      </c>
      <c r="V1737">
        <f t="shared" si="187"/>
        <v>2018</v>
      </c>
      <c r="W1737">
        <f t="shared" si="189"/>
        <v>2018</v>
      </c>
      <c r="X1737" t="str">
        <f t="shared" si="188"/>
        <v>FR00</v>
      </c>
    </row>
    <row r="1738" spans="1:24" x14ac:dyDescent="0.2">
      <c r="A1738" s="4">
        <v>43130</v>
      </c>
      <c r="B1738" s="4">
        <v>43132</v>
      </c>
      <c r="C1738" s="4" t="s">
        <v>628</v>
      </c>
      <c r="D1738" t="s">
        <v>377</v>
      </c>
      <c r="E1738" s="4">
        <v>48714</v>
      </c>
      <c r="F1738" s="6">
        <v>6.6250000000000003E-2</v>
      </c>
      <c r="G1738" s="6">
        <v>6.7799999999999999E-2</v>
      </c>
      <c r="H1738" s="6">
        <v>6.8453700000000006E-2</v>
      </c>
      <c r="I1738" s="6">
        <v>7.0000000000000007E-2</v>
      </c>
      <c r="J1738" s="6">
        <v>6.7799999999999999E-2</v>
      </c>
      <c r="K1738" s="6">
        <v>6.7983600000000005E-2</v>
      </c>
      <c r="L1738" s="6">
        <v>6.8199999999999997E-2</v>
      </c>
      <c r="N1738" s="8">
        <v>2987400</v>
      </c>
      <c r="P1738" s="8">
        <v>1150000</v>
      </c>
      <c r="R1738" s="8">
        <v>1100000</v>
      </c>
      <c r="T1738" s="8">
        <v>2.7158181818181819</v>
      </c>
      <c r="U1738" s="8">
        <v>6.88E-2</v>
      </c>
      <c r="V1738">
        <f t="shared" si="187"/>
        <v>2018</v>
      </c>
      <c r="W1738">
        <f t="shared" si="189"/>
        <v>2018</v>
      </c>
      <c r="X1738" t="str">
        <f t="shared" si="188"/>
        <v>FR00</v>
      </c>
    </row>
    <row r="1739" spans="1:24" x14ac:dyDescent="0.2">
      <c r="A1739" s="4">
        <v>43137</v>
      </c>
      <c r="B1739" s="4">
        <v>43139</v>
      </c>
      <c r="C1739" t="s">
        <v>628</v>
      </c>
      <c r="D1739" t="s">
        <v>701</v>
      </c>
      <c r="E1739" s="4">
        <v>43319</v>
      </c>
      <c r="F1739" s="6" t="s">
        <v>630</v>
      </c>
      <c r="G1739" s="6">
        <v>4.1250000000000002E-2</v>
      </c>
      <c r="H1739" s="6">
        <v>4.51791E-2</v>
      </c>
      <c r="I1739" s="6">
        <v>0.05</v>
      </c>
      <c r="J1739" s="6">
        <v>4.1250000000000002E-2</v>
      </c>
      <c r="K1739" s="6">
        <v>4.2197900000000003E-2</v>
      </c>
      <c r="L1739" s="6">
        <v>4.2500000000000003E-2</v>
      </c>
      <c r="M1739" s="8">
        <v>8000000</v>
      </c>
      <c r="N1739" s="8">
        <v>9853000</v>
      </c>
      <c r="O1739" s="8">
        <v>20145100</v>
      </c>
      <c r="P1739" s="8">
        <v>9853000</v>
      </c>
      <c r="Q1739" s="8">
        <v>17735500</v>
      </c>
      <c r="R1739" s="8">
        <v>3000000</v>
      </c>
      <c r="S1739" s="8">
        <v>10075000</v>
      </c>
      <c r="T1739" s="8">
        <v>3.2843333333333335</v>
      </c>
      <c r="U1739" s="8">
        <v>4.5400000000000003E-2</v>
      </c>
      <c r="V1739">
        <f t="shared" si="187"/>
        <v>2018</v>
      </c>
      <c r="W1739">
        <f t="shared" si="189"/>
        <v>2018</v>
      </c>
      <c r="X1739" t="str">
        <f t="shared" si="188"/>
        <v>SPNS</v>
      </c>
    </row>
    <row r="1740" spans="1:24" x14ac:dyDescent="0.2">
      <c r="A1740" s="4">
        <v>43137</v>
      </c>
      <c r="B1740" s="4">
        <v>43139</v>
      </c>
      <c r="C1740" s="4" t="s">
        <v>628</v>
      </c>
      <c r="D1740" t="s">
        <v>676</v>
      </c>
      <c r="E1740" s="4">
        <v>43905</v>
      </c>
      <c r="F1740" s="6">
        <v>6.25E-2</v>
      </c>
      <c r="G1740" s="6">
        <v>5.5937500000000001E-2</v>
      </c>
      <c r="H1740" s="6">
        <v>5.7186000000000001E-2</v>
      </c>
      <c r="I1740" s="6">
        <v>5.9374999999999997E-2</v>
      </c>
      <c r="J1740" s="6">
        <v>5.5937500000000001E-2</v>
      </c>
      <c r="K1740" s="6">
        <v>5.69577E-2</v>
      </c>
      <c r="L1740" s="6">
        <v>5.7812500000000003E-2</v>
      </c>
      <c r="N1740" s="8">
        <v>5638000</v>
      </c>
      <c r="P1740" s="8">
        <v>5638000</v>
      </c>
      <c r="R1740" s="8">
        <v>4910000</v>
      </c>
      <c r="T1740" s="8">
        <v>1.1482688391038696</v>
      </c>
      <c r="U1740" s="8">
        <v>5.7500000000000002E-2</v>
      </c>
      <c r="V1740">
        <f t="shared" si="187"/>
        <v>2018</v>
      </c>
      <c r="W1740">
        <f t="shared" si="189"/>
        <v>2018</v>
      </c>
      <c r="X1740" t="str">
        <f t="shared" si="188"/>
        <v>PBS0</v>
      </c>
    </row>
    <row r="1741" spans="1:24" x14ac:dyDescent="0.2">
      <c r="A1741" s="4">
        <v>43137</v>
      </c>
      <c r="B1741" s="4">
        <v>43139</v>
      </c>
      <c r="C1741" s="4" t="s">
        <v>628</v>
      </c>
      <c r="D1741" t="s">
        <v>331</v>
      </c>
      <c r="E1741" s="4">
        <v>44576</v>
      </c>
      <c r="F1741" s="6">
        <v>5.45E-2</v>
      </c>
      <c r="G1741" s="6">
        <v>5.9687499999999998E-2</v>
      </c>
      <c r="H1741" s="6">
        <v>6.1290499999999998E-2</v>
      </c>
      <c r="I1741" s="6">
        <v>6.2812499999999993E-2</v>
      </c>
      <c r="J1741" s="6">
        <v>5.9687499999999998E-2</v>
      </c>
      <c r="K1741" s="6">
        <v>6.0064100000000002E-2</v>
      </c>
      <c r="L1741" s="6">
        <v>6.0624999999999998E-2</v>
      </c>
      <c r="N1741" s="8">
        <v>1102000</v>
      </c>
      <c r="P1741" s="8">
        <v>400000</v>
      </c>
      <c r="R1741" s="8">
        <v>390000</v>
      </c>
      <c r="T1741" s="8">
        <v>2.8256410256410258</v>
      </c>
      <c r="U1741" s="8">
        <v>6.0100000000000001E-2</v>
      </c>
      <c r="V1741">
        <f t="shared" si="187"/>
        <v>2018</v>
      </c>
      <c r="W1741">
        <f t="shared" si="189"/>
        <v>2018</v>
      </c>
      <c r="X1741" t="str">
        <f t="shared" si="188"/>
        <v>PBS0</v>
      </c>
    </row>
    <row r="1742" spans="1:24" x14ac:dyDescent="0.2">
      <c r="A1742" s="4">
        <v>43137</v>
      </c>
      <c r="B1742" s="4">
        <v>43139</v>
      </c>
      <c r="C1742" s="4" t="s">
        <v>628</v>
      </c>
      <c r="D1742" t="s">
        <v>697</v>
      </c>
      <c r="E1742" s="4">
        <v>45945</v>
      </c>
      <c r="F1742" s="6">
        <v>6.1249999999999999E-2</v>
      </c>
      <c r="G1742" s="6">
        <v>6.3437499999999994E-2</v>
      </c>
      <c r="H1742" s="6">
        <v>6.4484200000000005E-2</v>
      </c>
      <c r="I1742" s="6">
        <v>6.8125000000000005E-2</v>
      </c>
      <c r="J1742" s="6">
        <v>6.3437499999999994E-2</v>
      </c>
      <c r="K1742" s="6">
        <v>6.4395400000000005E-2</v>
      </c>
      <c r="L1742" s="6">
        <v>6.5312499999999996E-2</v>
      </c>
      <c r="N1742" s="8">
        <v>844500</v>
      </c>
      <c r="P1742" s="8">
        <v>844500</v>
      </c>
      <c r="R1742" s="8">
        <v>805000</v>
      </c>
      <c r="T1742" s="8">
        <v>1.0490683229813664</v>
      </c>
      <c r="U1742" s="8">
        <v>6.5199999999999994E-2</v>
      </c>
      <c r="V1742">
        <f t="shared" si="187"/>
        <v>2018</v>
      </c>
      <c r="W1742">
        <f t="shared" si="189"/>
        <v>2018</v>
      </c>
      <c r="X1742" t="str">
        <f t="shared" si="188"/>
        <v>PBS0</v>
      </c>
    </row>
    <row r="1743" spans="1:24" x14ac:dyDescent="0.2">
      <c r="A1743" s="4">
        <v>43137</v>
      </c>
      <c r="B1743" s="4">
        <v>43139</v>
      </c>
      <c r="C1743" s="4" t="s">
        <v>628</v>
      </c>
      <c r="D1743" t="s">
        <v>570</v>
      </c>
      <c r="E1743" s="4">
        <v>48167</v>
      </c>
      <c r="F1743" s="6">
        <v>8.8749999999999996E-2</v>
      </c>
      <c r="G1743" s="6">
        <v>7.03125E-2</v>
      </c>
      <c r="H1743" s="6">
        <v>7.12613E-2</v>
      </c>
      <c r="I1743" s="6">
        <v>7.6249999999999998E-2</v>
      </c>
      <c r="J1743" s="6">
        <v>7.03125E-2</v>
      </c>
      <c r="K1743" s="6">
        <v>7.1148799999999998E-2</v>
      </c>
      <c r="L1743" s="6">
        <v>7.1562500000000001E-2</v>
      </c>
      <c r="N1743" s="8">
        <v>1017600</v>
      </c>
      <c r="P1743" s="8">
        <v>1000000</v>
      </c>
      <c r="R1743" s="8">
        <v>970000</v>
      </c>
      <c r="T1743" s="8">
        <v>1.0490721649484536</v>
      </c>
      <c r="U1743" s="8">
        <v>7.1199999999999999E-2</v>
      </c>
      <c r="V1743">
        <f t="shared" si="187"/>
        <v>2018</v>
      </c>
      <c r="W1743">
        <f t="shared" si="189"/>
        <v>2018</v>
      </c>
      <c r="X1743" t="str">
        <f t="shared" si="188"/>
        <v>PBS0</v>
      </c>
    </row>
    <row r="1744" spans="1:24" x14ac:dyDescent="0.2">
      <c r="A1744" s="4">
        <v>43137</v>
      </c>
      <c r="B1744" s="4">
        <v>43139</v>
      </c>
      <c r="C1744" s="4" t="s">
        <v>628</v>
      </c>
      <c r="D1744" t="s">
        <v>337</v>
      </c>
      <c r="E1744" s="4">
        <v>50086</v>
      </c>
      <c r="F1744" s="6">
        <v>6.0999999999999999E-2</v>
      </c>
      <c r="G1744" s="6">
        <v>7.4062500000000003E-2</v>
      </c>
      <c r="H1744" s="6">
        <v>7.4549699999999997E-2</v>
      </c>
      <c r="I1744" s="6">
        <v>7.8125E-2</v>
      </c>
      <c r="N1744" s="8">
        <v>1690000</v>
      </c>
      <c r="P1744" s="8">
        <v>0</v>
      </c>
      <c r="R1744" s="8">
        <v>0</v>
      </c>
      <c r="U1744" s="8">
        <v>7.3200000000000001E-2</v>
      </c>
      <c r="V1744">
        <f t="shared" si="187"/>
        <v>2018</v>
      </c>
      <c r="W1744">
        <f t="shared" si="189"/>
        <v>2018</v>
      </c>
      <c r="X1744" t="str">
        <f t="shared" si="188"/>
        <v>PBS0</v>
      </c>
    </row>
    <row r="1745" spans="1:24" x14ac:dyDescent="0.2">
      <c r="A1745" s="4">
        <v>43144</v>
      </c>
      <c r="B1745" s="4">
        <v>43146</v>
      </c>
      <c r="C1745" t="s">
        <v>628</v>
      </c>
      <c r="D1745" t="s">
        <v>702</v>
      </c>
      <c r="E1745" s="4">
        <v>43207</v>
      </c>
      <c r="F1745" s="6" t="s">
        <v>630</v>
      </c>
      <c r="G1745" s="6">
        <v>0.04</v>
      </c>
      <c r="H1745" s="6">
        <v>4.2186599999999998E-2</v>
      </c>
      <c r="I1745" s="6">
        <v>4.7E-2</v>
      </c>
      <c r="J1745" s="6">
        <v>0.04</v>
      </c>
      <c r="K1745" s="6">
        <v>4.0834000000000002E-2</v>
      </c>
      <c r="L1745" s="6">
        <v>4.1500000000000002E-2</v>
      </c>
      <c r="M1745" s="8">
        <v>17000000</v>
      </c>
      <c r="N1745" s="8">
        <v>10045000</v>
      </c>
      <c r="O1745" s="8">
        <v>45846900</v>
      </c>
      <c r="P1745" s="8">
        <v>5500000</v>
      </c>
      <c r="Q1745" s="8">
        <v>22700000</v>
      </c>
      <c r="R1745" s="8">
        <v>5000000</v>
      </c>
      <c r="S1745" s="8">
        <v>21000000</v>
      </c>
      <c r="T1745" s="8">
        <v>2.0089999999999999</v>
      </c>
      <c r="U1745" s="8">
        <v>4.0899999999999999E-2</v>
      </c>
      <c r="V1745">
        <f t="shared" si="187"/>
        <v>2018</v>
      </c>
      <c r="W1745">
        <f t="shared" si="189"/>
        <v>2018</v>
      </c>
      <c r="X1745" t="str">
        <f t="shared" si="188"/>
        <v>SPN0</v>
      </c>
    </row>
    <row r="1746" spans="1:24" x14ac:dyDescent="0.2">
      <c r="A1746" s="4">
        <v>43144</v>
      </c>
      <c r="B1746" s="4">
        <v>43146</v>
      </c>
      <c r="C1746" s="4" t="s">
        <v>628</v>
      </c>
      <c r="D1746" t="s">
        <v>703</v>
      </c>
      <c r="E1746" s="4">
        <v>43469</v>
      </c>
      <c r="F1746" s="6" t="s">
        <v>630</v>
      </c>
      <c r="G1746" s="6">
        <v>4.9000000000000002E-2</v>
      </c>
      <c r="H1746" s="6">
        <v>5.1131900000000001E-2</v>
      </c>
      <c r="I1746" s="6">
        <v>5.6000000000000001E-2</v>
      </c>
      <c r="J1746" s="6">
        <v>4.9000000000000002E-2</v>
      </c>
      <c r="K1746" s="6">
        <v>4.9662999999999999E-2</v>
      </c>
      <c r="L1746" s="6">
        <v>0.05</v>
      </c>
      <c r="N1746" s="8">
        <v>16990000</v>
      </c>
      <c r="P1746" s="8">
        <v>5350000</v>
      </c>
      <c r="R1746" s="8">
        <v>5000000</v>
      </c>
      <c r="T1746" s="8">
        <v>3.3980000000000001</v>
      </c>
      <c r="U1746" s="8">
        <v>4.9700000000000001E-2</v>
      </c>
      <c r="V1746">
        <f t="shared" si="187"/>
        <v>2018</v>
      </c>
      <c r="W1746">
        <f t="shared" si="189"/>
        <v>2018</v>
      </c>
      <c r="X1746" t="str">
        <f t="shared" si="188"/>
        <v>SPN1</v>
      </c>
    </row>
    <row r="1747" spans="1:24" x14ac:dyDescent="0.2">
      <c r="A1747" s="4">
        <v>43144</v>
      </c>
      <c r="B1747" s="4">
        <v>43146</v>
      </c>
      <c r="C1747" s="4" t="s">
        <v>628</v>
      </c>
      <c r="D1747" t="s">
        <v>376</v>
      </c>
      <c r="E1747" s="4">
        <v>46888</v>
      </c>
      <c r="F1747" s="6">
        <v>6.1249999999999999E-2</v>
      </c>
      <c r="G1747" s="6">
        <v>6.3299999999999995E-2</v>
      </c>
      <c r="H1747" s="6">
        <v>5.8904100000000001E-2</v>
      </c>
      <c r="I1747" s="6">
        <v>6.5799999999999997E-2</v>
      </c>
      <c r="J1747" s="6">
        <v>6.3299999999999995E-2</v>
      </c>
      <c r="K1747" s="6">
        <v>6.3697100000000006E-2</v>
      </c>
      <c r="L1747" s="6">
        <v>6.4000000000000001E-2</v>
      </c>
      <c r="N1747" s="8">
        <v>9650000</v>
      </c>
      <c r="P1747" s="8">
        <v>4300000</v>
      </c>
      <c r="R1747" s="8">
        <v>4300000</v>
      </c>
      <c r="T1747" s="8">
        <v>2.2441860465116279</v>
      </c>
      <c r="U1747" s="8">
        <v>6.3700000000000007E-2</v>
      </c>
      <c r="V1747">
        <f t="shared" si="187"/>
        <v>2018</v>
      </c>
      <c r="W1747">
        <f t="shared" si="189"/>
        <v>2018</v>
      </c>
      <c r="X1747" t="str">
        <f t="shared" si="188"/>
        <v>FR00</v>
      </c>
    </row>
    <row r="1748" spans="1:24" x14ac:dyDescent="0.2">
      <c r="A1748" s="4">
        <v>43144</v>
      </c>
      <c r="B1748" s="4">
        <v>43146</v>
      </c>
      <c r="C1748" s="4" t="s">
        <v>628</v>
      </c>
      <c r="D1748" t="s">
        <v>377</v>
      </c>
      <c r="E1748" s="4">
        <v>48714</v>
      </c>
      <c r="F1748" s="6">
        <v>6.6250000000000003E-2</v>
      </c>
      <c r="G1748" s="6">
        <v>6.7799999999999999E-2</v>
      </c>
      <c r="H1748" s="6">
        <v>6.4168799999999998E-2</v>
      </c>
      <c r="I1748" s="6">
        <v>7.0000000000000007E-2</v>
      </c>
      <c r="J1748" s="6">
        <v>6.7799999999999999E-2</v>
      </c>
      <c r="K1748" s="6">
        <v>6.8186800000000006E-2</v>
      </c>
      <c r="L1748" s="6">
        <v>6.8400000000000002E-2</v>
      </c>
      <c r="N1748" s="8">
        <v>3618000</v>
      </c>
      <c r="P1748" s="8">
        <v>2800000</v>
      </c>
      <c r="R1748" s="8">
        <v>2750000</v>
      </c>
      <c r="T1748" s="8">
        <v>1.3156363636363637</v>
      </c>
      <c r="U1748" s="8">
        <v>6.8199999999999997E-2</v>
      </c>
      <c r="V1748">
        <f t="shared" si="187"/>
        <v>2018</v>
      </c>
      <c r="W1748">
        <f t="shared" si="189"/>
        <v>2018</v>
      </c>
      <c r="X1748" t="str">
        <f t="shared" si="188"/>
        <v>FR00</v>
      </c>
    </row>
    <row r="1749" spans="1:24" x14ac:dyDescent="0.2">
      <c r="A1749" s="4">
        <v>43144</v>
      </c>
      <c r="B1749" s="4">
        <v>43146</v>
      </c>
      <c r="C1749" s="4" t="s">
        <v>628</v>
      </c>
      <c r="D1749" t="s">
        <v>674</v>
      </c>
      <c r="E1749" s="4">
        <v>50540</v>
      </c>
      <c r="F1749" s="6">
        <v>7.4999999999999997E-2</v>
      </c>
      <c r="G1749" s="6">
        <v>7.0699999999999999E-2</v>
      </c>
      <c r="H1749" s="6">
        <v>6.8407599999999999E-2</v>
      </c>
      <c r="I1749" s="6">
        <v>7.2999999999999995E-2</v>
      </c>
      <c r="J1749" s="6">
        <v>7.0699999999999999E-2</v>
      </c>
      <c r="K1749" s="6">
        <v>7.1252399999999994E-2</v>
      </c>
      <c r="L1749" s="6">
        <v>7.1400000000000005E-2</v>
      </c>
      <c r="N1749" s="8">
        <v>5543900</v>
      </c>
      <c r="P1749" s="8">
        <v>4750000</v>
      </c>
      <c r="R1749" s="8">
        <v>3950000</v>
      </c>
      <c r="T1749" s="8">
        <v>1.4035189873417722</v>
      </c>
      <c r="U1749" s="8">
        <v>7.1300000000000002E-2</v>
      </c>
      <c r="V1749">
        <f t="shared" si="187"/>
        <v>2018</v>
      </c>
      <c r="W1749">
        <f t="shared" si="189"/>
        <v>2018</v>
      </c>
      <c r="X1749" t="str">
        <f t="shared" si="188"/>
        <v>FR00</v>
      </c>
    </row>
    <row r="1750" spans="1:24" x14ac:dyDescent="0.2">
      <c r="A1750" s="4">
        <v>43144</v>
      </c>
      <c r="B1750" s="4">
        <v>43146</v>
      </c>
      <c r="C1750" t="s">
        <v>642</v>
      </c>
      <c r="D1750" t="s">
        <v>612</v>
      </c>
      <c r="E1750" s="4">
        <v>44331</v>
      </c>
      <c r="F1750" s="6">
        <v>6.5000000000000002E-2</v>
      </c>
      <c r="K1750" s="6">
        <v>5.79E-2</v>
      </c>
      <c r="N1750" s="8">
        <v>250000</v>
      </c>
      <c r="P1750" s="8">
        <v>250000</v>
      </c>
      <c r="R1750" s="8">
        <v>250000</v>
      </c>
      <c r="T1750" s="8">
        <v>1</v>
      </c>
      <c r="U1750" s="8">
        <v>5.79E-2</v>
      </c>
      <c r="V1750">
        <f t="shared" si="187"/>
        <v>2018</v>
      </c>
      <c r="W1750">
        <f t="shared" si="189"/>
        <v>2018</v>
      </c>
      <c r="X1750" t="str">
        <f t="shared" si="188"/>
        <v>PBS0</v>
      </c>
    </row>
    <row r="1751" spans="1:24" x14ac:dyDescent="0.2">
      <c r="A1751" s="4">
        <v>43144</v>
      </c>
      <c r="B1751" s="4">
        <v>43146</v>
      </c>
      <c r="C1751" s="4" t="s">
        <v>642</v>
      </c>
      <c r="D1751" t="s">
        <v>555</v>
      </c>
      <c r="E1751" s="4">
        <v>45153</v>
      </c>
      <c r="F1751" s="6">
        <v>8.7499999999999994E-2</v>
      </c>
      <c r="K1751" s="6">
        <v>6.0699999999999997E-2</v>
      </c>
      <c r="N1751" s="8">
        <v>500000</v>
      </c>
      <c r="P1751" s="8">
        <v>500000</v>
      </c>
      <c r="R1751" s="8">
        <v>500000</v>
      </c>
      <c r="T1751" s="8">
        <v>1</v>
      </c>
      <c r="U1751" s="8">
        <v>6.0699999999999997E-2</v>
      </c>
      <c r="V1751">
        <f t="shared" si="187"/>
        <v>2018</v>
      </c>
      <c r="W1751">
        <f t="shared" si="189"/>
        <v>2018</v>
      </c>
      <c r="X1751" t="str">
        <f t="shared" si="188"/>
        <v>PBS0</v>
      </c>
    </row>
    <row r="1752" spans="1:24" x14ac:dyDescent="0.2">
      <c r="A1752" s="4">
        <v>43151</v>
      </c>
      <c r="B1752" s="4">
        <v>43153</v>
      </c>
      <c r="C1752" t="s">
        <v>628</v>
      </c>
      <c r="D1752" t="s">
        <v>701</v>
      </c>
      <c r="E1752" s="4">
        <v>43319</v>
      </c>
      <c r="F1752" s="6" t="s">
        <v>630</v>
      </c>
      <c r="G1752" s="6">
        <v>4.1875000000000002E-2</v>
      </c>
      <c r="H1752" s="6">
        <v>4.3119499999999998E-2</v>
      </c>
      <c r="I1752" s="6">
        <v>4.7500000000000001E-2</v>
      </c>
      <c r="J1752" s="6">
        <v>4.1875000000000002E-2</v>
      </c>
      <c r="K1752" s="6">
        <v>4.2302100000000002E-2</v>
      </c>
      <c r="L1752" s="6">
        <v>4.2812500000000003E-2</v>
      </c>
      <c r="M1752" s="8">
        <v>8000000</v>
      </c>
      <c r="N1752" s="8">
        <v>6960000</v>
      </c>
      <c r="O1752" s="8">
        <v>13343500</v>
      </c>
      <c r="P1752" s="8">
        <v>6960000</v>
      </c>
      <c r="Q1752" s="8">
        <v>13191500</v>
      </c>
      <c r="R1752" s="8">
        <v>3000000</v>
      </c>
      <c r="S1752" s="8">
        <v>8475000</v>
      </c>
      <c r="T1752" s="8">
        <v>2.3199999999999998</v>
      </c>
      <c r="U1752" s="8">
        <v>4.3900000000000002E-2</v>
      </c>
      <c r="V1752">
        <f t="shared" si="187"/>
        <v>2018</v>
      </c>
      <c r="W1752">
        <f t="shared" si="189"/>
        <v>2018</v>
      </c>
      <c r="X1752" t="str">
        <f t="shared" si="188"/>
        <v>SPNS</v>
      </c>
    </row>
    <row r="1753" spans="1:24" x14ac:dyDescent="0.2">
      <c r="A1753" s="4">
        <v>43151</v>
      </c>
      <c r="B1753" s="4">
        <v>43153</v>
      </c>
      <c r="C1753" s="4" t="s">
        <v>628</v>
      </c>
      <c r="D1753" t="s">
        <v>676</v>
      </c>
      <c r="E1753" s="4">
        <v>43905</v>
      </c>
      <c r="F1753" s="6">
        <v>6.25E-2</v>
      </c>
      <c r="G1753" s="6">
        <v>5.6562500000000002E-2</v>
      </c>
      <c r="H1753" s="6">
        <v>5.7863100000000001E-2</v>
      </c>
      <c r="I1753" s="6">
        <v>0.06</v>
      </c>
      <c r="J1753" s="6">
        <v>5.6562500000000002E-2</v>
      </c>
      <c r="K1753" s="6">
        <v>5.7668799999999999E-2</v>
      </c>
      <c r="L1753" s="6">
        <v>5.8437500000000003E-2</v>
      </c>
      <c r="N1753" s="8">
        <v>4937000</v>
      </c>
      <c r="P1753" s="8">
        <v>4937000</v>
      </c>
      <c r="R1753" s="8">
        <v>4400000</v>
      </c>
      <c r="T1753" s="8">
        <v>1.1220454545454546</v>
      </c>
      <c r="U1753" s="8">
        <v>5.8000000000000003E-2</v>
      </c>
      <c r="V1753">
        <f t="shared" si="187"/>
        <v>2018</v>
      </c>
      <c r="W1753">
        <f t="shared" si="189"/>
        <v>2018</v>
      </c>
      <c r="X1753" t="str">
        <f t="shared" si="188"/>
        <v>PBS0</v>
      </c>
    </row>
    <row r="1754" spans="1:24" x14ac:dyDescent="0.2">
      <c r="A1754" s="4">
        <v>43151</v>
      </c>
      <c r="B1754" s="4">
        <v>43153</v>
      </c>
      <c r="C1754" s="4" t="s">
        <v>628</v>
      </c>
      <c r="D1754" t="s">
        <v>331</v>
      </c>
      <c r="E1754" s="4">
        <v>44576</v>
      </c>
      <c r="F1754" s="6">
        <v>5.45E-2</v>
      </c>
      <c r="G1754" s="6">
        <v>5.9687499999999998E-2</v>
      </c>
      <c r="H1754" s="6">
        <v>6.0683500000000001E-2</v>
      </c>
      <c r="I1754" s="6">
        <v>6.2812499999999993E-2</v>
      </c>
      <c r="J1754" s="6">
        <v>5.9687499999999998E-2</v>
      </c>
      <c r="K1754" s="6">
        <v>6.0661100000000003E-2</v>
      </c>
      <c r="L1754" s="6">
        <v>6.1562499999999999E-2</v>
      </c>
      <c r="N1754" s="8">
        <v>885000</v>
      </c>
      <c r="P1754" s="8">
        <v>885000</v>
      </c>
      <c r="R1754" s="8">
        <v>680000</v>
      </c>
      <c r="T1754" s="8">
        <v>1.3014705882352942</v>
      </c>
      <c r="U1754" s="8">
        <v>6.0699999999999997E-2</v>
      </c>
      <c r="V1754">
        <f t="shared" si="187"/>
        <v>2018</v>
      </c>
      <c r="W1754">
        <f t="shared" si="189"/>
        <v>2018</v>
      </c>
      <c r="X1754" t="str">
        <f t="shared" si="188"/>
        <v>PBS0</v>
      </c>
    </row>
    <row r="1755" spans="1:24" x14ac:dyDescent="0.2">
      <c r="A1755" s="4">
        <v>43151</v>
      </c>
      <c r="B1755" s="4">
        <v>43153</v>
      </c>
      <c r="C1755" s="4" t="s">
        <v>628</v>
      </c>
      <c r="D1755" t="s">
        <v>697</v>
      </c>
      <c r="E1755" s="4">
        <v>45945</v>
      </c>
      <c r="F1755" s="6">
        <v>6.1249999999999999E-2</v>
      </c>
      <c r="G1755" s="6">
        <v>6.5000000000000002E-2</v>
      </c>
      <c r="H1755" s="6">
        <v>6.5729399999999993E-2</v>
      </c>
      <c r="I1755" s="6">
        <v>6.7187499999999997E-2</v>
      </c>
      <c r="J1755" s="6">
        <v>6.5000000000000002E-2</v>
      </c>
      <c r="K1755" s="6">
        <v>6.5642599999999995E-2</v>
      </c>
      <c r="L1755" s="6">
        <v>6.6250000000000003E-2</v>
      </c>
      <c r="N1755" s="8">
        <v>209500</v>
      </c>
      <c r="P1755" s="8">
        <v>209500</v>
      </c>
      <c r="R1755" s="8">
        <v>195000</v>
      </c>
      <c r="T1755" s="8">
        <v>1.0743589743589743</v>
      </c>
      <c r="U1755" s="8">
        <v>6.6000000000000003E-2</v>
      </c>
      <c r="V1755">
        <f t="shared" si="187"/>
        <v>2018</v>
      </c>
      <c r="W1755">
        <f t="shared" si="189"/>
        <v>2018</v>
      </c>
      <c r="X1755" t="str">
        <f t="shared" si="188"/>
        <v>PBS0</v>
      </c>
    </row>
    <row r="1756" spans="1:24" x14ac:dyDescent="0.2">
      <c r="A1756" s="4">
        <v>43151</v>
      </c>
      <c r="B1756" s="4">
        <v>43153</v>
      </c>
      <c r="C1756" s="4" t="s">
        <v>628</v>
      </c>
      <c r="D1756" t="s">
        <v>570</v>
      </c>
      <c r="E1756" s="4">
        <v>48167</v>
      </c>
      <c r="F1756" s="6">
        <v>8.8749999999999996E-2</v>
      </c>
      <c r="G1756" s="6">
        <v>7.1562500000000001E-2</v>
      </c>
      <c r="H1756" s="6">
        <v>7.2893299999999994E-2</v>
      </c>
      <c r="I1756" s="6">
        <v>7.4999999999999997E-2</v>
      </c>
      <c r="N1756" s="8">
        <v>152000</v>
      </c>
      <c r="P1756" s="8">
        <v>0</v>
      </c>
      <c r="R1756" s="8">
        <v>0</v>
      </c>
      <c r="U1756" s="8">
        <v>7.1900000000000006E-2</v>
      </c>
      <c r="V1756">
        <f t="shared" si="187"/>
        <v>2018</v>
      </c>
      <c r="W1756">
        <f t="shared" si="189"/>
        <v>2018</v>
      </c>
      <c r="X1756" t="str">
        <f t="shared" si="188"/>
        <v>PBS0</v>
      </c>
    </row>
    <row r="1757" spans="1:24" x14ac:dyDescent="0.2">
      <c r="A1757" s="4">
        <v>43151</v>
      </c>
      <c r="B1757" s="4">
        <v>43153</v>
      </c>
      <c r="C1757" s="4" t="s">
        <v>628</v>
      </c>
      <c r="D1757" t="s">
        <v>337</v>
      </c>
      <c r="E1757" s="4">
        <v>50086</v>
      </c>
      <c r="F1757" s="6">
        <v>6.0999999999999999E-2</v>
      </c>
      <c r="G1757" s="6">
        <v>7.5937500000000005E-2</v>
      </c>
      <c r="H1757" s="6">
        <v>7.6209899999999997E-2</v>
      </c>
      <c r="I1757" s="6">
        <v>7.6562500000000006E-2</v>
      </c>
      <c r="J1757" s="6">
        <v>7.5937500000000005E-2</v>
      </c>
      <c r="K1757" s="6">
        <v>7.6209899999999997E-2</v>
      </c>
      <c r="L1757" s="6">
        <v>7.6562500000000006E-2</v>
      </c>
      <c r="N1757" s="8">
        <v>200000</v>
      </c>
      <c r="P1757" s="8">
        <v>200000</v>
      </c>
      <c r="R1757" s="8">
        <v>200000</v>
      </c>
      <c r="T1757" s="8">
        <v>1</v>
      </c>
      <c r="U1757" s="8">
        <v>7.6300000000000007E-2</v>
      </c>
      <c r="V1757">
        <f t="shared" si="187"/>
        <v>2018</v>
      </c>
      <c r="W1757">
        <f t="shared" si="189"/>
        <v>2018</v>
      </c>
      <c r="X1757" t="str">
        <f t="shared" si="188"/>
        <v>PBS0</v>
      </c>
    </row>
    <row r="1758" spans="1:24" x14ac:dyDescent="0.2">
      <c r="A1758" s="4">
        <v>43153</v>
      </c>
      <c r="B1758" s="4">
        <v>43157</v>
      </c>
      <c r="C1758" t="s">
        <v>642</v>
      </c>
      <c r="D1758" t="s">
        <v>670</v>
      </c>
      <c r="E1758" s="4">
        <v>53888</v>
      </c>
      <c r="F1758" s="6">
        <v>0.08</v>
      </c>
      <c r="K1758" s="6">
        <v>7.6300000000000007E-2</v>
      </c>
      <c r="N1758" s="8">
        <v>500000</v>
      </c>
      <c r="P1758" s="8">
        <v>500000</v>
      </c>
      <c r="R1758" s="8">
        <v>500000</v>
      </c>
      <c r="T1758" s="8">
        <v>1</v>
      </c>
      <c r="U1758" s="8">
        <v>7.6300000000000007E-2</v>
      </c>
      <c r="V1758">
        <f t="shared" si="187"/>
        <v>2018</v>
      </c>
      <c r="W1758">
        <f t="shared" si="189"/>
        <v>2018</v>
      </c>
      <c r="X1758" t="str">
        <f t="shared" si="188"/>
        <v>PBS0</v>
      </c>
    </row>
    <row r="1759" spans="1:24" x14ac:dyDescent="0.2">
      <c r="A1759" s="4">
        <v>43157</v>
      </c>
      <c r="B1759" s="4">
        <v>43159</v>
      </c>
      <c r="C1759" t="s">
        <v>642</v>
      </c>
      <c r="D1759" t="s">
        <v>676</v>
      </c>
      <c r="E1759" s="4">
        <v>43905</v>
      </c>
      <c r="F1759" s="6">
        <v>6.25E-2</v>
      </c>
      <c r="K1759" s="6">
        <v>5.5899999999999998E-2</v>
      </c>
      <c r="N1759" s="8">
        <v>1000000</v>
      </c>
      <c r="P1759" s="8">
        <v>1000000</v>
      </c>
      <c r="R1759" s="8">
        <v>1000000</v>
      </c>
      <c r="T1759" s="8">
        <v>1</v>
      </c>
      <c r="U1759" s="8">
        <v>5.5899999999999998E-2</v>
      </c>
      <c r="V1759">
        <f t="shared" si="187"/>
        <v>2018</v>
      </c>
      <c r="W1759">
        <f t="shared" si="189"/>
        <v>2018</v>
      </c>
      <c r="X1759" t="str">
        <f t="shared" si="188"/>
        <v>PBS0</v>
      </c>
    </row>
    <row r="1760" spans="1:24" x14ac:dyDescent="0.2">
      <c r="A1760" s="4">
        <v>43157</v>
      </c>
      <c r="B1760" s="4">
        <v>43159</v>
      </c>
      <c r="C1760" s="4" t="s">
        <v>642</v>
      </c>
      <c r="D1760" t="s">
        <v>331</v>
      </c>
      <c r="E1760" s="4">
        <v>44576</v>
      </c>
      <c r="F1760" s="6">
        <v>5.45E-2</v>
      </c>
      <c r="K1760" s="6">
        <v>5.9900000000000002E-2</v>
      </c>
      <c r="N1760" s="8">
        <v>1000000</v>
      </c>
      <c r="P1760" s="8">
        <v>1000000</v>
      </c>
      <c r="R1760" s="8">
        <v>1000000</v>
      </c>
      <c r="T1760" s="8">
        <v>1</v>
      </c>
      <c r="U1760" s="8">
        <v>5.9900000000000002E-2</v>
      </c>
      <c r="V1760">
        <f t="shared" si="187"/>
        <v>2018</v>
      </c>
      <c r="W1760">
        <f t="shared" si="189"/>
        <v>2018</v>
      </c>
      <c r="X1760" t="str">
        <f t="shared" si="188"/>
        <v>PBS0</v>
      </c>
    </row>
    <row r="1761" spans="1:24" x14ac:dyDescent="0.2">
      <c r="A1761" s="4">
        <v>43158</v>
      </c>
      <c r="B1761" s="4">
        <v>43160</v>
      </c>
      <c r="C1761" t="s">
        <v>628</v>
      </c>
      <c r="D1761" t="s">
        <v>704</v>
      </c>
      <c r="E1761" s="4">
        <v>43248</v>
      </c>
      <c r="F1761" s="6" t="s">
        <v>630</v>
      </c>
      <c r="G1761" s="6">
        <v>4.0500000000000001E-2</v>
      </c>
      <c r="H1761" s="6">
        <v>4.1610800000000003E-2</v>
      </c>
      <c r="I1761" s="6">
        <v>4.5499999999999999E-2</v>
      </c>
      <c r="J1761" s="6">
        <v>4.0500000000000001E-2</v>
      </c>
      <c r="K1761" s="6">
        <v>4.0770399999999998E-2</v>
      </c>
      <c r="L1761" s="6">
        <v>4.1000000000000002E-2</v>
      </c>
      <c r="M1761" s="8">
        <v>17000000</v>
      </c>
      <c r="N1761" s="8">
        <v>9140000</v>
      </c>
      <c r="O1761" s="8">
        <v>41089900</v>
      </c>
      <c r="P1761" s="8">
        <v>7800000</v>
      </c>
      <c r="Q1761" s="8">
        <v>27700000</v>
      </c>
      <c r="R1761" s="8">
        <v>5000000</v>
      </c>
      <c r="S1761" s="8">
        <v>23100000</v>
      </c>
      <c r="T1761" s="8">
        <v>1.8280000000000001</v>
      </c>
      <c r="U1761" s="8">
        <v>4.1099999999999998E-2</v>
      </c>
      <c r="V1761">
        <f t="shared" si="187"/>
        <v>2018</v>
      </c>
      <c r="W1761">
        <f t="shared" si="189"/>
        <v>2018</v>
      </c>
      <c r="X1761" t="str">
        <f t="shared" si="188"/>
        <v>SPN0</v>
      </c>
    </row>
    <row r="1762" spans="1:24" x14ac:dyDescent="0.2">
      <c r="A1762" s="4">
        <v>43158</v>
      </c>
      <c r="B1762" s="4">
        <v>43160</v>
      </c>
      <c r="C1762" s="4" t="s">
        <v>628</v>
      </c>
      <c r="D1762" t="s">
        <v>703</v>
      </c>
      <c r="E1762" s="4">
        <v>43469</v>
      </c>
      <c r="F1762" s="6" t="s">
        <v>630</v>
      </c>
      <c r="G1762" s="6">
        <v>4.9399999999999999E-2</v>
      </c>
      <c r="H1762" s="6">
        <v>5.0559E-2</v>
      </c>
      <c r="I1762" s="6">
        <v>5.3499999999999999E-2</v>
      </c>
      <c r="J1762" s="6">
        <v>4.9399999999999999E-2</v>
      </c>
      <c r="K1762" s="6">
        <v>4.9806400000000001E-2</v>
      </c>
      <c r="L1762" s="6">
        <v>0.05</v>
      </c>
      <c r="N1762" s="8">
        <v>12480000</v>
      </c>
      <c r="P1762" s="8">
        <v>6800000</v>
      </c>
      <c r="R1762" s="8">
        <v>5000000</v>
      </c>
      <c r="T1762" s="8">
        <v>2.496</v>
      </c>
      <c r="U1762" s="8">
        <v>4.99E-2</v>
      </c>
      <c r="V1762">
        <f t="shared" si="187"/>
        <v>2018</v>
      </c>
      <c r="W1762">
        <f t="shared" si="189"/>
        <v>2018</v>
      </c>
      <c r="X1762" t="str">
        <f t="shared" si="188"/>
        <v>SPN1</v>
      </c>
    </row>
    <row r="1763" spans="1:24" x14ac:dyDescent="0.2">
      <c r="A1763" s="4">
        <v>43158</v>
      </c>
      <c r="B1763" s="4">
        <v>43160</v>
      </c>
      <c r="C1763" s="4" t="s">
        <v>628</v>
      </c>
      <c r="D1763" t="s">
        <v>375</v>
      </c>
      <c r="E1763" s="4">
        <v>45061</v>
      </c>
      <c r="F1763" s="6">
        <v>5.6250000000000001E-2</v>
      </c>
      <c r="G1763" s="6">
        <v>5.8000000000000003E-2</v>
      </c>
      <c r="H1763" s="6">
        <v>5.8736200000000002E-2</v>
      </c>
      <c r="I1763" s="6">
        <v>0.06</v>
      </c>
      <c r="J1763" s="6">
        <v>5.8000000000000003E-2</v>
      </c>
      <c r="K1763" s="6">
        <v>5.8599199999999997E-2</v>
      </c>
      <c r="L1763" s="6">
        <v>5.8999999999999997E-2</v>
      </c>
      <c r="N1763" s="8">
        <v>11063000</v>
      </c>
      <c r="P1763" s="8">
        <v>9800000</v>
      </c>
      <c r="R1763" s="8">
        <v>9800000</v>
      </c>
      <c r="T1763" s="8">
        <v>1.1288775510204081</v>
      </c>
      <c r="U1763" s="8">
        <v>5.8599999999999999E-2</v>
      </c>
      <c r="V1763">
        <f t="shared" si="187"/>
        <v>2018</v>
      </c>
      <c r="W1763">
        <f t="shared" si="189"/>
        <v>2018</v>
      </c>
      <c r="X1763" t="str">
        <f t="shared" si="188"/>
        <v>FR00</v>
      </c>
    </row>
    <row r="1764" spans="1:24" x14ac:dyDescent="0.2">
      <c r="A1764" s="4">
        <v>43158</v>
      </c>
      <c r="B1764" s="4">
        <v>43160</v>
      </c>
      <c r="C1764" s="4" t="s">
        <v>628</v>
      </c>
      <c r="D1764" t="s">
        <v>377</v>
      </c>
      <c r="E1764" s="4">
        <v>48714</v>
      </c>
      <c r="F1764" s="6">
        <v>6.6250000000000003E-2</v>
      </c>
      <c r="G1764" s="6">
        <v>6.9199999999999998E-2</v>
      </c>
      <c r="H1764" s="6">
        <v>6.9932999999999995E-2</v>
      </c>
      <c r="I1764" s="6">
        <v>7.0499999999999993E-2</v>
      </c>
      <c r="J1764" s="6">
        <v>6.9199999999999998E-2</v>
      </c>
      <c r="K1764" s="6">
        <v>6.9699899999999995E-2</v>
      </c>
      <c r="L1764" s="6">
        <v>6.9900000000000004E-2</v>
      </c>
      <c r="N1764" s="8">
        <v>3074600</v>
      </c>
      <c r="P1764" s="8">
        <v>1200000</v>
      </c>
      <c r="R1764" s="8">
        <v>1200000</v>
      </c>
      <c r="T1764" s="8">
        <v>2.5621666666666667</v>
      </c>
      <c r="U1764" s="8">
        <v>6.9699999999999998E-2</v>
      </c>
      <c r="V1764">
        <f t="shared" si="187"/>
        <v>2018</v>
      </c>
      <c r="W1764">
        <f t="shared" si="189"/>
        <v>2018</v>
      </c>
      <c r="X1764" t="str">
        <f t="shared" si="188"/>
        <v>FR00</v>
      </c>
    </row>
    <row r="1765" spans="1:24" x14ac:dyDescent="0.2">
      <c r="A1765" s="4">
        <v>43158</v>
      </c>
      <c r="B1765" s="4">
        <v>43160</v>
      </c>
      <c r="C1765" s="4" t="s">
        <v>628</v>
      </c>
      <c r="D1765" t="s">
        <v>674</v>
      </c>
      <c r="E1765" s="4">
        <v>50540</v>
      </c>
      <c r="F1765" s="6">
        <v>7.4999999999999997E-2</v>
      </c>
      <c r="G1765" s="6">
        <v>7.2499999999999995E-2</v>
      </c>
      <c r="H1765" s="6">
        <v>7.3167099999999999E-2</v>
      </c>
      <c r="I1765" s="6">
        <v>7.4700000000000003E-2</v>
      </c>
      <c r="J1765" s="6">
        <v>7.2499999999999995E-2</v>
      </c>
      <c r="K1765" s="6">
        <v>7.2799699999999995E-2</v>
      </c>
      <c r="L1765" s="6">
        <v>7.2900000000000006E-2</v>
      </c>
      <c r="N1765" s="8">
        <v>5332300</v>
      </c>
      <c r="P1765" s="8">
        <v>2100000</v>
      </c>
      <c r="R1765" s="8">
        <v>2100000</v>
      </c>
      <c r="T1765" s="8">
        <v>2.539190476190476</v>
      </c>
      <c r="U1765" s="8">
        <v>7.2800000000000004E-2</v>
      </c>
      <c r="V1765">
        <f t="shared" si="187"/>
        <v>2018</v>
      </c>
      <c r="W1765">
        <f t="shared" si="189"/>
        <v>2018</v>
      </c>
      <c r="X1765" t="str">
        <f t="shared" si="188"/>
        <v>FR00</v>
      </c>
    </row>
    <row r="1766" spans="1:24" x14ac:dyDescent="0.2">
      <c r="A1766" s="4">
        <v>43153</v>
      </c>
      <c r="B1766" s="4">
        <v>43160</v>
      </c>
      <c r="C1766" s="4" t="s">
        <v>642</v>
      </c>
      <c r="D1766" t="s">
        <v>705</v>
      </c>
      <c r="E1766" s="4">
        <v>44986</v>
      </c>
      <c r="F1766" s="6">
        <v>3.7499999999999999E-2</v>
      </c>
      <c r="N1766" s="8">
        <v>41379000</v>
      </c>
      <c r="P1766" s="8">
        <v>17241250</v>
      </c>
      <c r="R1766" s="8">
        <v>17241250</v>
      </c>
      <c r="V1766">
        <f t="shared" ref="V1766:V1769" si="190">YEAR(A1766)</f>
        <v>2018</v>
      </c>
      <c r="W1766">
        <f t="shared" ref="W1766:W1769" si="191">YEAR(B1766)</f>
        <v>2018</v>
      </c>
      <c r="X1766" t="str">
        <f t="shared" ref="X1766:X1769" si="192">LEFT(D1766,4)</f>
        <v>SNI0</v>
      </c>
    </row>
    <row r="1767" spans="1:24" x14ac:dyDescent="0.2">
      <c r="A1767" s="4">
        <v>43153</v>
      </c>
      <c r="B1767" s="4">
        <v>43160</v>
      </c>
      <c r="C1767" s="4" t="s">
        <v>642</v>
      </c>
      <c r="D1767" t="s">
        <v>706</v>
      </c>
      <c r="E1767" s="4">
        <v>46813</v>
      </c>
      <c r="F1767" s="6">
        <v>4.3999999999999997E-2</v>
      </c>
      <c r="N1767" s="8">
        <v>57930600</v>
      </c>
      <c r="P1767" s="8">
        <v>24137750</v>
      </c>
      <c r="R1767" s="8">
        <v>24137750</v>
      </c>
      <c r="V1767">
        <f t="shared" si="190"/>
        <v>2018</v>
      </c>
      <c r="W1767">
        <f t="shared" si="191"/>
        <v>2018</v>
      </c>
      <c r="X1767" t="str">
        <f t="shared" si="192"/>
        <v>SNI0</v>
      </c>
    </row>
    <row r="1768" spans="1:24" x14ac:dyDescent="0.2">
      <c r="A1768" s="4">
        <v>43165</v>
      </c>
      <c r="B1768" s="4">
        <v>43167</v>
      </c>
      <c r="C1768" t="s">
        <v>628</v>
      </c>
      <c r="D1768" t="s">
        <v>707</v>
      </c>
      <c r="E1768" s="4">
        <v>43350</v>
      </c>
      <c r="F1768" s="6" t="s">
        <v>630</v>
      </c>
      <c r="G1768" s="6">
        <v>4.2187500000000003E-2</v>
      </c>
      <c r="H1768" s="6">
        <v>4.4043899999999997E-2</v>
      </c>
      <c r="I1768" s="6">
        <v>5.8749999999999997E-2</v>
      </c>
      <c r="J1768" s="6">
        <v>4.2187500000000003E-2</v>
      </c>
      <c r="K1768" s="6">
        <v>4.2866899999999999E-2</v>
      </c>
      <c r="L1768" s="6">
        <v>4.3749999999999997E-2</v>
      </c>
      <c r="M1768" s="8">
        <v>8000000</v>
      </c>
      <c r="N1768" s="8">
        <v>3755000</v>
      </c>
      <c r="O1768" s="8">
        <v>8615000</v>
      </c>
      <c r="P1768" s="8">
        <v>3755000</v>
      </c>
      <c r="Q1768" s="8">
        <v>8123000</v>
      </c>
      <c r="R1768" s="8">
        <v>1230000</v>
      </c>
      <c r="S1768" s="8">
        <v>5095000</v>
      </c>
      <c r="T1768" s="8">
        <v>3.0528455284552845</v>
      </c>
      <c r="U1768" s="8">
        <v>4.7199999999999999E-2</v>
      </c>
      <c r="V1768">
        <f t="shared" si="190"/>
        <v>2018</v>
      </c>
      <c r="W1768">
        <f t="shared" si="191"/>
        <v>2018</v>
      </c>
      <c r="X1768" t="str">
        <f t="shared" si="192"/>
        <v>SPNS</v>
      </c>
    </row>
    <row r="1769" spans="1:24" x14ac:dyDescent="0.2">
      <c r="A1769" s="4">
        <v>43165</v>
      </c>
      <c r="B1769" s="4">
        <v>43167</v>
      </c>
      <c r="C1769" s="4" t="s">
        <v>628</v>
      </c>
      <c r="D1769" t="s">
        <v>676</v>
      </c>
      <c r="E1769" s="4">
        <v>43905</v>
      </c>
      <c r="F1769" s="6">
        <v>6.25E-2</v>
      </c>
      <c r="G1769" s="6">
        <v>5.7812500000000003E-2</v>
      </c>
      <c r="H1769" s="6">
        <v>6.0424199999999997E-2</v>
      </c>
      <c r="I1769" s="6">
        <v>6.4687499999999995E-2</v>
      </c>
      <c r="J1769" s="6">
        <v>5.7812500000000003E-2</v>
      </c>
      <c r="K1769" s="6">
        <v>5.97455E-2</v>
      </c>
      <c r="L1769" s="6">
        <v>6.0624999999999998E-2</v>
      </c>
      <c r="N1769" s="8">
        <v>2425000</v>
      </c>
      <c r="P1769" s="8">
        <v>1990000</v>
      </c>
      <c r="R1769" s="8">
        <v>1920000</v>
      </c>
      <c r="T1769" s="8">
        <v>1.2630208333333333</v>
      </c>
      <c r="U1769" s="8">
        <v>5.9799999999999999E-2</v>
      </c>
      <c r="V1769">
        <f t="shared" si="190"/>
        <v>2018</v>
      </c>
      <c r="W1769">
        <f t="shared" si="191"/>
        <v>2018</v>
      </c>
      <c r="X1769" t="str">
        <f t="shared" si="192"/>
        <v>PBS0</v>
      </c>
    </row>
    <row r="1770" spans="1:24" x14ac:dyDescent="0.2">
      <c r="A1770" s="4">
        <v>43165</v>
      </c>
      <c r="B1770" s="4">
        <v>43167</v>
      </c>
      <c r="C1770" s="4" t="s">
        <v>628</v>
      </c>
      <c r="D1770" t="s">
        <v>331</v>
      </c>
      <c r="E1770" s="4">
        <v>44576</v>
      </c>
      <c r="F1770" s="6">
        <v>5.45E-2</v>
      </c>
      <c r="G1770" s="6">
        <v>6.21875E-2</v>
      </c>
      <c r="H1770" s="6">
        <v>6.2792500000000001E-2</v>
      </c>
      <c r="I1770" s="6">
        <v>6.5000000000000002E-2</v>
      </c>
      <c r="J1770" s="6">
        <v>6.21875E-2</v>
      </c>
      <c r="K1770" s="6">
        <v>6.2671599999999994E-2</v>
      </c>
      <c r="L1770" s="6">
        <v>6.3437499999999994E-2</v>
      </c>
      <c r="N1770" s="8">
        <v>892000</v>
      </c>
      <c r="P1770" s="8">
        <v>892000</v>
      </c>
      <c r="R1770" s="8">
        <v>510000</v>
      </c>
      <c r="T1770" s="8">
        <v>1.7490196078431373</v>
      </c>
      <c r="U1770" s="8">
        <v>6.3500000000000001E-2</v>
      </c>
      <c r="V1770">
        <f t="shared" ref="V1770:V1833" si="193">YEAR(A1770)</f>
        <v>2018</v>
      </c>
      <c r="W1770">
        <f t="shared" ref="W1770:W1833" si="194">YEAR(B1770)</f>
        <v>2018</v>
      </c>
      <c r="X1770" t="str">
        <f t="shared" ref="X1770:X1833" si="195">LEFT(D1770,4)</f>
        <v>PBS0</v>
      </c>
    </row>
    <row r="1771" spans="1:24" x14ac:dyDescent="0.2">
      <c r="A1771" s="4">
        <v>43165</v>
      </c>
      <c r="B1771" s="4">
        <v>43167</v>
      </c>
      <c r="C1771" s="4" t="s">
        <v>628</v>
      </c>
      <c r="D1771" t="s">
        <v>697</v>
      </c>
      <c r="E1771" s="4">
        <v>45945</v>
      </c>
      <c r="F1771" s="6">
        <v>6.1249999999999999E-2</v>
      </c>
      <c r="G1771" s="6">
        <v>6.6250000000000003E-2</v>
      </c>
      <c r="H1771" s="6">
        <v>6.7171099999999997E-2</v>
      </c>
      <c r="I1771" s="6">
        <v>6.8437499999999998E-2</v>
      </c>
      <c r="J1771" s="6">
        <v>6.6250000000000003E-2</v>
      </c>
      <c r="K1771" s="6">
        <v>6.7126000000000005E-2</v>
      </c>
      <c r="L1771" s="6">
        <v>6.8125000000000005E-2</v>
      </c>
      <c r="N1771" s="8">
        <v>192000</v>
      </c>
      <c r="P1771" s="8">
        <v>192000</v>
      </c>
      <c r="R1771" s="8">
        <v>185000</v>
      </c>
      <c r="T1771" s="8">
        <v>1.0378378378378379</v>
      </c>
      <c r="U1771" s="8">
        <v>6.7500000000000004E-2</v>
      </c>
      <c r="V1771">
        <f t="shared" si="193"/>
        <v>2018</v>
      </c>
      <c r="W1771">
        <f t="shared" si="194"/>
        <v>2018</v>
      </c>
      <c r="X1771" t="str">
        <f t="shared" si="195"/>
        <v>PBS0</v>
      </c>
    </row>
    <row r="1772" spans="1:24" x14ac:dyDescent="0.2">
      <c r="A1772" s="4">
        <v>43165</v>
      </c>
      <c r="B1772" s="4">
        <v>43167</v>
      </c>
      <c r="C1772" s="4" t="s">
        <v>628</v>
      </c>
      <c r="D1772" t="s">
        <v>570</v>
      </c>
      <c r="E1772" s="4">
        <v>48167</v>
      </c>
      <c r="F1772" s="6">
        <v>8.8749999999999996E-2</v>
      </c>
      <c r="G1772" s="6">
        <v>7.0937500000000001E-2</v>
      </c>
      <c r="H1772" s="6">
        <v>7.3109400000000005E-2</v>
      </c>
      <c r="I1772" s="6">
        <v>7.7499999999999999E-2</v>
      </c>
      <c r="J1772" s="6">
        <v>7.0937500000000001E-2</v>
      </c>
      <c r="K1772" s="6">
        <v>7.3081699999999999E-2</v>
      </c>
      <c r="L1772" s="6">
        <v>7.4062500000000003E-2</v>
      </c>
      <c r="N1772" s="8">
        <v>824000</v>
      </c>
      <c r="P1772" s="8">
        <v>824000</v>
      </c>
      <c r="R1772" s="8">
        <v>810000</v>
      </c>
      <c r="T1772" s="8">
        <v>1.0172839506172839</v>
      </c>
      <c r="U1772" s="8">
        <v>7.3499999999999996E-2</v>
      </c>
      <c r="V1772">
        <f t="shared" si="193"/>
        <v>2018</v>
      </c>
      <c r="W1772">
        <f t="shared" si="194"/>
        <v>2018</v>
      </c>
      <c r="X1772" t="str">
        <f t="shared" si="195"/>
        <v>PBS0</v>
      </c>
    </row>
    <row r="1773" spans="1:24" x14ac:dyDescent="0.2">
      <c r="A1773" s="4">
        <v>43165</v>
      </c>
      <c r="B1773" s="4">
        <v>43167</v>
      </c>
      <c r="C1773" s="4" t="s">
        <v>628</v>
      </c>
      <c r="D1773" t="s">
        <v>337</v>
      </c>
      <c r="E1773" s="4">
        <v>50086</v>
      </c>
      <c r="F1773" s="6">
        <v>6.0999999999999999E-2</v>
      </c>
      <c r="G1773" s="6">
        <v>7.4062500000000003E-2</v>
      </c>
      <c r="H1773" s="6">
        <v>7.6733399999999993E-2</v>
      </c>
      <c r="I1773" s="6">
        <v>7.8125E-2</v>
      </c>
      <c r="J1773" s="6">
        <v>7.4062500000000003E-2</v>
      </c>
      <c r="K1773" s="6">
        <v>7.6500600000000002E-2</v>
      </c>
      <c r="L1773" s="6">
        <v>7.7499999999999999E-2</v>
      </c>
      <c r="N1773" s="8">
        <v>527000</v>
      </c>
      <c r="P1773" s="8">
        <v>470000</v>
      </c>
      <c r="R1773" s="8">
        <v>440000</v>
      </c>
      <c r="T1773" s="8">
        <v>1.1977272727272728</v>
      </c>
      <c r="U1773" s="8">
        <v>7.6600000000000001E-2</v>
      </c>
      <c r="V1773">
        <f t="shared" si="193"/>
        <v>2018</v>
      </c>
      <c r="W1773">
        <f t="shared" si="194"/>
        <v>2018</v>
      </c>
      <c r="X1773" t="str">
        <f t="shared" si="195"/>
        <v>PBS0</v>
      </c>
    </row>
    <row r="1774" spans="1:24" x14ac:dyDescent="0.2">
      <c r="A1774" s="4">
        <v>43165</v>
      </c>
      <c r="B1774" s="4">
        <v>43172</v>
      </c>
      <c r="C1774" t="s">
        <v>642</v>
      </c>
      <c r="D1774" t="s">
        <v>611</v>
      </c>
      <c r="E1774" s="4">
        <v>43600</v>
      </c>
      <c r="F1774" s="6">
        <v>6.25E-2</v>
      </c>
      <c r="K1774" s="6">
        <v>5.4800000000000001E-2</v>
      </c>
      <c r="N1774" s="8">
        <v>250000</v>
      </c>
      <c r="P1774" s="8">
        <v>250000</v>
      </c>
      <c r="R1774" s="8">
        <v>250000</v>
      </c>
      <c r="T1774" s="8">
        <v>1</v>
      </c>
      <c r="U1774" s="8">
        <v>5.4800000000000001E-2</v>
      </c>
      <c r="V1774">
        <f t="shared" si="193"/>
        <v>2018</v>
      </c>
      <c r="W1774">
        <f t="shared" si="194"/>
        <v>2018</v>
      </c>
      <c r="X1774" t="str">
        <f t="shared" si="195"/>
        <v>PBS0</v>
      </c>
    </row>
    <row r="1775" spans="1:24" x14ac:dyDescent="0.2">
      <c r="A1775" s="4">
        <v>43172</v>
      </c>
      <c r="B1775" s="4">
        <v>43174</v>
      </c>
      <c r="C1775" t="s">
        <v>628</v>
      </c>
      <c r="D1775" t="s">
        <v>708</v>
      </c>
      <c r="E1775" s="4">
        <v>43265</v>
      </c>
      <c r="F1775" s="6" t="s">
        <v>630</v>
      </c>
      <c r="G1775" s="6">
        <v>4.1399999999999999E-2</v>
      </c>
      <c r="H1775" s="6">
        <v>4.2848900000000002E-2</v>
      </c>
      <c r="I1775" s="6">
        <v>4.9000000000000002E-2</v>
      </c>
      <c r="J1775" s="6">
        <v>4.1399999999999999E-2</v>
      </c>
      <c r="K1775" s="6">
        <v>4.2035200000000002E-2</v>
      </c>
      <c r="L1775" s="6">
        <v>4.2700000000000002E-2</v>
      </c>
      <c r="M1775" s="8">
        <v>17000000</v>
      </c>
      <c r="N1775" s="8">
        <v>6575000</v>
      </c>
      <c r="O1775" s="8">
        <v>46474600</v>
      </c>
      <c r="P1775" s="8">
        <v>5250000</v>
      </c>
      <c r="Q1775" s="8">
        <v>27200000</v>
      </c>
      <c r="R1775" s="8">
        <v>5000000</v>
      </c>
      <c r="S1775" s="8">
        <v>23450000</v>
      </c>
      <c r="T1775" s="8">
        <v>1.3149999999999999</v>
      </c>
      <c r="U1775" s="8">
        <v>4.2099999999999999E-2</v>
      </c>
      <c r="V1775">
        <f t="shared" si="193"/>
        <v>2018</v>
      </c>
      <c r="W1775">
        <f t="shared" si="194"/>
        <v>2018</v>
      </c>
      <c r="X1775" t="str">
        <f t="shared" si="195"/>
        <v>SPN0</v>
      </c>
    </row>
    <row r="1776" spans="1:24" x14ac:dyDescent="0.2">
      <c r="A1776" s="4">
        <v>43172</v>
      </c>
      <c r="B1776" s="4">
        <v>43174</v>
      </c>
      <c r="C1776" s="4" t="s">
        <v>628</v>
      </c>
      <c r="D1776" t="s">
        <v>709</v>
      </c>
      <c r="E1776" s="4">
        <v>43538</v>
      </c>
      <c r="F1776" s="6" t="s">
        <v>630</v>
      </c>
      <c r="G1776" s="6">
        <v>4.9399999999999999E-2</v>
      </c>
      <c r="H1776" s="6">
        <v>5.1459699999999997E-2</v>
      </c>
      <c r="I1776" s="6">
        <v>5.5E-2</v>
      </c>
      <c r="J1776" s="6">
        <v>4.9399999999999999E-2</v>
      </c>
      <c r="K1776" s="6">
        <v>5.0316100000000002E-2</v>
      </c>
      <c r="L1776" s="6">
        <v>5.1400000000000001E-2</v>
      </c>
      <c r="N1776" s="8">
        <v>8400000</v>
      </c>
      <c r="P1776" s="8">
        <v>8400000</v>
      </c>
      <c r="R1776" s="8">
        <v>5000000</v>
      </c>
      <c r="T1776" s="8">
        <v>1.68</v>
      </c>
      <c r="U1776" s="8">
        <v>5.1499999999999997E-2</v>
      </c>
      <c r="V1776">
        <f t="shared" si="193"/>
        <v>2018</v>
      </c>
      <c r="W1776">
        <f t="shared" si="194"/>
        <v>2018</v>
      </c>
      <c r="X1776" t="str">
        <f t="shared" si="195"/>
        <v>SPN1</v>
      </c>
    </row>
    <row r="1777" spans="1:24" x14ac:dyDescent="0.2">
      <c r="A1777" s="4">
        <v>43172</v>
      </c>
      <c r="B1777" s="4">
        <v>43174</v>
      </c>
      <c r="C1777" s="4" t="s">
        <v>628</v>
      </c>
      <c r="D1777" t="s">
        <v>375</v>
      </c>
      <c r="E1777" s="4">
        <v>45061</v>
      </c>
      <c r="F1777" s="6">
        <v>5.6250000000000001E-2</v>
      </c>
      <c r="G1777" s="6">
        <v>6.1499999999999999E-2</v>
      </c>
      <c r="H1777" s="6">
        <v>6.2142099999999999E-2</v>
      </c>
      <c r="I1777" s="6">
        <v>6.3399999999999998E-2</v>
      </c>
      <c r="J1777" s="6">
        <v>6.1499999999999999E-2</v>
      </c>
      <c r="K1777" s="6">
        <v>6.1595799999999999E-2</v>
      </c>
      <c r="L1777" s="6">
        <v>6.1800000000000001E-2</v>
      </c>
      <c r="N1777" s="8">
        <v>6261000</v>
      </c>
      <c r="P1777" s="8">
        <v>1400000</v>
      </c>
      <c r="R1777" s="8">
        <v>1400000</v>
      </c>
      <c r="T1777" s="8">
        <v>4.472142857142857</v>
      </c>
      <c r="U1777" s="8">
        <v>6.1600000000000002E-2</v>
      </c>
      <c r="V1777">
        <f t="shared" si="193"/>
        <v>2018</v>
      </c>
      <c r="W1777">
        <f t="shared" si="194"/>
        <v>2018</v>
      </c>
      <c r="X1777" t="str">
        <f t="shared" si="195"/>
        <v>FR00</v>
      </c>
    </row>
    <row r="1778" spans="1:24" x14ac:dyDescent="0.2">
      <c r="A1778" s="4">
        <v>43172</v>
      </c>
      <c r="B1778" s="4">
        <v>43174</v>
      </c>
      <c r="C1778" s="4" t="s">
        <v>628</v>
      </c>
      <c r="D1778" t="s">
        <v>376</v>
      </c>
      <c r="E1778" s="4">
        <v>46888</v>
      </c>
      <c r="F1778" s="6">
        <v>6.1249999999999999E-2</v>
      </c>
      <c r="G1778" s="6">
        <v>6.7199999999999996E-2</v>
      </c>
      <c r="H1778" s="6">
        <v>6.7842799999999995E-2</v>
      </c>
      <c r="I1778" s="6">
        <v>7.0000000000000007E-2</v>
      </c>
      <c r="J1778" s="6">
        <v>6.7199999999999996E-2</v>
      </c>
      <c r="K1778" s="6">
        <v>6.7499799999999999E-2</v>
      </c>
      <c r="L1778" s="6">
        <v>6.7699999999999996E-2</v>
      </c>
      <c r="N1778" s="8">
        <v>17065000</v>
      </c>
      <c r="P1778" s="8">
        <v>7800000</v>
      </c>
      <c r="R1778" s="8">
        <v>7800000</v>
      </c>
      <c r="T1778" s="8">
        <v>2.187820512820513</v>
      </c>
      <c r="U1778" s="8">
        <v>6.7500000000000004E-2</v>
      </c>
      <c r="V1778">
        <f t="shared" si="193"/>
        <v>2018</v>
      </c>
      <c r="W1778">
        <f t="shared" si="194"/>
        <v>2018</v>
      </c>
      <c r="X1778" t="str">
        <f t="shared" si="195"/>
        <v>FR00</v>
      </c>
    </row>
    <row r="1779" spans="1:24" x14ac:dyDescent="0.2">
      <c r="A1779" s="4">
        <v>43172</v>
      </c>
      <c r="B1779" s="4">
        <v>43174</v>
      </c>
      <c r="C1779" s="4" t="s">
        <v>628</v>
      </c>
      <c r="D1779" t="s">
        <v>674</v>
      </c>
      <c r="E1779" s="4">
        <v>50540</v>
      </c>
      <c r="F1779" s="6">
        <v>7.4999999999999997E-2</v>
      </c>
      <c r="G1779" s="6">
        <v>7.2800000000000004E-2</v>
      </c>
      <c r="H1779" s="6">
        <v>7.3819899999999994E-2</v>
      </c>
      <c r="I1779" s="6">
        <v>7.4899999999999994E-2</v>
      </c>
      <c r="J1779" s="6">
        <v>7.2800000000000004E-2</v>
      </c>
      <c r="K1779" s="6">
        <v>7.3399000000000006E-2</v>
      </c>
      <c r="L1779" s="6">
        <v>7.3700000000000002E-2</v>
      </c>
      <c r="N1779" s="8">
        <v>7195700</v>
      </c>
      <c r="P1779" s="8">
        <v>3700000</v>
      </c>
      <c r="R1779" s="8">
        <v>3700000</v>
      </c>
      <c r="T1779" s="8">
        <v>1.9447837837837838</v>
      </c>
      <c r="U1779" s="8">
        <v>7.3400000000000007E-2</v>
      </c>
      <c r="V1779">
        <f t="shared" si="193"/>
        <v>2018</v>
      </c>
      <c r="W1779">
        <f t="shared" si="194"/>
        <v>2018</v>
      </c>
      <c r="X1779" t="str">
        <f t="shared" si="195"/>
        <v>FR00</v>
      </c>
    </row>
    <row r="1780" spans="1:24" x14ac:dyDescent="0.2">
      <c r="A1780" s="4">
        <v>43172</v>
      </c>
      <c r="B1780" s="4">
        <v>43174</v>
      </c>
      <c r="C1780" s="4" t="s">
        <v>628</v>
      </c>
      <c r="D1780" t="s">
        <v>680</v>
      </c>
      <c r="E1780" s="4">
        <v>54193</v>
      </c>
      <c r="F1780" s="6">
        <v>7.3749999999999996E-2</v>
      </c>
      <c r="G1780" s="6">
        <v>7.3700000000000002E-2</v>
      </c>
      <c r="H1780" s="6">
        <v>7.4247999999999995E-2</v>
      </c>
      <c r="I1780" s="6">
        <v>7.5999999999999998E-2</v>
      </c>
      <c r="J1780" s="6">
        <v>7.3700000000000002E-2</v>
      </c>
      <c r="K1780" s="6">
        <v>7.3845099999999997E-2</v>
      </c>
      <c r="L1780" s="6">
        <v>7.3899999999999993E-2</v>
      </c>
      <c r="N1780" s="8">
        <v>977900</v>
      </c>
      <c r="P1780" s="8">
        <v>650000</v>
      </c>
      <c r="R1780" s="8">
        <v>550000</v>
      </c>
      <c r="T1780" s="8">
        <v>1.778</v>
      </c>
      <c r="U1780" s="8">
        <v>7.3899999999999993E-2</v>
      </c>
      <c r="V1780">
        <f t="shared" si="193"/>
        <v>2018</v>
      </c>
      <c r="W1780">
        <f t="shared" si="194"/>
        <v>2018</v>
      </c>
      <c r="X1780" t="str">
        <f t="shared" si="195"/>
        <v>FR00</v>
      </c>
    </row>
    <row r="1781" spans="1:24" x14ac:dyDescent="0.2">
      <c r="A1781" s="4">
        <v>43179</v>
      </c>
      <c r="B1781" s="4">
        <v>43181</v>
      </c>
      <c r="C1781" t="s">
        <v>628</v>
      </c>
      <c r="D1781" t="s">
        <v>707</v>
      </c>
      <c r="E1781" s="4">
        <v>43350</v>
      </c>
      <c r="F1781" s="6" t="s">
        <v>630</v>
      </c>
      <c r="G1781" s="6">
        <v>4.2187500000000003E-2</v>
      </c>
      <c r="H1781" s="6">
        <v>4.3249200000000002E-2</v>
      </c>
      <c r="I1781" s="6">
        <v>5.8749999999999997E-2</v>
      </c>
      <c r="J1781" s="6">
        <v>4.2187500000000003E-2</v>
      </c>
      <c r="K1781" s="6">
        <v>4.2968800000000001E-2</v>
      </c>
      <c r="L1781" s="6">
        <v>4.3749999999999997E-2</v>
      </c>
      <c r="M1781" s="8">
        <v>8000000</v>
      </c>
      <c r="N1781" s="8">
        <v>4811000</v>
      </c>
      <c r="O1781" s="8">
        <v>13064500</v>
      </c>
      <c r="P1781" s="8">
        <v>3120000</v>
      </c>
      <c r="Q1781" s="8">
        <v>9603000</v>
      </c>
      <c r="R1781" s="8">
        <v>3000000</v>
      </c>
      <c r="S1781" s="8">
        <v>8902857</v>
      </c>
      <c r="T1781" s="8">
        <v>1.6036666666666666</v>
      </c>
      <c r="U1781" s="8">
        <v>4.2999999999999997E-2</v>
      </c>
      <c r="V1781">
        <f t="shared" si="193"/>
        <v>2018</v>
      </c>
      <c r="W1781">
        <f t="shared" si="194"/>
        <v>2018</v>
      </c>
      <c r="X1781" t="str">
        <f t="shared" si="195"/>
        <v>SPNS</v>
      </c>
    </row>
    <row r="1782" spans="1:24" x14ac:dyDescent="0.2">
      <c r="A1782" s="4">
        <v>43179</v>
      </c>
      <c r="B1782" s="4">
        <v>43181</v>
      </c>
      <c r="C1782" s="4" t="s">
        <v>628</v>
      </c>
      <c r="D1782" t="s">
        <v>676</v>
      </c>
      <c r="E1782" s="4">
        <v>43905</v>
      </c>
      <c r="F1782" s="6">
        <v>6.25E-2</v>
      </c>
      <c r="G1782" s="6">
        <v>5.9687499999999998E-2</v>
      </c>
      <c r="H1782" s="6">
        <v>6.0765E-2</v>
      </c>
      <c r="I1782" s="6">
        <v>6.2812499999999993E-2</v>
      </c>
      <c r="J1782" s="6">
        <v>5.9687499999999998E-2</v>
      </c>
      <c r="K1782" s="6">
        <v>6.0650200000000001E-2</v>
      </c>
      <c r="L1782" s="6">
        <v>6.1562499999999999E-2</v>
      </c>
      <c r="N1782" s="8">
        <v>4981000</v>
      </c>
      <c r="P1782" s="8">
        <v>4981000</v>
      </c>
      <c r="R1782" s="8">
        <v>4630000</v>
      </c>
      <c r="T1782" s="8">
        <v>1.0758099352051835</v>
      </c>
      <c r="U1782" s="8">
        <v>6.1199999999999997E-2</v>
      </c>
      <c r="V1782">
        <f t="shared" si="193"/>
        <v>2018</v>
      </c>
      <c r="W1782">
        <f t="shared" si="194"/>
        <v>2018</v>
      </c>
      <c r="X1782" t="str">
        <f t="shared" si="195"/>
        <v>PBS0</v>
      </c>
    </row>
    <row r="1783" spans="1:24" x14ac:dyDescent="0.2">
      <c r="A1783" s="4">
        <v>43179</v>
      </c>
      <c r="B1783" s="4">
        <v>43181</v>
      </c>
      <c r="C1783" s="4" t="s">
        <v>628</v>
      </c>
      <c r="D1783" t="s">
        <v>331</v>
      </c>
      <c r="E1783" s="4">
        <v>44576</v>
      </c>
      <c r="F1783" s="6">
        <v>5.45E-2</v>
      </c>
      <c r="G1783" s="6">
        <v>6.3125000000000001E-2</v>
      </c>
      <c r="H1783" s="6">
        <v>6.3591099999999998E-2</v>
      </c>
      <c r="I1783" s="6">
        <v>6.4062499999999994E-2</v>
      </c>
      <c r="J1783" s="6">
        <v>6.3125000000000001E-2</v>
      </c>
      <c r="K1783" s="6">
        <v>6.3591099999999998E-2</v>
      </c>
      <c r="L1783" s="6">
        <v>6.4062499999999994E-2</v>
      </c>
      <c r="N1783" s="8">
        <v>682000</v>
      </c>
      <c r="P1783" s="8">
        <v>682000</v>
      </c>
      <c r="R1783" s="8">
        <v>502857</v>
      </c>
      <c r="T1783" s="8">
        <v>1.3562503852984049</v>
      </c>
      <c r="U1783" s="8">
        <v>6.3799999999999996E-2</v>
      </c>
      <c r="V1783">
        <f t="shared" si="193"/>
        <v>2018</v>
      </c>
      <c r="W1783">
        <f t="shared" si="194"/>
        <v>2018</v>
      </c>
      <c r="X1783" t="str">
        <f t="shared" si="195"/>
        <v>PBS0</v>
      </c>
    </row>
    <row r="1784" spans="1:24" x14ac:dyDescent="0.2">
      <c r="A1784" s="4">
        <v>43179</v>
      </c>
      <c r="B1784" s="4">
        <v>43181</v>
      </c>
      <c r="C1784" s="4" t="s">
        <v>628</v>
      </c>
      <c r="D1784" t="s">
        <v>697</v>
      </c>
      <c r="E1784" s="4">
        <v>45945</v>
      </c>
      <c r="F1784" s="6">
        <v>6.1249999999999999E-2</v>
      </c>
      <c r="G1784" s="6">
        <v>6.7812499999999998E-2</v>
      </c>
      <c r="H1784" s="6">
        <v>6.86084E-2</v>
      </c>
      <c r="I1784" s="6">
        <v>7.0000000000000007E-2</v>
      </c>
      <c r="J1784" s="6">
        <v>6.7812499999999998E-2</v>
      </c>
      <c r="K1784" s="6">
        <v>6.8182300000000001E-2</v>
      </c>
      <c r="L1784" s="6">
        <v>6.9062499999999999E-2</v>
      </c>
      <c r="N1784" s="8">
        <v>794500</v>
      </c>
      <c r="P1784" s="8">
        <v>670000</v>
      </c>
      <c r="R1784" s="8">
        <v>620000</v>
      </c>
      <c r="T1784" s="8">
        <v>1.2814516129032258</v>
      </c>
      <c r="U1784" s="8">
        <v>6.83E-2</v>
      </c>
      <c r="V1784">
        <f t="shared" si="193"/>
        <v>2018</v>
      </c>
      <c r="W1784">
        <f t="shared" si="194"/>
        <v>2018</v>
      </c>
      <c r="X1784" t="str">
        <f t="shared" si="195"/>
        <v>PBS0</v>
      </c>
    </row>
    <row r="1785" spans="1:24" x14ac:dyDescent="0.2">
      <c r="A1785" s="4">
        <v>43179</v>
      </c>
      <c r="B1785" s="4">
        <v>43181</v>
      </c>
      <c r="C1785" s="4" t="s">
        <v>628</v>
      </c>
      <c r="D1785" t="s">
        <v>570</v>
      </c>
      <c r="E1785" s="4">
        <v>48167</v>
      </c>
      <c r="F1785" s="6">
        <v>8.8749999999999996E-2</v>
      </c>
      <c r="G1785" s="6">
        <v>7.3437500000000003E-2</v>
      </c>
      <c r="H1785" s="6">
        <v>7.42009E-2</v>
      </c>
      <c r="I1785" s="6">
        <v>7.6562500000000006E-2</v>
      </c>
      <c r="N1785" s="8">
        <v>988000</v>
      </c>
      <c r="P1785" s="8">
        <v>0</v>
      </c>
      <c r="R1785" s="8">
        <v>0</v>
      </c>
      <c r="U1785" s="8">
        <v>7.3200000000000001E-2</v>
      </c>
      <c r="V1785">
        <f t="shared" si="193"/>
        <v>2018</v>
      </c>
      <c r="W1785">
        <f t="shared" si="194"/>
        <v>2018</v>
      </c>
      <c r="X1785" t="str">
        <f t="shared" si="195"/>
        <v>PBS0</v>
      </c>
    </row>
    <row r="1786" spans="1:24" x14ac:dyDescent="0.2">
      <c r="A1786" s="4">
        <v>43179</v>
      </c>
      <c r="B1786" s="4">
        <v>43181</v>
      </c>
      <c r="C1786" s="4" t="s">
        <v>628</v>
      </c>
      <c r="D1786" t="s">
        <v>337</v>
      </c>
      <c r="E1786" s="4">
        <v>50086</v>
      </c>
      <c r="F1786" s="6">
        <v>6.0999999999999999E-2</v>
      </c>
      <c r="G1786" s="6">
        <v>7.6874999999999999E-2</v>
      </c>
      <c r="H1786" s="6">
        <v>7.7466499999999994E-2</v>
      </c>
      <c r="I1786" s="6">
        <v>7.7812500000000007E-2</v>
      </c>
      <c r="J1786" s="6">
        <v>7.6874999999999999E-2</v>
      </c>
      <c r="K1786" s="6">
        <v>7.7095200000000003E-2</v>
      </c>
      <c r="L1786" s="6">
        <v>7.7187500000000006E-2</v>
      </c>
      <c r="N1786" s="8">
        <v>808000</v>
      </c>
      <c r="P1786" s="8">
        <v>150000</v>
      </c>
      <c r="R1786" s="8">
        <v>150000</v>
      </c>
      <c r="T1786" s="8">
        <v>5.3866666666666667</v>
      </c>
      <c r="U1786" s="8">
        <v>7.7100000000000002E-2</v>
      </c>
      <c r="V1786">
        <f t="shared" si="193"/>
        <v>2018</v>
      </c>
      <c r="W1786">
        <f t="shared" si="194"/>
        <v>2018</v>
      </c>
      <c r="X1786" t="str">
        <f t="shared" si="195"/>
        <v>PBS0</v>
      </c>
    </row>
    <row r="1787" spans="1:24" x14ac:dyDescent="0.2">
      <c r="A1787" s="4">
        <v>43178</v>
      </c>
      <c r="B1787" s="4">
        <v>43180</v>
      </c>
      <c r="C1787" t="s">
        <v>624</v>
      </c>
      <c r="D1787" t="s">
        <v>710</v>
      </c>
      <c r="E1787" s="4">
        <v>44265</v>
      </c>
      <c r="F1787" s="6">
        <v>5.8999999999999997E-2</v>
      </c>
      <c r="K1787" s="6">
        <v>5.8999999999999997E-2</v>
      </c>
      <c r="N1787" s="8">
        <v>8436570</v>
      </c>
      <c r="P1787" s="8">
        <v>8436570</v>
      </c>
      <c r="R1787" s="8">
        <v>8436570</v>
      </c>
      <c r="T1787" s="8">
        <v>1</v>
      </c>
      <c r="U1787" s="8">
        <v>5.8999999999999997E-2</v>
      </c>
      <c r="V1787">
        <f t="shared" si="193"/>
        <v>2018</v>
      </c>
      <c r="W1787">
        <f t="shared" si="194"/>
        <v>2018</v>
      </c>
      <c r="X1787" t="str">
        <f t="shared" si="195"/>
        <v>SR-0</v>
      </c>
    </row>
    <row r="1788" spans="1:24" x14ac:dyDescent="0.2">
      <c r="A1788" s="4">
        <v>43186</v>
      </c>
      <c r="B1788" s="4">
        <v>43188</v>
      </c>
      <c r="C1788" t="s">
        <v>628</v>
      </c>
      <c r="D1788" t="s">
        <v>711</v>
      </c>
      <c r="E1788" s="4">
        <v>43279</v>
      </c>
      <c r="F1788" s="6" t="s">
        <v>630</v>
      </c>
      <c r="G1788" s="6">
        <v>3.9800000000000002E-2</v>
      </c>
      <c r="H1788" s="6">
        <v>4.2061500000000002E-2</v>
      </c>
      <c r="I1788" s="6">
        <v>4.5499999999999999E-2</v>
      </c>
      <c r="J1788" s="6">
        <v>3.9800000000000002E-2</v>
      </c>
      <c r="K1788" s="6">
        <v>4.1463199999999999E-2</v>
      </c>
      <c r="L1788" s="6">
        <v>4.2000000000000003E-2</v>
      </c>
      <c r="M1788" s="8">
        <v>17000000</v>
      </c>
      <c r="N1788" s="8">
        <v>7445000</v>
      </c>
      <c r="O1788" s="8">
        <v>35572700</v>
      </c>
      <c r="P1788" s="8">
        <v>5250000</v>
      </c>
      <c r="Q1788" s="8">
        <v>21050000</v>
      </c>
      <c r="R1788" s="8">
        <v>5000000</v>
      </c>
      <c r="S1788" s="8">
        <v>20700000</v>
      </c>
      <c r="T1788" s="8">
        <v>1.4890000000000001</v>
      </c>
      <c r="U1788" s="8">
        <v>4.1500000000000002E-2</v>
      </c>
      <c r="V1788">
        <f t="shared" si="193"/>
        <v>2018</v>
      </c>
      <c r="W1788">
        <f t="shared" si="194"/>
        <v>2018</v>
      </c>
      <c r="X1788" t="str">
        <f t="shared" si="195"/>
        <v>SPN0</v>
      </c>
    </row>
    <row r="1789" spans="1:24" x14ac:dyDescent="0.2">
      <c r="A1789" s="4">
        <v>43186</v>
      </c>
      <c r="B1789" s="4">
        <v>43188</v>
      </c>
      <c r="C1789" s="4" t="s">
        <v>628</v>
      </c>
      <c r="D1789" t="s">
        <v>709</v>
      </c>
      <c r="E1789" s="4">
        <v>43538</v>
      </c>
      <c r="F1789" s="6" t="s">
        <v>630</v>
      </c>
      <c r="G1789" s="6">
        <v>4.9799999999999997E-2</v>
      </c>
      <c r="H1789" s="6">
        <v>5.1577600000000001E-2</v>
      </c>
      <c r="I1789" s="6">
        <v>5.5E-2</v>
      </c>
      <c r="J1789" s="6">
        <v>4.9799999999999997E-2</v>
      </c>
      <c r="K1789" s="6">
        <v>5.0496300000000001E-2</v>
      </c>
      <c r="L1789" s="6">
        <v>5.0999999999999997E-2</v>
      </c>
      <c r="N1789" s="8">
        <v>6900000</v>
      </c>
      <c r="P1789" s="8">
        <v>4050000</v>
      </c>
      <c r="R1789" s="8">
        <v>4050000</v>
      </c>
      <c r="T1789" s="8">
        <v>1.7037037037037037</v>
      </c>
      <c r="U1789" s="8">
        <v>5.0500000000000003E-2</v>
      </c>
      <c r="V1789">
        <f t="shared" si="193"/>
        <v>2018</v>
      </c>
      <c r="W1789">
        <f t="shared" si="194"/>
        <v>2018</v>
      </c>
      <c r="X1789" t="str">
        <f t="shared" si="195"/>
        <v>SPN1</v>
      </c>
    </row>
    <row r="1790" spans="1:24" x14ac:dyDescent="0.2">
      <c r="A1790" s="4">
        <v>43186</v>
      </c>
      <c r="B1790" s="4">
        <v>43188</v>
      </c>
      <c r="C1790" s="4" t="s">
        <v>628</v>
      </c>
      <c r="D1790" t="s">
        <v>376</v>
      </c>
      <c r="E1790" s="4">
        <v>46888</v>
      </c>
      <c r="F1790" s="6">
        <v>6.1249999999999999E-2</v>
      </c>
      <c r="G1790" s="6">
        <v>7.0000000000000007E-2</v>
      </c>
      <c r="H1790" s="6">
        <v>6.8097000000000005E-2</v>
      </c>
      <c r="I1790" s="6">
        <v>6.7699999999999996E-2</v>
      </c>
      <c r="J1790" s="6">
        <v>7.0000000000000007E-2</v>
      </c>
      <c r="K1790" s="6">
        <v>6.7899399999999999E-2</v>
      </c>
      <c r="L1790" s="6">
        <v>6.8000000000000005E-2</v>
      </c>
      <c r="N1790" s="8">
        <v>15280500</v>
      </c>
      <c r="P1790" s="8">
        <v>8450000</v>
      </c>
      <c r="R1790" s="8">
        <v>8450000</v>
      </c>
      <c r="T1790" s="8">
        <v>1.8083431952662723</v>
      </c>
      <c r="U1790" s="8">
        <v>6.7900000000000002E-2</v>
      </c>
      <c r="V1790">
        <f t="shared" si="193"/>
        <v>2018</v>
      </c>
      <c r="W1790">
        <f t="shared" si="194"/>
        <v>2018</v>
      </c>
      <c r="X1790" t="str">
        <f t="shared" si="195"/>
        <v>FR00</v>
      </c>
    </row>
    <row r="1791" spans="1:24" x14ac:dyDescent="0.2">
      <c r="A1791" s="4">
        <v>43186</v>
      </c>
      <c r="B1791" s="4">
        <v>43188</v>
      </c>
      <c r="C1791" s="4" t="s">
        <v>628</v>
      </c>
      <c r="D1791" t="s">
        <v>377</v>
      </c>
      <c r="E1791" s="4">
        <v>48714</v>
      </c>
      <c r="F1791" s="6">
        <v>6.6250000000000003E-2</v>
      </c>
      <c r="G1791" s="6">
        <v>6.9599999999999995E-2</v>
      </c>
      <c r="H1791" s="6">
        <v>7.0466899999999999E-2</v>
      </c>
      <c r="I1791" s="6">
        <v>7.1300000000000002E-2</v>
      </c>
      <c r="N1791" s="8">
        <v>1633000</v>
      </c>
      <c r="P1791" s="8">
        <v>100000</v>
      </c>
      <c r="R1791" s="8">
        <v>0</v>
      </c>
      <c r="U1791" s="8">
        <v>7.0000000000000007E-2</v>
      </c>
      <c r="V1791">
        <f t="shared" si="193"/>
        <v>2018</v>
      </c>
      <c r="W1791">
        <f t="shared" si="194"/>
        <v>2018</v>
      </c>
      <c r="X1791" t="str">
        <f t="shared" si="195"/>
        <v>FR00</v>
      </c>
    </row>
    <row r="1792" spans="1:24" x14ac:dyDescent="0.2">
      <c r="A1792" s="4">
        <v>43186</v>
      </c>
      <c r="B1792" s="4">
        <v>43188</v>
      </c>
      <c r="C1792" s="4" t="s">
        <v>628</v>
      </c>
      <c r="D1792" t="s">
        <v>674</v>
      </c>
      <c r="E1792" s="4">
        <v>50540</v>
      </c>
      <c r="F1792" s="6">
        <v>7.4999999999999997E-2</v>
      </c>
      <c r="G1792" s="6">
        <v>7.3499999999999996E-2</v>
      </c>
      <c r="H1792" s="6">
        <v>7.4048699999999995E-2</v>
      </c>
      <c r="I1792" s="6">
        <v>7.4999999999999997E-2</v>
      </c>
      <c r="J1792" s="6">
        <v>7.3499999999999996E-2</v>
      </c>
      <c r="K1792" s="6">
        <v>7.3897099999999993E-2</v>
      </c>
      <c r="L1792" s="6">
        <v>7.4200000000000002E-2</v>
      </c>
      <c r="N1792" s="8">
        <v>4314200</v>
      </c>
      <c r="P1792" s="8">
        <v>3200000</v>
      </c>
      <c r="R1792" s="8">
        <v>3200000</v>
      </c>
      <c r="T1792" s="8">
        <v>1.3481875000000001</v>
      </c>
      <c r="U1792" s="8">
        <v>7.3899999999999993E-2</v>
      </c>
      <c r="V1792">
        <f t="shared" si="193"/>
        <v>2018</v>
      </c>
      <c r="W1792">
        <f t="shared" si="194"/>
        <v>2018</v>
      </c>
      <c r="X1792" t="str">
        <f t="shared" si="195"/>
        <v>FR00</v>
      </c>
    </row>
    <row r="1793" spans="1:24" x14ac:dyDescent="0.2">
      <c r="A1793" s="4">
        <v>43193</v>
      </c>
      <c r="B1793" s="4">
        <v>43195</v>
      </c>
      <c r="C1793" t="s">
        <v>628</v>
      </c>
      <c r="D1793" t="s">
        <v>712</v>
      </c>
      <c r="E1793" s="4">
        <v>43377</v>
      </c>
      <c r="F1793" s="6" t="s">
        <v>630</v>
      </c>
      <c r="G1793" s="6">
        <v>4.2500000000000003E-2</v>
      </c>
      <c r="H1793" s="6">
        <v>4.4161300000000001E-2</v>
      </c>
      <c r="I1793" s="6">
        <v>5.5E-2</v>
      </c>
      <c r="J1793" s="6">
        <v>4.2500000000000003E-2</v>
      </c>
      <c r="K1793" s="6">
        <v>4.29427E-2</v>
      </c>
      <c r="L1793" s="6">
        <v>4.3749999999999997E-2</v>
      </c>
      <c r="M1793" s="8">
        <v>8000000</v>
      </c>
      <c r="N1793" s="8">
        <v>4611000</v>
      </c>
      <c r="O1793" s="8">
        <v>11147300</v>
      </c>
      <c r="P1793" s="8">
        <v>2500000</v>
      </c>
      <c r="Q1793" s="8">
        <v>7265800</v>
      </c>
      <c r="R1793" s="8">
        <v>2400000</v>
      </c>
      <c r="S1793" s="8">
        <v>6786857</v>
      </c>
      <c r="T1793" s="8">
        <v>1.9212499999999999</v>
      </c>
      <c r="U1793" s="8">
        <v>4.2999999999999997E-2</v>
      </c>
      <c r="V1793">
        <f t="shared" si="193"/>
        <v>2018</v>
      </c>
      <c r="W1793">
        <f t="shared" si="194"/>
        <v>2018</v>
      </c>
      <c r="X1793" t="str">
        <f t="shared" si="195"/>
        <v>SPNS</v>
      </c>
    </row>
    <row r="1794" spans="1:24" x14ac:dyDescent="0.2">
      <c r="A1794" s="4">
        <v>43193</v>
      </c>
      <c r="B1794" s="4">
        <v>43195</v>
      </c>
      <c r="C1794" s="4" t="s">
        <v>628</v>
      </c>
      <c r="D1794" t="s">
        <v>676</v>
      </c>
      <c r="E1794" s="4">
        <v>43905</v>
      </c>
      <c r="F1794" s="6">
        <v>6.25E-2</v>
      </c>
      <c r="G1794" s="6">
        <v>0.06</v>
      </c>
      <c r="H1794" s="6">
        <v>6.1190399999999999E-2</v>
      </c>
      <c r="I1794" s="6">
        <v>6.2812499999999993E-2</v>
      </c>
      <c r="J1794" s="6">
        <v>0.06</v>
      </c>
      <c r="K1794" s="6">
        <v>6.0598199999999998E-2</v>
      </c>
      <c r="L1794" s="6">
        <v>6.1249999999999999E-2</v>
      </c>
      <c r="N1794" s="8">
        <v>3085000</v>
      </c>
      <c r="P1794" s="8">
        <v>1560000</v>
      </c>
      <c r="R1794" s="8">
        <v>1560000</v>
      </c>
      <c r="T1794" s="8">
        <v>1.9775641025641026</v>
      </c>
      <c r="U1794" s="8">
        <v>6.0600000000000001E-2</v>
      </c>
      <c r="V1794">
        <f t="shared" si="193"/>
        <v>2018</v>
      </c>
      <c r="W1794">
        <f t="shared" si="194"/>
        <v>2018</v>
      </c>
      <c r="X1794" t="str">
        <f t="shared" si="195"/>
        <v>PBS0</v>
      </c>
    </row>
    <row r="1795" spans="1:24" x14ac:dyDescent="0.2">
      <c r="A1795" s="4">
        <v>43193</v>
      </c>
      <c r="B1795" s="4">
        <v>43195</v>
      </c>
      <c r="C1795" s="4" t="s">
        <v>628</v>
      </c>
      <c r="D1795" t="s">
        <v>331</v>
      </c>
      <c r="E1795" s="4">
        <v>44576</v>
      </c>
      <c r="F1795" s="6">
        <v>5.45E-2</v>
      </c>
      <c r="G1795" s="6">
        <v>6.3125000000000001E-2</v>
      </c>
      <c r="H1795" s="6">
        <v>6.3909400000000005E-2</v>
      </c>
      <c r="I1795" s="6">
        <v>6.5000000000000002E-2</v>
      </c>
      <c r="J1795" s="6">
        <v>6.3125000000000001E-2</v>
      </c>
      <c r="K1795" s="6">
        <v>6.3898399999999994E-2</v>
      </c>
      <c r="L1795" s="6">
        <v>6.4687499999999995E-2</v>
      </c>
      <c r="N1795" s="8">
        <v>605000</v>
      </c>
      <c r="P1795" s="8">
        <v>600000</v>
      </c>
      <c r="R1795" s="8">
        <v>600000</v>
      </c>
      <c r="T1795" s="8">
        <v>1.0083333333333333</v>
      </c>
      <c r="U1795" s="8">
        <v>6.3899999999999998E-2</v>
      </c>
      <c r="V1795">
        <f t="shared" si="193"/>
        <v>2018</v>
      </c>
      <c r="W1795">
        <f t="shared" si="194"/>
        <v>2018</v>
      </c>
      <c r="X1795" t="str">
        <f t="shared" si="195"/>
        <v>PBS0</v>
      </c>
    </row>
    <row r="1796" spans="1:24" x14ac:dyDescent="0.2">
      <c r="A1796" s="4">
        <v>43193</v>
      </c>
      <c r="B1796" s="4">
        <v>43195</v>
      </c>
      <c r="C1796" s="4" t="s">
        <v>628</v>
      </c>
      <c r="D1796" t="s">
        <v>697</v>
      </c>
      <c r="E1796" s="4">
        <v>45945</v>
      </c>
      <c r="F1796" s="6">
        <v>6.1249999999999999E-2</v>
      </c>
      <c r="G1796" s="6">
        <v>6.7500000000000004E-2</v>
      </c>
      <c r="H1796" s="6">
        <v>6.8874199999999997E-2</v>
      </c>
      <c r="I1796" s="6">
        <v>6.9062499999999999E-2</v>
      </c>
      <c r="N1796" s="8">
        <v>83000</v>
      </c>
      <c r="P1796" s="8">
        <v>0</v>
      </c>
      <c r="R1796" s="8">
        <v>0</v>
      </c>
      <c r="U1796" s="8">
        <v>6.8199999999999997E-2</v>
      </c>
      <c r="V1796">
        <f t="shared" si="193"/>
        <v>2018</v>
      </c>
      <c r="W1796">
        <f t="shared" si="194"/>
        <v>2018</v>
      </c>
      <c r="X1796" t="str">
        <f t="shared" si="195"/>
        <v>PBS0</v>
      </c>
    </row>
    <row r="1797" spans="1:24" x14ac:dyDescent="0.2">
      <c r="A1797" s="4">
        <v>43193</v>
      </c>
      <c r="B1797" s="4">
        <v>43195</v>
      </c>
      <c r="C1797" s="4" t="s">
        <v>628</v>
      </c>
      <c r="D1797" t="s">
        <v>570</v>
      </c>
      <c r="E1797" s="4">
        <v>48167</v>
      </c>
      <c r="F1797" s="6">
        <v>8.8749999999999996E-2</v>
      </c>
      <c r="G1797" s="6">
        <v>7.3124999999999996E-2</v>
      </c>
      <c r="H1797" s="6">
        <v>7.3850899999999997E-2</v>
      </c>
      <c r="I1797" s="6">
        <v>7.5312500000000004E-2</v>
      </c>
      <c r="J1797" s="6">
        <v>7.3124999999999996E-2</v>
      </c>
      <c r="K1797" s="6">
        <v>7.4374999999999997E-2</v>
      </c>
      <c r="L1797" s="6">
        <v>7.3579900000000004E-2</v>
      </c>
      <c r="N1797" s="8">
        <v>857500</v>
      </c>
      <c r="P1797" s="8">
        <v>700000</v>
      </c>
      <c r="R1797" s="8">
        <v>690000</v>
      </c>
      <c r="T1797" s="8">
        <v>1.2427536231884058</v>
      </c>
      <c r="U1797" s="8">
        <v>7.3599999999999999E-2</v>
      </c>
      <c r="V1797">
        <f t="shared" si="193"/>
        <v>2018</v>
      </c>
      <c r="W1797">
        <f t="shared" si="194"/>
        <v>2018</v>
      </c>
      <c r="X1797" t="str">
        <f t="shared" si="195"/>
        <v>PBS0</v>
      </c>
    </row>
    <row r="1798" spans="1:24" x14ac:dyDescent="0.2">
      <c r="A1798" s="4">
        <v>43193</v>
      </c>
      <c r="B1798" s="4">
        <v>43195</v>
      </c>
      <c r="C1798" s="4" t="s">
        <v>628</v>
      </c>
      <c r="D1798" t="s">
        <v>337</v>
      </c>
      <c r="E1798" s="4">
        <v>50086</v>
      </c>
      <c r="F1798" s="6">
        <v>6.0999999999999999E-2</v>
      </c>
      <c r="G1798" s="6">
        <v>7.6249999999999998E-2</v>
      </c>
      <c r="H1798" s="6">
        <v>7.6668200000000006E-2</v>
      </c>
      <c r="I1798" s="6">
        <v>7.7499999999999999E-2</v>
      </c>
      <c r="J1798" s="6">
        <v>7.6249999999999998E-2</v>
      </c>
      <c r="K1798" s="6">
        <v>7.6668200000000006E-2</v>
      </c>
      <c r="L1798" s="6">
        <v>7.7499999999999999E-2</v>
      </c>
      <c r="N1798" s="8">
        <v>625800</v>
      </c>
      <c r="P1798" s="8">
        <v>625800</v>
      </c>
      <c r="R1798" s="8">
        <v>316857</v>
      </c>
      <c r="T1798" s="8">
        <v>1.9750234332837842</v>
      </c>
      <c r="U1798" s="8">
        <v>7.6999999999999999E-2</v>
      </c>
      <c r="V1798">
        <f t="shared" si="193"/>
        <v>2018</v>
      </c>
      <c r="W1798">
        <f t="shared" si="194"/>
        <v>2018</v>
      </c>
      <c r="X1798" t="str">
        <f t="shared" si="195"/>
        <v>PBS0</v>
      </c>
    </row>
    <row r="1799" spans="1:24" x14ac:dyDescent="0.2">
      <c r="A1799" s="4">
        <v>43193</v>
      </c>
      <c r="B1799" s="4">
        <v>43195</v>
      </c>
      <c r="C1799" s="4" t="s">
        <v>628</v>
      </c>
      <c r="D1799" t="s">
        <v>670</v>
      </c>
      <c r="E1799" s="4">
        <v>53888</v>
      </c>
      <c r="F1799" s="6">
        <v>0.08</v>
      </c>
      <c r="G1799" s="6">
        <v>7.7499999999999999E-2</v>
      </c>
      <c r="H1799" s="6">
        <v>7.8067700000000004E-2</v>
      </c>
      <c r="I1799" s="6">
        <v>7.9062499999999994E-2</v>
      </c>
      <c r="J1799" s="6">
        <v>7.7499999999999999E-2</v>
      </c>
      <c r="K1799" s="6">
        <v>7.8017299999999998E-2</v>
      </c>
      <c r="L1799" s="6">
        <v>7.8437499999999993E-2</v>
      </c>
      <c r="N1799" s="8">
        <v>1280000</v>
      </c>
      <c r="P1799" s="8">
        <v>1280000</v>
      </c>
      <c r="R1799" s="8">
        <v>1220000</v>
      </c>
      <c r="T1799" s="8">
        <v>1.0491803278688525</v>
      </c>
      <c r="U1799" s="8">
        <v>7.8100000000000003E-2</v>
      </c>
      <c r="V1799">
        <f t="shared" si="193"/>
        <v>2018</v>
      </c>
      <c r="W1799">
        <f t="shared" si="194"/>
        <v>2018</v>
      </c>
      <c r="X1799" t="str">
        <f t="shared" si="195"/>
        <v>PBS0</v>
      </c>
    </row>
    <row r="1800" spans="1:24" x14ac:dyDescent="0.2">
      <c r="A1800" s="4">
        <v>43200</v>
      </c>
      <c r="B1800" s="4">
        <v>43202</v>
      </c>
      <c r="C1800" t="s">
        <v>628</v>
      </c>
      <c r="D1800" t="s">
        <v>666</v>
      </c>
      <c r="E1800" s="4">
        <v>43293</v>
      </c>
      <c r="F1800" s="6" t="s">
        <v>630</v>
      </c>
      <c r="G1800" s="6">
        <v>4.1500000000000002E-2</v>
      </c>
      <c r="H1800" s="6">
        <v>4.2887599999999998E-2</v>
      </c>
      <c r="I1800" s="6">
        <v>0.05</v>
      </c>
      <c r="J1800" s="6">
        <v>4.1500000000000002E-2</v>
      </c>
      <c r="K1800" s="6">
        <v>4.1899499999999999E-2</v>
      </c>
      <c r="L1800" s="6">
        <v>4.2099999999999999E-2</v>
      </c>
      <c r="M1800" s="8">
        <v>17000000</v>
      </c>
      <c r="N1800" s="8">
        <v>6230000</v>
      </c>
      <c r="O1800" s="8">
        <v>37720400</v>
      </c>
      <c r="P1800" s="8">
        <v>4200000</v>
      </c>
      <c r="Q1800" s="8">
        <v>21850000</v>
      </c>
      <c r="R1800" s="8">
        <v>4200000</v>
      </c>
      <c r="S1800" s="8">
        <v>21850000</v>
      </c>
      <c r="T1800" s="8">
        <v>1.4833333333333334</v>
      </c>
      <c r="U1800" s="8">
        <v>4.19E-2</v>
      </c>
      <c r="V1800">
        <f t="shared" si="193"/>
        <v>2018</v>
      </c>
      <c r="W1800">
        <f t="shared" si="194"/>
        <v>2018</v>
      </c>
      <c r="X1800" t="str">
        <f t="shared" si="195"/>
        <v>SPN1</v>
      </c>
    </row>
    <row r="1801" spans="1:24" x14ac:dyDescent="0.2">
      <c r="A1801" s="4">
        <v>43200</v>
      </c>
      <c r="B1801" s="4">
        <v>43202</v>
      </c>
      <c r="C1801" s="4" t="s">
        <v>628</v>
      </c>
      <c r="D1801" t="s">
        <v>713</v>
      </c>
      <c r="E1801" s="4">
        <v>43566</v>
      </c>
      <c r="F1801" s="6" t="s">
        <v>630</v>
      </c>
      <c r="G1801" s="6">
        <v>5.0200000000000002E-2</v>
      </c>
      <c r="H1801" s="6">
        <v>5.1376499999999999E-2</v>
      </c>
      <c r="I1801" s="6">
        <v>5.5E-2</v>
      </c>
      <c r="J1801" s="6">
        <v>5.0200000000000002E-2</v>
      </c>
      <c r="K1801" s="6">
        <v>5.0698E-2</v>
      </c>
      <c r="L1801" s="6">
        <v>5.1200000000000002E-2</v>
      </c>
      <c r="N1801" s="8">
        <v>7650000</v>
      </c>
      <c r="P1801" s="8">
        <v>4450000</v>
      </c>
      <c r="R1801" s="8">
        <v>4450000</v>
      </c>
      <c r="T1801" s="8">
        <v>1.7191011235955056</v>
      </c>
      <c r="U1801" s="8">
        <v>5.0700000000000002E-2</v>
      </c>
      <c r="V1801">
        <f t="shared" si="193"/>
        <v>2018</v>
      </c>
      <c r="W1801">
        <f t="shared" si="194"/>
        <v>2018</v>
      </c>
      <c r="X1801" t="str">
        <f t="shared" si="195"/>
        <v>SPN1</v>
      </c>
    </row>
    <row r="1802" spans="1:24" x14ac:dyDescent="0.2">
      <c r="A1802" s="4">
        <v>43200</v>
      </c>
      <c r="B1802" s="4">
        <v>43202</v>
      </c>
      <c r="C1802" s="4" t="s">
        <v>628</v>
      </c>
      <c r="D1802" t="s">
        <v>375</v>
      </c>
      <c r="E1802" s="4">
        <v>45061</v>
      </c>
      <c r="F1802" s="6">
        <v>5.6250000000000001E-2</v>
      </c>
      <c r="G1802" s="6">
        <v>5.8999999999999997E-2</v>
      </c>
      <c r="H1802" s="6">
        <v>5.9481699999999998E-2</v>
      </c>
      <c r="I1802" s="6">
        <v>6.0499999999999998E-2</v>
      </c>
      <c r="J1802" s="6">
        <v>5.8999999999999997E-2</v>
      </c>
      <c r="K1802" s="6">
        <v>5.9297799999999998E-2</v>
      </c>
      <c r="L1802" s="6">
        <v>5.9799999999999999E-2</v>
      </c>
      <c r="N1802" s="8">
        <v>8230000</v>
      </c>
      <c r="P1802" s="8">
        <v>6500000</v>
      </c>
      <c r="R1802" s="8">
        <v>6500000</v>
      </c>
      <c r="T1802" s="8">
        <v>1.2661538461538462</v>
      </c>
      <c r="U1802" s="8">
        <v>5.9299999999999999E-2</v>
      </c>
      <c r="V1802">
        <f t="shared" si="193"/>
        <v>2018</v>
      </c>
      <c r="W1802">
        <f t="shared" si="194"/>
        <v>2018</v>
      </c>
      <c r="X1802" t="str">
        <f t="shared" si="195"/>
        <v>FR00</v>
      </c>
    </row>
    <row r="1803" spans="1:24" x14ac:dyDescent="0.2">
      <c r="A1803" s="4">
        <v>43200</v>
      </c>
      <c r="B1803" s="4">
        <v>43202</v>
      </c>
      <c r="C1803" s="4" t="s">
        <v>628</v>
      </c>
      <c r="D1803" t="s">
        <v>376</v>
      </c>
      <c r="E1803" s="4">
        <v>46888</v>
      </c>
      <c r="F1803" s="6">
        <v>6.1249999999999999E-2</v>
      </c>
      <c r="G1803" s="6">
        <v>6.5500000000000003E-2</v>
      </c>
      <c r="H1803" s="6">
        <v>6.6292100000000007E-2</v>
      </c>
      <c r="I1803" s="6">
        <v>6.7500000000000004E-2</v>
      </c>
      <c r="J1803" s="6">
        <v>6.5500000000000003E-2</v>
      </c>
      <c r="K1803" s="6">
        <v>6.5898899999999996E-2</v>
      </c>
      <c r="L1803" s="6">
        <v>6.6100000000000006E-2</v>
      </c>
      <c r="N1803" s="8">
        <v>11132000</v>
      </c>
      <c r="P1803" s="8">
        <v>3850000</v>
      </c>
      <c r="R1803" s="8">
        <v>3850000</v>
      </c>
      <c r="T1803" s="8">
        <v>2.8914285714285715</v>
      </c>
      <c r="U1803" s="8">
        <v>6.59E-2</v>
      </c>
      <c r="V1803">
        <f t="shared" si="193"/>
        <v>2018</v>
      </c>
      <c r="W1803">
        <f t="shared" si="194"/>
        <v>2018</v>
      </c>
      <c r="X1803" t="str">
        <f t="shared" si="195"/>
        <v>FR00</v>
      </c>
    </row>
    <row r="1804" spans="1:24" x14ac:dyDescent="0.2">
      <c r="A1804" s="4">
        <v>43200</v>
      </c>
      <c r="B1804" s="4">
        <v>43202</v>
      </c>
      <c r="C1804" s="4" t="s">
        <v>628</v>
      </c>
      <c r="D1804" t="s">
        <v>377</v>
      </c>
      <c r="E1804" s="4">
        <v>48714</v>
      </c>
      <c r="F1804" s="6">
        <v>6.6250000000000003E-2</v>
      </c>
      <c r="G1804" s="6">
        <v>6.7799999999999999E-2</v>
      </c>
      <c r="H1804" s="6">
        <v>6.8324300000000004E-2</v>
      </c>
      <c r="I1804" s="6">
        <v>6.9199999999999998E-2</v>
      </c>
      <c r="J1804" s="6">
        <v>6.7799999999999999E-2</v>
      </c>
      <c r="K1804" s="6">
        <v>6.8099499999999993E-2</v>
      </c>
      <c r="L1804" s="6">
        <v>6.83E-2</v>
      </c>
      <c r="N1804" s="8">
        <v>4478400</v>
      </c>
      <c r="P1804" s="8">
        <v>2850000</v>
      </c>
      <c r="R1804" s="8">
        <v>2850000</v>
      </c>
      <c r="T1804" s="8">
        <v>1.5713684210526315</v>
      </c>
      <c r="U1804" s="8">
        <v>6.8099999999999994E-2</v>
      </c>
      <c r="V1804">
        <f t="shared" si="193"/>
        <v>2018</v>
      </c>
      <c r="W1804">
        <f t="shared" si="194"/>
        <v>2018</v>
      </c>
      <c r="X1804" t="str">
        <f t="shared" si="195"/>
        <v>FR00</v>
      </c>
    </row>
    <row r="1805" spans="1:24" x14ac:dyDescent="0.2">
      <c r="A1805" s="4">
        <v>43207</v>
      </c>
      <c r="B1805" s="4">
        <v>43209</v>
      </c>
      <c r="C1805" t="s">
        <v>628</v>
      </c>
      <c r="D1805" t="s">
        <v>712</v>
      </c>
      <c r="E1805" s="4">
        <v>43377</v>
      </c>
      <c r="F1805" s="6" t="s">
        <v>630</v>
      </c>
      <c r="G1805" s="6">
        <v>4.2812500000000003E-2</v>
      </c>
      <c r="H1805" s="6">
        <v>4.4482800000000003E-2</v>
      </c>
      <c r="I1805" s="6">
        <v>5.7500000000000002E-2</v>
      </c>
      <c r="J1805" s="6">
        <v>4.2812500000000003E-2</v>
      </c>
      <c r="K1805" s="6">
        <v>4.3256299999999998E-2</v>
      </c>
      <c r="L1805" s="6">
        <v>4.3749999999999997E-2</v>
      </c>
      <c r="M1805" s="8">
        <v>8000000</v>
      </c>
      <c r="N1805" s="8">
        <v>4315500</v>
      </c>
      <c r="O1805" s="8">
        <v>10186000</v>
      </c>
      <c r="P1805" s="8">
        <v>2350000</v>
      </c>
      <c r="Q1805" s="8">
        <v>6633000</v>
      </c>
      <c r="R1805" s="8">
        <v>2100000</v>
      </c>
      <c r="S1805" s="8">
        <v>6352000</v>
      </c>
      <c r="T1805" s="8">
        <v>2.0550000000000002</v>
      </c>
      <c r="U1805" s="8">
        <v>4.3499999999999997E-2</v>
      </c>
      <c r="V1805">
        <f t="shared" si="193"/>
        <v>2018</v>
      </c>
      <c r="W1805">
        <f t="shared" si="194"/>
        <v>2018</v>
      </c>
      <c r="X1805" t="str">
        <f t="shared" si="195"/>
        <v>SPNS</v>
      </c>
    </row>
    <row r="1806" spans="1:24" x14ac:dyDescent="0.2">
      <c r="A1806" s="4">
        <v>43207</v>
      </c>
      <c r="B1806" s="4">
        <v>43209</v>
      </c>
      <c r="C1806" s="4" t="s">
        <v>628</v>
      </c>
      <c r="D1806" t="s">
        <v>676</v>
      </c>
      <c r="E1806" s="4">
        <v>43905</v>
      </c>
      <c r="F1806" s="6">
        <v>6.25E-2</v>
      </c>
      <c r="G1806" s="6">
        <v>6.0312499999999998E-2</v>
      </c>
      <c r="H1806" s="6">
        <v>6.1290799999999999E-2</v>
      </c>
      <c r="I1806" s="6">
        <v>6.5000000000000002E-2</v>
      </c>
      <c r="J1806" s="6">
        <v>6.0312499999999998E-2</v>
      </c>
      <c r="K1806" s="6">
        <v>6.1265300000000002E-2</v>
      </c>
      <c r="L1806" s="6">
        <v>6.21875E-2</v>
      </c>
      <c r="N1806" s="8">
        <v>2731000</v>
      </c>
      <c r="P1806" s="8">
        <v>2731000</v>
      </c>
      <c r="R1806" s="8">
        <v>2710000</v>
      </c>
      <c r="T1806" s="8">
        <v>1.0077490774907749</v>
      </c>
      <c r="U1806" s="8">
        <v>6.13E-2</v>
      </c>
      <c r="V1806">
        <f t="shared" si="193"/>
        <v>2018</v>
      </c>
      <c r="W1806">
        <f t="shared" si="194"/>
        <v>2018</v>
      </c>
      <c r="X1806" t="str">
        <f t="shared" si="195"/>
        <v>PBS0</v>
      </c>
    </row>
    <row r="1807" spans="1:24" x14ac:dyDescent="0.2">
      <c r="A1807" s="4">
        <v>43207</v>
      </c>
      <c r="B1807" s="4">
        <v>43209</v>
      </c>
      <c r="C1807" s="4" t="s">
        <v>628</v>
      </c>
      <c r="D1807" t="s">
        <v>331</v>
      </c>
      <c r="E1807" s="4">
        <v>44576</v>
      </c>
      <c r="F1807" s="6">
        <v>5.45E-2</v>
      </c>
      <c r="G1807" s="6">
        <v>6.3437499999999994E-2</v>
      </c>
      <c r="H1807" s="6">
        <v>6.4802899999999997E-2</v>
      </c>
      <c r="I1807" s="6">
        <v>6.6250000000000003E-2</v>
      </c>
      <c r="J1807" s="6">
        <v>6.3437499999999994E-2</v>
      </c>
      <c r="K1807" s="6">
        <v>6.4497399999999996E-2</v>
      </c>
      <c r="L1807" s="6">
        <v>6.5312499999999996E-2</v>
      </c>
      <c r="N1807" s="8">
        <v>845000</v>
      </c>
      <c r="P1807" s="8">
        <v>605000</v>
      </c>
      <c r="R1807" s="8">
        <v>605000</v>
      </c>
      <c r="T1807" s="8">
        <v>1.3966942148760331</v>
      </c>
      <c r="U1807" s="8">
        <v>6.4500000000000002E-2</v>
      </c>
      <c r="V1807">
        <f t="shared" si="193"/>
        <v>2018</v>
      </c>
      <c r="W1807">
        <f t="shared" si="194"/>
        <v>2018</v>
      </c>
      <c r="X1807" t="str">
        <f t="shared" si="195"/>
        <v>PBS0</v>
      </c>
    </row>
    <row r="1808" spans="1:24" x14ac:dyDescent="0.2">
      <c r="A1808" s="4">
        <v>43207</v>
      </c>
      <c r="B1808" s="4">
        <v>43209</v>
      </c>
      <c r="C1808" s="4" t="s">
        <v>628</v>
      </c>
      <c r="D1808" t="s">
        <v>697</v>
      </c>
      <c r="E1808" s="4">
        <v>45945</v>
      </c>
      <c r="F1808" s="6">
        <v>6.1249999999999999E-2</v>
      </c>
      <c r="G1808" s="6">
        <v>6.7187499999999997E-2</v>
      </c>
      <c r="H1808" s="6">
        <v>6.7798899999999995E-2</v>
      </c>
      <c r="I1808" s="6">
        <v>6.8125000000000005E-2</v>
      </c>
      <c r="N1808" s="8">
        <v>25000</v>
      </c>
      <c r="P1808" s="8">
        <v>10000</v>
      </c>
      <c r="R1808" s="8">
        <v>0</v>
      </c>
      <c r="U1808" s="8">
        <v>6.7500000000000004E-2</v>
      </c>
      <c r="V1808">
        <f t="shared" si="193"/>
        <v>2018</v>
      </c>
      <c r="W1808">
        <f t="shared" si="194"/>
        <v>2018</v>
      </c>
      <c r="X1808" t="str">
        <f t="shared" si="195"/>
        <v>PBS0</v>
      </c>
    </row>
    <row r="1809" spans="1:24" x14ac:dyDescent="0.2">
      <c r="A1809" s="4">
        <v>43207</v>
      </c>
      <c r="B1809" s="4">
        <v>43209</v>
      </c>
      <c r="C1809" s="4" t="s">
        <v>628</v>
      </c>
      <c r="D1809" t="s">
        <v>570</v>
      </c>
      <c r="E1809" s="4">
        <v>48167</v>
      </c>
      <c r="F1809" s="6">
        <v>8.8749999999999996E-2</v>
      </c>
      <c r="G1809" s="6">
        <v>7.3124999999999996E-2</v>
      </c>
      <c r="H1809" s="6">
        <v>7.4697700000000006E-2</v>
      </c>
      <c r="I1809" s="6">
        <v>7.6874999999999999E-2</v>
      </c>
      <c r="J1809" s="6">
        <v>7.3124999999999996E-2</v>
      </c>
      <c r="K1809" s="6">
        <v>7.4494400000000002E-2</v>
      </c>
      <c r="L1809" s="6">
        <v>7.4999999999999997E-2</v>
      </c>
      <c r="N1809" s="8">
        <v>500500</v>
      </c>
      <c r="P1809" s="8">
        <v>410000</v>
      </c>
      <c r="R1809" s="8">
        <v>410000</v>
      </c>
      <c r="T1809" s="8">
        <v>1.2207317073170731</v>
      </c>
      <c r="U1809" s="8">
        <v>7.4499999999999997E-2</v>
      </c>
      <c r="V1809">
        <f t="shared" si="193"/>
        <v>2018</v>
      </c>
      <c r="W1809">
        <f t="shared" si="194"/>
        <v>2018</v>
      </c>
      <c r="X1809" t="str">
        <f t="shared" si="195"/>
        <v>PBS0</v>
      </c>
    </row>
    <row r="1810" spans="1:24" x14ac:dyDescent="0.2">
      <c r="A1810" s="4">
        <v>43207</v>
      </c>
      <c r="B1810" s="4">
        <v>43209</v>
      </c>
      <c r="C1810" s="4" t="s">
        <v>628</v>
      </c>
      <c r="D1810" t="s">
        <v>337</v>
      </c>
      <c r="E1810" s="4">
        <v>50086</v>
      </c>
      <c r="F1810" s="6">
        <v>6.0999999999999999E-2</v>
      </c>
      <c r="G1810" s="6">
        <v>7.6249999999999998E-2</v>
      </c>
      <c r="H1810" s="6">
        <v>7.6518299999999997E-2</v>
      </c>
      <c r="I1810" s="6">
        <v>7.7499999999999999E-2</v>
      </c>
      <c r="J1810" s="6">
        <v>7.6249999999999998E-2</v>
      </c>
      <c r="K1810" s="6">
        <v>7.6518299999999997E-2</v>
      </c>
      <c r="L1810" s="6">
        <v>7.7499999999999999E-2</v>
      </c>
      <c r="N1810" s="8">
        <v>527000</v>
      </c>
      <c r="P1810" s="8">
        <v>527000</v>
      </c>
      <c r="R1810" s="8">
        <v>527000</v>
      </c>
      <c r="T1810" s="8">
        <v>1</v>
      </c>
      <c r="U1810" s="8">
        <v>7.6600000000000001E-2</v>
      </c>
      <c r="V1810">
        <f t="shared" si="193"/>
        <v>2018</v>
      </c>
      <c r="W1810">
        <f t="shared" si="194"/>
        <v>2018</v>
      </c>
      <c r="X1810" t="str">
        <f t="shared" si="195"/>
        <v>PBS0</v>
      </c>
    </row>
    <row r="1811" spans="1:24" x14ac:dyDescent="0.2">
      <c r="A1811" s="4">
        <v>43207</v>
      </c>
      <c r="B1811" s="4">
        <v>43209</v>
      </c>
      <c r="C1811" s="4" t="s">
        <v>628</v>
      </c>
      <c r="D1811" t="s">
        <v>670</v>
      </c>
      <c r="E1811" s="4">
        <v>53888</v>
      </c>
      <c r="F1811" s="6">
        <v>0.08</v>
      </c>
      <c r="G1811" s="6">
        <v>7.7812500000000007E-2</v>
      </c>
      <c r="H1811" s="6">
        <v>7.8406500000000004E-2</v>
      </c>
      <c r="I1811" s="6">
        <v>7.9375000000000001E-2</v>
      </c>
      <c r="N1811" s="8">
        <v>1242000</v>
      </c>
      <c r="P1811" s="8">
        <v>0</v>
      </c>
      <c r="R1811" s="8">
        <v>0</v>
      </c>
      <c r="U1811" s="8">
        <v>7.6899999999999996E-2</v>
      </c>
      <c r="V1811">
        <f t="shared" si="193"/>
        <v>2018</v>
      </c>
      <c r="W1811">
        <f t="shared" si="194"/>
        <v>2018</v>
      </c>
      <c r="X1811" t="str">
        <f t="shared" si="195"/>
        <v>PBS0</v>
      </c>
    </row>
    <row r="1812" spans="1:24" x14ac:dyDescent="0.2">
      <c r="A1812" s="4">
        <v>43207</v>
      </c>
      <c r="B1812" s="4">
        <v>43214</v>
      </c>
      <c r="C1812" t="s">
        <v>691</v>
      </c>
      <c r="D1812" t="s">
        <v>714</v>
      </c>
      <c r="E1812" s="4">
        <v>45771</v>
      </c>
      <c r="F1812" s="6">
        <v>1.7500000000000002E-2</v>
      </c>
      <c r="N1812" s="8">
        <v>50909444.999999993</v>
      </c>
      <c r="P1812" s="8">
        <v>16969815</v>
      </c>
      <c r="R1812" s="8">
        <v>16969815</v>
      </c>
      <c r="V1812">
        <f t="shared" si="193"/>
        <v>2018</v>
      </c>
      <c r="W1812">
        <f t="shared" si="194"/>
        <v>2018</v>
      </c>
      <c r="X1812" t="str">
        <f t="shared" si="195"/>
        <v>RIEU</v>
      </c>
    </row>
    <row r="1813" spans="1:24" x14ac:dyDescent="0.2">
      <c r="A1813" s="4">
        <v>43207</v>
      </c>
      <c r="B1813" s="4">
        <v>43214</v>
      </c>
      <c r="C1813" s="4" t="s">
        <v>691</v>
      </c>
      <c r="D1813" t="s">
        <v>715</v>
      </c>
      <c r="E1813" s="4">
        <v>46867</v>
      </c>
      <c r="F1813" s="6">
        <v>4.1000000000000002E-2</v>
      </c>
      <c r="N1813" s="8">
        <v>37530000</v>
      </c>
      <c r="P1813" s="8">
        <v>13900000</v>
      </c>
      <c r="R1813" s="8">
        <v>13900000</v>
      </c>
      <c r="V1813">
        <f t="shared" si="193"/>
        <v>2018</v>
      </c>
      <c r="W1813">
        <f t="shared" si="194"/>
        <v>2018</v>
      </c>
      <c r="X1813" t="str">
        <f t="shared" si="195"/>
        <v>RI04</v>
      </c>
    </row>
    <row r="1814" spans="1:24" x14ac:dyDescent="0.2">
      <c r="A1814" s="4">
        <v>43214</v>
      </c>
      <c r="B1814" s="4">
        <v>43216</v>
      </c>
      <c r="C1814" t="s">
        <v>628</v>
      </c>
      <c r="D1814" t="s">
        <v>716</v>
      </c>
      <c r="E1814" s="4">
        <v>43293</v>
      </c>
      <c r="F1814" s="6" t="s">
        <v>630</v>
      </c>
      <c r="G1814" s="6">
        <v>4.3499999999999997E-2</v>
      </c>
      <c r="H1814" s="6">
        <v>4.4606699999999999E-2</v>
      </c>
      <c r="I1814" s="6">
        <v>4.7E-2</v>
      </c>
      <c r="M1814" s="8">
        <v>17000000</v>
      </c>
      <c r="N1814" s="8">
        <v>2750000</v>
      </c>
      <c r="O1814" s="8">
        <v>17020500</v>
      </c>
      <c r="P1814" s="8">
        <v>0</v>
      </c>
      <c r="Q1814" s="8">
        <v>6150000</v>
      </c>
      <c r="R1814" s="8">
        <v>0</v>
      </c>
      <c r="S1814" s="8">
        <v>6150000</v>
      </c>
      <c r="U1814" s="8">
        <v>4.2700000000000002E-2</v>
      </c>
      <c r="V1814">
        <f t="shared" si="193"/>
        <v>2018</v>
      </c>
      <c r="W1814">
        <f t="shared" si="194"/>
        <v>2018</v>
      </c>
      <c r="X1814" t="str">
        <f t="shared" si="195"/>
        <v>SPN1</v>
      </c>
    </row>
    <row r="1815" spans="1:24" x14ac:dyDescent="0.2">
      <c r="A1815" s="4">
        <v>43214</v>
      </c>
      <c r="B1815" s="4">
        <v>43216</v>
      </c>
      <c r="C1815" s="4" t="s">
        <v>628</v>
      </c>
      <c r="D1815" t="s">
        <v>700</v>
      </c>
      <c r="E1815" s="4">
        <v>43566</v>
      </c>
      <c r="F1815" s="6" t="s">
        <v>630</v>
      </c>
      <c r="G1815" s="6">
        <v>5.2499999999999998E-2</v>
      </c>
      <c r="H1815" s="6">
        <v>5.6124199999999999E-2</v>
      </c>
      <c r="I1815" s="6">
        <v>6.1499999999999999E-2</v>
      </c>
      <c r="N1815" s="8">
        <v>3150000</v>
      </c>
      <c r="P1815" s="8">
        <v>0</v>
      </c>
      <c r="R1815" s="8">
        <v>0</v>
      </c>
      <c r="U1815" s="8">
        <v>5.0999999999999997E-2</v>
      </c>
      <c r="V1815">
        <f t="shared" si="193"/>
        <v>2018</v>
      </c>
      <c r="W1815">
        <f t="shared" si="194"/>
        <v>2018</v>
      </c>
      <c r="X1815" t="str">
        <f t="shared" si="195"/>
        <v>SPN1</v>
      </c>
    </row>
    <row r="1816" spans="1:24" x14ac:dyDescent="0.2">
      <c r="A1816" s="4">
        <v>43214</v>
      </c>
      <c r="B1816" s="4">
        <v>43216</v>
      </c>
      <c r="C1816" s="4" t="s">
        <v>628</v>
      </c>
      <c r="D1816" t="s">
        <v>375</v>
      </c>
      <c r="E1816" s="4">
        <v>45061</v>
      </c>
      <c r="F1816" s="6">
        <v>5.6250000000000001E-2</v>
      </c>
      <c r="G1816" s="6">
        <v>6.2799999999999995E-2</v>
      </c>
      <c r="H1816" s="6">
        <v>6.3611899999999999E-2</v>
      </c>
      <c r="I1816" s="6">
        <v>6.4299999999999996E-2</v>
      </c>
      <c r="N1816" s="8">
        <v>1351000</v>
      </c>
      <c r="P1816" s="8">
        <v>0</v>
      </c>
      <c r="R1816" s="8">
        <v>0</v>
      </c>
      <c r="U1816" s="8">
        <v>6.2700000000000006E-2</v>
      </c>
      <c r="V1816">
        <f t="shared" si="193"/>
        <v>2018</v>
      </c>
      <c r="W1816">
        <f t="shared" si="194"/>
        <v>2018</v>
      </c>
      <c r="X1816" t="str">
        <f t="shared" si="195"/>
        <v>FR00</v>
      </c>
    </row>
    <row r="1817" spans="1:24" x14ac:dyDescent="0.2">
      <c r="A1817" s="4">
        <v>43214</v>
      </c>
      <c r="B1817" s="4">
        <v>43216</v>
      </c>
      <c r="C1817" s="4" t="s">
        <v>628</v>
      </c>
      <c r="D1817" t="s">
        <v>376</v>
      </c>
      <c r="E1817" s="4">
        <v>46888</v>
      </c>
      <c r="F1817" s="6">
        <v>6.1249999999999999E-2</v>
      </c>
      <c r="G1817" s="6">
        <v>6.8699999999999997E-2</v>
      </c>
      <c r="H1817" s="6">
        <v>6.9447300000000003E-2</v>
      </c>
      <c r="I1817" s="6">
        <v>7.0199999999999999E-2</v>
      </c>
      <c r="J1817" s="6">
        <v>6.8699999999999997E-2</v>
      </c>
      <c r="K1817" s="6">
        <v>6.9199300000000005E-2</v>
      </c>
      <c r="L1817" s="6">
        <v>6.9400000000000003E-2</v>
      </c>
      <c r="N1817" s="8">
        <v>6171500</v>
      </c>
      <c r="P1817" s="8">
        <v>3950000</v>
      </c>
      <c r="R1817" s="8">
        <v>3950000</v>
      </c>
      <c r="T1817" s="8">
        <v>1.5624050632911393</v>
      </c>
      <c r="U1817" s="8">
        <v>6.9199999999999998E-2</v>
      </c>
      <c r="V1817">
        <f t="shared" si="193"/>
        <v>2018</v>
      </c>
      <c r="W1817">
        <f t="shared" si="194"/>
        <v>2018</v>
      </c>
      <c r="X1817" t="str">
        <f t="shared" si="195"/>
        <v>FR00</v>
      </c>
    </row>
    <row r="1818" spans="1:24" x14ac:dyDescent="0.2">
      <c r="A1818" s="4">
        <v>43214</v>
      </c>
      <c r="B1818" s="4">
        <v>43216</v>
      </c>
      <c r="C1818" s="4" t="s">
        <v>628</v>
      </c>
      <c r="D1818" t="s">
        <v>674</v>
      </c>
      <c r="E1818" s="4">
        <v>50540</v>
      </c>
      <c r="F1818" s="6">
        <v>7.4999999999999997E-2</v>
      </c>
      <c r="G1818" s="6">
        <v>7.4099999999999999E-2</v>
      </c>
      <c r="H1818" s="6">
        <v>7.4880000000000002E-2</v>
      </c>
      <c r="I1818" s="6">
        <v>7.6499999999999999E-2</v>
      </c>
      <c r="J1818" s="6">
        <v>7.4099999999999999E-2</v>
      </c>
      <c r="K1818" s="6">
        <v>7.4694999999999998E-2</v>
      </c>
      <c r="L1818" s="6">
        <v>7.4899999999999994E-2</v>
      </c>
      <c r="N1818" s="8">
        <v>3598000</v>
      </c>
      <c r="P1818" s="8">
        <v>2200000</v>
      </c>
      <c r="R1818" s="8">
        <v>2200000</v>
      </c>
      <c r="T1818" s="8">
        <v>1.6354545454545455</v>
      </c>
      <c r="U1818" s="8">
        <v>7.4700000000000003E-2</v>
      </c>
      <c r="V1818">
        <f t="shared" si="193"/>
        <v>2018</v>
      </c>
      <c r="W1818">
        <f t="shared" si="194"/>
        <v>2018</v>
      </c>
      <c r="X1818" t="str">
        <f t="shared" si="195"/>
        <v>FR00</v>
      </c>
    </row>
    <row r="1819" spans="1:24" x14ac:dyDescent="0.2">
      <c r="A1819" s="4">
        <v>43222</v>
      </c>
      <c r="B1819" s="4">
        <v>43224</v>
      </c>
      <c r="C1819" t="s">
        <v>628</v>
      </c>
      <c r="D1819" t="s">
        <v>717</v>
      </c>
      <c r="E1819" s="4">
        <v>43407</v>
      </c>
      <c r="F1819" s="6" t="s">
        <v>630</v>
      </c>
      <c r="G1819" s="6">
        <v>4.3437499999999997E-2</v>
      </c>
      <c r="H1819" s="6">
        <v>4.6918099999999997E-2</v>
      </c>
      <c r="I1819" s="6">
        <v>5.5937500000000001E-2</v>
      </c>
      <c r="J1819" s="6">
        <v>4.3437499999999997E-2</v>
      </c>
      <c r="K1819" s="6">
        <v>4.4038500000000001E-2</v>
      </c>
      <c r="L1819" s="6">
        <v>4.4999999999999998E-2</v>
      </c>
      <c r="M1819" s="8">
        <v>8000000</v>
      </c>
      <c r="N1819" s="8">
        <v>3435000</v>
      </c>
      <c r="O1819" s="8">
        <v>5530000</v>
      </c>
      <c r="P1819" s="8">
        <v>700000</v>
      </c>
      <c r="Q1819" s="8">
        <v>1775000</v>
      </c>
      <c r="R1819" s="8">
        <v>650000</v>
      </c>
      <c r="S1819" s="8">
        <v>1380000</v>
      </c>
      <c r="T1819" s="8">
        <v>5.2846153846153845</v>
      </c>
      <c r="U1819" s="8">
        <v>4.4999999999999998E-2</v>
      </c>
      <c r="V1819">
        <f t="shared" si="193"/>
        <v>2018</v>
      </c>
      <c r="W1819">
        <f t="shared" si="194"/>
        <v>2018</v>
      </c>
      <c r="X1819" t="str">
        <f t="shared" si="195"/>
        <v>SPNS</v>
      </c>
    </row>
    <row r="1820" spans="1:24" x14ac:dyDescent="0.2">
      <c r="A1820" s="4">
        <v>43222</v>
      </c>
      <c r="B1820" s="4">
        <v>43224</v>
      </c>
      <c r="C1820" s="4" t="s">
        <v>628</v>
      </c>
      <c r="D1820" t="s">
        <v>676</v>
      </c>
      <c r="E1820" s="4">
        <v>43905</v>
      </c>
      <c r="F1820" s="6">
        <v>6.25E-2</v>
      </c>
      <c r="G1820" s="6">
        <v>6.1874999999999999E-2</v>
      </c>
      <c r="H1820" s="6">
        <v>6.4620499999999997E-2</v>
      </c>
      <c r="I1820" s="6">
        <v>7.03125E-2</v>
      </c>
      <c r="J1820" s="6">
        <v>6.1874999999999999E-2</v>
      </c>
      <c r="K1820" s="6">
        <v>6.2123499999999998E-2</v>
      </c>
      <c r="L1820" s="6">
        <v>6.25E-2</v>
      </c>
      <c r="N1820" s="8">
        <v>841000</v>
      </c>
      <c r="P1820" s="8">
        <v>410000</v>
      </c>
      <c r="R1820" s="8">
        <v>250000</v>
      </c>
      <c r="T1820" s="8">
        <v>3.3639999999999999</v>
      </c>
      <c r="U1820" s="8">
        <v>6.3200000000000006E-2</v>
      </c>
      <c r="V1820">
        <f t="shared" si="193"/>
        <v>2018</v>
      </c>
      <c r="W1820">
        <f t="shared" si="194"/>
        <v>2018</v>
      </c>
      <c r="X1820" t="str">
        <f t="shared" si="195"/>
        <v>PBS0</v>
      </c>
    </row>
    <row r="1821" spans="1:24" x14ac:dyDescent="0.2">
      <c r="A1821" s="4">
        <v>43222</v>
      </c>
      <c r="B1821" s="4">
        <v>43224</v>
      </c>
      <c r="C1821" s="4" t="s">
        <v>628</v>
      </c>
      <c r="D1821" t="s">
        <v>331</v>
      </c>
      <c r="E1821" s="4">
        <v>44576</v>
      </c>
      <c r="F1821" s="6">
        <v>5.45E-2</v>
      </c>
      <c r="G1821" s="6">
        <v>6.5312499999999996E-2</v>
      </c>
      <c r="H1821" s="6">
        <v>6.6872299999999996E-2</v>
      </c>
      <c r="I1821" s="6">
        <v>6.9687499999999999E-2</v>
      </c>
      <c r="J1821" s="6">
        <v>6.5312499999999996E-2</v>
      </c>
      <c r="K1821" s="6">
        <v>6.5925999999999998E-2</v>
      </c>
      <c r="L1821" s="6">
        <v>6.6875000000000004E-2</v>
      </c>
      <c r="N1821" s="8">
        <v>685000</v>
      </c>
      <c r="P1821" s="8">
        <v>560000</v>
      </c>
      <c r="R1821" s="8">
        <v>380000</v>
      </c>
      <c r="T1821" s="8">
        <v>1.8026315789473684</v>
      </c>
      <c r="U1821" s="8">
        <v>6.6500000000000004E-2</v>
      </c>
      <c r="V1821">
        <f t="shared" si="193"/>
        <v>2018</v>
      </c>
      <c r="W1821">
        <f t="shared" si="194"/>
        <v>2018</v>
      </c>
      <c r="X1821" t="str">
        <f t="shared" si="195"/>
        <v>PBS0</v>
      </c>
    </row>
    <row r="1822" spans="1:24" x14ac:dyDescent="0.2">
      <c r="A1822" s="4">
        <v>43222</v>
      </c>
      <c r="B1822" s="4">
        <v>43224</v>
      </c>
      <c r="C1822" s="4" t="s">
        <v>628</v>
      </c>
      <c r="D1822" t="s">
        <v>697</v>
      </c>
      <c r="E1822" s="4">
        <v>45945</v>
      </c>
      <c r="F1822" s="6">
        <v>6.1249999999999999E-2</v>
      </c>
      <c r="G1822" s="6">
        <v>6.9687499999999999E-2</v>
      </c>
      <c r="H1822" s="6">
        <v>7.2497199999999998E-2</v>
      </c>
      <c r="I1822" s="6">
        <v>7.7499999999999999E-2</v>
      </c>
      <c r="J1822" s="6">
        <v>6.9687499999999999E-2</v>
      </c>
      <c r="K1822" s="6">
        <v>7.1991799999999995E-2</v>
      </c>
      <c r="L1822" s="6">
        <v>7.2499999999999995E-2</v>
      </c>
      <c r="N1822" s="8">
        <v>112000</v>
      </c>
      <c r="P1822" s="8">
        <v>105000</v>
      </c>
      <c r="R1822" s="8">
        <v>100000</v>
      </c>
      <c r="T1822" s="8">
        <v>1.1200000000000001</v>
      </c>
      <c r="U1822" s="8">
        <v>7.22E-2</v>
      </c>
      <c r="V1822">
        <f t="shared" si="193"/>
        <v>2018</v>
      </c>
      <c r="W1822">
        <f t="shared" si="194"/>
        <v>2018</v>
      </c>
      <c r="X1822" t="str">
        <f t="shared" si="195"/>
        <v>PBS0</v>
      </c>
    </row>
    <row r="1823" spans="1:24" x14ac:dyDescent="0.2">
      <c r="A1823" s="4">
        <v>43222</v>
      </c>
      <c r="B1823" s="4">
        <v>43224</v>
      </c>
      <c r="C1823" s="4" t="s">
        <v>628</v>
      </c>
      <c r="D1823" t="s">
        <v>570</v>
      </c>
      <c r="E1823" s="4">
        <v>48167</v>
      </c>
      <c r="F1823" s="6">
        <v>8.8749999999999996E-2</v>
      </c>
      <c r="G1823" s="6">
        <v>7.4999999999999997E-2</v>
      </c>
      <c r="H1823" s="6">
        <v>0</v>
      </c>
      <c r="I1823" s="6">
        <v>7.6562500000000006E-2</v>
      </c>
      <c r="N1823" s="8">
        <v>111000</v>
      </c>
      <c r="P1823" s="8">
        <v>0</v>
      </c>
      <c r="R1823" s="8">
        <v>0</v>
      </c>
      <c r="U1823" s="8">
        <v>7.5700000000000003E-2</v>
      </c>
      <c r="V1823">
        <f t="shared" si="193"/>
        <v>2018</v>
      </c>
      <c r="W1823">
        <f t="shared" si="194"/>
        <v>2018</v>
      </c>
      <c r="X1823" t="str">
        <f t="shared" si="195"/>
        <v>PBS0</v>
      </c>
    </row>
    <row r="1824" spans="1:24" x14ac:dyDescent="0.2">
      <c r="A1824" s="4">
        <v>43222</v>
      </c>
      <c r="B1824" s="4">
        <v>43224</v>
      </c>
      <c r="C1824" s="4" t="s">
        <v>628</v>
      </c>
      <c r="D1824" t="s">
        <v>337</v>
      </c>
      <c r="E1824" s="4">
        <v>50086</v>
      </c>
      <c r="F1824" s="6">
        <v>6.0999999999999999E-2</v>
      </c>
      <c r="G1824" s="6">
        <v>7.7812500000000007E-2</v>
      </c>
      <c r="H1824" s="6">
        <v>0</v>
      </c>
      <c r="I1824" s="6">
        <v>7.8750000000000001E-2</v>
      </c>
      <c r="N1824" s="8">
        <v>63000</v>
      </c>
      <c r="P1824" s="8">
        <v>0</v>
      </c>
      <c r="R1824" s="8">
        <v>0</v>
      </c>
      <c r="U1824" s="8">
        <v>7.7200000000000005E-2</v>
      </c>
      <c r="V1824">
        <f t="shared" si="193"/>
        <v>2018</v>
      </c>
      <c r="W1824">
        <f t="shared" si="194"/>
        <v>2018</v>
      </c>
      <c r="X1824" t="str">
        <f t="shared" si="195"/>
        <v>PBS0</v>
      </c>
    </row>
    <row r="1825" spans="1:24" x14ac:dyDescent="0.2">
      <c r="A1825" s="4">
        <v>43222</v>
      </c>
      <c r="B1825" s="4">
        <v>43224</v>
      </c>
      <c r="C1825" s="4" t="s">
        <v>628</v>
      </c>
      <c r="D1825" t="s">
        <v>670</v>
      </c>
      <c r="E1825" s="4">
        <v>53888</v>
      </c>
      <c r="F1825" s="6">
        <v>0.08</v>
      </c>
      <c r="G1825" s="6">
        <v>7.8437499999999993E-2</v>
      </c>
      <c r="H1825" s="6">
        <v>7.9553600000000002E-2</v>
      </c>
      <c r="I1825" s="6">
        <v>8.2500000000000004E-2</v>
      </c>
      <c r="N1825" s="8">
        <v>283000</v>
      </c>
      <c r="P1825" s="8">
        <v>0</v>
      </c>
      <c r="R1825" s="8">
        <v>0</v>
      </c>
      <c r="U1825" s="8">
        <v>7.7600000000000002E-2</v>
      </c>
      <c r="V1825">
        <f t="shared" si="193"/>
        <v>2018</v>
      </c>
      <c r="W1825">
        <f t="shared" si="194"/>
        <v>2018</v>
      </c>
      <c r="X1825" t="str">
        <f t="shared" si="195"/>
        <v>PBS0</v>
      </c>
    </row>
    <row r="1826" spans="1:24" x14ac:dyDescent="0.2">
      <c r="A1826" s="4">
        <v>43228</v>
      </c>
      <c r="B1826" s="4">
        <v>43230</v>
      </c>
      <c r="C1826" t="s">
        <v>628</v>
      </c>
      <c r="D1826" t="s">
        <v>673</v>
      </c>
      <c r="E1826" s="4">
        <v>43321</v>
      </c>
      <c r="F1826" s="6" t="s">
        <v>630</v>
      </c>
      <c r="G1826" s="6">
        <v>5.0500000000000003E-2</v>
      </c>
      <c r="H1826" s="6">
        <v>5.2892500000000002E-2</v>
      </c>
      <c r="I1826" s="6">
        <v>5.5500000000000001E-2</v>
      </c>
      <c r="M1826" s="8">
        <v>17000000</v>
      </c>
      <c r="N1826" s="8">
        <v>2200000</v>
      </c>
      <c r="O1826" s="8">
        <v>7186100</v>
      </c>
      <c r="P1826" s="8">
        <v>0</v>
      </c>
      <c r="Q1826" s="8">
        <v>154000</v>
      </c>
      <c r="R1826" s="8">
        <v>0</v>
      </c>
      <c r="S1826" s="8">
        <v>0</v>
      </c>
      <c r="U1826" s="8">
        <v>4.8399999999999999E-2</v>
      </c>
      <c r="V1826">
        <f t="shared" si="193"/>
        <v>2018</v>
      </c>
      <c r="W1826">
        <f t="shared" si="194"/>
        <v>2018</v>
      </c>
      <c r="X1826" t="str">
        <f t="shared" si="195"/>
        <v>SPN1</v>
      </c>
    </row>
    <row r="1827" spans="1:24" x14ac:dyDescent="0.2">
      <c r="A1827" s="4">
        <v>43228</v>
      </c>
      <c r="B1827" s="4">
        <v>43230</v>
      </c>
      <c r="C1827" s="4" t="s">
        <v>628</v>
      </c>
      <c r="D1827" t="s">
        <v>718</v>
      </c>
      <c r="E1827" s="4">
        <v>43595</v>
      </c>
      <c r="F1827" s="6" t="s">
        <v>630</v>
      </c>
      <c r="G1827" s="6">
        <v>0.06</v>
      </c>
      <c r="H1827" s="6">
        <v>6.5516599999999994E-2</v>
      </c>
      <c r="I1827" s="6">
        <v>7.0000000000000007E-2</v>
      </c>
      <c r="N1827" s="8">
        <v>2301000</v>
      </c>
      <c r="P1827" s="8">
        <v>0</v>
      </c>
      <c r="R1827" s="8">
        <v>0</v>
      </c>
      <c r="U1827" s="8">
        <v>5.8500000000000003E-2</v>
      </c>
      <c r="V1827">
        <f t="shared" si="193"/>
        <v>2018</v>
      </c>
      <c r="W1827">
        <f t="shared" si="194"/>
        <v>2018</v>
      </c>
      <c r="X1827" t="str">
        <f t="shared" si="195"/>
        <v>SPN1</v>
      </c>
    </row>
    <row r="1828" spans="1:24" x14ac:dyDescent="0.2">
      <c r="A1828" s="4">
        <v>43228</v>
      </c>
      <c r="B1828" s="4">
        <v>43230</v>
      </c>
      <c r="C1828" s="4" t="s">
        <v>628</v>
      </c>
      <c r="D1828" t="s">
        <v>375</v>
      </c>
      <c r="E1828" s="4">
        <v>45061</v>
      </c>
      <c r="F1828" s="6">
        <v>5.6250000000000001E-2</v>
      </c>
      <c r="G1828" s="6">
        <v>6.8000000000000005E-2</v>
      </c>
      <c r="H1828" s="6">
        <v>6.8987199999999999E-2</v>
      </c>
      <c r="I1828" s="6">
        <v>7.6999999999999999E-2</v>
      </c>
      <c r="N1828" s="8">
        <v>2062000</v>
      </c>
      <c r="P1828" s="8">
        <v>0</v>
      </c>
      <c r="R1828" s="8">
        <v>0</v>
      </c>
      <c r="U1828" s="8">
        <v>6.7799999999999999E-2</v>
      </c>
      <c r="V1828">
        <f t="shared" si="193"/>
        <v>2018</v>
      </c>
      <c r="W1828">
        <f t="shared" si="194"/>
        <v>2018</v>
      </c>
      <c r="X1828" t="str">
        <f t="shared" si="195"/>
        <v>FR00</v>
      </c>
    </row>
    <row r="1829" spans="1:24" x14ac:dyDescent="0.2">
      <c r="A1829" s="4">
        <v>43228</v>
      </c>
      <c r="B1829" s="4">
        <v>43230</v>
      </c>
      <c r="C1829" s="4" t="s">
        <v>628</v>
      </c>
      <c r="D1829" t="s">
        <v>377</v>
      </c>
      <c r="E1829" s="4">
        <v>48714</v>
      </c>
      <c r="F1829" s="6">
        <v>6.6250000000000003E-2</v>
      </c>
      <c r="G1829" s="6">
        <v>7.4300000000000005E-2</v>
      </c>
      <c r="H1829" s="6">
        <v>7.5796600000000006E-2</v>
      </c>
      <c r="I1829" s="6">
        <v>7.5999999999999998E-2</v>
      </c>
      <c r="N1829" s="8">
        <v>208000</v>
      </c>
      <c r="P1829" s="8">
        <v>4000</v>
      </c>
      <c r="R1829" s="8">
        <v>0</v>
      </c>
      <c r="U1829" s="8">
        <v>7.4700000000000003E-2</v>
      </c>
      <c r="V1829">
        <f t="shared" si="193"/>
        <v>2018</v>
      </c>
      <c r="W1829">
        <f t="shared" si="194"/>
        <v>2018</v>
      </c>
      <c r="X1829" t="str">
        <f t="shared" si="195"/>
        <v>FR00</v>
      </c>
    </row>
    <row r="1830" spans="1:24" x14ac:dyDescent="0.2">
      <c r="A1830" s="4">
        <v>43228</v>
      </c>
      <c r="B1830" s="4">
        <v>43230</v>
      </c>
      <c r="C1830" s="4" t="s">
        <v>628</v>
      </c>
      <c r="D1830" t="s">
        <v>674</v>
      </c>
      <c r="E1830" s="4">
        <v>50540</v>
      </c>
      <c r="F1830" s="6">
        <v>7.4999999999999997E-2</v>
      </c>
      <c r="G1830" s="6">
        <v>7.6999999999999999E-2</v>
      </c>
      <c r="H1830" s="6">
        <v>7.7720300000000006E-2</v>
      </c>
      <c r="I1830" s="6">
        <v>7.9500000000000001E-2</v>
      </c>
      <c r="N1830" s="8">
        <v>415100</v>
      </c>
      <c r="P1830" s="8">
        <v>150000</v>
      </c>
      <c r="R1830" s="8">
        <v>0</v>
      </c>
      <c r="U1830" s="8">
        <v>7.7100000000000002E-2</v>
      </c>
      <c r="V1830">
        <f t="shared" si="193"/>
        <v>2018</v>
      </c>
      <c r="W1830">
        <f t="shared" si="194"/>
        <v>2018</v>
      </c>
      <c r="X1830" t="str">
        <f t="shared" si="195"/>
        <v>FR00</v>
      </c>
    </row>
    <row r="1831" spans="1:24" x14ac:dyDescent="0.2">
      <c r="A1831" s="4">
        <v>43231</v>
      </c>
      <c r="B1831" s="4">
        <v>43235</v>
      </c>
      <c r="C1831" t="s">
        <v>642</v>
      </c>
      <c r="D1831" t="s">
        <v>612</v>
      </c>
      <c r="E1831" s="4">
        <v>44331</v>
      </c>
      <c r="F1831" s="6">
        <v>6.5000000000000002E-2</v>
      </c>
      <c r="K1831" s="6">
        <v>6.9000000000000006E-2</v>
      </c>
      <c r="N1831" s="8">
        <v>1000000</v>
      </c>
      <c r="P1831" s="8">
        <v>1000000</v>
      </c>
      <c r="R1831" s="8">
        <v>1000000</v>
      </c>
      <c r="T1831" s="8">
        <v>1</v>
      </c>
      <c r="U1831" s="8">
        <v>6.9000000000000006E-2</v>
      </c>
      <c r="V1831">
        <f t="shared" si="193"/>
        <v>2018</v>
      </c>
      <c r="W1831">
        <f t="shared" si="194"/>
        <v>2018</v>
      </c>
      <c r="X1831" t="str">
        <f t="shared" si="195"/>
        <v>PBS0</v>
      </c>
    </row>
    <row r="1832" spans="1:24" x14ac:dyDescent="0.2">
      <c r="A1832" s="4">
        <v>43235</v>
      </c>
      <c r="B1832" s="4">
        <v>43237</v>
      </c>
      <c r="C1832" t="s">
        <v>628</v>
      </c>
      <c r="D1832" t="s">
        <v>717</v>
      </c>
      <c r="E1832" s="4">
        <v>43407</v>
      </c>
      <c r="F1832" s="6" t="s">
        <v>630</v>
      </c>
      <c r="G1832" s="6">
        <v>4.5937499999999999E-2</v>
      </c>
      <c r="H1832" s="6">
        <v>5.4600799999999998E-2</v>
      </c>
      <c r="I1832" s="6">
        <v>7.0000000000000007E-2</v>
      </c>
      <c r="J1832" s="6">
        <v>4.5937499999999999E-2</v>
      </c>
      <c r="K1832" s="6">
        <v>4.6249999999999999E-2</v>
      </c>
      <c r="L1832" s="6">
        <v>4.7500000000000001E-2</v>
      </c>
      <c r="M1832" s="8">
        <v>4000000</v>
      </c>
      <c r="N1832" s="8">
        <v>4171000</v>
      </c>
      <c r="O1832" s="8">
        <v>9107500</v>
      </c>
      <c r="P1832" s="8">
        <v>1900000</v>
      </c>
      <c r="Q1832" s="8">
        <v>5571000</v>
      </c>
      <c r="R1832" s="8">
        <v>500000</v>
      </c>
      <c r="S1832" s="8">
        <v>4055000</v>
      </c>
      <c r="T1832" s="8">
        <v>8.3420000000000005</v>
      </c>
      <c r="U1832" s="8">
        <v>5.3199999999999997E-2</v>
      </c>
      <c r="V1832">
        <f t="shared" si="193"/>
        <v>2018</v>
      </c>
      <c r="W1832">
        <f t="shared" si="194"/>
        <v>2018</v>
      </c>
      <c r="X1832" t="str">
        <f t="shared" si="195"/>
        <v>SPNS</v>
      </c>
    </row>
    <row r="1833" spans="1:24" x14ac:dyDescent="0.2">
      <c r="A1833" s="4">
        <v>43235</v>
      </c>
      <c r="B1833" s="4">
        <v>43237</v>
      </c>
      <c r="C1833" s="4" t="s">
        <v>628</v>
      </c>
      <c r="D1833" t="s">
        <v>676</v>
      </c>
      <c r="E1833" s="4">
        <v>43905</v>
      </c>
      <c r="F1833" s="6">
        <v>6.25E-2</v>
      </c>
      <c r="G1833" s="6">
        <v>6.2812499999999993E-2</v>
      </c>
      <c r="H1833" s="6">
        <v>6.6235799999999997E-2</v>
      </c>
      <c r="I1833" s="6">
        <v>6.9687499999999999E-2</v>
      </c>
      <c r="J1833" s="6">
        <v>6.2812499999999993E-2</v>
      </c>
      <c r="K1833" s="6">
        <v>6.4451800000000004E-2</v>
      </c>
      <c r="L1833" s="6">
        <v>6.6250000000000003E-2</v>
      </c>
      <c r="N1833" s="8">
        <v>1473000</v>
      </c>
      <c r="P1833" s="8">
        <v>920000</v>
      </c>
      <c r="R1833" s="8">
        <v>840000</v>
      </c>
      <c r="T1833" s="8">
        <v>1.7535714285714286</v>
      </c>
      <c r="U1833" s="8">
        <v>6.4699999999999994E-2</v>
      </c>
      <c r="V1833">
        <f t="shared" si="193"/>
        <v>2018</v>
      </c>
      <c r="W1833">
        <f t="shared" si="194"/>
        <v>2018</v>
      </c>
      <c r="X1833" t="str">
        <f t="shared" si="195"/>
        <v>PBS0</v>
      </c>
    </row>
    <row r="1834" spans="1:24" x14ac:dyDescent="0.2">
      <c r="A1834" s="4">
        <v>43235</v>
      </c>
      <c r="B1834" s="4">
        <v>43237</v>
      </c>
      <c r="C1834" s="4" t="s">
        <v>628</v>
      </c>
      <c r="D1834" t="s">
        <v>331</v>
      </c>
      <c r="E1834" s="4">
        <v>44576</v>
      </c>
      <c r="F1834" s="6">
        <v>5.45E-2</v>
      </c>
      <c r="G1834" s="6">
        <v>6.7500000000000004E-2</v>
      </c>
      <c r="H1834" s="6">
        <v>6.89327E-2</v>
      </c>
      <c r="I1834" s="6">
        <v>7.2187500000000002E-2</v>
      </c>
      <c r="J1834" s="6">
        <v>6.7500000000000004E-2</v>
      </c>
      <c r="K1834" s="6">
        <v>6.8550799999999995E-2</v>
      </c>
      <c r="L1834" s="6">
        <v>6.9687499999999999E-2</v>
      </c>
      <c r="N1834" s="8">
        <v>1439000</v>
      </c>
      <c r="P1834" s="8">
        <v>1210000</v>
      </c>
      <c r="R1834" s="8">
        <v>1190000</v>
      </c>
      <c r="T1834" s="8">
        <v>1.2092436974789915</v>
      </c>
      <c r="U1834" s="8">
        <v>6.8599999999999994E-2</v>
      </c>
      <c r="V1834">
        <f t="shared" ref="V1834:V1897" si="196">YEAR(A1834)</f>
        <v>2018</v>
      </c>
      <c r="W1834">
        <f t="shared" ref="W1834:W1897" si="197">YEAR(B1834)</f>
        <v>2018</v>
      </c>
      <c r="X1834" t="str">
        <f t="shared" ref="X1834:X1897" si="198">LEFT(D1834,4)</f>
        <v>PBS0</v>
      </c>
    </row>
    <row r="1835" spans="1:24" x14ac:dyDescent="0.2">
      <c r="A1835" s="4">
        <v>43235</v>
      </c>
      <c r="B1835" s="4">
        <v>43237</v>
      </c>
      <c r="C1835" s="4" t="s">
        <v>628</v>
      </c>
      <c r="D1835" t="s">
        <v>697</v>
      </c>
      <c r="E1835" s="4">
        <v>45945</v>
      </c>
      <c r="F1835" s="6">
        <v>6.1249999999999999E-2</v>
      </c>
      <c r="G1835" s="6">
        <v>7.4374999999999997E-2</v>
      </c>
      <c r="H1835" s="6">
        <v>7.55469E-2</v>
      </c>
      <c r="I1835" s="6">
        <v>7.7499999999999999E-2</v>
      </c>
      <c r="N1835" s="8">
        <v>332000</v>
      </c>
      <c r="P1835" s="8">
        <v>0</v>
      </c>
      <c r="R1835" s="8">
        <v>0</v>
      </c>
      <c r="U1835" s="8">
        <v>7.3800000000000004E-2</v>
      </c>
      <c r="V1835">
        <f t="shared" si="196"/>
        <v>2018</v>
      </c>
      <c r="W1835">
        <f t="shared" si="197"/>
        <v>2018</v>
      </c>
      <c r="X1835" t="str">
        <f t="shared" si="198"/>
        <v>PBS0</v>
      </c>
    </row>
    <row r="1836" spans="1:24" x14ac:dyDescent="0.2">
      <c r="A1836" s="4">
        <v>43235</v>
      </c>
      <c r="B1836" s="4">
        <v>43237</v>
      </c>
      <c r="C1836" s="4" t="s">
        <v>628</v>
      </c>
      <c r="D1836" t="s">
        <v>570</v>
      </c>
      <c r="E1836" s="4">
        <v>48167</v>
      </c>
      <c r="F1836" s="6">
        <v>8.8749999999999996E-2</v>
      </c>
      <c r="G1836" s="6">
        <v>7.6562500000000006E-2</v>
      </c>
      <c r="H1836" s="6">
        <v>7.8206600000000001E-2</v>
      </c>
      <c r="I1836" s="6">
        <v>8.0312499999999995E-2</v>
      </c>
      <c r="J1836" s="6">
        <v>7.6562500000000006E-2</v>
      </c>
      <c r="K1836" s="6">
        <v>7.7776399999999996E-2</v>
      </c>
      <c r="L1836" s="6">
        <v>7.8750000000000001E-2</v>
      </c>
      <c r="N1836" s="8">
        <v>1011500</v>
      </c>
      <c r="P1836" s="8">
        <v>860000</v>
      </c>
      <c r="R1836" s="8">
        <v>860000</v>
      </c>
      <c r="T1836" s="8">
        <v>1.1761627906976744</v>
      </c>
      <c r="U1836" s="8">
        <v>7.7799999999999994E-2</v>
      </c>
      <c r="V1836">
        <f t="shared" si="196"/>
        <v>2018</v>
      </c>
      <c r="W1836">
        <f t="shared" si="197"/>
        <v>2018</v>
      </c>
      <c r="X1836" t="str">
        <f t="shared" si="198"/>
        <v>PBS0</v>
      </c>
    </row>
    <row r="1837" spans="1:24" x14ac:dyDescent="0.2">
      <c r="A1837" s="4">
        <v>43235</v>
      </c>
      <c r="B1837" s="4">
        <v>43237</v>
      </c>
      <c r="C1837" s="4" t="s">
        <v>628</v>
      </c>
      <c r="D1837" t="s">
        <v>337</v>
      </c>
      <c r="E1837" s="4">
        <v>50086</v>
      </c>
      <c r="F1837" s="6">
        <v>6.0999999999999999E-2</v>
      </c>
      <c r="G1837" s="6">
        <v>7.8125E-2</v>
      </c>
      <c r="H1837" s="6">
        <v>7.9926899999999995E-2</v>
      </c>
      <c r="I1837" s="6">
        <v>8.1562499999999996E-2</v>
      </c>
      <c r="J1837" s="6">
        <v>7.8125E-2</v>
      </c>
      <c r="K1837" s="6">
        <v>7.9890500000000003E-2</v>
      </c>
      <c r="L1837" s="6">
        <v>8.0625000000000002E-2</v>
      </c>
      <c r="N1837" s="8">
        <v>681000</v>
      </c>
      <c r="P1837" s="8">
        <v>681000</v>
      </c>
      <c r="R1837" s="8">
        <v>665000</v>
      </c>
      <c r="T1837" s="8">
        <v>1.0240601503759399</v>
      </c>
      <c r="U1837" s="8">
        <v>0.08</v>
      </c>
      <c r="V1837">
        <f t="shared" si="196"/>
        <v>2018</v>
      </c>
      <c r="W1837">
        <f t="shared" si="197"/>
        <v>2018</v>
      </c>
      <c r="X1837" t="str">
        <f t="shared" si="198"/>
        <v>PBS0</v>
      </c>
    </row>
    <row r="1838" spans="1:24" x14ac:dyDescent="0.2">
      <c r="A1838" s="4">
        <v>43242</v>
      </c>
      <c r="B1838" s="4">
        <v>43244</v>
      </c>
      <c r="C1838" t="s">
        <v>628</v>
      </c>
      <c r="D1838" t="s">
        <v>719</v>
      </c>
      <c r="E1838" s="4">
        <v>43335</v>
      </c>
      <c r="F1838" s="6" t="s">
        <v>630</v>
      </c>
      <c r="G1838" s="6">
        <v>4.9500000000000002E-2</v>
      </c>
      <c r="H1838" s="6">
        <v>5.2275599999999998E-2</v>
      </c>
      <c r="I1838" s="6">
        <v>5.7000000000000002E-2</v>
      </c>
      <c r="J1838" s="6">
        <v>4.9500000000000002E-2</v>
      </c>
      <c r="K1838" s="6">
        <v>5.1954500000000001E-2</v>
      </c>
      <c r="L1838" s="6">
        <v>5.3499999999999999E-2</v>
      </c>
      <c r="M1838" s="8">
        <v>10000000</v>
      </c>
      <c r="N1838" s="8">
        <v>3320000</v>
      </c>
      <c r="O1838" s="8">
        <v>31475300</v>
      </c>
      <c r="P1838" s="8">
        <v>2250000</v>
      </c>
      <c r="Q1838" s="8">
        <v>18120000</v>
      </c>
      <c r="R1838" s="8">
        <v>2200000</v>
      </c>
      <c r="S1838" s="8">
        <v>15000000</v>
      </c>
      <c r="T1838" s="8">
        <v>1.509090909090909</v>
      </c>
      <c r="U1838" s="8">
        <v>5.1999999999999998E-2</v>
      </c>
      <c r="V1838">
        <f t="shared" si="196"/>
        <v>2018</v>
      </c>
      <c r="W1838">
        <f t="shared" si="197"/>
        <v>2018</v>
      </c>
      <c r="X1838" t="str">
        <f t="shared" si="198"/>
        <v>SPN0</v>
      </c>
    </row>
    <row r="1839" spans="1:24" x14ac:dyDescent="0.2">
      <c r="A1839" s="4">
        <v>43242</v>
      </c>
      <c r="B1839" s="4">
        <v>43244</v>
      </c>
      <c r="C1839" s="4" t="s">
        <v>628</v>
      </c>
      <c r="D1839" t="s">
        <v>703</v>
      </c>
      <c r="E1839" s="4">
        <v>43510</v>
      </c>
      <c r="F1839" s="6" t="s">
        <v>630</v>
      </c>
      <c r="G1839" s="6">
        <v>5.3999999999999999E-2</v>
      </c>
      <c r="H1839" s="6">
        <v>5.9789000000000002E-2</v>
      </c>
      <c r="I1839" s="6">
        <v>6.6500000000000004E-2</v>
      </c>
      <c r="J1839" s="6">
        <v>5.3999999999999999E-2</v>
      </c>
      <c r="K1839" s="6">
        <v>5.8609099999999997E-2</v>
      </c>
      <c r="L1839" s="6">
        <v>0.06</v>
      </c>
      <c r="N1839" s="8">
        <v>5820000</v>
      </c>
      <c r="P1839" s="8">
        <v>5820000</v>
      </c>
      <c r="R1839" s="8">
        <v>3300000</v>
      </c>
      <c r="T1839" s="8">
        <v>1.7636363636363637</v>
      </c>
      <c r="U1839" s="8">
        <v>0.06</v>
      </c>
      <c r="V1839">
        <f t="shared" si="196"/>
        <v>2018</v>
      </c>
      <c r="W1839">
        <f t="shared" si="197"/>
        <v>2018</v>
      </c>
      <c r="X1839" t="str">
        <f t="shared" si="198"/>
        <v>SPN1</v>
      </c>
    </row>
    <row r="1840" spans="1:24" x14ac:dyDescent="0.2">
      <c r="A1840" s="4">
        <v>43242</v>
      </c>
      <c r="B1840" s="4">
        <v>43244</v>
      </c>
      <c r="C1840" s="4" t="s">
        <v>628</v>
      </c>
      <c r="D1840" t="s">
        <v>376</v>
      </c>
      <c r="E1840" s="4">
        <v>46888</v>
      </c>
      <c r="F1840" s="6">
        <v>6.1249999999999999E-2</v>
      </c>
      <c r="G1840" s="6">
        <v>7.3800000000000004E-2</v>
      </c>
      <c r="H1840" s="6">
        <v>7.7345999999999998E-2</v>
      </c>
      <c r="I1840" s="6">
        <v>8.8499999999999995E-2</v>
      </c>
      <c r="J1840" s="6">
        <v>7.3800000000000004E-2</v>
      </c>
      <c r="K1840" s="6">
        <v>7.4671100000000004E-2</v>
      </c>
      <c r="L1840" s="6">
        <v>7.4999999999999997E-2</v>
      </c>
      <c r="N1840" s="8">
        <v>14277600</v>
      </c>
      <c r="P1840" s="8">
        <v>7300000</v>
      </c>
      <c r="R1840" s="8">
        <v>6750000</v>
      </c>
      <c r="T1840" s="8">
        <v>2.1152000000000002</v>
      </c>
      <c r="U1840" s="8">
        <v>7.4700000000000003E-2</v>
      </c>
      <c r="V1840">
        <f t="shared" si="196"/>
        <v>2018</v>
      </c>
      <c r="W1840">
        <f t="shared" si="197"/>
        <v>2018</v>
      </c>
      <c r="X1840" t="str">
        <f t="shared" si="198"/>
        <v>FR00</v>
      </c>
    </row>
    <row r="1841" spans="1:24" x14ac:dyDescent="0.2">
      <c r="A1841" s="4">
        <v>43242</v>
      </c>
      <c r="B1841" s="4">
        <v>43244</v>
      </c>
      <c r="C1841" s="4" t="s">
        <v>628</v>
      </c>
      <c r="D1841" t="s">
        <v>377</v>
      </c>
      <c r="E1841" s="4">
        <v>48714</v>
      </c>
      <c r="F1841" s="6">
        <v>6.6250000000000003E-2</v>
      </c>
      <c r="G1841" s="6">
        <v>7.7799999999999994E-2</v>
      </c>
      <c r="H1841" s="6">
        <v>8.4403400000000003E-2</v>
      </c>
      <c r="I1841" s="6">
        <v>9.2700000000000005E-2</v>
      </c>
      <c r="J1841" s="6">
        <v>7.7799999999999994E-2</v>
      </c>
      <c r="K1841" s="6">
        <v>7.9195199999999993E-2</v>
      </c>
      <c r="L1841" s="6">
        <v>7.9799999999999996E-2</v>
      </c>
      <c r="N1841" s="8">
        <v>3746000</v>
      </c>
      <c r="P1841" s="8">
        <v>2000000</v>
      </c>
      <c r="R1841" s="8">
        <v>2000000</v>
      </c>
      <c r="T1841" s="8">
        <v>1.873</v>
      </c>
      <c r="U1841" s="8">
        <v>7.9200000000000007E-2</v>
      </c>
      <c r="V1841">
        <f t="shared" si="196"/>
        <v>2018</v>
      </c>
      <c r="W1841">
        <f t="shared" si="197"/>
        <v>2018</v>
      </c>
      <c r="X1841" t="str">
        <f t="shared" si="198"/>
        <v>FR00</v>
      </c>
    </row>
    <row r="1842" spans="1:24" x14ac:dyDescent="0.2">
      <c r="A1842" s="4">
        <v>43242</v>
      </c>
      <c r="B1842" s="4">
        <v>43244</v>
      </c>
      <c r="C1842" s="4" t="s">
        <v>628</v>
      </c>
      <c r="D1842" t="s">
        <v>674</v>
      </c>
      <c r="E1842" s="4">
        <v>50540</v>
      </c>
      <c r="F1842" s="6">
        <v>7.4999999999999997E-2</v>
      </c>
      <c r="G1842" s="6">
        <v>7.9399999999999998E-2</v>
      </c>
      <c r="H1842" s="6">
        <v>8.6240300000000006E-2</v>
      </c>
      <c r="I1842" s="6">
        <v>9.4399999999999998E-2</v>
      </c>
      <c r="J1842" s="6">
        <v>7.9399999999999998E-2</v>
      </c>
      <c r="K1842" s="6">
        <v>7.9994700000000002E-2</v>
      </c>
      <c r="L1842" s="6">
        <v>8.0100000000000005E-2</v>
      </c>
      <c r="N1842" s="8">
        <v>4311700</v>
      </c>
      <c r="P1842" s="8">
        <v>750000</v>
      </c>
      <c r="R1842" s="8">
        <v>750000</v>
      </c>
      <c r="T1842" s="8">
        <v>5.7489333333333335</v>
      </c>
      <c r="U1842" s="8">
        <v>0.08</v>
      </c>
      <c r="V1842">
        <f t="shared" si="196"/>
        <v>2018</v>
      </c>
      <c r="W1842">
        <f t="shared" si="197"/>
        <v>2018</v>
      </c>
      <c r="X1842" t="str">
        <f t="shared" si="198"/>
        <v>FR00</v>
      </c>
    </row>
    <row r="1843" spans="1:24" x14ac:dyDescent="0.2">
      <c r="A1843" s="4">
        <v>43244</v>
      </c>
      <c r="B1843" s="4">
        <v>43251</v>
      </c>
      <c r="C1843" s="4" t="s">
        <v>624</v>
      </c>
      <c r="D1843" t="s">
        <v>720</v>
      </c>
      <c r="E1843" s="4">
        <v>44347</v>
      </c>
      <c r="F1843" s="6">
        <v>6.7000000000000002E-3</v>
      </c>
      <c r="N1843" s="8">
        <v>6368503.6000000006</v>
      </c>
      <c r="P1843" s="8">
        <v>6291465.2500000009</v>
      </c>
      <c r="R1843" s="8">
        <v>6291467.7000000002</v>
      </c>
      <c r="V1843">
        <f t="shared" si="196"/>
        <v>2018</v>
      </c>
      <c r="W1843">
        <f t="shared" si="197"/>
        <v>2018</v>
      </c>
      <c r="X1843" t="str">
        <f t="shared" si="198"/>
        <v>RIJP</v>
      </c>
    </row>
    <row r="1844" spans="1:24" x14ac:dyDescent="0.2">
      <c r="A1844" s="4">
        <v>43244</v>
      </c>
      <c r="B1844" s="4">
        <v>43251</v>
      </c>
      <c r="C1844" s="4" t="s">
        <v>624</v>
      </c>
      <c r="D1844" t="s">
        <v>721</v>
      </c>
      <c r="E1844" s="4">
        <v>45077</v>
      </c>
      <c r="F1844" s="6">
        <v>9.1999999999999998E-3</v>
      </c>
      <c r="N1844" s="8">
        <v>5058851.6500000004</v>
      </c>
      <c r="P1844" s="8">
        <v>5007492.7500000009</v>
      </c>
      <c r="R1844" s="8">
        <v>5007494.7</v>
      </c>
      <c r="V1844">
        <f t="shared" si="196"/>
        <v>2018</v>
      </c>
      <c r="W1844">
        <f t="shared" si="197"/>
        <v>2018</v>
      </c>
      <c r="X1844" t="str">
        <f t="shared" si="198"/>
        <v>RIJP</v>
      </c>
    </row>
    <row r="1845" spans="1:24" x14ac:dyDescent="0.2">
      <c r="A1845" s="4">
        <v>43244</v>
      </c>
      <c r="B1845" s="4">
        <v>43251</v>
      </c>
      <c r="C1845" s="4" t="s">
        <v>624</v>
      </c>
      <c r="D1845" t="s">
        <v>722</v>
      </c>
      <c r="E1845" s="4">
        <v>45807</v>
      </c>
      <c r="F1845" s="6">
        <v>1.0699999999999999E-2</v>
      </c>
      <c r="N1845" s="8">
        <v>449390.37500000006</v>
      </c>
      <c r="P1845" s="8">
        <v>449390.37500000006</v>
      </c>
      <c r="R1845" s="8">
        <v>449390.55</v>
      </c>
      <c r="V1845">
        <f t="shared" si="196"/>
        <v>2018</v>
      </c>
      <c r="W1845">
        <f t="shared" si="197"/>
        <v>2018</v>
      </c>
      <c r="X1845" t="str">
        <f t="shared" si="198"/>
        <v>RIJP</v>
      </c>
    </row>
    <row r="1846" spans="1:24" x14ac:dyDescent="0.2">
      <c r="A1846" s="4">
        <v>43244</v>
      </c>
      <c r="B1846" s="4">
        <v>43251</v>
      </c>
      <c r="C1846" s="4" t="s">
        <v>624</v>
      </c>
      <c r="D1846" t="s">
        <v>723</v>
      </c>
      <c r="E1846" s="4">
        <v>46904</v>
      </c>
      <c r="F1846" s="6">
        <v>1.2699999999999999E-2</v>
      </c>
      <c r="N1846" s="8">
        <v>1117056.0750000002</v>
      </c>
      <c r="P1846" s="8">
        <v>1091376.6250000002</v>
      </c>
      <c r="R1846" s="8">
        <v>1091377.05</v>
      </c>
      <c r="V1846">
        <f t="shared" si="196"/>
        <v>2018</v>
      </c>
      <c r="W1846">
        <f t="shared" si="197"/>
        <v>2018</v>
      </c>
      <c r="X1846" t="str">
        <f t="shared" si="198"/>
        <v>RIJP</v>
      </c>
    </row>
    <row r="1847" spans="1:24" x14ac:dyDescent="0.2">
      <c r="A1847" s="4">
        <v>43248</v>
      </c>
      <c r="B1847" s="4">
        <v>43251</v>
      </c>
      <c r="C1847" t="s">
        <v>624</v>
      </c>
      <c r="D1847" t="s">
        <v>724</v>
      </c>
      <c r="E1847" s="4">
        <v>43971</v>
      </c>
      <c r="F1847" s="6">
        <v>6.8000000000000005E-2</v>
      </c>
      <c r="K1847" s="6">
        <v>6.8000000000000005E-2</v>
      </c>
      <c r="N1847" s="8">
        <v>1928066</v>
      </c>
      <c r="P1847" s="8">
        <v>1928066</v>
      </c>
      <c r="R1847" s="8">
        <v>1928066</v>
      </c>
      <c r="U1847" s="8">
        <v>6.8000000000000005E-2</v>
      </c>
      <c r="V1847">
        <f t="shared" si="196"/>
        <v>2018</v>
      </c>
      <c r="W1847">
        <f t="shared" si="197"/>
        <v>2018</v>
      </c>
      <c r="X1847" t="str">
        <f t="shared" si="198"/>
        <v>SBR0</v>
      </c>
    </row>
    <row r="1848" spans="1:24" x14ac:dyDescent="0.2">
      <c r="A1848" s="4">
        <v>43244</v>
      </c>
      <c r="B1848" s="4">
        <v>43250</v>
      </c>
      <c r="C1848" t="s">
        <v>642</v>
      </c>
      <c r="D1848" t="s">
        <v>570</v>
      </c>
      <c r="E1848" s="4">
        <v>48167</v>
      </c>
      <c r="F1848" s="6">
        <v>8.8749999999999996E-2</v>
      </c>
      <c r="K1848" s="6">
        <v>8.8749999999999996E-2</v>
      </c>
      <c r="N1848" s="8">
        <v>300000</v>
      </c>
      <c r="P1848" s="8">
        <v>300000</v>
      </c>
      <c r="R1848" s="8">
        <v>300000</v>
      </c>
      <c r="T1848" s="8">
        <v>1</v>
      </c>
      <c r="U1848" s="8">
        <v>8.8749999999999996E-2</v>
      </c>
      <c r="V1848">
        <f t="shared" si="196"/>
        <v>2018</v>
      </c>
      <c r="W1848">
        <f t="shared" si="197"/>
        <v>2018</v>
      </c>
      <c r="X1848" t="str">
        <f t="shared" si="198"/>
        <v>PBS0</v>
      </c>
    </row>
    <row r="1849" spans="1:24" x14ac:dyDescent="0.2">
      <c r="A1849" s="4">
        <v>43250</v>
      </c>
      <c r="B1849" s="4">
        <v>43255</v>
      </c>
      <c r="C1849" t="s">
        <v>642</v>
      </c>
      <c r="D1849" t="s">
        <v>725</v>
      </c>
      <c r="E1849" s="4">
        <v>46888</v>
      </c>
      <c r="F1849" s="6">
        <v>7.6249999999999998E-2</v>
      </c>
      <c r="K1849" s="6">
        <v>7.6899999999999996E-2</v>
      </c>
      <c r="N1849" s="8">
        <v>2000000</v>
      </c>
      <c r="P1849" s="8">
        <v>2000000</v>
      </c>
      <c r="R1849" s="8">
        <v>2000000</v>
      </c>
      <c r="T1849" s="8">
        <v>1</v>
      </c>
      <c r="U1849" s="8">
        <v>7.6899999999999996E-2</v>
      </c>
      <c r="V1849">
        <f t="shared" si="196"/>
        <v>2018</v>
      </c>
      <c r="W1849">
        <f t="shared" si="197"/>
        <v>2018</v>
      </c>
      <c r="X1849" t="str">
        <f t="shared" si="198"/>
        <v>PBS0</v>
      </c>
    </row>
    <row r="1850" spans="1:24" x14ac:dyDescent="0.2">
      <c r="A1850" s="4">
        <v>43250</v>
      </c>
      <c r="B1850" s="4">
        <v>43255</v>
      </c>
      <c r="C1850" t="s">
        <v>628</v>
      </c>
      <c r="D1850" t="s">
        <v>726</v>
      </c>
      <c r="E1850" s="4">
        <v>43435</v>
      </c>
      <c r="F1850" s="6" t="s">
        <v>630</v>
      </c>
      <c r="G1850" s="6">
        <v>5.2187499999999998E-2</v>
      </c>
      <c r="H1850" s="6">
        <v>5.4884200000000001E-2</v>
      </c>
      <c r="I1850" s="6">
        <v>6.8750000000000006E-2</v>
      </c>
      <c r="J1850" s="6">
        <v>5.2187499999999998E-2</v>
      </c>
      <c r="K1850" s="6">
        <v>5.3541699999999998E-2</v>
      </c>
      <c r="L1850" s="6">
        <v>5.5E-2</v>
      </c>
      <c r="M1850" s="8">
        <v>4000000</v>
      </c>
      <c r="N1850" s="8">
        <v>4636000</v>
      </c>
      <c r="O1850" s="8">
        <v>7155000</v>
      </c>
      <c r="P1850" s="8">
        <v>2800000</v>
      </c>
      <c r="Q1850" s="8">
        <v>4994000</v>
      </c>
      <c r="R1850" s="8">
        <v>2550000</v>
      </c>
      <c r="S1850" s="8">
        <v>4360000</v>
      </c>
      <c r="T1850" s="8">
        <v>1.8180392156862746</v>
      </c>
      <c r="U1850" s="8">
        <v>5.3999999999999999E-2</v>
      </c>
      <c r="V1850">
        <f t="shared" si="196"/>
        <v>2018</v>
      </c>
      <c r="W1850">
        <f t="shared" si="197"/>
        <v>2018</v>
      </c>
      <c r="X1850" t="str">
        <f t="shared" si="198"/>
        <v>SPNS</v>
      </c>
    </row>
    <row r="1851" spans="1:24" x14ac:dyDescent="0.2">
      <c r="A1851" s="4">
        <v>43250</v>
      </c>
      <c r="B1851" s="4">
        <v>43255</v>
      </c>
      <c r="C1851" s="4" t="s">
        <v>628</v>
      </c>
      <c r="D1851" t="s">
        <v>676</v>
      </c>
      <c r="E1851" s="4">
        <v>43905</v>
      </c>
      <c r="F1851" s="6">
        <v>6.25E-2</v>
      </c>
      <c r="G1851" s="6">
        <v>6.5312499999999996E-2</v>
      </c>
      <c r="H1851" s="6">
        <v>6.8323700000000001E-2</v>
      </c>
      <c r="I1851" s="6">
        <v>7.2499999999999995E-2</v>
      </c>
      <c r="J1851" s="6">
        <v>6.5312499999999996E-2</v>
      </c>
      <c r="K1851" s="6">
        <v>6.8100900000000006E-2</v>
      </c>
      <c r="L1851" s="6">
        <v>6.9375000000000006E-2</v>
      </c>
      <c r="N1851" s="8">
        <v>442000</v>
      </c>
      <c r="P1851" s="8">
        <v>425000</v>
      </c>
      <c r="R1851" s="8">
        <v>415000</v>
      </c>
      <c r="T1851" s="8">
        <v>1.0650602409638554</v>
      </c>
      <c r="U1851" s="8">
        <v>6.8199999999999997E-2</v>
      </c>
      <c r="V1851">
        <f t="shared" si="196"/>
        <v>2018</v>
      </c>
      <c r="W1851">
        <f t="shared" si="197"/>
        <v>2018</v>
      </c>
      <c r="X1851" t="str">
        <f t="shared" si="198"/>
        <v>PBS0</v>
      </c>
    </row>
    <row r="1852" spans="1:24" x14ac:dyDescent="0.2">
      <c r="A1852" s="4">
        <v>43250</v>
      </c>
      <c r="B1852" s="4">
        <v>43255</v>
      </c>
      <c r="C1852" s="4" t="s">
        <v>628</v>
      </c>
      <c r="D1852" t="s">
        <v>331</v>
      </c>
      <c r="E1852" s="4">
        <v>44576</v>
      </c>
      <c r="F1852" s="6">
        <v>5.45E-2</v>
      </c>
      <c r="G1852" s="6">
        <v>6.9062499999999999E-2</v>
      </c>
      <c r="H1852" s="6">
        <v>6.9867799999999994E-2</v>
      </c>
      <c r="I1852" s="6">
        <v>7.0624999999999993E-2</v>
      </c>
      <c r="J1852" s="6">
        <v>6.9062499999999999E-2</v>
      </c>
      <c r="K1852" s="6">
        <v>6.9849800000000004E-2</v>
      </c>
      <c r="L1852" s="6">
        <v>7.0000000000000007E-2</v>
      </c>
      <c r="N1852" s="8">
        <v>673000</v>
      </c>
      <c r="P1852" s="8">
        <v>673000</v>
      </c>
      <c r="R1852" s="8">
        <v>315000</v>
      </c>
      <c r="T1852" s="8">
        <v>2.1365079365079365</v>
      </c>
      <c r="U1852" s="8">
        <v>7.0000000000000007E-2</v>
      </c>
      <c r="V1852">
        <f t="shared" si="196"/>
        <v>2018</v>
      </c>
      <c r="W1852">
        <f t="shared" si="197"/>
        <v>2018</v>
      </c>
      <c r="X1852" t="str">
        <f t="shared" si="198"/>
        <v>PBS0</v>
      </c>
    </row>
    <row r="1853" spans="1:24" x14ac:dyDescent="0.2">
      <c r="A1853" s="4">
        <v>43250</v>
      </c>
      <c r="B1853" s="4">
        <v>43255</v>
      </c>
      <c r="C1853" s="4" t="s">
        <v>628</v>
      </c>
      <c r="D1853" t="s">
        <v>697</v>
      </c>
      <c r="E1853" s="4">
        <v>45945</v>
      </c>
      <c r="F1853" s="6">
        <v>6.1249999999999999E-2</v>
      </c>
      <c r="G1853" s="6">
        <v>7.9687499999999994E-2</v>
      </c>
      <c r="H1853" s="6">
        <v>7.9687499999999994E-2</v>
      </c>
      <c r="I1853" s="6">
        <v>7.9687499999999994E-2</v>
      </c>
      <c r="N1853" s="8">
        <v>211000</v>
      </c>
      <c r="P1853" s="8">
        <v>0</v>
      </c>
      <c r="R1853" s="8">
        <v>0</v>
      </c>
      <c r="U1853" s="8">
        <v>7.8200000000000006E-2</v>
      </c>
      <c r="V1853">
        <f t="shared" si="196"/>
        <v>2018</v>
      </c>
      <c r="W1853">
        <f t="shared" si="197"/>
        <v>2018</v>
      </c>
      <c r="X1853" t="str">
        <f t="shared" si="198"/>
        <v>PBS0</v>
      </c>
    </row>
    <row r="1854" spans="1:24" x14ac:dyDescent="0.2">
      <c r="A1854" s="4">
        <v>43250</v>
      </c>
      <c r="B1854" s="4">
        <v>43255</v>
      </c>
      <c r="C1854" s="4" t="s">
        <v>628</v>
      </c>
      <c r="D1854" t="s">
        <v>570</v>
      </c>
      <c r="E1854" s="4">
        <v>48167</v>
      </c>
      <c r="F1854" s="6">
        <v>8.8749999999999996E-2</v>
      </c>
      <c r="G1854" s="6">
        <v>7.9375000000000001E-2</v>
      </c>
      <c r="H1854" s="6">
        <v>8.0769099999999996E-2</v>
      </c>
      <c r="I1854" s="6">
        <v>8.1875000000000003E-2</v>
      </c>
      <c r="J1854" s="6">
        <v>7.9375000000000001E-2</v>
      </c>
      <c r="K1854" s="6">
        <v>8.0751199999999995E-2</v>
      </c>
      <c r="L1854" s="6">
        <v>8.1250000000000003E-2</v>
      </c>
      <c r="N1854" s="8">
        <v>1096000</v>
      </c>
      <c r="P1854" s="8">
        <v>1096000</v>
      </c>
      <c r="R1854" s="8">
        <v>1080000</v>
      </c>
      <c r="T1854" s="8">
        <v>1.0148148148148148</v>
      </c>
      <c r="U1854" s="8">
        <v>8.0799999999999997E-2</v>
      </c>
      <c r="V1854">
        <f t="shared" si="196"/>
        <v>2018</v>
      </c>
      <c r="W1854">
        <f t="shared" si="197"/>
        <v>2018</v>
      </c>
      <c r="X1854" t="str">
        <f t="shared" si="198"/>
        <v>PBS0</v>
      </c>
    </row>
    <row r="1855" spans="1:24" x14ac:dyDescent="0.2">
      <c r="A1855" s="4">
        <v>43250</v>
      </c>
      <c r="B1855" s="4">
        <v>43255</v>
      </c>
      <c r="C1855" s="4" t="s">
        <v>628</v>
      </c>
      <c r="D1855" t="s">
        <v>337</v>
      </c>
      <c r="E1855" s="4">
        <v>50086</v>
      </c>
      <c r="F1855" s="6">
        <v>6.0999999999999999E-2</v>
      </c>
      <c r="G1855" s="6">
        <v>8.0937499999999996E-2</v>
      </c>
      <c r="H1855" s="6">
        <v>8.1668900000000003E-2</v>
      </c>
      <c r="I1855" s="6">
        <v>8.2187499999999997E-2</v>
      </c>
      <c r="N1855" s="8">
        <v>97000</v>
      </c>
      <c r="P1855" s="8">
        <v>0</v>
      </c>
      <c r="R1855" s="8">
        <v>0</v>
      </c>
      <c r="U1855" s="8">
        <v>8.1199999999999994E-2</v>
      </c>
      <c r="V1855">
        <f t="shared" si="196"/>
        <v>2018</v>
      </c>
      <c r="W1855">
        <f t="shared" si="197"/>
        <v>2018</v>
      </c>
      <c r="X1855" t="str">
        <f t="shared" si="198"/>
        <v>PBS0</v>
      </c>
    </row>
    <row r="1856" spans="1:24" x14ac:dyDescent="0.2">
      <c r="A1856" s="4">
        <v>43251</v>
      </c>
      <c r="B1856" s="4">
        <v>43257</v>
      </c>
      <c r="C1856" t="s">
        <v>642</v>
      </c>
      <c r="D1856" t="s">
        <v>440</v>
      </c>
      <c r="E1856" s="4">
        <v>45366</v>
      </c>
      <c r="F1856" s="6">
        <v>8.3750000000000005E-2</v>
      </c>
      <c r="H1856" s="6">
        <v>7.0000000000000007E-2</v>
      </c>
      <c r="K1856" s="6">
        <v>6.8699999999999997E-2</v>
      </c>
      <c r="N1856" s="8">
        <v>1500000</v>
      </c>
      <c r="P1856" s="8">
        <v>1500000</v>
      </c>
      <c r="R1856" s="8">
        <v>1500000</v>
      </c>
      <c r="U1856" s="8">
        <v>6.8699999999999997E-2</v>
      </c>
      <c r="V1856">
        <f t="shared" si="196"/>
        <v>2018</v>
      </c>
      <c r="W1856">
        <f t="shared" si="197"/>
        <v>2018</v>
      </c>
      <c r="X1856" t="str">
        <f t="shared" si="198"/>
        <v>FR00</v>
      </c>
    </row>
    <row r="1857" spans="1:24" x14ac:dyDescent="0.2">
      <c r="A1857" s="4">
        <v>43251</v>
      </c>
      <c r="B1857" s="4">
        <v>43257</v>
      </c>
      <c r="C1857" s="4" t="s">
        <v>642</v>
      </c>
      <c r="D1857" t="s">
        <v>290</v>
      </c>
      <c r="E1857" s="4">
        <v>46522</v>
      </c>
      <c r="F1857" s="6">
        <v>7.0000000000000007E-2</v>
      </c>
      <c r="H1857" s="6">
        <v>7.1499999999999994E-2</v>
      </c>
      <c r="K1857" s="6">
        <v>7.0699999999999999E-2</v>
      </c>
      <c r="N1857" s="8">
        <v>2100000</v>
      </c>
      <c r="P1857" s="8">
        <v>2100000</v>
      </c>
      <c r="R1857" s="8">
        <v>2100000</v>
      </c>
      <c r="U1857" s="8">
        <v>7.0699999999999999E-2</v>
      </c>
      <c r="V1857">
        <f t="shared" si="196"/>
        <v>2018</v>
      </c>
      <c r="W1857">
        <f t="shared" si="197"/>
        <v>2018</v>
      </c>
      <c r="X1857" t="str">
        <f t="shared" si="198"/>
        <v>FR00</v>
      </c>
    </row>
    <row r="1858" spans="1:24" x14ac:dyDescent="0.2">
      <c r="A1858" s="4">
        <v>43256</v>
      </c>
      <c r="B1858" s="4">
        <v>43258</v>
      </c>
      <c r="C1858" t="s">
        <v>628</v>
      </c>
      <c r="D1858" t="s">
        <v>677</v>
      </c>
      <c r="E1858" s="4">
        <v>43349</v>
      </c>
      <c r="F1858" s="6" t="s">
        <v>630</v>
      </c>
      <c r="G1858" s="6">
        <v>5.2499999999999998E-2</v>
      </c>
      <c r="H1858" s="6">
        <v>5.3421999999999997E-2</v>
      </c>
      <c r="I1858" s="6">
        <v>5.5E-2</v>
      </c>
      <c r="J1858" s="6">
        <v>5.2499999999999998E-2</v>
      </c>
      <c r="K1858" s="6">
        <v>5.2990000000000002E-2</v>
      </c>
      <c r="L1858" s="6">
        <v>5.3499999999999999E-2</v>
      </c>
      <c r="M1858" s="8">
        <v>10000000</v>
      </c>
      <c r="N1858" s="8">
        <v>4965000</v>
      </c>
      <c r="O1858" s="8">
        <v>29306100</v>
      </c>
      <c r="P1858" s="8">
        <v>3050000</v>
      </c>
      <c r="Q1858" s="8">
        <v>11900000</v>
      </c>
      <c r="R1858" s="8">
        <v>3000000</v>
      </c>
      <c r="S1858" s="8">
        <v>11700000</v>
      </c>
      <c r="T1858" s="8">
        <v>1.655</v>
      </c>
      <c r="U1858" s="8">
        <v>5.2999999999999999E-2</v>
      </c>
      <c r="V1858">
        <f t="shared" si="196"/>
        <v>2018</v>
      </c>
      <c r="W1858">
        <f t="shared" si="197"/>
        <v>2018</v>
      </c>
      <c r="X1858" t="str">
        <f t="shared" si="198"/>
        <v>SPN1</v>
      </c>
    </row>
    <row r="1859" spans="1:24" x14ac:dyDescent="0.2">
      <c r="A1859" s="4">
        <v>43256</v>
      </c>
      <c r="B1859" s="4">
        <v>43258</v>
      </c>
      <c r="C1859" s="4" t="s">
        <v>628</v>
      </c>
      <c r="D1859" t="s">
        <v>727</v>
      </c>
      <c r="E1859" s="4">
        <v>43622</v>
      </c>
      <c r="F1859" s="6" t="s">
        <v>630</v>
      </c>
      <c r="G1859" s="6">
        <v>5.8999999999999997E-2</v>
      </c>
      <c r="H1859" s="6">
        <v>6.11154E-2</v>
      </c>
      <c r="I1859" s="6">
        <v>6.5000000000000002E-2</v>
      </c>
      <c r="J1859" s="6">
        <v>5.8999999999999997E-2</v>
      </c>
      <c r="K1859" s="6">
        <v>5.9714299999999998E-2</v>
      </c>
      <c r="L1859" s="6">
        <v>0.06</v>
      </c>
      <c r="N1859" s="8">
        <v>4550000</v>
      </c>
      <c r="P1859" s="8">
        <v>700000</v>
      </c>
      <c r="R1859" s="8">
        <v>700000</v>
      </c>
      <c r="T1859" s="8">
        <v>6.5</v>
      </c>
      <c r="U1859" s="8">
        <v>5.9799999999999999E-2</v>
      </c>
      <c r="V1859">
        <f t="shared" si="196"/>
        <v>2018</v>
      </c>
      <c r="W1859">
        <f t="shared" si="197"/>
        <v>2018</v>
      </c>
      <c r="X1859" t="str">
        <f t="shared" si="198"/>
        <v>SPN1</v>
      </c>
    </row>
    <row r="1860" spans="1:24" x14ac:dyDescent="0.2">
      <c r="A1860" s="4">
        <v>43256</v>
      </c>
      <c r="B1860" s="4">
        <v>43258</v>
      </c>
      <c r="C1860" s="4" t="s">
        <v>628</v>
      </c>
      <c r="D1860" t="s">
        <v>375</v>
      </c>
      <c r="E1860" s="4">
        <v>45061</v>
      </c>
      <c r="F1860" s="6">
        <v>5.6250000000000001E-2</v>
      </c>
      <c r="G1860" s="6">
        <v>6.7500000000000004E-2</v>
      </c>
      <c r="H1860" s="6">
        <v>6.9878200000000001E-2</v>
      </c>
      <c r="I1860" s="6">
        <v>7.1999999999999995E-2</v>
      </c>
      <c r="J1860" s="6">
        <v>6.7500000000000004E-2</v>
      </c>
      <c r="K1860" s="6">
        <v>6.7972699999999997E-2</v>
      </c>
      <c r="L1860" s="6">
        <v>6.83E-2</v>
      </c>
      <c r="N1860" s="8">
        <v>6858500</v>
      </c>
      <c r="P1860" s="8">
        <v>2600000</v>
      </c>
      <c r="R1860" s="8">
        <v>2500000</v>
      </c>
      <c r="T1860" s="8">
        <v>2.7433999999999998</v>
      </c>
      <c r="U1860" s="8">
        <v>6.8000000000000005E-2</v>
      </c>
      <c r="V1860">
        <f t="shared" si="196"/>
        <v>2018</v>
      </c>
      <c r="W1860">
        <f t="shared" si="197"/>
        <v>2018</v>
      </c>
      <c r="X1860" t="str">
        <f t="shared" si="198"/>
        <v>FR00</v>
      </c>
    </row>
    <row r="1861" spans="1:24" x14ac:dyDescent="0.2">
      <c r="A1861" s="4">
        <v>43256</v>
      </c>
      <c r="B1861" s="4">
        <v>43258</v>
      </c>
      <c r="C1861" s="4" t="s">
        <v>628</v>
      </c>
      <c r="D1861" t="s">
        <v>376</v>
      </c>
      <c r="E1861" s="4">
        <v>46888</v>
      </c>
      <c r="F1861" s="6">
        <v>6.1249999999999999E-2</v>
      </c>
      <c r="G1861" s="6">
        <v>7.0199999999999999E-2</v>
      </c>
      <c r="H1861" s="6">
        <v>7.3666200000000001E-2</v>
      </c>
      <c r="I1861" s="6">
        <v>7.7499999999999999E-2</v>
      </c>
      <c r="J1861" s="6">
        <v>7.0199999999999999E-2</v>
      </c>
      <c r="K1861" s="6">
        <v>7.05789E-2</v>
      </c>
      <c r="L1861" s="6">
        <v>7.1199999999999999E-2</v>
      </c>
      <c r="N1861" s="8">
        <v>8552500</v>
      </c>
      <c r="P1861" s="8">
        <v>3200000</v>
      </c>
      <c r="R1861" s="8">
        <v>3150000</v>
      </c>
      <c r="T1861" s="8">
        <v>2.7150793650793652</v>
      </c>
      <c r="U1861" s="8">
        <v>7.0599999999999996E-2</v>
      </c>
      <c r="V1861">
        <f t="shared" si="196"/>
        <v>2018</v>
      </c>
      <c r="W1861">
        <f t="shared" si="197"/>
        <v>2018</v>
      </c>
      <c r="X1861" t="str">
        <f t="shared" si="198"/>
        <v>FR00</v>
      </c>
    </row>
    <row r="1862" spans="1:24" x14ac:dyDescent="0.2">
      <c r="A1862" s="4">
        <v>43256</v>
      </c>
      <c r="B1862" s="4">
        <v>43258</v>
      </c>
      <c r="C1862" s="4" t="s">
        <v>628</v>
      </c>
      <c r="D1862" t="s">
        <v>377</v>
      </c>
      <c r="E1862" s="4">
        <v>48714</v>
      </c>
      <c r="F1862" s="6">
        <v>6.6250000000000003E-2</v>
      </c>
      <c r="G1862" s="6">
        <v>0.08</v>
      </c>
      <c r="H1862" s="6">
        <v>7.6069800000000007E-2</v>
      </c>
      <c r="I1862" s="6">
        <v>7.4300000000000005E-2</v>
      </c>
      <c r="J1862" s="6">
        <v>0.08</v>
      </c>
      <c r="K1862" s="6">
        <v>7.4690500000000007E-2</v>
      </c>
      <c r="L1862" s="6">
        <v>7.5200000000000003E-2</v>
      </c>
      <c r="N1862" s="8">
        <v>3605300</v>
      </c>
      <c r="P1862" s="8">
        <v>2200000</v>
      </c>
      <c r="R1862" s="8">
        <v>2200000</v>
      </c>
      <c r="T1862" s="8">
        <v>1.6387727272727273</v>
      </c>
      <c r="U1862" s="8">
        <v>7.4700000000000003E-2</v>
      </c>
      <c r="V1862">
        <f t="shared" si="196"/>
        <v>2018</v>
      </c>
      <c r="W1862">
        <f t="shared" si="197"/>
        <v>2018</v>
      </c>
      <c r="X1862" t="str">
        <f t="shared" si="198"/>
        <v>FR00</v>
      </c>
    </row>
    <row r="1863" spans="1:24" x14ac:dyDescent="0.2">
      <c r="A1863" s="4">
        <v>43256</v>
      </c>
      <c r="B1863" s="4">
        <v>43258</v>
      </c>
      <c r="C1863" s="4" t="s">
        <v>628</v>
      </c>
      <c r="D1863" t="s">
        <v>680</v>
      </c>
      <c r="E1863" s="4">
        <v>54193</v>
      </c>
      <c r="F1863" s="6">
        <v>7.3749999999999996E-2</v>
      </c>
      <c r="G1863" s="6">
        <v>7.7799999999999994E-2</v>
      </c>
      <c r="H1863" s="6">
        <v>8.0030100000000007E-2</v>
      </c>
      <c r="I1863" s="6">
        <v>8.0500000000000002E-2</v>
      </c>
      <c r="J1863" s="6">
        <v>7.7799999999999994E-2</v>
      </c>
      <c r="K1863" s="6">
        <v>7.8444E-2</v>
      </c>
      <c r="L1863" s="6">
        <v>7.9000000000000001E-2</v>
      </c>
      <c r="N1863" s="8">
        <v>774800</v>
      </c>
      <c r="P1863" s="8">
        <v>150000</v>
      </c>
      <c r="R1863" s="8">
        <v>150000</v>
      </c>
      <c r="T1863" s="8">
        <v>5.1653333333333338</v>
      </c>
      <c r="U1863" s="8">
        <v>7.85E-2</v>
      </c>
      <c r="V1863">
        <f t="shared" si="196"/>
        <v>2018</v>
      </c>
      <c r="W1863">
        <f t="shared" si="197"/>
        <v>2018</v>
      </c>
      <c r="X1863" t="str">
        <f t="shared" si="198"/>
        <v>FR00</v>
      </c>
    </row>
    <row r="1864" spans="1:24" x14ac:dyDescent="0.2">
      <c r="A1864" s="4">
        <v>43277</v>
      </c>
      <c r="B1864" s="4">
        <v>43279</v>
      </c>
      <c r="C1864" t="s">
        <v>628</v>
      </c>
      <c r="D1864" t="s">
        <v>726</v>
      </c>
      <c r="E1864" s="4">
        <v>43435</v>
      </c>
      <c r="F1864" s="6" t="s">
        <v>630</v>
      </c>
      <c r="G1864" s="6">
        <v>5.5E-2</v>
      </c>
      <c r="H1864" s="6">
        <v>5.63846E-2</v>
      </c>
      <c r="I1864" s="6">
        <v>7.0000000000000007E-2</v>
      </c>
      <c r="J1864" s="6">
        <v>5.5E-2</v>
      </c>
      <c r="K1864" s="6">
        <v>5.5468799999999999E-2</v>
      </c>
      <c r="L1864" s="6">
        <v>5.5937500000000001E-2</v>
      </c>
      <c r="M1864" s="8">
        <v>4000000</v>
      </c>
      <c r="N1864" s="8">
        <v>5253300</v>
      </c>
      <c r="O1864" s="8">
        <v>7147300</v>
      </c>
      <c r="P1864" s="8">
        <v>4050000</v>
      </c>
      <c r="Q1864" s="8">
        <v>5243000</v>
      </c>
      <c r="R1864" s="8">
        <v>4000000</v>
      </c>
      <c r="S1864" s="8">
        <v>5159000</v>
      </c>
      <c r="T1864" s="8">
        <v>1.3133250000000001</v>
      </c>
      <c r="U1864" s="8">
        <v>5.5500000000000001E-2</v>
      </c>
      <c r="V1864">
        <f t="shared" si="196"/>
        <v>2018</v>
      </c>
      <c r="W1864">
        <f t="shared" si="197"/>
        <v>2018</v>
      </c>
      <c r="X1864" t="str">
        <f t="shared" si="198"/>
        <v>SPNS</v>
      </c>
    </row>
    <row r="1865" spans="1:24" x14ac:dyDescent="0.2">
      <c r="A1865" s="4">
        <v>43277</v>
      </c>
      <c r="B1865" s="4">
        <v>43279</v>
      </c>
      <c r="C1865" s="4" t="s">
        <v>628</v>
      </c>
      <c r="D1865" t="s">
        <v>676</v>
      </c>
      <c r="E1865" s="4">
        <v>43905</v>
      </c>
      <c r="F1865" s="6">
        <v>6.25E-2</v>
      </c>
      <c r="G1865" s="6">
        <v>7.0624999999999993E-2</v>
      </c>
      <c r="H1865" s="6">
        <v>7.21585E-2</v>
      </c>
      <c r="I1865" s="6">
        <v>7.6249999999999998E-2</v>
      </c>
      <c r="J1865" s="6">
        <v>7.0624999999999993E-2</v>
      </c>
      <c r="K1865" s="6">
        <v>7.1553199999999997E-2</v>
      </c>
      <c r="L1865" s="6">
        <v>7.2499999999999995E-2</v>
      </c>
      <c r="N1865" s="8">
        <v>701000</v>
      </c>
      <c r="P1865" s="8">
        <v>550000</v>
      </c>
      <c r="R1865" s="8">
        <v>540000</v>
      </c>
      <c r="T1865" s="8">
        <v>1.2981481481481481</v>
      </c>
      <c r="U1865" s="8">
        <v>7.1599999999999997E-2</v>
      </c>
      <c r="V1865">
        <f t="shared" si="196"/>
        <v>2018</v>
      </c>
      <c r="W1865">
        <f t="shared" si="197"/>
        <v>2018</v>
      </c>
      <c r="X1865" t="str">
        <f t="shared" si="198"/>
        <v>PBS0</v>
      </c>
    </row>
    <row r="1866" spans="1:24" x14ac:dyDescent="0.2">
      <c r="A1866" s="4">
        <v>43277</v>
      </c>
      <c r="B1866" s="4">
        <v>43279</v>
      </c>
      <c r="C1866" s="4" t="s">
        <v>628</v>
      </c>
      <c r="D1866" t="s">
        <v>331</v>
      </c>
      <c r="E1866" s="4">
        <v>44576</v>
      </c>
      <c r="F1866" s="6">
        <v>5.45E-2</v>
      </c>
      <c r="G1866" s="6">
        <v>7.3124999999999996E-2</v>
      </c>
      <c r="H1866" s="6">
        <v>7.3616100000000004E-2</v>
      </c>
      <c r="I1866" s="6">
        <v>8.2500000000000004E-2</v>
      </c>
      <c r="J1866" s="6">
        <v>7.3124999999999996E-2</v>
      </c>
      <c r="K1866" s="6">
        <v>7.3197100000000001E-2</v>
      </c>
      <c r="L1866" s="6">
        <v>7.3437500000000003E-2</v>
      </c>
      <c r="N1866" s="8">
        <v>840000</v>
      </c>
      <c r="P1866" s="8">
        <v>325000</v>
      </c>
      <c r="R1866" s="8">
        <v>325000</v>
      </c>
      <c r="T1866" s="8">
        <v>2.5846153846153848</v>
      </c>
      <c r="U1866" s="8">
        <v>7.3200000000000001E-2</v>
      </c>
      <c r="V1866">
        <f t="shared" si="196"/>
        <v>2018</v>
      </c>
      <c r="W1866">
        <f t="shared" si="197"/>
        <v>2018</v>
      </c>
      <c r="X1866" t="str">
        <f t="shared" si="198"/>
        <v>PBS0</v>
      </c>
    </row>
    <row r="1867" spans="1:24" x14ac:dyDescent="0.2">
      <c r="A1867" s="4">
        <v>43277</v>
      </c>
      <c r="B1867" s="4">
        <v>43279</v>
      </c>
      <c r="C1867" s="4" t="s">
        <v>628</v>
      </c>
      <c r="D1867" t="s">
        <v>697</v>
      </c>
      <c r="E1867" s="4">
        <v>45945</v>
      </c>
      <c r="F1867" s="6">
        <v>6.1249999999999999E-2</v>
      </c>
      <c r="G1867" s="6">
        <v>7.5624999999999998E-2</v>
      </c>
      <c r="H1867" s="6">
        <v>7.8489600000000007E-2</v>
      </c>
      <c r="I1867" s="6">
        <v>7.9062499999999994E-2</v>
      </c>
      <c r="N1867" s="8">
        <v>24000</v>
      </c>
      <c r="P1867" s="8">
        <v>24000</v>
      </c>
      <c r="R1867" s="8">
        <v>0</v>
      </c>
      <c r="U1867" s="8">
        <v>7.85E-2</v>
      </c>
      <c r="V1867">
        <f t="shared" si="196"/>
        <v>2018</v>
      </c>
      <c r="W1867">
        <f t="shared" si="197"/>
        <v>2018</v>
      </c>
      <c r="X1867" t="str">
        <f t="shared" si="198"/>
        <v>PBS0</v>
      </c>
    </row>
    <row r="1868" spans="1:24" x14ac:dyDescent="0.2">
      <c r="A1868" s="4">
        <v>43277</v>
      </c>
      <c r="B1868" s="4">
        <v>43279</v>
      </c>
      <c r="C1868" s="4" t="s">
        <v>628</v>
      </c>
      <c r="D1868" t="s">
        <v>570</v>
      </c>
      <c r="E1868" s="4">
        <v>48167</v>
      </c>
      <c r="F1868" s="6">
        <v>8.8749999999999996E-2</v>
      </c>
      <c r="G1868" s="6">
        <v>7.3437500000000003E-2</v>
      </c>
      <c r="H1868" s="6">
        <v>8.1244399999999994E-2</v>
      </c>
      <c r="I1868" s="6">
        <v>8.3750000000000005E-2</v>
      </c>
      <c r="J1868" s="6">
        <v>7.3437500000000003E-2</v>
      </c>
      <c r="K1868" s="6">
        <v>8.1244399999999994E-2</v>
      </c>
      <c r="L1868" s="6">
        <v>8.3750000000000005E-2</v>
      </c>
      <c r="N1868" s="8">
        <v>294000</v>
      </c>
      <c r="P1868" s="8">
        <v>294000</v>
      </c>
      <c r="R1868" s="8">
        <v>294000</v>
      </c>
      <c r="T1868" s="8">
        <v>1</v>
      </c>
      <c r="U1868" s="8">
        <v>8.1299999999999997E-2</v>
      </c>
      <c r="V1868">
        <f t="shared" si="196"/>
        <v>2018</v>
      </c>
      <c r="W1868">
        <f t="shared" si="197"/>
        <v>2018</v>
      </c>
      <c r="X1868" t="str">
        <f t="shared" si="198"/>
        <v>PBS0</v>
      </c>
    </row>
    <row r="1869" spans="1:24" x14ac:dyDescent="0.2">
      <c r="A1869" s="4">
        <v>43277</v>
      </c>
      <c r="B1869" s="4">
        <v>43279</v>
      </c>
      <c r="C1869" s="4" t="s">
        <v>628</v>
      </c>
      <c r="D1869" t="s">
        <v>337</v>
      </c>
      <c r="E1869" s="4">
        <v>50086</v>
      </c>
      <c r="F1869" s="6">
        <v>6.0999999999999999E-2</v>
      </c>
      <c r="G1869" s="6">
        <v>8.4375000000000006E-2</v>
      </c>
      <c r="H1869" s="6">
        <v>8.5572899999999993E-2</v>
      </c>
      <c r="I1869" s="6">
        <v>8.6562500000000001E-2</v>
      </c>
      <c r="N1869" s="8">
        <v>35000</v>
      </c>
      <c r="P1869" s="8">
        <v>0</v>
      </c>
      <c r="R1869" s="8">
        <v>0</v>
      </c>
      <c r="U1869" s="8">
        <v>8.2199999999999995E-2</v>
      </c>
      <c r="V1869">
        <f t="shared" si="196"/>
        <v>2018</v>
      </c>
      <c r="W1869">
        <f t="shared" si="197"/>
        <v>2018</v>
      </c>
      <c r="X1869" t="str">
        <f t="shared" si="198"/>
        <v>PBS0</v>
      </c>
    </row>
    <row r="1870" spans="1:24" x14ac:dyDescent="0.2">
      <c r="A1870" s="4">
        <v>43279</v>
      </c>
      <c r="B1870" s="4">
        <v>43284</v>
      </c>
      <c r="C1870" t="s">
        <v>642</v>
      </c>
      <c r="D1870" t="s">
        <v>725</v>
      </c>
      <c r="E1870" s="4">
        <v>46888</v>
      </c>
      <c r="F1870" s="6">
        <v>7.6249999999999998E-2</v>
      </c>
      <c r="K1870" s="6">
        <v>7.8399999999999997E-2</v>
      </c>
      <c r="N1870" s="8">
        <v>1000000</v>
      </c>
      <c r="P1870" s="8">
        <v>1000000</v>
      </c>
      <c r="R1870" s="8">
        <v>1000000</v>
      </c>
      <c r="T1870" s="8">
        <v>1</v>
      </c>
      <c r="U1870" s="8">
        <v>7.8399999999999997E-2</v>
      </c>
      <c r="V1870">
        <f t="shared" si="196"/>
        <v>2018</v>
      </c>
      <c r="W1870">
        <f t="shared" si="197"/>
        <v>2018</v>
      </c>
      <c r="X1870" t="str">
        <f t="shared" si="198"/>
        <v>PBS0</v>
      </c>
    </row>
    <row r="1871" spans="1:24" x14ac:dyDescent="0.2">
      <c r="A1871" s="4">
        <v>43284</v>
      </c>
      <c r="B1871" s="4">
        <v>43286</v>
      </c>
      <c r="C1871" t="s">
        <v>628</v>
      </c>
      <c r="D1871" t="s">
        <v>684</v>
      </c>
      <c r="E1871" s="4">
        <v>43349</v>
      </c>
      <c r="F1871" s="6" t="s">
        <v>630</v>
      </c>
      <c r="G1871" s="6">
        <v>5.5E-2</v>
      </c>
      <c r="H1871" s="6">
        <v>5.8522299999999999E-2</v>
      </c>
      <c r="I1871" s="6">
        <v>6.2E-2</v>
      </c>
      <c r="J1871" s="6">
        <v>5.5E-2</v>
      </c>
      <c r="K1871" s="6">
        <v>5.6849999999999998E-2</v>
      </c>
      <c r="L1871" s="6">
        <v>5.7500000000000002E-2</v>
      </c>
      <c r="M1871" s="8">
        <v>10000000</v>
      </c>
      <c r="N1871" s="8">
        <v>7250000</v>
      </c>
      <c r="O1871" s="8">
        <v>21465000</v>
      </c>
      <c r="P1871" s="8">
        <v>3250000</v>
      </c>
      <c r="Q1871" s="8">
        <v>11650000</v>
      </c>
      <c r="R1871" s="8">
        <v>3000000</v>
      </c>
      <c r="S1871" s="8">
        <v>11320000</v>
      </c>
      <c r="T1871" s="8">
        <v>2.4166666666666665</v>
      </c>
      <c r="U1871" s="8">
        <v>5.6899999999999999E-2</v>
      </c>
      <c r="V1871">
        <f t="shared" si="196"/>
        <v>2018</v>
      </c>
      <c r="W1871">
        <f t="shared" si="197"/>
        <v>2018</v>
      </c>
      <c r="X1871" t="str">
        <f t="shared" si="198"/>
        <v>SPN1</v>
      </c>
    </row>
    <row r="1872" spans="1:24" x14ac:dyDescent="0.2">
      <c r="A1872" s="4">
        <v>43284</v>
      </c>
      <c r="B1872" s="4">
        <v>43286</v>
      </c>
      <c r="C1872" s="4" t="s">
        <v>628</v>
      </c>
      <c r="D1872" t="s">
        <v>728</v>
      </c>
      <c r="E1872" s="4">
        <v>43622</v>
      </c>
      <c r="F1872" s="6" t="s">
        <v>630</v>
      </c>
      <c r="G1872" s="6">
        <v>6.1899999999999997E-2</v>
      </c>
      <c r="H1872" s="6">
        <v>6.7934400000000006E-2</v>
      </c>
      <c r="I1872" s="6">
        <v>7.2999999999999995E-2</v>
      </c>
      <c r="J1872" s="6">
        <v>6.1899999999999997E-2</v>
      </c>
      <c r="K1872" s="6">
        <v>6.5642900000000004E-2</v>
      </c>
      <c r="L1872" s="6">
        <v>6.9500000000000006E-2</v>
      </c>
      <c r="N1872" s="8">
        <v>6125000</v>
      </c>
      <c r="P1872" s="8">
        <v>3500000</v>
      </c>
      <c r="R1872" s="8">
        <v>3500000</v>
      </c>
      <c r="T1872" s="8">
        <v>1.75</v>
      </c>
      <c r="U1872" s="8">
        <v>6.5699999999999995E-2</v>
      </c>
      <c r="V1872">
        <f t="shared" si="196"/>
        <v>2018</v>
      </c>
      <c r="W1872">
        <f t="shared" si="197"/>
        <v>2018</v>
      </c>
      <c r="X1872" t="str">
        <f t="shared" si="198"/>
        <v>SPN1</v>
      </c>
    </row>
    <row r="1873" spans="1:24" x14ac:dyDescent="0.2">
      <c r="A1873" s="4">
        <v>43284</v>
      </c>
      <c r="B1873" s="4">
        <v>43286</v>
      </c>
      <c r="C1873" s="4" t="s">
        <v>628</v>
      </c>
      <c r="D1873" t="s">
        <v>375</v>
      </c>
      <c r="E1873" s="4">
        <v>45061</v>
      </c>
      <c r="F1873" s="6">
        <v>5.6250000000000001E-2</v>
      </c>
      <c r="G1873" s="6">
        <v>7.4999999999999997E-2</v>
      </c>
      <c r="H1873" s="6">
        <v>7.7503500000000003E-2</v>
      </c>
      <c r="I1873" s="6">
        <v>8.3500000000000005E-2</v>
      </c>
      <c r="J1873" s="6">
        <v>7.4999999999999997E-2</v>
      </c>
      <c r="K1873" s="6">
        <v>7.6117400000000002E-2</v>
      </c>
      <c r="L1873" s="6">
        <v>7.8200000000000006E-2</v>
      </c>
      <c r="N1873" s="8">
        <v>3510000</v>
      </c>
      <c r="P1873" s="8">
        <v>2650000</v>
      </c>
      <c r="R1873" s="8">
        <v>2600000</v>
      </c>
      <c r="T1873" s="8">
        <v>1.35</v>
      </c>
      <c r="U1873" s="8">
        <v>7.6200000000000004E-2</v>
      </c>
      <c r="V1873">
        <f t="shared" si="196"/>
        <v>2018</v>
      </c>
      <c r="W1873">
        <f t="shared" si="197"/>
        <v>2018</v>
      </c>
      <c r="X1873" t="str">
        <f t="shared" si="198"/>
        <v>FR00</v>
      </c>
    </row>
    <row r="1874" spans="1:24" x14ac:dyDescent="0.2">
      <c r="A1874" s="4">
        <v>43284</v>
      </c>
      <c r="B1874" s="4">
        <v>43286</v>
      </c>
      <c r="C1874" s="4" t="s">
        <v>628</v>
      </c>
      <c r="D1874" t="s">
        <v>377</v>
      </c>
      <c r="E1874" s="4">
        <v>48714</v>
      </c>
      <c r="F1874" s="6">
        <v>6.6250000000000003E-2</v>
      </c>
      <c r="G1874" s="6">
        <v>8.1500000000000003E-2</v>
      </c>
      <c r="H1874" s="6">
        <v>8.4270399999999995E-2</v>
      </c>
      <c r="I1874" s="6">
        <v>8.6400000000000005E-2</v>
      </c>
      <c r="J1874" s="6">
        <v>8.1500000000000003E-2</v>
      </c>
      <c r="K1874" s="6">
        <v>8.2897600000000002E-2</v>
      </c>
      <c r="L1874" s="6">
        <v>8.3900000000000002E-2</v>
      </c>
      <c r="N1874" s="8">
        <v>3788000</v>
      </c>
      <c r="P1874" s="8">
        <v>1700000</v>
      </c>
      <c r="R1874" s="8">
        <v>1700000</v>
      </c>
      <c r="T1874" s="8">
        <v>2.2282352941176469</v>
      </c>
      <c r="U1874" s="8">
        <v>8.2900000000000001E-2</v>
      </c>
      <c r="V1874">
        <f t="shared" si="196"/>
        <v>2018</v>
      </c>
      <c r="W1874">
        <f t="shared" si="197"/>
        <v>2018</v>
      </c>
      <c r="X1874" t="str">
        <f t="shared" si="198"/>
        <v>FR00</v>
      </c>
    </row>
    <row r="1875" spans="1:24" x14ac:dyDescent="0.2">
      <c r="A1875" s="4">
        <v>43284</v>
      </c>
      <c r="B1875" s="4">
        <v>43286</v>
      </c>
      <c r="C1875" s="4" t="s">
        <v>628</v>
      </c>
      <c r="D1875" t="s">
        <v>674</v>
      </c>
      <c r="E1875" s="4">
        <v>50540</v>
      </c>
      <c r="F1875" s="6">
        <v>7.4999999999999997E-2</v>
      </c>
      <c r="G1875" s="6">
        <v>8.1500000000000003E-2</v>
      </c>
      <c r="H1875" s="6">
        <v>8.4207099999999993E-2</v>
      </c>
      <c r="I1875" s="6">
        <v>8.6999999999999994E-2</v>
      </c>
      <c r="J1875" s="6">
        <v>8.1500000000000003E-2</v>
      </c>
      <c r="K1875" s="6">
        <v>8.2849999999999993E-2</v>
      </c>
      <c r="L1875" s="6">
        <v>8.3500000000000005E-2</v>
      </c>
      <c r="N1875" s="8">
        <v>792000</v>
      </c>
      <c r="P1875" s="8">
        <v>550000</v>
      </c>
      <c r="R1875" s="8">
        <v>520000</v>
      </c>
      <c r="T1875" s="8">
        <v>1.523076923076923</v>
      </c>
      <c r="U1875" s="8">
        <v>8.3000000000000004E-2</v>
      </c>
      <c r="V1875">
        <f t="shared" si="196"/>
        <v>2018</v>
      </c>
      <c r="W1875">
        <f t="shared" si="197"/>
        <v>2018</v>
      </c>
      <c r="X1875" t="str">
        <f t="shared" si="198"/>
        <v>FR00</v>
      </c>
    </row>
    <row r="1876" spans="1:24" x14ac:dyDescent="0.2">
      <c r="A1876" s="4">
        <v>43291</v>
      </c>
      <c r="B1876" s="4">
        <v>43293</v>
      </c>
      <c r="C1876" t="s">
        <v>628</v>
      </c>
      <c r="D1876" t="s">
        <v>729</v>
      </c>
      <c r="E1876" s="4">
        <v>43476</v>
      </c>
      <c r="F1876" s="6" t="s">
        <v>630</v>
      </c>
      <c r="G1876" s="6">
        <v>5.8125000000000003E-2</v>
      </c>
      <c r="H1876" s="6">
        <v>6.1273300000000003E-2</v>
      </c>
      <c r="I1876" s="6">
        <v>7.2499999999999995E-2</v>
      </c>
      <c r="J1876" s="6">
        <v>5.8125000000000003E-2</v>
      </c>
      <c r="K1876" s="6">
        <v>5.98869E-2</v>
      </c>
      <c r="L1876" s="6">
        <v>6.1249999999999999E-2</v>
      </c>
      <c r="M1876" s="8">
        <v>4000000</v>
      </c>
      <c r="N1876" s="8">
        <v>5076000</v>
      </c>
      <c r="O1876" s="8">
        <v>12537000</v>
      </c>
      <c r="P1876" s="8">
        <v>3650000</v>
      </c>
      <c r="Q1876" s="8">
        <v>9371000</v>
      </c>
      <c r="R1876" s="8">
        <v>2900000</v>
      </c>
      <c r="S1876" s="8">
        <v>8000000</v>
      </c>
      <c r="T1876" s="8">
        <v>1.7503448275862068</v>
      </c>
      <c r="U1876" s="8">
        <v>6.0699999999999997E-2</v>
      </c>
      <c r="V1876">
        <f t="shared" si="196"/>
        <v>2018</v>
      </c>
      <c r="W1876">
        <f t="shared" si="197"/>
        <v>2018</v>
      </c>
      <c r="X1876" t="str">
        <f t="shared" si="198"/>
        <v>SPNS</v>
      </c>
    </row>
    <row r="1877" spans="1:24" x14ac:dyDescent="0.2">
      <c r="A1877" s="4">
        <v>43291</v>
      </c>
      <c r="B1877" s="4">
        <v>43293</v>
      </c>
      <c r="C1877" s="4" t="s">
        <v>628</v>
      </c>
      <c r="D1877" t="s">
        <v>730</v>
      </c>
      <c r="E1877" s="4">
        <v>43566</v>
      </c>
      <c r="F1877" s="6" t="s">
        <v>630</v>
      </c>
      <c r="G1877" s="6">
        <v>6.2812499999999993E-2</v>
      </c>
      <c r="H1877" s="6">
        <v>6.5587400000000004E-2</v>
      </c>
      <c r="I1877" s="6">
        <v>6.6875000000000004E-2</v>
      </c>
      <c r="J1877" s="6">
        <v>6.2812499999999993E-2</v>
      </c>
      <c r="K1877" s="6">
        <v>6.51563E-2</v>
      </c>
      <c r="L1877" s="6">
        <v>6.5937499999999996E-2</v>
      </c>
      <c r="N1877" s="8">
        <v>2790000</v>
      </c>
      <c r="P1877" s="8">
        <v>1050000</v>
      </c>
      <c r="R1877" s="8">
        <v>1000000</v>
      </c>
      <c r="T1877" s="8">
        <v>2.79</v>
      </c>
      <c r="U1877" s="8">
        <v>6.5199999999999994E-2</v>
      </c>
      <c r="V1877">
        <f t="shared" si="196"/>
        <v>2018</v>
      </c>
      <c r="W1877">
        <f t="shared" si="197"/>
        <v>2018</v>
      </c>
      <c r="X1877" t="str">
        <f t="shared" si="198"/>
        <v>SPNS</v>
      </c>
    </row>
    <row r="1878" spans="1:24" x14ac:dyDescent="0.2">
      <c r="A1878" s="4">
        <v>43291</v>
      </c>
      <c r="B1878" s="4">
        <v>43293</v>
      </c>
      <c r="C1878" s="4" t="s">
        <v>628</v>
      </c>
      <c r="D1878" t="s">
        <v>676</v>
      </c>
      <c r="E1878" s="4">
        <v>43905</v>
      </c>
      <c r="F1878" s="6">
        <v>6.25E-2</v>
      </c>
      <c r="G1878" s="6">
        <v>7.1249999999999994E-2</v>
      </c>
      <c r="H1878" s="6">
        <v>7.2806999999999997E-2</v>
      </c>
      <c r="I1878" s="6">
        <v>7.7187500000000006E-2</v>
      </c>
      <c r="J1878" s="6">
        <v>7.1249999999999994E-2</v>
      </c>
      <c r="K1878" s="6">
        <v>7.2082499999999994E-2</v>
      </c>
      <c r="L1878" s="6">
        <v>7.3124999999999996E-2</v>
      </c>
      <c r="N1878" s="8">
        <v>1287500</v>
      </c>
      <c r="P1878" s="8">
        <v>1287500</v>
      </c>
      <c r="R1878" s="8">
        <v>910000</v>
      </c>
      <c r="T1878" s="8">
        <v>1.4148351648351649</v>
      </c>
      <c r="U1878" s="8">
        <v>7.3599999999999999E-2</v>
      </c>
      <c r="V1878">
        <f t="shared" si="196"/>
        <v>2018</v>
      </c>
      <c r="W1878">
        <f t="shared" si="197"/>
        <v>2018</v>
      </c>
      <c r="X1878" t="str">
        <f t="shared" si="198"/>
        <v>PBS0</v>
      </c>
    </row>
    <row r="1879" spans="1:24" x14ac:dyDescent="0.2">
      <c r="A1879" s="4">
        <v>43291</v>
      </c>
      <c r="B1879" s="4">
        <v>43293</v>
      </c>
      <c r="C1879" s="4" t="s">
        <v>628</v>
      </c>
      <c r="D1879" t="s">
        <v>331</v>
      </c>
      <c r="E1879" s="4">
        <v>44576</v>
      </c>
      <c r="F1879" s="6">
        <v>5.45E-2</v>
      </c>
      <c r="G1879" s="6">
        <v>7.1874999999999994E-2</v>
      </c>
      <c r="H1879" s="6">
        <v>7.2701699999999994E-2</v>
      </c>
      <c r="I1879" s="6">
        <v>7.7499999999999999E-2</v>
      </c>
      <c r="J1879" s="6">
        <v>7.1874999999999994E-2</v>
      </c>
      <c r="K1879" s="6">
        <v>7.25938E-2</v>
      </c>
      <c r="L1879" s="6">
        <v>7.3749999999999996E-2</v>
      </c>
      <c r="N1879" s="8">
        <v>3190500</v>
      </c>
      <c r="P1879" s="8">
        <v>3190500</v>
      </c>
      <c r="R1879" s="8">
        <v>3050000</v>
      </c>
      <c r="T1879" s="8">
        <v>1.0460655737704918</v>
      </c>
      <c r="U1879" s="8">
        <v>7.6399999999999996E-2</v>
      </c>
      <c r="V1879">
        <f t="shared" si="196"/>
        <v>2018</v>
      </c>
      <c r="W1879">
        <f t="shared" si="197"/>
        <v>2018</v>
      </c>
      <c r="X1879" t="str">
        <f t="shared" si="198"/>
        <v>PBS0</v>
      </c>
    </row>
    <row r="1880" spans="1:24" x14ac:dyDescent="0.2">
      <c r="A1880" s="4">
        <v>43291</v>
      </c>
      <c r="B1880" s="4">
        <v>43293</v>
      </c>
      <c r="C1880" s="4" t="s">
        <v>628</v>
      </c>
      <c r="D1880" t="s">
        <v>570</v>
      </c>
      <c r="E1880" s="4">
        <v>48167</v>
      </c>
      <c r="F1880" s="6">
        <v>8.8749999999999996E-2</v>
      </c>
      <c r="G1880" s="6">
        <v>8.0937499999999996E-2</v>
      </c>
      <c r="H1880" s="6">
        <v>8.2513299999999998E-2</v>
      </c>
      <c r="I1880" s="6">
        <v>8.5312499999999999E-2</v>
      </c>
      <c r="J1880" s="6">
        <v>8.0937499999999996E-2</v>
      </c>
      <c r="K1880" s="6">
        <v>8.1416699999999995E-2</v>
      </c>
      <c r="L1880" s="6">
        <v>8.1875000000000003E-2</v>
      </c>
      <c r="N1880" s="8">
        <v>52000</v>
      </c>
      <c r="P1880" s="8">
        <v>52000</v>
      </c>
      <c r="R1880" s="8">
        <v>35000</v>
      </c>
      <c r="T1880" s="8">
        <v>1.4857142857142858</v>
      </c>
      <c r="U1880" s="8">
        <v>8.3400000000000002E-2</v>
      </c>
      <c r="V1880">
        <f t="shared" si="196"/>
        <v>2018</v>
      </c>
      <c r="W1880">
        <f t="shared" si="197"/>
        <v>2018</v>
      </c>
      <c r="X1880" t="str">
        <f t="shared" si="198"/>
        <v>PBS0</v>
      </c>
    </row>
    <row r="1881" spans="1:24" x14ac:dyDescent="0.2">
      <c r="A1881" s="4">
        <v>43291</v>
      </c>
      <c r="B1881" s="4">
        <v>43293</v>
      </c>
      <c r="C1881" s="4" t="s">
        <v>628</v>
      </c>
      <c r="D1881" t="s">
        <v>670</v>
      </c>
      <c r="E1881" s="4">
        <v>53888</v>
      </c>
      <c r="F1881" s="6">
        <v>0.08</v>
      </c>
      <c r="G1881" s="6">
        <v>8.3125000000000004E-2</v>
      </c>
      <c r="H1881" s="6">
        <v>8.4657700000000002E-2</v>
      </c>
      <c r="I1881" s="6">
        <v>8.6249999999999993E-2</v>
      </c>
      <c r="J1881" s="6">
        <v>8.3125000000000004E-2</v>
      </c>
      <c r="K1881" s="6">
        <v>8.4194400000000003E-2</v>
      </c>
      <c r="L1881" s="6">
        <v>8.5312499999999999E-2</v>
      </c>
      <c r="N1881" s="8">
        <v>141000</v>
      </c>
      <c r="P1881" s="8">
        <v>141000</v>
      </c>
      <c r="R1881" s="8">
        <v>105000</v>
      </c>
      <c r="T1881" s="8">
        <v>1.3428571428571427</v>
      </c>
      <c r="U1881" s="8">
        <v>8.5400000000000004E-2</v>
      </c>
      <c r="V1881">
        <f t="shared" si="196"/>
        <v>2018</v>
      </c>
      <c r="W1881">
        <f t="shared" si="197"/>
        <v>2018</v>
      </c>
      <c r="X1881" t="str">
        <f t="shared" si="198"/>
        <v>PBS0</v>
      </c>
    </row>
    <row r="1882" spans="1:24" x14ac:dyDescent="0.2">
      <c r="A1882" s="4">
        <v>43298</v>
      </c>
      <c r="B1882" s="4">
        <v>43300</v>
      </c>
      <c r="C1882" t="s">
        <v>628</v>
      </c>
      <c r="D1882" t="s">
        <v>731</v>
      </c>
      <c r="E1882" s="4">
        <v>43391</v>
      </c>
      <c r="F1882" s="6" t="s">
        <v>630</v>
      </c>
      <c r="G1882" s="6">
        <v>5.1999999999999998E-2</v>
      </c>
      <c r="H1882" s="6">
        <v>5.4412799999999997E-2</v>
      </c>
      <c r="I1882" s="6">
        <v>6.4000000000000001E-2</v>
      </c>
      <c r="J1882" s="6">
        <v>5.1999999999999998E-2</v>
      </c>
      <c r="K1882" s="6">
        <v>5.2183300000000002E-2</v>
      </c>
      <c r="L1882" s="6">
        <v>5.2999999999999999E-2</v>
      </c>
      <c r="M1882" s="8">
        <v>10000000</v>
      </c>
      <c r="N1882" s="8">
        <v>9070000</v>
      </c>
      <c r="O1882" s="8">
        <v>38169100</v>
      </c>
      <c r="P1882" s="8">
        <v>9070000</v>
      </c>
      <c r="Q1882" s="8">
        <v>37661100</v>
      </c>
      <c r="R1882" s="8">
        <v>3000000</v>
      </c>
      <c r="S1882" s="8">
        <v>20000000</v>
      </c>
      <c r="T1882" s="8">
        <v>3.0233333333333334</v>
      </c>
      <c r="U1882" s="8">
        <v>5.6000000000000001E-2</v>
      </c>
      <c r="V1882">
        <f t="shared" si="196"/>
        <v>2018</v>
      </c>
      <c r="W1882">
        <f t="shared" si="197"/>
        <v>2018</v>
      </c>
      <c r="X1882" t="str">
        <f t="shared" si="198"/>
        <v>SPN0</v>
      </c>
    </row>
    <row r="1883" spans="1:24" x14ac:dyDescent="0.2">
      <c r="A1883" s="4">
        <v>43298</v>
      </c>
      <c r="B1883" s="4">
        <v>43300</v>
      </c>
      <c r="C1883" s="4" t="s">
        <v>628</v>
      </c>
      <c r="D1883" t="s">
        <v>713</v>
      </c>
      <c r="E1883" s="4">
        <v>43566</v>
      </c>
      <c r="F1883" s="6" t="s">
        <v>630</v>
      </c>
      <c r="G1883" s="6">
        <v>0.06</v>
      </c>
      <c r="H1883" s="6">
        <v>6.4949099999999996E-2</v>
      </c>
      <c r="I1883" s="6">
        <v>7.1999999999999995E-2</v>
      </c>
      <c r="J1883" s="6">
        <v>0.06</v>
      </c>
      <c r="K1883" s="6">
        <v>6.1576699999999998E-2</v>
      </c>
      <c r="L1883" s="6">
        <v>6.25E-2</v>
      </c>
      <c r="N1883" s="8">
        <v>8650000</v>
      </c>
      <c r="P1883" s="8">
        <v>8650000</v>
      </c>
      <c r="R1883" s="8">
        <v>3000000</v>
      </c>
      <c r="T1883" s="8">
        <v>2.8833333333333333</v>
      </c>
      <c r="U1883" s="8">
        <v>6.5000000000000002E-2</v>
      </c>
      <c r="V1883">
        <f t="shared" si="196"/>
        <v>2018</v>
      </c>
      <c r="W1883">
        <f t="shared" si="197"/>
        <v>2018</v>
      </c>
      <c r="X1883" t="str">
        <f t="shared" si="198"/>
        <v>SPN1</v>
      </c>
    </row>
    <row r="1884" spans="1:24" x14ac:dyDescent="0.2">
      <c r="A1884" s="4">
        <v>43298</v>
      </c>
      <c r="B1884" s="4">
        <v>43300</v>
      </c>
      <c r="C1884" s="4" t="s">
        <v>628</v>
      </c>
      <c r="D1884" t="s">
        <v>375</v>
      </c>
      <c r="E1884" s="4">
        <v>45061</v>
      </c>
      <c r="F1884" s="6">
        <v>5.6250000000000001E-2</v>
      </c>
      <c r="G1884" s="6">
        <v>7.4499999999999997E-2</v>
      </c>
      <c r="H1884" s="6">
        <v>7.6244599999999996E-2</v>
      </c>
      <c r="I1884" s="6">
        <v>0.08</v>
      </c>
      <c r="J1884" s="6">
        <v>7.4499999999999997E-2</v>
      </c>
      <c r="K1884" s="6">
        <v>7.55633E-2</v>
      </c>
      <c r="L1884" s="6">
        <v>7.5999999999999998E-2</v>
      </c>
      <c r="N1884" s="8">
        <v>6792000</v>
      </c>
      <c r="P1884" s="8">
        <v>6400000</v>
      </c>
      <c r="R1884" s="8">
        <v>4750000</v>
      </c>
      <c r="T1884" s="8">
        <v>1.4298947368421053</v>
      </c>
      <c r="U1884" s="8">
        <v>7.5999999999999998E-2</v>
      </c>
      <c r="V1884">
        <f t="shared" si="196"/>
        <v>2018</v>
      </c>
      <c r="W1884">
        <f t="shared" si="197"/>
        <v>2018</v>
      </c>
      <c r="X1884" t="str">
        <f t="shared" si="198"/>
        <v>FR00</v>
      </c>
    </row>
    <row r="1885" spans="1:24" x14ac:dyDescent="0.2">
      <c r="A1885" s="4">
        <v>43298</v>
      </c>
      <c r="B1885" s="4">
        <v>43300</v>
      </c>
      <c r="C1885" s="4" t="s">
        <v>628</v>
      </c>
      <c r="D1885" t="s">
        <v>376</v>
      </c>
      <c r="E1885" s="4">
        <v>46888</v>
      </c>
      <c r="F1885" s="6">
        <v>6.1249999999999999E-2</v>
      </c>
      <c r="G1885" s="6">
        <v>7.4999999999999997E-2</v>
      </c>
      <c r="H1885" s="6">
        <v>7.6587100000000005E-2</v>
      </c>
      <c r="I1885" s="6">
        <v>8.2500000000000004E-2</v>
      </c>
      <c r="J1885" s="6">
        <v>7.4999999999999997E-2</v>
      </c>
      <c r="K1885" s="6">
        <v>7.5877700000000006E-2</v>
      </c>
      <c r="L1885" s="6">
        <v>7.6499999999999999E-2</v>
      </c>
      <c r="N1885" s="8">
        <v>8666000</v>
      </c>
      <c r="P1885" s="8">
        <v>8550000</v>
      </c>
      <c r="R1885" s="8">
        <v>6500000</v>
      </c>
      <c r="T1885" s="8">
        <v>1.3332307692307692</v>
      </c>
      <c r="U1885" s="8">
        <v>7.6499999999999999E-2</v>
      </c>
      <c r="V1885">
        <f t="shared" si="196"/>
        <v>2018</v>
      </c>
      <c r="W1885">
        <f t="shared" si="197"/>
        <v>2018</v>
      </c>
      <c r="X1885" t="str">
        <f t="shared" si="198"/>
        <v>FR00</v>
      </c>
    </row>
    <row r="1886" spans="1:24" x14ac:dyDescent="0.2">
      <c r="A1886" s="4">
        <v>43298</v>
      </c>
      <c r="B1886" s="4">
        <v>43300</v>
      </c>
      <c r="C1886" s="4" t="s">
        <v>628</v>
      </c>
      <c r="D1886" t="s">
        <v>674</v>
      </c>
      <c r="E1886" s="4">
        <v>50540</v>
      </c>
      <c r="F1886" s="6">
        <v>7.4999999999999997E-2</v>
      </c>
      <c r="G1886" s="6">
        <v>7.9200000000000007E-2</v>
      </c>
      <c r="H1886" s="6">
        <v>8.1977300000000003E-2</v>
      </c>
      <c r="I1886" s="6">
        <v>8.7499999999999994E-2</v>
      </c>
      <c r="J1886" s="6">
        <v>7.9200000000000007E-2</v>
      </c>
      <c r="K1886" s="6">
        <v>8.0621899999999996E-2</v>
      </c>
      <c r="L1886" s="6">
        <v>8.1199999999999994E-2</v>
      </c>
      <c r="N1886" s="8">
        <v>4991100</v>
      </c>
      <c r="P1886" s="8">
        <v>4991100</v>
      </c>
      <c r="R1886" s="8">
        <v>2750000</v>
      </c>
      <c r="T1886" s="8">
        <v>1.8149454545454546</v>
      </c>
      <c r="U1886" s="8">
        <v>8.2500000000000004E-2</v>
      </c>
      <c r="V1886">
        <f t="shared" si="196"/>
        <v>2018</v>
      </c>
      <c r="W1886">
        <f t="shared" si="197"/>
        <v>2018</v>
      </c>
      <c r="X1886" t="str">
        <f t="shared" si="198"/>
        <v>FR00</v>
      </c>
    </row>
    <row r="1887" spans="1:24" x14ac:dyDescent="0.2">
      <c r="A1887" s="4">
        <v>43304</v>
      </c>
      <c r="B1887" s="4">
        <v>43306</v>
      </c>
      <c r="C1887" t="s">
        <v>642</v>
      </c>
      <c r="D1887" t="s">
        <v>335</v>
      </c>
      <c r="E1887" s="4">
        <v>51971</v>
      </c>
      <c r="F1887" s="6">
        <v>6.3750000000000001E-2</v>
      </c>
      <c r="H1887" s="6">
        <v>8.5300000000000001E-2</v>
      </c>
      <c r="K1887" s="6">
        <v>8.4500000000000006E-2</v>
      </c>
      <c r="N1887" s="8">
        <v>300000</v>
      </c>
      <c r="P1887" s="8">
        <v>300000</v>
      </c>
      <c r="R1887" s="8">
        <v>300000</v>
      </c>
      <c r="U1887" s="8">
        <v>8.4500000000000006E-2</v>
      </c>
      <c r="V1887">
        <f t="shared" si="196"/>
        <v>2018</v>
      </c>
      <c r="W1887">
        <f t="shared" si="197"/>
        <v>2018</v>
      </c>
      <c r="X1887" t="str">
        <f t="shared" si="198"/>
        <v>FR00</v>
      </c>
    </row>
    <row r="1888" spans="1:24" x14ac:dyDescent="0.2">
      <c r="A1888" s="4">
        <v>43305</v>
      </c>
      <c r="B1888" s="4">
        <v>43307</v>
      </c>
      <c r="C1888" t="s">
        <v>628</v>
      </c>
      <c r="D1888" t="s">
        <v>729</v>
      </c>
      <c r="E1888" s="4">
        <v>43476</v>
      </c>
      <c r="F1888" s="6" t="s">
        <v>630</v>
      </c>
      <c r="G1888" s="6">
        <v>6.21875E-2</v>
      </c>
      <c r="H1888" s="6">
        <v>6.3202599999999998E-2</v>
      </c>
      <c r="I1888" s="6">
        <v>7.0000000000000007E-2</v>
      </c>
      <c r="J1888" s="6">
        <v>6.21875E-2</v>
      </c>
      <c r="K1888" s="6">
        <v>6.2326399999999997E-2</v>
      </c>
      <c r="L1888" s="6">
        <v>6.3125000000000001E-2</v>
      </c>
      <c r="M1888" s="8">
        <v>6000000</v>
      </c>
      <c r="N1888" s="8">
        <v>3685000</v>
      </c>
      <c r="O1888" s="8">
        <v>9889400</v>
      </c>
      <c r="P1888" s="8">
        <v>940000</v>
      </c>
      <c r="Q1888" s="8">
        <v>5234000</v>
      </c>
      <c r="R1888" s="8">
        <v>900000</v>
      </c>
      <c r="S1888" s="8">
        <v>4810000</v>
      </c>
      <c r="T1888" s="8">
        <v>4.0944444444444441</v>
      </c>
      <c r="U1888" s="8">
        <v>6.2399999999999997E-2</v>
      </c>
      <c r="V1888">
        <f t="shared" si="196"/>
        <v>2018</v>
      </c>
      <c r="W1888">
        <f t="shared" si="197"/>
        <v>2018</v>
      </c>
      <c r="X1888" t="str">
        <f t="shared" si="198"/>
        <v>SPNS</v>
      </c>
    </row>
    <row r="1889" spans="1:24" x14ac:dyDescent="0.2">
      <c r="A1889" s="4">
        <v>43305</v>
      </c>
      <c r="B1889" s="4">
        <v>43307</v>
      </c>
      <c r="C1889" s="4" t="s">
        <v>628</v>
      </c>
      <c r="D1889" t="s">
        <v>730</v>
      </c>
      <c r="E1889" s="4">
        <v>43566</v>
      </c>
      <c r="F1889" s="6" t="s">
        <v>630</v>
      </c>
      <c r="G1889" s="6">
        <v>6.4375000000000002E-2</v>
      </c>
      <c r="H1889" s="6">
        <v>6.50926E-2</v>
      </c>
      <c r="I1889" s="6">
        <v>6.7187499999999997E-2</v>
      </c>
      <c r="J1889" s="6">
        <v>6.4375000000000002E-2</v>
      </c>
      <c r="K1889" s="6">
        <v>6.4772700000000002E-2</v>
      </c>
      <c r="L1889" s="6">
        <v>6.5000000000000002E-2</v>
      </c>
      <c r="N1889" s="8">
        <v>2675000</v>
      </c>
      <c r="P1889" s="8">
        <v>1290000</v>
      </c>
      <c r="R1889" s="8">
        <v>1100000</v>
      </c>
      <c r="T1889" s="8">
        <v>2.4318181818181817</v>
      </c>
      <c r="U1889" s="8">
        <v>6.5000000000000002E-2</v>
      </c>
      <c r="V1889">
        <f t="shared" si="196"/>
        <v>2018</v>
      </c>
      <c r="W1889">
        <f t="shared" si="197"/>
        <v>2018</v>
      </c>
      <c r="X1889" t="str">
        <f t="shared" si="198"/>
        <v>SPNS</v>
      </c>
    </row>
    <row r="1890" spans="1:24" x14ac:dyDescent="0.2">
      <c r="A1890" s="4">
        <v>43305</v>
      </c>
      <c r="B1890" s="4">
        <v>43307</v>
      </c>
      <c r="C1890" s="4" t="s">
        <v>628</v>
      </c>
      <c r="D1890" t="s">
        <v>676</v>
      </c>
      <c r="E1890" s="4">
        <v>43905</v>
      </c>
      <c r="F1890" s="6">
        <v>6.25E-2</v>
      </c>
      <c r="G1890" s="6">
        <v>7.1562500000000001E-2</v>
      </c>
      <c r="H1890" s="6">
        <v>7.4948200000000006E-2</v>
      </c>
      <c r="I1890" s="6">
        <v>8.5625000000000007E-2</v>
      </c>
      <c r="J1890" s="6">
        <v>7.1562500000000001E-2</v>
      </c>
      <c r="K1890" s="6">
        <v>7.4407699999999993E-2</v>
      </c>
      <c r="L1890" s="6">
        <v>7.5624999999999998E-2</v>
      </c>
      <c r="N1890" s="8">
        <v>1314000</v>
      </c>
      <c r="P1890" s="8">
        <v>1314000</v>
      </c>
      <c r="R1890" s="8">
        <v>1150000</v>
      </c>
      <c r="T1890" s="8">
        <v>1.1426086956521739</v>
      </c>
      <c r="U1890" s="8">
        <v>7.4999999999999997E-2</v>
      </c>
      <c r="V1890">
        <f t="shared" si="196"/>
        <v>2018</v>
      </c>
      <c r="W1890">
        <f t="shared" si="197"/>
        <v>2018</v>
      </c>
      <c r="X1890" t="str">
        <f t="shared" si="198"/>
        <v>PBS0</v>
      </c>
    </row>
    <row r="1891" spans="1:24" x14ac:dyDescent="0.2">
      <c r="A1891" s="4">
        <v>43305</v>
      </c>
      <c r="B1891" s="4">
        <v>43307</v>
      </c>
      <c r="C1891" s="4" t="s">
        <v>628</v>
      </c>
      <c r="D1891" t="s">
        <v>331</v>
      </c>
      <c r="E1891" s="4">
        <v>44576</v>
      </c>
      <c r="F1891" s="6">
        <v>5.45E-2</v>
      </c>
      <c r="G1891" s="6">
        <v>7.5937500000000005E-2</v>
      </c>
      <c r="H1891" s="6">
        <v>7.6599799999999996E-2</v>
      </c>
      <c r="I1891" s="6">
        <v>7.8750000000000001E-2</v>
      </c>
      <c r="J1891" s="6">
        <v>7.5937500000000005E-2</v>
      </c>
      <c r="K1891" s="6">
        <v>7.6297699999999996E-2</v>
      </c>
      <c r="L1891" s="6">
        <v>7.6562500000000006E-2</v>
      </c>
      <c r="N1891" s="8">
        <v>668500</v>
      </c>
      <c r="P1891" s="8">
        <v>565000</v>
      </c>
      <c r="R1891" s="8">
        <v>565000</v>
      </c>
      <c r="T1891" s="8">
        <v>1.1831858407079645</v>
      </c>
      <c r="U1891" s="8">
        <v>7.6300000000000007E-2</v>
      </c>
      <c r="V1891">
        <f t="shared" si="196"/>
        <v>2018</v>
      </c>
      <c r="W1891">
        <f t="shared" si="197"/>
        <v>2018</v>
      </c>
      <c r="X1891" t="str">
        <f t="shared" si="198"/>
        <v>PBS0</v>
      </c>
    </row>
    <row r="1892" spans="1:24" x14ac:dyDescent="0.2">
      <c r="A1892" s="4">
        <v>43305</v>
      </c>
      <c r="B1892" s="4">
        <v>43307</v>
      </c>
      <c r="C1892" s="4" t="s">
        <v>628</v>
      </c>
      <c r="D1892" t="s">
        <v>697</v>
      </c>
      <c r="E1892" s="4">
        <v>45945</v>
      </c>
      <c r="F1892" s="6">
        <v>6.1249999999999999E-2</v>
      </c>
      <c r="G1892" s="6">
        <v>8.0625000000000002E-2</v>
      </c>
      <c r="H1892" s="6">
        <v>8.2208900000000001E-2</v>
      </c>
      <c r="I1892" s="6">
        <v>8.5625000000000007E-2</v>
      </c>
      <c r="J1892" s="6">
        <v>8.0625000000000002E-2</v>
      </c>
      <c r="K1892" s="6">
        <v>8.1499100000000005E-2</v>
      </c>
      <c r="L1892" s="6">
        <v>8.1875000000000003E-2</v>
      </c>
      <c r="N1892" s="8">
        <v>353000</v>
      </c>
      <c r="P1892" s="8">
        <v>95000</v>
      </c>
      <c r="R1892" s="8">
        <v>95000</v>
      </c>
      <c r="T1892" s="8">
        <v>3.7157894736842105</v>
      </c>
      <c r="U1892" s="8">
        <v>8.1500000000000003E-2</v>
      </c>
      <c r="V1892">
        <f t="shared" si="196"/>
        <v>2018</v>
      </c>
      <c r="W1892">
        <f t="shared" si="197"/>
        <v>2018</v>
      </c>
      <c r="X1892" t="str">
        <f t="shared" si="198"/>
        <v>PBS0</v>
      </c>
    </row>
    <row r="1893" spans="1:24" x14ac:dyDescent="0.2">
      <c r="A1893" s="4">
        <v>43305</v>
      </c>
      <c r="B1893" s="4">
        <v>43307</v>
      </c>
      <c r="C1893" s="4" t="s">
        <v>628</v>
      </c>
      <c r="D1893" t="s">
        <v>570</v>
      </c>
      <c r="E1893" s="4">
        <v>48167</v>
      </c>
      <c r="F1893" s="6">
        <v>8.8749999999999996E-2</v>
      </c>
      <c r="G1893" s="6">
        <v>8.3437499999999998E-2</v>
      </c>
      <c r="H1893" s="6">
        <v>8.5441600000000006E-2</v>
      </c>
      <c r="I1893" s="6">
        <v>8.6249999999999993E-2</v>
      </c>
      <c r="J1893" s="6">
        <v>8.3437499999999998E-2</v>
      </c>
      <c r="K1893" s="6">
        <v>8.5275299999999998E-2</v>
      </c>
      <c r="L1893" s="6">
        <v>8.5625000000000007E-2</v>
      </c>
      <c r="N1893" s="8">
        <v>1193900</v>
      </c>
      <c r="P1893" s="8">
        <v>1030000</v>
      </c>
      <c r="R1893" s="8">
        <v>1000000</v>
      </c>
      <c r="T1893" s="8">
        <v>1.1939</v>
      </c>
      <c r="U1893" s="8">
        <v>8.5300000000000001E-2</v>
      </c>
      <c r="V1893">
        <f t="shared" si="196"/>
        <v>2018</v>
      </c>
      <c r="W1893">
        <f t="shared" si="197"/>
        <v>2018</v>
      </c>
      <c r="X1893" t="str">
        <f t="shared" si="198"/>
        <v>PBS0</v>
      </c>
    </row>
    <row r="1894" spans="1:24" x14ac:dyDescent="0.2">
      <c r="A1894" s="4">
        <v>43305</v>
      </c>
      <c r="B1894" s="4">
        <v>43308</v>
      </c>
      <c r="C1894" t="s">
        <v>642</v>
      </c>
      <c r="D1894" t="s">
        <v>725</v>
      </c>
      <c r="E1894" s="4">
        <v>46888</v>
      </c>
      <c r="F1894" s="6">
        <v>7.6249999999999998E-2</v>
      </c>
      <c r="K1894" s="6">
        <v>8.3099999999999993E-2</v>
      </c>
      <c r="N1894" s="8">
        <v>1000000</v>
      </c>
      <c r="P1894" s="8">
        <v>1000000</v>
      </c>
      <c r="R1894" s="8">
        <v>1000000</v>
      </c>
      <c r="T1894" s="8">
        <v>1</v>
      </c>
      <c r="U1894" s="8">
        <v>8.3099999999999993E-2</v>
      </c>
      <c r="V1894">
        <f t="shared" si="196"/>
        <v>2018</v>
      </c>
      <c r="W1894">
        <f t="shared" si="197"/>
        <v>2018</v>
      </c>
      <c r="X1894" t="str">
        <f t="shared" si="198"/>
        <v>PBS0</v>
      </c>
    </row>
    <row r="1895" spans="1:24" x14ac:dyDescent="0.2">
      <c r="A1895" s="4">
        <v>43306</v>
      </c>
      <c r="B1895" s="4">
        <v>43308</v>
      </c>
      <c r="C1895" t="s">
        <v>642</v>
      </c>
      <c r="D1895" t="s">
        <v>337</v>
      </c>
      <c r="E1895" s="4">
        <v>50086</v>
      </c>
      <c r="F1895" s="6">
        <v>6.0999999999999999E-2</v>
      </c>
      <c r="K1895" s="6">
        <v>8.5599999999999996E-2</v>
      </c>
      <c r="N1895" s="8">
        <v>350000</v>
      </c>
      <c r="P1895" s="8">
        <v>350000</v>
      </c>
      <c r="R1895" s="8">
        <v>350000</v>
      </c>
      <c r="T1895" s="8">
        <v>1</v>
      </c>
      <c r="U1895" s="8">
        <v>8.5599999999999996E-2</v>
      </c>
      <c r="V1895">
        <f t="shared" si="196"/>
        <v>2018</v>
      </c>
      <c r="W1895">
        <f t="shared" si="197"/>
        <v>2018</v>
      </c>
      <c r="X1895" t="str">
        <f t="shared" si="198"/>
        <v>PBS0</v>
      </c>
    </row>
    <row r="1896" spans="1:24" x14ac:dyDescent="0.2">
      <c r="A1896" s="4">
        <v>43312</v>
      </c>
      <c r="B1896" s="4">
        <v>43314</v>
      </c>
      <c r="C1896" t="s">
        <v>628</v>
      </c>
      <c r="D1896" t="s">
        <v>732</v>
      </c>
      <c r="E1896" s="4">
        <v>43405</v>
      </c>
      <c r="F1896" s="6" t="s">
        <v>630</v>
      </c>
      <c r="G1896" s="6">
        <v>5.0999999999999997E-2</v>
      </c>
      <c r="H1896" s="6">
        <v>5.3108900000000001E-2</v>
      </c>
      <c r="I1896" s="6">
        <v>5.6500000000000002E-2</v>
      </c>
      <c r="J1896" s="6">
        <v>5.0999999999999997E-2</v>
      </c>
      <c r="K1896" s="6">
        <v>5.2040000000000003E-2</v>
      </c>
      <c r="L1896" s="6">
        <v>5.2499999999999998E-2</v>
      </c>
      <c r="M1896" s="8">
        <v>10000000</v>
      </c>
      <c r="N1896" s="8">
        <v>7220000</v>
      </c>
      <c r="O1896" s="8">
        <v>45441000</v>
      </c>
      <c r="P1896" s="8">
        <v>7220000</v>
      </c>
      <c r="Q1896" s="8">
        <v>36635000</v>
      </c>
      <c r="R1896" s="8">
        <v>3000000</v>
      </c>
      <c r="S1896" s="8">
        <v>20000000</v>
      </c>
      <c r="T1896" s="8">
        <v>2.4066666666666667</v>
      </c>
      <c r="U1896" s="8">
        <v>5.3999999999999999E-2</v>
      </c>
      <c r="V1896">
        <f t="shared" si="196"/>
        <v>2018</v>
      </c>
      <c r="W1896">
        <f t="shared" si="197"/>
        <v>2018</v>
      </c>
      <c r="X1896" t="str">
        <f t="shared" si="198"/>
        <v>SPN0</v>
      </c>
    </row>
    <row r="1897" spans="1:24" x14ac:dyDescent="0.2">
      <c r="A1897" s="4">
        <v>43312</v>
      </c>
      <c r="B1897" s="4">
        <v>43314</v>
      </c>
      <c r="C1897" s="4" t="s">
        <v>628</v>
      </c>
      <c r="D1897" t="s">
        <v>733</v>
      </c>
      <c r="E1897" s="4">
        <v>43678</v>
      </c>
      <c r="F1897" s="6" t="s">
        <v>630</v>
      </c>
      <c r="G1897" s="6">
        <v>6.0999999999999999E-2</v>
      </c>
      <c r="H1897" s="6">
        <v>6.4138299999999995E-2</v>
      </c>
      <c r="I1897" s="6">
        <v>7.0000000000000007E-2</v>
      </c>
      <c r="J1897" s="6">
        <v>6.0999999999999999E-2</v>
      </c>
      <c r="K1897" s="6">
        <v>6.1650000000000003E-2</v>
      </c>
      <c r="L1897" s="6">
        <v>6.2E-2</v>
      </c>
      <c r="N1897" s="8">
        <v>14215000</v>
      </c>
      <c r="P1897" s="8">
        <v>14215000</v>
      </c>
      <c r="R1897" s="8">
        <v>3000000</v>
      </c>
      <c r="T1897" s="8">
        <v>4.7383333333333333</v>
      </c>
      <c r="U1897" s="8">
        <v>6.5000000000000002E-2</v>
      </c>
      <c r="V1897">
        <f t="shared" si="196"/>
        <v>2018</v>
      </c>
      <c r="W1897">
        <f t="shared" si="197"/>
        <v>2018</v>
      </c>
      <c r="X1897" t="str">
        <f t="shared" si="198"/>
        <v>SPN1</v>
      </c>
    </row>
    <row r="1898" spans="1:24" x14ac:dyDescent="0.2">
      <c r="A1898" s="4">
        <v>43312</v>
      </c>
      <c r="B1898" s="4">
        <v>43314</v>
      </c>
      <c r="C1898" s="4" t="s">
        <v>628</v>
      </c>
      <c r="D1898" t="s">
        <v>375</v>
      </c>
      <c r="E1898" s="4">
        <v>45061</v>
      </c>
      <c r="F1898" s="6">
        <v>5.6250000000000001E-2</v>
      </c>
      <c r="G1898" s="6">
        <v>7.5600000000000001E-2</v>
      </c>
      <c r="H1898" s="6">
        <v>7.7262800000000006E-2</v>
      </c>
      <c r="I1898" s="6">
        <v>0.08</v>
      </c>
      <c r="J1898" s="6">
        <v>7.5600000000000001E-2</v>
      </c>
      <c r="K1898" s="6">
        <v>7.6705200000000001E-2</v>
      </c>
      <c r="L1898" s="6">
        <v>7.7200000000000005E-2</v>
      </c>
      <c r="N1898" s="8">
        <v>12048000</v>
      </c>
      <c r="P1898" s="8">
        <v>8850000</v>
      </c>
      <c r="R1898" s="8">
        <v>7750000</v>
      </c>
      <c r="T1898" s="8">
        <v>1.5545806451612902</v>
      </c>
      <c r="U1898" s="8">
        <v>7.6799999999999993E-2</v>
      </c>
      <c r="V1898">
        <f t="shared" ref="V1898:V1961" si="199">YEAR(A1898)</f>
        <v>2018</v>
      </c>
      <c r="W1898">
        <f t="shared" ref="W1898:W1961" si="200">YEAR(B1898)</f>
        <v>2018</v>
      </c>
      <c r="X1898" t="str">
        <f t="shared" ref="X1898:X1961" si="201">LEFT(D1898,4)</f>
        <v>FR00</v>
      </c>
    </row>
    <row r="1899" spans="1:24" x14ac:dyDescent="0.2">
      <c r="A1899" s="4">
        <v>43312</v>
      </c>
      <c r="B1899" s="4">
        <v>43314</v>
      </c>
      <c r="C1899" s="4" t="s">
        <v>628</v>
      </c>
      <c r="D1899" t="s">
        <v>376</v>
      </c>
      <c r="E1899" s="4">
        <v>46888</v>
      </c>
      <c r="F1899" s="6">
        <v>6.1249999999999999E-2</v>
      </c>
      <c r="G1899" s="6">
        <v>7.7200000000000005E-2</v>
      </c>
      <c r="H1899" s="6">
        <v>7.90154E-2</v>
      </c>
      <c r="I1899" s="6">
        <v>8.8999999999999996E-2</v>
      </c>
      <c r="J1899" s="6">
        <v>7.7200000000000005E-2</v>
      </c>
      <c r="K1899" s="6">
        <v>7.8095899999999996E-2</v>
      </c>
      <c r="L1899" s="6">
        <v>7.85E-2</v>
      </c>
      <c r="N1899" s="8">
        <v>7628500</v>
      </c>
      <c r="P1899" s="8">
        <v>4200000</v>
      </c>
      <c r="R1899" s="8">
        <v>4200000</v>
      </c>
      <c r="T1899" s="8">
        <v>1.8163095238095237</v>
      </c>
      <c r="U1899" s="8">
        <v>7.8100000000000003E-2</v>
      </c>
      <c r="V1899">
        <f t="shared" si="199"/>
        <v>2018</v>
      </c>
      <c r="W1899">
        <f t="shared" si="200"/>
        <v>2018</v>
      </c>
      <c r="X1899" t="str">
        <f t="shared" si="201"/>
        <v>FR00</v>
      </c>
    </row>
    <row r="1900" spans="1:24" x14ac:dyDescent="0.2">
      <c r="A1900" s="4">
        <v>43312</v>
      </c>
      <c r="B1900" s="4">
        <v>43314</v>
      </c>
      <c r="C1900" s="4" t="s">
        <v>628</v>
      </c>
      <c r="D1900" t="s">
        <v>377</v>
      </c>
      <c r="E1900" s="4">
        <v>48714</v>
      </c>
      <c r="F1900" s="6">
        <v>6.6250000000000003E-2</v>
      </c>
      <c r="G1900" s="6">
        <v>8.1500000000000003E-2</v>
      </c>
      <c r="H1900" s="6">
        <v>8.37035E-2</v>
      </c>
      <c r="I1900" s="6">
        <v>8.7499999999999994E-2</v>
      </c>
      <c r="J1900" s="6">
        <v>8.1500000000000003E-2</v>
      </c>
      <c r="K1900" s="6">
        <v>8.2167500000000004E-2</v>
      </c>
      <c r="L1900" s="6">
        <v>8.2500000000000004E-2</v>
      </c>
      <c r="N1900" s="8">
        <v>4329500</v>
      </c>
      <c r="P1900" s="8">
        <v>2150000</v>
      </c>
      <c r="R1900" s="8">
        <v>2050000</v>
      </c>
      <c r="T1900" s="8">
        <v>2.111951219512195</v>
      </c>
      <c r="U1900" s="8">
        <v>8.2199999999999995E-2</v>
      </c>
      <c r="V1900">
        <f t="shared" si="199"/>
        <v>2018</v>
      </c>
      <c r="W1900">
        <f t="shared" si="200"/>
        <v>2018</v>
      </c>
      <c r="X1900" t="str">
        <f t="shared" si="201"/>
        <v>FR00</v>
      </c>
    </row>
    <row r="1901" spans="1:24" x14ac:dyDescent="0.2">
      <c r="A1901" s="4">
        <v>43319</v>
      </c>
      <c r="B1901" s="4">
        <v>43321</v>
      </c>
      <c r="C1901" t="s">
        <v>642</v>
      </c>
      <c r="D1901" t="s">
        <v>619</v>
      </c>
      <c r="E1901" s="4">
        <v>48441</v>
      </c>
      <c r="F1901" s="6">
        <v>7.4999999999999997E-2</v>
      </c>
      <c r="H1901" s="6">
        <v>8.2900000000000001E-2</v>
      </c>
      <c r="K1901" s="6">
        <v>8.2000000000000003E-2</v>
      </c>
      <c r="N1901" s="8">
        <v>1500000</v>
      </c>
      <c r="P1901" s="8">
        <v>1500000</v>
      </c>
      <c r="R1901" s="8">
        <v>1500000</v>
      </c>
      <c r="U1901" s="8">
        <v>8.2000000000000003E-2</v>
      </c>
      <c r="V1901">
        <f t="shared" si="199"/>
        <v>2018</v>
      </c>
      <c r="W1901">
        <f t="shared" si="200"/>
        <v>2018</v>
      </c>
      <c r="X1901" t="str">
        <f t="shared" si="201"/>
        <v>FR00</v>
      </c>
    </row>
    <row r="1902" spans="1:24" x14ac:dyDescent="0.2">
      <c r="A1902" s="4">
        <v>43319</v>
      </c>
      <c r="B1902" s="4">
        <v>43321</v>
      </c>
      <c r="C1902" t="s">
        <v>628</v>
      </c>
      <c r="D1902" t="s">
        <v>734</v>
      </c>
      <c r="E1902" s="4">
        <v>43504</v>
      </c>
      <c r="F1902" s="6" t="s">
        <v>630</v>
      </c>
      <c r="G1902" s="6">
        <v>6.1249999999999999E-2</v>
      </c>
      <c r="H1902" s="6">
        <v>6.2863199999999994E-2</v>
      </c>
      <c r="I1902" s="6">
        <v>6.7500000000000004E-2</v>
      </c>
      <c r="J1902" s="6">
        <v>6.1249999999999999E-2</v>
      </c>
      <c r="K1902" s="6">
        <v>6.2371299999999998E-2</v>
      </c>
      <c r="L1902" s="6">
        <v>6.2812499999999993E-2</v>
      </c>
      <c r="M1902" s="8">
        <v>4000000</v>
      </c>
      <c r="N1902" s="8">
        <v>3616000</v>
      </c>
      <c r="O1902" s="8">
        <v>10899000</v>
      </c>
      <c r="P1902" s="8">
        <v>850000</v>
      </c>
      <c r="Q1902" s="8">
        <v>5213000</v>
      </c>
      <c r="R1902" s="8">
        <v>850000</v>
      </c>
      <c r="S1902" s="8">
        <v>5170000</v>
      </c>
      <c r="T1902" s="8">
        <v>4.2541176470588233</v>
      </c>
      <c r="U1902" s="8">
        <v>6.2399999999999997E-2</v>
      </c>
      <c r="V1902">
        <f t="shared" si="199"/>
        <v>2018</v>
      </c>
      <c r="W1902">
        <f t="shared" si="200"/>
        <v>2018</v>
      </c>
      <c r="X1902" t="str">
        <f t="shared" si="201"/>
        <v>SPNS</v>
      </c>
    </row>
    <row r="1903" spans="1:24" x14ac:dyDescent="0.2">
      <c r="A1903" s="4">
        <v>43319</v>
      </c>
      <c r="B1903" s="4">
        <v>43321</v>
      </c>
      <c r="C1903" s="4" t="s">
        <v>628</v>
      </c>
      <c r="D1903" t="s">
        <v>735</v>
      </c>
      <c r="E1903" s="4">
        <v>43593</v>
      </c>
      <c r="F1903" s="6" t="s">
        <v>630</v>
      </c>
      <c r="G1903" s="6">
        <v>6.4375000000000002E-2</v>
      </c>
      <c r="H1903" s="6">
        <v>6.5328800000000006E-2</v>
      </c>
      <c r="I1903" s="6">
        <v>7.0000000000000007E-2</v>
      </c>
      <c r="J1903" s="6">
        <v>6.4375000000000002E-2</v>
      </c>
      <c r="K1903" s="6">
        <v>6.4687499999999995E-2</v>
      </c>
      <c r="L1903" s="6">
        <v>6.5000000000000002E-2</v>
      </c>
      <c r="N1903" s="8">
        <v>2765000</v>
      </c>
      <c r="P1903" s="8">
        <v>1200000</v>
      </c>
      <c r="R1903" s="8">
        <v>1200000</v>
      </c>
      <c r="T1903" s="8">
        <v>2.3041666666666667</v>
      </c>
      <c r="U1903" s="8">
        <v>6.4699999999999994E-2</v>
      </c>
      <c r="V1903">
        <f t="shared" si="199"/>
        <v>2018</v>
      </c>
      <c r="W1903">
        <f t="shared" si="200"/>
        <v>2018</v>
      </c>
      <c r="X1903" t="str">
        <f t="shared" si="201"/>
        <v>SPNS</v>
      </c>
    </row>
    <row r="1904" spans="1:24" x14ac:dyDescent="0.2">
      <c r="A1904" s="4">
        <v>43319</v>
      </c>
      <c r="B1904" s="4">
        <v>43321</v>
      </c>
      <c r="C1904" s="4" t="s">
        <v>628</v>
      </c>
      <c r="D1904" t="s">
        <v>676</v>
      </c>
      <c r="E1904" s="4">
        <v>43905</v>
      </c>
      <c r="F1904" s="6">
        <v>6.25E-2</v>
      </c>
      <c r="G1904" s="6">
        <v>7.4062500000000003E-2</v>
      </c>
      <c r="H1904" s="6">
        <v>7.5713500000000003E-2</v>
      </c>
      <c r="I1904" s="6">
        <v>8.1250000000000003E-2</v>
      </c>
      <c r="J1904" s="6">
        <v>7.4062500000000003E-2</v>
      </c>
      <c r="K1904" s="6">
        <v>7.5198399999999999E-2</v>
      </c>
      <c r="L1904" s="6">
        <v>7.5937500000000005E-2</v>
      </c>
      <c r="N1904" s="8">
        <v>2165000</v>
      </c>
      <c r="P1904" s="8">
        <v>1460000</v>
      </c>
      <c r="R1904" s="8">
        <v>1460000</v>
      </c>
      <c r="T1904" s="8">
        <v>1.4828767123287672</v>
      </c>
      <c r="U1904" s="8">
        <v>7.5200000000000003E-2</v>
      </c>
      <c r="V1904">
        <f t="shared" si="199"/>
        <v>2018</v>
      </c>
      <c r="W1904">
        <f t="shared" si="200"/>
        <v>2018</v>
      </c>
      <c r="X1904" t="str">
        <f t="shared" si="201"/>
        <v>PBS0</v>
      </c>
    </row>
    <row r="1905" spans="1:24" x14ac:dyDescent="0.2">
      <c r="A1905" s="4">
        <v>43319</v>
      </c>
      <c r="B1905" s="4">
        <v>43321</v>
      </c>
      <c r="C1905" s="4" t="s">
        <v>628</v>
      </c>
      <c r="D1905" t="s">
        <v>331</v>
      </c>
      <c r="E1905" s="4">
        <v>44576</v>
      </c>
      <c r="F1905" s="6">
        <v>5.45E-2</v>
      </c>
      <c r="G1905" s="6">
        <v>7.6249999999999998E-2</v>
      </c>
      <c r="H1905" s="6">
        <v>7.66458E-2</v>
      </c>
      <c r="I1905" s="6">
        <v>7.8125E-2</v>
      </c>
      <c r="J1905" s="6">
        <v>7.6249999999999998E-2</v>
      </c>
      <c r="K1905" s="6">
        <v>7.6600000000000001E-2</v>
      </c>
      <c r="L1905" s="6">
        <v>7.7187500000000006E-2</v>
      </c>
      <c r="N1905" s="8">
        <v>933000</v>
      </c>
      <c r="P1905" s="8">
        <v>933000</v>
      </c>
      <c r="R1905" s="8">
        <v>900000</v>
      </c>
      <c r="T1905" s="8">
        <v>1.0366666666666666</v>
      </c>
      <c r="U1905" s="8">
        <v>7.6999999999999999E-2</v>
      </c>
      <c r="V1905">
        <f t="shared" si="199"/>
        <v>2018</v>
      </c>
      <c r="W1905">
        <f t="shared" si="200"/>
        <v>2018</v>
      </c>
      <c r="X1905" t="str">
        <f t="shared" si="201"/>
        <v>PBS0</v>
      </c>
    </row>
    <row r="1906" spans="1:24" x14ac:dyDescent="0.2">
      <c r="A1906" s="4">
        <v>43319</v>
      </c>
      <c r="B1906" s="4">
        <v>43321</v>
      </c>
      <c r="C1906" s="4" t="s">
        <v>628</v>
      </c>
      <c r="D1906" t="s">
        <v>570</v>
      </c>
      <c r="E1906" s="4">
        <v>48167</v>
      </c>
      <c r="F1906" s="6">
        <v>8.8749999999999996E-2</v>
      </c>
      <c r="G1906" s="6">
        <v>8.4062499999999998E-2</v>
      </c>
      <c r="H1906" s="6">
        <v>8.5821900000000007E-2</v>
      </c>
      <c r="I1906" s="6">
        <v>8.9062500000000003E-2</v>
      </c>
      <c r="J1906" s="6">
        <v>8.4062499999999998E-2</v>
      </c>
      <c r="K1906" s="6">
        <v>8.5395799999999994E-2</v>
      </c>
      <c r="L1906" s="6">
        <v>8.5625000000000007E-2</v>
      </c>
      <c r="N1906" s="8">
        <v>928000</v>
      </c>
      <c r="P1906" s="8">
        <v>420000</v>
      </c>
      <c r="R1906" s="8">
        <v>420000</v>
      </c>
      <c r="T1906" s="8">
        <v>2.2095238095238097</v>
      </c>
      <c r="U1906" s="8">
        <v>8.5400000000000004E-2</v>
      </c>
      <c r="V1906">
        <f t="shared" si="199"/>
        <v>2018</v>
      </c>
      <c r="W1906">
        <f t="shared" si="200"/>
        <v>2018</v>
      </c>
      <c r="X1906" t="str">
        <f t="shared" si="201"/>
        <v>PBS0</v>
      </c>
    </row>
    <row r="1907" spans="1:24" x14ac:dyDescent="0.2">
      <c r="A1907" s="4">
        <v>43319</v>
      </c>
      <c r="B1907" s="4">
        <v>43321</v>
      </c>
      <c r="C1907" s="4" t="s">
        <v>628</v>
      </c>
      <c r="D1907" t="s">
        <v>670</v>
      </c>
      <c r="E1907" s="4">
        <v>53888</v>
      </c>
      <c r="F1907" s="6">
        <v>0.08</v>
      </c>
      <c r="G1907" s="6">
        <v>8.6562500000000001E-2</v>
      </c>
      <c r="H1907" s="6">
        <v>8.8346400000000005E-2</v>
      </c>
      <c r="I1907" s="6">
        <v>8.9687500000000003E-2</v>
      </c>
      <c r="J1907" s="6">
        <v>8.6562500000000001E-2</v>
      </c>
      <c r="K1907" s="6">
        <v>8.7629499999999999E-2</v>
      </c>
      <c r="L1907" s="6">
        <v>8.8124999999999995E-2</v>
      </c>
      <c r="N1907" s="8">
        <v>492000</v>
      </c>
      <c r="P1907" s="8">
        <v>350000</v>
      </c>
      <c r="R1907" s="8">
        <v>340000</v>
      </c>
      <c r="T1907" s="8">
        <v>1.4470588235294117</v>
      </c>
      <c r="U1907" s="8">
        <v>8.77E-2</v>
      </c>
      <c r="V1907">
        <f t="shared" si="199"/>
        <v>2018</v>
      </c>
      <c r="W1907">
        <f t="shared" si="200"/>
        <v>2018</v>
      </c>
      <c r="X1907" t="str">
        <f t="shared" si="201"/>
        <v>PBS0</v>
      </c>
    </row>
    <row r="1908" spans="1:24" x14ac:dyDescent="0.2">
      <c r="A1908" s="4">
        <v>43319</v>
      </c>
      <c r="B1908" s="4">
        <v>43322</v>
      </c>
      <c r="C1908" t="s">
        <v>642</v>
      </c>
      <c r="D1908" t="s">
        <v>332</v>
      </c>
      <c r="E1908" s="4">
        <v>46402</v>
      </c>
      <c r="F1908" s="6">
        <v>0.06</v>
      </c>
      <c r="K1908" s="6">
        <v>8.1100000000000005E-2</v>
      </c>
      <c r="N1908" s="8">
        <v>500000</v>
      </c>
      <c r="P1908" s="8">
        <v>500000</v>
      </c>
      <c r="R1908" s="8">
        <v>500000</v>
      </c>
      <c r="T1908" s="8">
        <v>1</v>
      </c>
      <c r="U1908" s="8">
        <v>8.1100000000000005E-2</v>
      </c>
      <c r="V1908">
        <f t="shared" si="199"/>
        <v>2018</v>
      </c>
      <c r="W1908">
        <f t="shared" si="200"/>
        <v>2018</v>
      </c>
      <c r="X1908" t="str">
        <f t="shared" si="201"/>
        <v>PBS0</v>
      </c>
    </row>
    <row r="1909" spans="1:24" x14ac:dyDescent="0.2">
      <c r="A1909" s="4">
        <v>43320</v>
      </c>
      <c r="B1909" s="4">
        <v>43322</v>
      </c>
      <c r="C1909" t="s">
        <v>642</v>
      </c>
      <c r="D1909" t="s">
        <v>300</v>
      </c>
      <c r="E1909" s="4">
        <v>44696</v>
      </c>
      <c r="F1909" s="6">
        <v>7.0000000000000007E-2</v>
      </c>
      <c r="H1909" s="6">
        <v>7.7499999999999999E-2</v>
      </c>
      <c r="K1909" s="6">
        <v>7.5399999999999995E-2</v>
      </c>
      <c r="N1909" s="8">
        <v>1000000</v>
      </c>
      <c r="P1909" s="8">
        <v>1000000</v>
      </c>
      <c r="R1909" s="8">
        <v>1000000</v>
      </c>
      <c r="U1909" s="8">
        <v>7.5399999999999995E-2</v>
      </c>
      <c r="V1909">
        <f t="shared" si="199"/>
        <v>2018</v>
      </c>
      <c r="W1909">
        <f t="shared" si="200"/>
        <v>2018</v>
      </c>
      <c r="X1909" t="str">
        <f t="shared" si="201"/>
        <v>FR00</v>
      </c>
    </row>
    <row r="1910" spans="1:24" x14ac:dyDescent="0.2">
      <c r="A1910" s="4">
        <v>43320</v>
      </c>
      <c r="B1910" s="4">
        <v>43325</v>
      </c>
      <c r="C1910" t="s">
        <v>642</v>
      </c>
      <c r="D1910" t="s">
        <v>410</v>
      </c>
      <c r="E1910" s="4">
        <v>52336</v>
      </c>
      <c r="F1910" s="6">
        <v>6.7500000000000004E-2</v>
      </c>
      <c r="H1910" s="6">
        <v>8.7300000000000003E-2</v>
      </c>
      <c r="K1910" s="6">
        <v>8.7300000000000003E-2</v>
      </c>
      <c r="N1910" s="8">
        <v>500000</v>
      </c>
      <c r="P1910" s="8">
        <v>500000</v>
      </c>
      <c r="R1910" s="8">
        <v>500000</v>
      </c>
      <c r="T1910" s="8">
        <v>1</v>
      </c>
      <c r="U1910" s="8">
        <v>8.7300000000000003E-2</v>
      </c>
      <c r="V1910">
        <f t="shared" si="199"/>
        <v>2018</v>
      </c>
      <c r="W1910">
        <f t="shared" si="200"/>
        <v>2018</v>
      </c>
      <c r="X1910" t="str">
        <f t="shared" si="201"/>
        <v>PBS0</v>
      </c>
    </row>
    <row r="1911" spans="1:24" x14ac:dyDescent="0.2">
      <c r="A1911" s="4">
        <v>43326</v>
      </c>
      <c r="B1911" s="4">
        <v>43328</v>
      </c>
      <c r="C1911" t="s">
        <v>628</v>
      </c>
      <c r="D1911" t="s">
        <v>688</v>
      </c>
      <c r="E1911" s="4">
        <v>43419</v>
      </c>
      <c r="F1911" s="6" t="s">
        <v>630</v>
      </c>
      <c r="G1911" s="6">
        <v>5.0999999999999997E-2</v>
      </c>
      <c r="H1911" s="6">
        <v>5.46489E-2</v>
      </c>
      <c r="I1911" s="6">
        <v>6.0999999999999999E-2</v>
      </c>
      <c r="J1911" s="6">
        <v>5.0999999999999997E-2</v>
      </c>
      <c r="K1911" s="6">
        <v>5.2479999999999999E-2</v>
      </c>
      <c r="L1911" s="6">
        <v>5.2999999999999999E-2</v>
      </c>
      <c r="M1911" s="8">
        <v>10000000</v>
      </c>
      <c r="N1911" s="8">
        <v>8179000</v>
      </c>
      <c r="O1911" s="8">
        <v>34376800</v>
      </c>
      <c r="P1911" s="8">
        <v>7250000</v>
      </c>
      <c r="Q1911" s="8">
        <v>23100000</v>
      </c>
      <c r="R1911" s="8">
        <v>3000000</v>
      </c>
      <c r="S1911" s="8">
        <v>16500000</v>
      </c>
      <c r="T1911" s="8">
        <v>2.7263333333333333</v>
      </c>
      <c r="U1911" s="8">
        <v>5.3499999999999999E-2</v>
      </c>
      <c r="V1911">
        <f t="shared" si="199"/>
        <v>2018</v>
      </c>
      <c r="W1911">
        <f t="shared" si="200"/>
        <v>2018</v>
      </c>
      <c r="X1911" t="str">
        <f t="shared" si="201"/>
        <v>SPN1</v>
      </c>
    </row>
    <row r="1912" spans="1:24" x14ac:dyDescent="0.2">
      <c r="A1912" s="4">
        <v>43326</v>
      </c>
      <c r="B1912" s="4">
        <v>43328</v>
      </c>
      <c r="C1912" s="4" t="s">
        <v>628</v>
      </c>
      <c r="D1912" t="s">
        <v>727</v>
      </c>
      <c r="E1912" s="4">
        <v>43622</v>
      </c>
      <c r="F1912" s="6" t="s">
        <v>630</v>
      </c>
      <c r="G1912" s="6">
        <v>0.06</v>
      </c>
      <c r="H1912" s="6">
        <v>6.2825699999999998E-2</v>
      </c>
      <c r="I1912" s="6">
        <v>6.7500000000000004E-2</v>
      </c>
      <c r="J1912" s="6">
        <v>0.06</v>
      </c>
      <c r="K1912" s="6">
        <v>6.0999999999999999E-2</v>
      </c>
      <c r="L1912" s="6">
        <v>6.1800000000000001E-2</v>
      </c>
      <c r="N1912" s="8">
        <v>7545000</v>
      </c>
      <c r="P1912" s="8">
        <v>5250000</v>
      </c>
      <c r="R1912" s="8">
        <v>3000000</v>
      </c>
      <c r="T1912" s="8">
        <v>2.5150000000000001</v>
      </c>
      <c r="U1912" s="8">
        <v>6.1499999999999999E-2</v>
      </c>
      <c r="V1912">
        <f t="shared" si="199"/>
        <v>2018</v>
      </c>
      <c r="W1912">
        <f t="shared" si="200"/>
        <v>2018</v>
      </c>
      <c r="X1912" t="str">
        <f t="shared" si="201"/>
        <v>SPN1</v>
      </c>
    </row>
    <row r="1913" spans="1:24" x14ac:dyDescent="0.2">
      <c r="A1913" s="4">
        <v>43326</v>
      </c>
      <c r="B1913" s="4">
        <v>43328</v>
      </c>
      <c r="C1913" s="4" t="s">
        <v>628</v>
      </c>
      <c r="D1913" t="s">
        <v>375</v>
      </c>
      <c r="E1913" s="4">
        <v>45061</v>
      </c>
      <c r="F1913" s="6">
        <v>5.6250000000000001E-2</v>
      </c>
      <c r="G1913" s="6">
        <v>7.7700000000000005E-2</v>
      </c>
      <c r="H1913" s="6">
        <v>7.9578999999999997E-2</v>
      </c>
      <c r="I1913" s="6">
        <v>8.2500000000000004E-2</v>
      </c>
      <c r="J1913" s="6">
        <v>7.7700000000000005E-2</v>
      </c>
      <c r="K1913" s="6">
        <v>7.8693100000000002E-2</v>
      </c>
      <c r="L1913" s="6">
        <v>7.9500000000000001E-2</v>
      </c>
      <c r="N1913" s="8">
        <v>6703000</v>
      </c>
      <c r="P1913" s="8">
        <v>3950000</v>
      </c>
      <c r="R1913" s="8">
        <v>3950000</v>
      </c>
      <c r="T1913" s="8">
        <v>1.6969620253164557</v>
      </c>
      <c r="U1913" s="8">
        <v>7.8700000000000006E-2</v>
      </c>
      <c r="V1913">
        <f t="shared" si="199"/>
        <v>2018</v>
      </c>
      <c r="W1913">
        <f t="shared" si="200"/>
        <v>2018</v>
      </c>
      <c r="X1913" t="str">
        <f t="shared" si="201"/>
        <v>FR00</v>
      </c>
    </row>
    <row r="1914" spans="1:24" x14ac:dyDescent="0.2">
      <c r="A1914" s="4">
        <v>43326</v>
      </c>
      <c r="B1914" s="4">
        <v>43328</v>
      </c>
      <c r="C1914" s="4" t="s">
        <v>628</v>
      </c>
      <c r="D1914" t="s">
        <v>376</v>
      </c>
      <c r="E1914" s="4">
        <v>46888</v>
      </c>
      <c r="F1914" s="6">
        <v>6.1249999999999999E-2</v>
      </c>
      <c r="G1914" s="6">
        <v>7.9600000000000004E-2</v>
      </c>
      <c r="H1914" s="6">
        <v>8.1037600000000001E-2</v>
      </c>
      <c r="I1914" s="6">
        <v>8.2500000000000004E-2</v>
      </c>
      <c r="J1914" s="6">
        <v>7.9600000000000004E-2</v>
      </c>
      <c r="K1914" s="6">
        <v>8.0698000000000006E-2</v>
      </c>
      <c r="L1914" s="6">
        <v>8.1000000000000003E-2</v>
      </c>
      <c r="N1914" s="8">
        <v>5798000</v>
      </c>
      <c r="P1914" s="8">
        <v>3100000</v>
      </c>
      <c r="R1914" s="8">
        <v>3100000</v>
      </c>
      <c r="T1914" s="8">
        <v>1.8703225806451613</v>
      </c>
      <c r="U1914" s="8">
        <v>8.0699999999999994E-2</v>
      </c>
      <c r="V1914">
        <f t="shared" si="199"/>
        <v>2018</v>
      </c>
      <c r="W1914">
        <f t="shared" si="200"/>
        <v>2018</v>
      </c>
      <c r="X1914" t="str">
        <f t="shared" si="201"/>
        <v>FR00</v>
      </c>
    </row>
    <row r="1915" spans="1:24" x14ac:dyDescent="0.2">
      <c r="A1915" s="4">
        <v>43326</v>
      </c>
      <c r="B1915" s="4">
        <v>43328</v>
      </c>
      <c r="C1915" s="4" t="s">
        <v>628</v>
      </c>
      <c r="D1915" t="s">
        <v>377</v>
      </c>
      <c r="E1915" s="4">
        <v>48714</v>
      </c>
      <c r="F1915" s="6">
        <v>6.6250000000000003E-2</v>
      </c>
      <c r="G1915" s="6">
        <v>8.3000000000000004E-2</v>
      </c>
      <c r="H1915" s="6">
        <v>8.5006399999999996E-2</v>
      </c>
      <c r="I1915" s="6">
        <v>8.7499999999999994E-2</v>
      </c>
      <c r="J1915" s="6">
        <v>8.3000000000000004E-2</v>
      </c>
      <c r="K1915" s="6">
        <v>8.4398200000000007E-2</v>
      </c>
      <c r="L1915" s="6">
        <v>8.5000000000000006E-2</v>
      </c>
      <c r="N1915" s="8">
        <v>4308000</v>
      </c>
      <c r="P1915" s="8">
        <v>3000000</v>
      </c>
      <c r="R1915" s="8">
        <v>3000000</v>
      </c>
      <c r="T1915" s="8">
        <v>1.4359999999999999</v>
      </c>
      <c r="U1915" s="8">
        <v>8.4400000000000003E-2</v>
      </c>
      <c r="V1915">
        <f t="shared" si="199"/>
        <v>2018</v>
      </c>
      <c r="W1915">
        <f t="shared" si="200"/>
        <v>2018</v>
      </c>
      <c r="X1915" t="str">
        <f t="shared" si="201"/>
        <v>FR00</v>
      </c>
    </row>
    <row r="1916" spans="1:24" x14ac:dyDescent="0.2">
      <c r="A1916" s="4">
        <v>43326</v>
      </c>
      <c r="B1916" s="4">
        <v>43328</v>
      </c>
      <c r="C1916" s="4" t="s">
        <v>628</v>
      </c>
      <c r="D1916" t="s">
        <v>674</v>
      </c>
      <c r="E1916" s="4">
        <v>50540</v>
      </c>
      <c r="F1916" s="6">
        <v>7.4999999999999997E-2</v>
      </c>
      <c r="G1916" s="6">
        <v>8.3400000000000002E-2</v>
      </c>
      <c r="H1916" s="6">
        <v>8.6563699999999993E-2</v>
      </c>
      <c r="I1916" s="6">
        <v>0.09</v>
      </c>
      <c r="J1916" s="6">
        <v>8.3400000000000002E-2</v>
      </c>
      <c r="K1916" s="6">
        <v>8.48357E-2</v>
      </c>
      <c r="L1916" s="6">
        <v>8.5000000000000006E-2</v>
      </c>
      <c r="N1916" s="8">
        <v>1843800</v>
      </c>
      <c r="P1916" s="8">
        <v>550000</v>
      </c>
      <c r="R1916" s="8">
        <v>450000</v>
      </c>
      <c r="T1916" s="8">
        <v>4.0973333333333333</v>
      </c>
      <c r="U1916" s="8">
        <v>8.4900000000000003E-2</v>
      </c>
      <c r="V1916">
        <f t="shared" si="199"/>
        <v>2018</v>
      </c>
      <c r="W1916">
        <f t="shared" si="200"/>
        <v>2018</v>
      </c>
      <c r="X1916" t="str">
        <f t="shared" si="201"/>
        <v>FR00</v>
      </c>
    </row>
    <row r="1917" spans="1:24" x14ac:dyDescent="0.2">
      <c r="A1917" s="4">
        <v>43327</v>
      </c>
      <c r="B1917" s="4">
        <v>43332</v>
      </c>
      <c r="C1917" t="s">
        <v>642</v>
      </c>
      <c r="D1917" t="s">
        <v>619</v>
      </c>
      <c r="E1917" s="4">
        <v>48441</v>
      </c>
      <c r="F1917" s="6">
        <v>7.4999999999999997E-2</v>
      </c>
      <c r="H1917" s="6">
        <v>8.3699999999999997E-2</v>
      </c>
      <c r="K1917" s="6">
        <v>8.3500000000000005E-2</v>
      </c>
      <c r="N1917" s="8">
        <v>750000</v>
      </c>
      <c r="P1917" s="8">
        <v>750000</v>
      </c>
      <c r="R1917" s="8">
        <v>750000</v>
      </c>
      <c r="U1917" s="8">
        <v>8.3500000000000005E-2</v>
      </c>
      <c r="V1917">
        <f t="shared" si="199"/>
        <v>2018</v>
      </c>
      <c r="W1917">
        <f t="shared" si="200"/>
        <v>2018</v>
      </c>
      <c r="X1917" t="str">
        <f t="shared" si="201"/>
        <v>FR00</v>
      </c>
    </row>
    <row r="1918" spans="1:24" x14ac:dyDescent="0.2">
      <c r="A1918" s="4">
        <v>43333</v>
      </c>
      <c r="B1918" s="4">
        <v>43336</v>
      </c>
      <c r="C1918" t="s">
        <v>628</v>
      </c>
      <c r="D1918" t="s">
        <v>734</v>
      </c>
      <c r="E1918" s="4">
        <v>43504</v>
      </c>
      <c r="F1918" s="6" t="s">
        <v>630</v>
      </c>
      <c r="G1918" s="6">
        <v>6.21875E-2</v>
      </c>
      <c r="H1918" s="6">
        <v>6.3425400000000007E-2</v>
      </c>
      <c r="I1918" s="6">
        <v>7.0000000000000007E-2</v>
      </c>
      <c r="J1918" s="6">
        <v>6.21875E-2</v>
      </c>
      <c r="K1918" s="6">
        <v>6.3043799999999997E-2</v>
      </c>
      <c r="L1918" s="6">
        <v>6.1249999999999999E-2</v>
      </c>
      <c r="M1918" s="8">
        <v>4000000</v>
      </c>
      <c r="N1918" s="8">
        <v>8285000</v>
      </c>
      <c r="O1918" s="8">
        <v>14802000</v>
      </c>
      <c r="P1918" s="8">
        <v>5000000</v>
      </c>
      <c r="Q1918" s="8">
        <v>8265000</v>
      </c>
      <c r="R1918" s="8">
        <v>3000000</v>
      </c>
      <c r="S1918" s="8">
        <v>6265000</v>
      </c>
      <c r="T1918" s="8">
        <v>2.7616666666666667</v>
      </c>
      <c r="U1918" s="8">
        <v>6.3100000000000003E-2</v>
      </c>
      <c r="V1918">
        <f t="shared" si="199"/>
        <v>2018</v>
      </c>
      <c r="W1918">
        <f t="shared" si="200"/>
        <v>2018</v>
      </c>
      <c r="X1918" t="str">
        <f t="shared" si="201"/>
        <v>SPNS</v>
      </c>
    </row>
    <row r="1919" spans="1:24" x14ac:dyDescent="0.2">
      <c r="A1919" s="4">
        <v>43333</v>
      </c>
      <c r="B1919" s="4">
        <v>43336</v>
      </c>
      <c r="C1919" s="4" t="s">
        <v>628</v>
      </c>
      <c r="D1919" t="s">
        <v>735</v>
      </c>
      <c r="E1919" s="4">
        <v>43593</v>
      </c>
      <c r="F1919" s="6" t="s">
        <v>630</v>
      </c>
      <c r="G1919" s="6">
        <v>6.4375000000000002E-2</v>
      </c>
      <c r="H1919" s="6">
        <v>6.6205899999999998E-2</v>
      </c>
      <c r="I1919" s="6">
        <v>6.8125000000000005E-2</v>
      </c>
      <c r="J1919" s="6">
        <v>6.4375000000000002E-2</v>
      </c>
      <c r="K1919" s="6">
        <v>6.5365599999999996E-2</v>
      </c>
      <c r="L1919" s="6">
        <v>6.6250000000000003E-2</v>
      </c>
      <c r="N1919" s="8">
        <v>2885000</v>
      </c>
      <c r="P1919" s="8">
        <v>1000000</v>
      </c>
      <c r="R1919" s="8">
        <v>1000000</v>
      </c>
      <c r="T1919" s="8">
        <v>2.8849999999999998</v>
      </c>
      <c r="U1919" s="8">
        <v>6.54E-2</v>
      </c>
      <c r="V1919">
        <f t="shared" si="199"/>
        <v>2018</v>
      </c>
      <c r="W1919">
        <f t="shared" si="200"/>
        <v>2018</v>
      </c>
      <c r="X1919" t="str">
        <f t="shared" si="201"/>
        <v>SPNS</v>
      </c>
    </row>
    <row r="1920" spans="1:24" x14ac:dyDescent="0.2">
      <c r="A1920" s="4">
        <v>43333</v>
      </c>
      <c r="B1920" s="4">
        <v>43336</v>
      </c>
      <c r="C1920" s="4" t="s">
        <v>628</v>
      </c>
      <c r="D1920" t="s">
        <v>676</v>
      </c>
      <c r="E1920" s="4">
        <v>43905</v>
      </c>
      <c r="F1920" s="6">
        <v>6.25E-2</v>
      </c>
      <c r="G1920" s="6">
        <v>7.4062500000000003E-2</v>
      </c>
      <c r="H1920" s="6">
        <v>7.5648699999999999E-2</v>
      </c>
      <c r="I1920" s="6">
        <v>0.08</v>
      </c>
      <c r="J1920" s="6">
        <v>7.4062500000000003E-2</v>
      </c>
      <c r="K1920" s="6">
        <v>7.5198500000000001E-2</v>
      </c>
      <c r="L1920" s="6">
        <v>7.5624999999999998E-2</v>
      </c>
      <c r="N1920" s="8">
        <v>1864000</v>
      </c>
      <c r="P1920" s="8">
        <v>1120000</v>
      </c>
      <c r="R1920" s="8">
        <v>1120000</v>
      </c>
      <c r="T1920" s="8">
        <v>1.6642857142857144</v>
      </c>
      <c r="U1920" s="8">
        <v>7.5200000000000003E-2</v>
      </c>
      <c r="V1920">
        <f t="shared" si="199"/>
        <v>2018</v>
      </c>
      <c r="W1920">
        <f t="shared" si="200"/>
        <v>2018</v>
      </c>
      <c r="X1920" t="str">
        <f t="shared" si="201"/>
        <v>PBS0</v>
      </c>
    </row>
    <row r="1921" spans="1:24" x14ac:dyDescent="0.2">
      <c r="A1921" s="4">
        <v>43333</v>
      </c>
      <c r="B1921" s="4">
        <v>43336</v>
      </c>
      <c r="C1921" s="4" t="s">
        <v>628</v>
      </c>
      <c r="D1921" t="s">
        <v>331</v>
      </c>
      <c r="E1921" s="4">
        <v>44576</v>
      </c>
      <c r="F1921" s="6">
        <v>5.45E-2</v>
      </c>
      <c r="G1921" s="6">
        <v>7.5312500000000004E-2</v>
      </c>
      <c r="H1921" s="6">
        <v>7.6983200000000002E-2</v>
      </c>
      <c r="I1921" s="6">
        <v>7.8437499999999993E-2</v>
      </c>
      <c r="J1921" s="6">
        <v>7.5312500000000004E-2</v>
      </c>
      <c r="K1921" s="6">
        <v>7.6899400000000007E-2</v>
      </c>
      <c r="L1921" s="6">
        <v>7.7499999999999999E-2</v>
      </c>
      <c r="N1921" s="8">
        <v>566000</v>
      </c>
      <c r="P1921" s="8">
        <v>500000</v>
      </c>
      <c r="R1921" s="8">
        <v>500000</v>
      </c>
      <c r="T1921" s="8">
        <v>1.1319999999999999</v>
      </c>
      <c r="U1921" s="8">
        <v>7.6899999999999996E-2</v>
      </c>
      <c r="V1921">
        <f t="shared" si="199"/>
        <v>2018</v>
      </c>
      <c r="W1921">
        <f t="shared" si="200"/>
        <v>2018</v>
      </c>
      <c r="X1921" t="str">
        <f t="shared" si="201"/>
        <v>PBS0</v>
      </c>
    </row>
    <row r="1922" spans="1:24" x14ac:dyDescent="0.2">
      <c r="A1922" s="4">
        <v>43333</v>
      </c>
      <c r="B1922" s="4">
        <v>43336</v>
      </c>
      <c r="C1922" s="4" t="s">
        <v>628</v>
      </c>
      <c r="D1922" t="s">
        <v>697</v>
      </c>
      <c r="E1922" s="4">
        <v>45945</v>
      </c>
      <c r="F1922" s="6">
        <v>6.1249999999999999E-2</v>
      </c>
      <c r="G1922" s="6">
        <v>8.1562499999999996E-2</v>
      </c>
      <c r="H1922" s="6">
        <v>8.2911100000000001E-2</v>
      </c>
      <c r="I1922" s="6">
        <v>8.4687499999999999E-2</v>
      </c>
      <c r="J1922" s="6">
        <v>8.1562499999999996E-2</v>
      </c>
      <c r="K1922" s="6">
        <v>8.2475199999999999E-2</v>
      </c>
      <c r="L1922" s="6">
        <v>8.3437499999999998E-2</v>
      </c>
      <c r="N1922" s="8">
        <v>175000</v>
      </c>
      <c r="P1922" s="8">
        <v>135000</v>
      </c>
      <c r="R1922" s="8">
        <v>135000</v>
      </c>
      <c r="T1922" s="8">
        <v>1.2962962962962963</v>
      </c>
      <c r="U1922" s="8">
        <v>8.2500000000000004E-2</v>
      </c>
      <c r="V1922">
        <f t="shared" si="199"/>
        <v>2018</v>
      </c>
      <c r="W1922">
        <f t="shared" si="200"/>
        <v>2018</v>
      </c>
      <c r="X1922" t="str">
        <f t="shared" si="201"/>
        <v>PBS0</v>
      </c>
    </row>
    <row r="1923" spans="1:24" x14ac:dyDescent="0.2">
      <c r="A1923" s="4">
        <v>43333</v>
      </c>
      <c r="B1923" s="4">
        <v>43336</v>
      </c>
      <c r="C1923" s="4" t="s">
        <v>628</v>
      </c>
      <c r="D1923" t="s">
        <v>570</v>
      </c>
      <c r="E1923" s="4">
        <v>48167</v>
      </c>
      <c r="F1923" s="6">
        <v>0.08</v>
      </c>
      <c r="G1923" s="6">
        <v>8.5625000000000007E-2</v>
      </c>
      <c r="H1923" s="6">
        <v>8.6385299999999998E-2</v>
      </c>
      <c r="I1923" s="6">
        <v>9.0624999999999997E-2</v>
      </c>
      <c r="J1923" s="6">
        <v>8.5625000000000007E-2</v>
      </c>
      <c r="K1923" s="6">
        <v>8.6098900000000006E-2</v>
      </c>
      <c r="L1923" s="6">
        <v>8.6249999999999993E-2</v>
      </c>
      <c r="N1923" s="8">
        <v>1027000</v>
      </c>
      <c r="P1923" s="8">
        <v>510000</v>
      </c>
      <c r="R1923" s="8">
        <v>510000</v>
      </c>
      <c r="T1923" s="8">
        <v>2.0137254901960784</v>
      </c>
      <c r="U1923" s="8">
        <v>8.6099999999999996E-2</v>
      </c>
      <c r="V1923">
        <f t="shared" si="199"/>
        <v>2018</v>
      </c>
      <c r="W1923">
        <f t="shared" si="200"/>
        <v>2018</v>
      </c>
      <c r="X1923" t="str">
        <f t="shared" si="201"/>
        <v>PBS0</v>
      </c>
    </row>
    <row r="1924" spans="1:24" x14ac:dyDescent="0.2">
      <c r="A1924" s="4">
        <v>43333</v>
      </c>
      <c r="B1924" s="4">
        <v>43339</v>
      </c>
      <c r="C1924" t="s">
        <v>642</v>
      </c>
      <c r="D1924" t="s">
        <v>697</v>
      </c>
      <c r="E1924" s="4">
        <v>45945</v>
      </c>
      <c r="F1924" s="6">
        <v>6.1249999999999999E-2</v>
      </c>
      <c r="H1924" s="6">
        <v>8.2475199999999999E-2</v>
      </c>
      <c r="K1924" s="6">
        <v>8.2475199999999999E-2</v>
      </c>
      <c r="N1924" s="8">
        <v>500000</v>
      </c>
      <c r="P1924" s="8">
        <v>500000</v>
      </c>
      <c r="R1924" s="8">
        <v>500000</v>
      </c>
      <c r="T1924" s="8">
        <v>1</v>
      </c>
      <c r="U1924" s="8">
        <v>8.2475199999999999E-2</v>
      </c>
      <c r="V1924">
        <f t="shared" si="199"/>
        <v>2018</v>
      </c>
      <c r="W1924">
        <f t="shared" si="200"/>
        <v>2018</v>
      </c>
      <c r="X1924" t="str">
        <f t="shared" si="201"/>
        <v>PBS0</v>
      </c>
    </row>
    <row r="1925" spans="1:24" x14ac:dyDescent="0.2">
      <c r="A1925" s="4">
        <v>43339</v>
      </c>
      <c r="B1925" s="4">
        <v>43341</v>
      </c>
      <c r="C1925" t="s">
        <v>642</v>
      </c>
      <c r="D1925" t="s">
        <v>736</v>
      </c>
      <c r="E1925" s="4">
        <v>45167</v>
      </c>
      <c r="F1925" s="6">
        <v>0.08</v>
      </c>
      <c r="H1925" s="6">
        <v>0.08</v>
      </c>
      <c r="K1925" s="6">
        <v>0.08</v>
      </c>
      <c r="N1925" s="8">
        <v>3500000</v>
      </c>
      <c r="P1925" s="8">
        <v>3500000</v>
      </c>
      <c r="R1925" s="8">
        <v>3500000</v>
      </c>
      <c r="U1925" s="8">
        <v>0.08</v>
      </c>
      <c r="V1925">
        <f t="shared" si="199"/>
        <v>2018</v>
      </c>
      <c r="W1925">
        <f t="shared" si="200"/>
        <v>2018</v>
      </c>
      <c r="X1925" t="str">
        <f t="shared" si="201"/>
        <v>FRNT</v>
      </c>
    </row>
    <row r="1926" spans="1:24" x14ac:dyDescent="0.2">
      <c r="A1926" s="4">
        <v>43339</v>
      </c>
      <c r="B1926" s="4">
        <v>43341</v>
      </c>
      <c r="C1926" t="s">
        <v>642</v>
      </c>
      <c r="D1926" t="s">
        <v>737</v>
      </c>
      <c r="E1926" s="4">
        <v>45167</v>
      </c>
      <c r="F1926" s="6">
        <v>0.08</v>
      </c>
      <c r="H1926" s="6">
        <v>0.08</v>
      </c>
      <c r="K1926" s="6">
        <v>0.08</v>
      </c>
      <c r="N1926" s="8">
        <v>1500000</v>
      </c>
      <c r="P1926" s="8">
        <v>1500000</v>
      </c>
      <c r="R1926" s="8">
        <v>1500000</v>
      </c>
      <c r="U1926" s="8">
        <v>0.08</v>
      </c>
      <c r="V1926">
        <f t="shared" si="199"/>
        <v>2018</v>
      </c>
      <c r="W1926">
        <f t="shared" si="200"/>
        <v>2018</v>
      </c>
      <c r="X1926" t="str">
        <f t="shared" si="201"/>
        <v>PBSN</v>
      </c>
    </row>
    <row r="1927" spans="1:24" x14ac:dyDescent="0.2">
      <c r="A1927" s="4">
        <v>43339</v>
      </c>
      <c r="B1927" s="4">
        <v>43341</v>
      </c>
      <c r="C1927" t="s">
        <v>642</v>
      </c>
      <c r="D1927" t="s">
        <v>535</v>
      </c>
      <c r="E1927" s="4">
        <v>49810</v>
      </c>
      <c r="F1927" s="6">
        <v>8.2500000000000004E-2</v>
      </c>
      <c r="H1927" s="6">
        <v>8.3799999999999999E-2</v>
      </c>
      <c r="K1927" s="6">
        <v>8.3599999999999994E-2</v>
      </c>
      <c r="N1927" s="8">
        <v>1000000</v>
      </c>
      <c r="P1927" s="8">
        <v>1000000</v>
      </c>
      <c r="R1927" s="8">
        <v>1000000</v>
      </c>
      <c r="U1927" s="8">
        <v>8.3599999999999994E-2</v>
      </c>
      <c r="V1927">
        <f t="shared" si="199"/>
        <v>2018</v>
      </c>
      <c r="W1927">
        <f t="shared" si="200"/>
        <v>2018</v>
      </c>
      <c r="X1927" t="str">
        <f t="shared" si="201"/>
        <v>FR00</v>
      </c>
    </row>
    <row r="1928" spans="1:24" x14ac:dyDescent="0.2">
      <c r="A1928" s="4">
        <v>43340</v>
      </c>
      <c r="B1928" s="4">
        <v>43342</v>
      </c>
      <c r="C1928" t="s">
        <v>628</v>
      </c>
      <c r="D1928" t="s">
        <v>738</v>
      </c>
      <c r="E1928" s="4">
        <v>43433</v>
      </c>
      <c r="F1928" s="6" t="s">
        <v>630</v>
      </c>
      <c r="G1928" s="6">
        <v>5.2999999999999999E-2</v>
      </c>
      <c r="H1928" s="6">
        <v>5.5713899999999997E-2</v>
      </c>
      <c r="I1928" s="6">
        <v>6.0999999999999999E-2</v>
      </c>
      <c r="J1928" s="6">
        <v>5.2999999999999999E-2</v>
      </c>
      <c r="K1928" s="6">
        <v>5.32983E-2</v>
      </c>
      <c r="L1928" s="6">
        <v>5.3999999999999999E-2</v>
      </c>
      <c r="M1928" s="8">
        <v>10000000</v>
      </c>
      <c r="N1928" s="8">
        <v>10880000</v>
      </c>
      <c r="O1928" s="8">
        <v>59284500</v>
      </c>
      <c r="P1928" s="8">
        <v>3000000</v>
      </c>
      <c r="Q1928" s="8">
        <v>28850000</v>
      </c>
      <c r="R1928" s="8">
        <v>3000000</v>
      </c>
      <c r="S1928" s="8">
        <v>20000000</v>
      </c>
      <c r="T1928" s="8">
        <v>3.6266666666666665</v>
      </c>
      <c r="U1928" s="8">
        <v>5.33E-2</v>
      </c>
      <c r="V1928">
        <f t="shared" si="199"/>
        <v>2018</v>
      </c>
      <c r="W1928">
        <f t="shared" si="200"/>
        <v>2018</v>
      </c>
      <c r="X1928" t="str">
        <f t="shared" si="201"/>
        <v>SPN0</v>
      </c>
    </row>
    <row r="1929" spans="1:24" x14ac:dyDescent="0.2">
      <c r="A1929" s="4">
        <v>43340</v>
      </c>
      <c r="B1929" s="4">
        <v>43342</v>
      </c>
      <c r="C1929" s="4" t="s">
        <v>628</v>
      </c>
      <c r="D1929" t="s">
        <v>739</v>
      </c>
      <c r="E1929" s="4">
        <v>43706</v>
      </c>
      <c r="F1929" s="6" t="s">
        <v>630</v>
      </c>
      <c r="G1929" s="6">
        <v>6.1899999999999997E-2</v>
      </c>
      <c r="H1929" s="6">
        <v>6.5028600000000006E-2</v>
      </c>
      <c r="I1929" s="6">
        <v>6.8000000000000005E-2</v>
      </c>
      <c r="J1929" s="6">
        <v>6.1899999999999997E-2</v>
      </c>
      <c r="K1929" s="6">
        <v>6.1899999999999997E-2</v>
      </c>
      <c r="L1929" s="6">
        <v>6.1899999999999997E-2</v>
      </c>
      <c r="N1929" s="8">
        <v>5800000</v>
      </c>
      <c r="P1929" s="8">
        <v>1150000</v>
      </c>
      <c r="R1929" s="8">
        <v>1100000</v>
      </c>
      <c r="T1929" s="8">
        <v>5.2727272727272725</v>
      </c>
      <c r="U1929" s="8">
        <v>6.2E-2</v>
      </c>
      <c r="V1929">
        <f t="shared" si="199"/>
        <v>2018</v>
      </c>
      <c r="W1929">
        <f t="shared" si="200"/>
        <v>2018</v>
      </c>
      <c r="X1929" t="str">
        <f t="shared" si="201"/>
        <v>SPN1</v>
      </c>
    </row>
    <row r="1930" spans="1:24" x14ac:dyDescent="0.2">
      <c r="A1930" s="4">
        <v>43340</v>
      </c>
      <c r="B1930" s="4">
        <v>43342</v>
      </c>
      <c r="C1930" s="4" t="s">
        <v>628</v>
      </c>
      <c r="D1930" t="s">
        <v>375</v>
      </c>
      <c r="E1930" s="4">
        <v>45061</v>
      </c>
      <c r="F1930" s="6">
        <v>5.6250000000000001E-2</v>
      </c>
      <c r="G1930" s="6">
        <v>7.7200000000000005E-2</v>
      </c>
      <c r="H1930" s="6">
        <v>7.8983200000000003E-2</v>
      </c>
      <c r="I1930" s="6">
        <v>8.2400000000000001E-2</v>
      </c>
      <c r="J1930" s="6">
        <v>7.7200000000000005E-2</v>
      </c>
      <c r="K1930" s="6">
        <v>7.7778899999999998E-2</v>
      </c>
      <c r="L1930" s="6">
        <v>7.8E-2</v>
      </c>
      <c r="N1930" s="8">
        <v>14840000</v>
      </c>
      <c r="P1930" s="8">
        <v>4450000</v>
      </c>
      <c r="R1930" s="8">
        <v>2650000</v>
      </c>
      <c r="T1930" s="8">
        <v>5.6</v>
      </c>
      <c r="U1930" s="8">
        <v>7.8E-2</v>
      </c>
      <c r="V1930">
        <f t="shared" si="199"/>
        <v>2018</v>
      </c>
      <c r="W1930">
        <f t="shared" si="200"/>
        <v>2018</v>
      </c>
      <c r="X1930" t="str">
        <f t="shared" si="201"/>
        <v>FR00</v>
      </c>
    </row>
    <row r="1931" spans="1:24" x14ac:dyDescent="0.2">
      <c r="A1931" s="4">
        <v>43340</v>
      </c>
      <c r="B1931" s="4">
        <v>43342</v>
      </c>
      <c r="C1931" s="4" t="s">
        <v>628</v>
      </c>
      <c r="D1931" t="s">
        <v>376</v>
      </c>
      <c r="E1931" s="4">
        <v>46888</v>
      </c>
      <c r="F1931" s="6">
        <v>6.1249999999999999E-2</v>
      </c>
      <c r="G1931" s="6">
        <v>7.9299999999999995E-2</v>
      </c>
      <c r="H1931" s="6">
        <v>8.0257400000000007E-2</v>
      </c>
      <c r="I1931" s="6">
        <v>8.4900000000000003E-2</v>
      </c>
      <c r="J1931" s="6">
        <v>7.9299999999999995E-2</v>
      </c>
      <c r="K1931" s="6">
        <v>7.9570100000000005E-2</v>
      </c>
      <c r="L1931" s="6">
        <v>7.9699999999999993E-2</v>
      </c>
      <c r="N1931" s="8">
        <v>17274000</v>
      </c>
      <c r="P1931" s="8">
        <v>10650000</v>
      </c>
      <c r="R1931" s="8">
        <v>6600000</v>
      </c>
      <c r="T1931" s="8">
        <v>2.6172727272727272</v>
      </c>
      <c r="U1931" s="8">
        <v>7.9699999999999993E-2</v>
      </c>
      <c r="V1931">
        <f t="shared" si="199"/>
        <v>2018</v>
      </c>
      <c r="W1931">
        <f t="shared" si="200"/>
        <v>2018</v>
      </c>
      <c r="X1931" t="str">
        <f t="shared" si="201"/>
        <v>FR00</v>
      </c>
    </row>
    <row r="1932" spans="1:24" x14ac:dyDescent="0.2">
      <c r="A1932" s="4">
        <v>43340</v>
      </c>
      <c r="B1932" s="4">
        <v>43342</v>
      </c>
      <c r="C1932" s="4" t="s">
        <v>628</v>
      </c>
      <c r="D1932" t="s">
        <v>377</v>
      </c>
      <c r="E1932" s="4">
        <v>48714</v>
      </c>
      <c r="F1932" s="6">
        <v>6.6250000000000003E-2</v>
      </c>
      <c r="G1932" s="6">
        <v>7.9500000000000001E-2</v>
      </c>
      <c r="H1932" s="6">
        <v>8.1230200000000002E-2</v>
      </c>
      <c r="I1932" s="6">
        <v>8.5000000000000006E-2</v>
      </c>
      <c r="J1932" s="6">
        <v>7.9500000000000001E-2</v>
      </c>
      <c r="K1932" s="6">
        <v>8.0242900000000006E-2</v>
      </c>
      <c r="L1932" s="6">
        <v>8.1000000000000003E-2</v>
      </c>
      <c r="N1932" s="8">
        <v>5350000</v>
      </c>
      <c r="P1932" s="8">
        <v>4750000</v>
      </c>
      <c r="R1932" s="8">
        <v>2150000</v>
      </c>
      <c r="T1932" s="8">
        <v>2.4883720930232558</v>
      </c>
      <c r="U1932" s="8">
        <v>8.1000000000000003E-2</v>
      </c>
      <c r="V1932">
        <f t="shared" si="199"/>
        <v>2018</v>
      </c>
      <c r="W1932">
        <f t="shared" si="200"/>
        <v>2018</v>
      </c>
      <c r="X1932" t="str">
        <f t="shared" si="201"/>
        <v>FR00</v>
      </c>
    </row>
    <row r="1933" spans="1:24" x14ac:dyDescent="0.2">
      <c r="A1933" s="4">
        <v>43340</v>
      </c>
      <c r="B1933" s="4">
        <v>43342</v>
      </c>
      <c r="C1933" s="4" t="s">
        <v>628</v>
      </c>
      <c r="D1933" t="s">
        <v>674</v>
      </c>
      <c r="E1933" s="4">
        <v>50540</v>
      </c>
      <c r="F1933" s="6">
        <v>7.4999999999999997E-2</v>
      </c>
      <c r="G1933" s="6">
        <v>8.3099999999999993E-2</v>
      </c>
      <c r="H1933" s="6">
        <v>8.3967200000000006E-2</v>
      </c>
      <c r="I1933" s="6">
        <v>8.5199999999999998E-2</v>
      </c>
      <c r="J1933" s="6">
        <v>8.3099999999999993E-2</v>
      </c>
      <c r="K1933" s="6">
        <v>8.3831900000000001E-2</v>
      </c>
      <c r="L1933" s="6">
        <v>8.4500000000000006E-2</v>
      </c>
      <c r="N1933" s="8">
        <v>5140500</v>
      </c>
      <c r="P1933" s="8">
        <v>4850000</v>
      </c>
      <c r="R1933" s="8">
        <v>4500000</v>
      </c>
      <c r="T1933" s="8">
        <v>1.1423333333333334</v>
      </c>
      <c r="U1933" s="8">
        <v>8.3900000000000002E-2</v>
      </c>
      <c r="V1933">
        <f t="shared" si="199"/>
        <v>2018</v>
      </c>
      <c r="W1933">
        <f t="shared" si="200"/>
        <v>2018</v>
      </c>
      <c r="X1933" t="str">
        <f t="shared" si="201"/>
        <v>FR00</v>
      </c>
    </row>
    <row r="1934" spans="1:24" x14ac:dyDescent="0.2">
      <c r="A1934" s="4">
        <v>43340</v>
      </c>
      <c r="B1934" s="4">
        <v>43342</v>
      </c>
      <c r="C1934" t="s">
        <v>642</v>
      </c>
      <c r="D1934" t="s">
        <v>300</v>
      </c>
      <c r="E1934" s="4">
        <v>44696</v>
      </c>
      <c r="F1934" s="6">
        <v>7.0000000000000007E-2</v>
      </c>
      <c r="H1934" s="6">
        <v>7.8E-2</v>
      </c>
      <c r="K1934" s="6">
        <v>7.5499999999999998E-2</v>
      </c>
      <c r="N1934" s="8">
        <v>1000000</v>
      </c>
      <c r="P1934" s="8">
        <v>1000000</v>
      </c>
      <c r="R1934" s="8">
        <v>1000000</v>
      </c>
      <c r="U1934" s="8">
        <v>7.5499999999999998E-2</v>
      </c>
      <c r="V1934">
        <f t="shared" si="199"/>
        <v>2018</v>
      </c>
      <c r="W1934">
        <f t="shared" si="200"/>
        <v>2018</v>
      </c>
      <c r="X1934" t="str">
        <f t="shared" si="201"/>
        <v>FR00</v>
      </c>
    </row>
    <row r="1935" spans="1:24" x14ac:dyDescent="0.2">
      <c r="A1935" s="4">
        <v>43340</v>
      </c>
      <c r="B1935" s="4">
        <v>43342</v>
      </c>
      <c r="C1935" t="s">
        <v>642</v>
      </c>
      <c r="D1935" t="s">
        <v>612</v>
      </c>
      <c r="E1935" s="4">
        <v>44331</v>
      </c>
      <c r="F1935" s="6">
        <v>6.5000000000000002E-2</v>
      </c>
      <c r="H1935" s="6">
        <v>7.6499999999999999E-2</v>
      </c>
      <c r="K1935" s="6">
        <v>7.6499999999999999E-2</v>
      </c>
      <c r="N1935" s="8">
        <v>1000000</v>
      </c>
      <c r="P1935" s="8">
        <v>1000000</v>
      </c>
      <c r="R1935" s="8">
        <v>1000000</v>
      </c>
      <c r="U1935" s="8">
        <v>7.6499999999999999E-2</v>
      </c>
      <c r="V1935">
        <f t="shared" si="199"/>
        <v>2018</v>
      </c>
      <c r="W1935">
        <f t="shared" si="200"/>
        <v>2018</v>
      </c>
      <c r="X1935" t="str">
        <f t="shared" si="201"/>
        <v>PBS0</v>
      </c>
    </row>
    <row r="1936" spans="1:24" x14ac:dyDescent="0.2">
      <c r="A1936" s="4">
        <v>43340</v>
      </c>
      <c r="B1936" s="4">
        <v>43342</v>
      </c>
      <c r="C1936" t="s">
        <v>642</v>
      </c>
      <c r="D1936" t="s">
        <v>410</v>
      </c>
      <c r="E1936" s="4">
        <v>52336</v>
      </c>
      <c r="F1936" s="6">
        <v>6.7500000000000004E-2</v>
      </c>
      <c r="H1936" s="6">
        <v>8.77E-2</v>
      </c>
      <c r="K1936" s="6">
        <v>8.77E-2</v>
      </c>
      <c r="N1936" s="8">
        <v>250000</v>
      </c>
      <c r="P1936" s="8">
        <v>250000</v>
      </c>
      <c r="R1936" s="8">
        <v>250000</v>
      </c>
      <c r="U1936" s="8">
        <v>8.77E-2</v>
      </c>
      <c r="V1936">
        <f t="shared" si="199"/>
        <v>2018</v>
      </c>
      <c r="W1936">
        <f t="shared" si="200"/>
        <v>2018</v>
      </c>
      <c r="X1936" t="str">
        <f t="shared" si="201"/>
        <v>PBS0</v>
      </c>
    </row>
    <row r="1937" spans="1:24" x14ac:dyDescent="0.2">
      <c r="A1937" s="4">
        <v>43347</v>
      </c>
      <c r="B1937" s="4">
        <v>43349</v>
      </c>
      <c r="C1937" t="s">
        <v>628</v>
      </c>
      <c r="D1937" t="s">
        <v>740</v>
      </c>
      <c r="E1937" s="4">
        <v>43504</v>
      </c>
      <c r="F1937" s="6" t="s">
        <v>630</v>
      </c>
      <c r="G1937" s="6">
        <v>6.4375000000000002E-2</v>
      </c>
      <c r="H1937" s="6">
        <v>6.6227800000000003E-2</v>
      </c>
      <c r="I1937" s="6">
        <v>7.9687499999999994E-2</v>
      </c>
      <c r="J1937" s="6">
        <v>6.4375000000000002E-2</v>
      </c>
      <c r="K1937" s="6">
        <v>6.4829499999999998E-2</v>
      </c>
      <c r="L1937" s="6">
        <v>6.5000000000000002E-2</v>
      </c>
      <c r="M1937" s="8">
        <v>4000000</v>
      </c>
      <c r="N1937" s="8">
        <v>3801000</v>
      </c>
      <c r="O1937" s="8">
        <v>10480000</v>
      </c>
      <c r="P1937" s="8">
        <v>1500000</v>
      </c>
      <c r="Q1937" s="8">
        <v>5325000</v>
      </c>
      <c r="R1937" s="8">
        <v>1100000</v>
      </c>
      <c r="S1937" s="8">
        <v>4805000</v>
      </c>
      <c r="T1937" s="8">
        <v>3.4554545454545456</v>
      </c>
      <c r="U1937" s="8">
        <v>6.5699999999999995E-2</v>
      </c>
      <c r="V1937">
        <f t="shared" si="199"/>
        <v>2018</v>
      </c>
      <c r="W1937">
        <f t="shared" si="200"/>
        <v>2018</v>
      </c>
      <c r="X1937" t="str">
        <f t="shared" si="201"/>
        <v>SPNS</v>
      </c>
    </row>
    <row r="1938" spans="1:24" x14ac:dyDescent="0.2">
      <c r="A1938" s="4">
        <v>43347</v>
      </c>
      <c r="B1938" s="4">
        <v>43349</v>
      </c>
      <c r="C1938" s="4" t="s">
        <v>628</v>
      </c>
      <c r="D1938" t="s">
        <v>741</v>
      </c>
      <c r="E1938" s="4">
        <v>43593</v>
      </c>
      <c r="F1938" s="6" t="s">
        <v>630</v>
      </c>
      <c r="G1938" s="6">
        <v>6.8437499999999998E-2</v>
      </c>
      <c r="H1938" s="6">
        <v>6.9791699999999998E-2</v>
      </c>
      <c r="I1938" s="6">
        <v>7.3749999999999996E-2</v>
      </c>
      <c r="J1938" s="6">
        <v>6.8437499999999998E-2</v>
      </c>
      <c r="K1938" s="6">
        <v>6.9218799999999997E-2</v>
      </c>
      <c r="L1938" s="6">
        <v>7.0000000000000007E-2</v>
      </c>
      <c r="N1938" s="8">
        <v>2750000</v>
      </c>
      <c r="P1938" s="8">
        <v>1250000</v>
      </c>
      <c r="R1938" s="8">
        <v>1200000</v>
      </c>
      <c r="T1938" s="8">
        <v>2.2916666666666665</v>
      </c>
      <c r="U1938" s="8">
        <v>6.93E-2</v>
      </c>
      <c r="V1938">
        <f t="shared" si="199"/>
        <v>2018</v>
      </c>
      <c r="W1938">
        <f t="shared" si="200"/>
        <v>2018</v>
      </c>
      <c r="X1938" t="str">
        <f t="shared" si="201"/>
        <v>SPNS</v>
      </c>
    </row>
    <row r="1939" spans="1:24" x14ac:dyDescent="0.2">
      <c r="A1939" s="4">
        <v>43347</v>
      </c>
      <c r="B1939" s="4">
        <v>43349</v>
      </c>
      <c r="C1939" s="4" t="s">
        <v>628</v>
      </c>
      <c r="D1939" t="s">
        <v>676</v>
      </c>
      <c r="E1939" s="4">
        <v>43905</v>
      </c>
      <c r="F1939" s="6">
        <v>6.25E-2</v>
      </c>
      <c r="G1939" s="6">
        <v>7.6562500000000006E-2</v>
      </c>
      <c r="H1939" s="6">
        <v>7.9477000000000006E-2</v>
      </c>
      <c r="I1939" s="6">
        <v>8.3750000000000005E-2</v>
      </c>
      <c r="J1939" s="6">
        <v>7.6562500000000006E-2</v>
      </c>
      <c r="K1939" s="6">
        <v>7.8748799999999994E-2</v>
      </c>
      <c r="L1939" s="6">
        <v>7.9375000000000001E-2</v>
      </c>
      <c r="N1939" s="8">
        <v>1978000</v>
      </c>
      <c r="P1939" s="8">
        <v>1150000</v>
      </c>
      <c r="R1939" s="8">
        <v>1100000</v>
      </c>
      <c r="T1939" s="8">
        <v>1.7981818181818181</v>
      </c>
      <c r="U1939" s="8">
        <v>7.8799999999999995E-2</v>
      </c>
      <c r="V1939">
        <f t="shared" si="199"/>
        <v>2018</v>
      </c>
      <c r="W1939">
        <f t="shared" si="200"/>
        <v>2018</v>
      </c>
      <c r="X1939" t="str">
        <f t="shared" si="201"/>
        <v>PBS0</v>
      </c>
    </row>
    <row r="1940" spans="1:24" x14ac:dyDescent="0.2">
      <c r="A1940" s="4">
        <v>43347</v>
      </c>
      <c r="B1940" s="4">
        <v>43349</v>
      </c>
      <c r="C1940" s="4" t="s">
        <v>628</v>
      </c>
      <c r="D1940" t="s">
        <v>331</v>
      </c>
      <c r="E1940" s="4">
        <v>44576</v>
      </c>
      <c r="F1940" s="6">
        <v>5.45E-2</v>
      </c>
      <c r="G1940" s="6">
        <v>7.9687499999999994E-2</v>
      </c>
      <c r="H1940" s="6">
        <v>8.1256499999999995E-2</v>
      </c>
      <c r="I1940" s="6">
        <v>8.2187499999999997E-2</v>
      </c>
      <c r="J1940" s="6">
        <v>7.9687499999999994E-2</v>
      </c>
      <c r="K1940" s="6">
        <v>8.0996899999999997E-2</v>
      </c>
      <c r="L1940" s="6">
        <v>8.2549999999999998E-2</v>
      </c>
      <c r="N1940" s="8">
        <v>553000</v>
      </c>
      <c r="P1940" s="8">
        <v>330000</v>
      </c>
      <c r="R1940" s="8">
        <v>330000</v>
      </c>
      <c r="T1940" s="8">
        <v>1.6757575757575758</v>
      </c>
      <c r="U1940" s="8">
        <v>8.1000000000000003E-2</v>
      </c>
      <c r="V1940">
        <f t="shared" si="199"/>
        <v>2018</v>
      </c>
      <c r="W1940">
        <f t="shared" si="200"/>
        <v>2018</v>
      </c>
      <c r="X1940" t="str">
        <f t="shared" si="201"/>
        <v>PBS0</v>
      </c>
    </row>
    <row r="1941" spans="1:24" x14ac:dyDescent="0.2">
      <c r="A1941" s="4">
        <v>43347</v>
      </c>
      <c r="B1941" s="4">
        <v>43349</v>
      </c>
      <c r="C1941" s="4" t="s">
        <v>628</v>
      </c>
      <c r="D1941" t="s">
        <v>570</v>
      </c>
      <c r="E1941" s="4">
        <v>48167</v>
      </c>
      <c r="F1941" s="6">
        <v>0.08</v>
      </c>
      <c r="G1941" s="6">
        <v>8.7812500000000002E-2</v>
      </c>
      <c r="H1941" s="6">
        <v>8.8669700000000004E-2</v>
      </c>
      <c r="I1941" s="6">
        <v>9.1249999999999998E-2</v>
      </c>
      <c r="J1941" s="6">
        <v>8.7812500000000002E-2</v>
      </c>
      <c r="K1941" s="6">
        <v>8.8568300000000003E-2</v>
      </c>
      <c r="L1941" s="6">
        <v>8.9062500000000003E-2</v>
      </c>
      <c r="N1941" s="8">
        <v>953000</v>
      </c>
      <c r="P1941" s="8">
        <v>920000</v>
      </c>
      <c r="R1941" s="8">
        <v>900000</v>
      </c>
      <c r="T1941" s="8">
        <v>1.058888888888889</v>
      </c>
      <c r="U1941" s="8">
        <v>8.8599999999999998E-2</v>
      </c>
      <c r="V1941">
        <f t="shared" si="199"/>
        <v>2018</v>
      </c>
      <c r="W1941">
        <f t="shared" si="200"/>
        <v>2018</v>
      </c>
      <c r="X1941" t="str">
        <f t="shared" si="201"/>
        <v>PBS0</v>
      </c>
    </row>
    <row r="1942" spans="1:24" x14ac:dyDescent="0.2">
      <c r="A1942" s="4">
        <v>43347</v>
      </c>
      <c r="B1942" s="4">
        <v>43349</v>
      </c>
      <c r="C1942" s="4" t="s">
        <v>628</v>
      </c>
      <c r="D1942" t="s">
        <v>670</v>
      </c>
      <c r="E1942" s="4">
        <v>53888</v>
      </c>
      <c r="F1942" s="6">
        <v>0.08</v>
      </c>
      <c r="G1942" s="6">
        <v>9.0312500000000004E-2</v>
      </c>
      <c r="H1942" s="6">
        <v>9.1615199999999994E-2</v>
      </c>
      <c r="I1942" s="6">
        <v>9.375E-2</v>
      </c>
      <c r="J1942" s="6">
        <v>9.0312500000000004E-2</v>
      </c>
      <c r="K1942" s="6">
        <v>9.0786599999999995E-2</v>
      </c>
      <c r="L1942" s="6">
        <v>9.0937500000000004E-2</v>
      </c>
      <c r="N1942" s="8">
        <v>445000</v>
      </c>
      <c r="P1942" s="8">
        <v>175000</v>
      </c>
      <c r="R1942" s="8">
        <v>175000</v>
      </c>
      <c r="T1942" s="8">
        <v>2.5428571428571427</v>
      </c>
      <c r="U1942" s="8">
        <v>9.0800000000000006E-2</v>
      </c>
      <c r="V1942">
        <f t="shared" si="199"/>
        <v>2018</v>
      </c>
      <c r="W1942">
        <f t="shared" si="200"/>
        <v>2018</v>
      </c>
      <c r="X1942" t="str">
        <f t="shared" si="201"/>
        <v>PBS0</v>
      </c>
    </row>
    <row r="1943" spans="1:24" x14ac:dyDescent="0.2">
      <c r="A1943" s="4">
        <v>43347</v>
      </c>
      <c r="B1943" s="4">
        <v>43355</v>
      </c>
      <c r="C1943" t="s">
        <v>642</v>
      </c>
      <c r="D1943" t="s">
        <v>332</v>
      </c>
      <c r="E1943" s="4">
        <v>46402</v>
      </c>
      <c r="F1943" s="6">
        <v>0.06</v>
      </c>
      <c r="H1943" s="6">
        <v>8.7300000000000003E-2</v>
      </c>
      <c r="K1943" s="6">
        <v>8.7300000000000003E-2</v>
      </c>
      <c r="N1943" s="8">
        <v>500000</v>
      </c>
      <c r="P1943" s="8">
        <v>500000</v>
      </c>
      <c r="R1943" s="8">
        <v>500000</v>
      </c>
      <c r="U1943" s="8">
        <v>8.7300000000000003E-2</v>
      </c>
      <c r="V1943">
        <f t="shared" si="199"/>
        <v>2018</v>
      </c>
      <c r="W1943">
        <f t="shared" si="200"/>
        <v>2018</v>
      </c>
      <c r="X1943" t="str">
        <f t="shared" si="201"/>
        <v>PBS0</v>
      </c>
    </row>
    <row r="1944" spans="1:24" x14ac:dyDescent="0.2">
      <c r="A1944" s="4">
        <v>43355</v>
      </c>
      <c r="B1944" s="4">
        <v>43357</v>
      </c>
      <c r="C1944" t="s">
        <v>628</v>
      </c>
      <c r="D1944" t="s">
        <v>742</v>
      </c>
      <c r="E1944" s="4">
        <v>43447</v>
      </c>
      <c r="F1944" s="6" t="s">
        <v>630</v>
      </c>
      <c r="G1944" s="6">
        <v>5.2999999999999999E-2</v>
      </c>
      <c r="H1944" s="6">
        <v>5.7460200000000003E-2</v>
      </c>
      <c r="I1944" s="6">
        <v>6.7400000000000002E-2</v>
      </c>
      <c r="J1944" s="6">
        <v>5.2999999999999999E-2</v>
      </c>
      <c r="K1944" s="6">
        <v>5.5753299999999999E-2</v>
      </c>
      <c r="L1944" s="6">
        <v>5.7000000000000002E-2</v>
      </c>
      <c r="M1944" s="8">
        <v>10000000</v>
      </c>
      <c r="N1944" s="8">
        <v>12200000</v>
      </c>
      <c r="O1944" s="8">
        <v>36884800</v>
      </c>
      <c r="P1944" s="8">
        <v>3100000</v>
      </c>
      <c r="Q1944" s="8">
        <v>16460000</v>
      </c>
      <c r="R1944" s="8">
        <v>3000000</v>
      </c>
      <c r="S1944" s="8">
        <v>16210000</v>
      </c>
      <c r="T1944" s="8">
        <v>4.0666666666666664</v>
      </c>
      <c r="U1944" s="8">
        <v>5.5800000000000002E-2</v>
      </c>
      <c r="V1944">
        <f t="shared" si="199"/>
        <v>2018</v>
      </c>
      <c r="W1944">
        <f t="shared" si="200"/>
        <v>2018</v>
      </c>
      <c r="X1944" t="str">
        <f t="shared" si="201"/>
        <v>SPN0</v>
      </c>
    </row>
    <row r="1945" spans="1:24" x14ac:dyDescent="0.2">
      <c r="A1945" s="4">
        <v>43355</v>
      </c>
      <c r="B1945" s="4">
        <v>43357</v>
      </c>
      <c r="C1945" s="4" t="s">
        <v>628</v>
      </c>
      <c r="D1945" t="s">
        <v>743</v>
      </c>
      <c r="E1945" s="4">
        <v>43721</v>
      </c>
      <c r="F1945" s="6" t="s">
        <v>630</v>
      </c>
      <c r="G1945" s="6">
        <v>6.1800000000000001E-2</v>
      </c>
      <c r="H1945" s="6">
        <v>6.5916000000000002E-2</v>
      </c>
      <c r="I1945" s="6">
        <v>7.4999999999999997E-2</v>
      </c>
      <c r="J1945" s="6">
        <v>6.1800000000000001E-2</v>
      </c>
      <c r="K1945" s="6">
        <v>6.3475599999999993E-2</v>
      </c>
      <c r="L1945" s="6">
        <v>6.4600000000000005E-2</v>
      </c>
      <c r="N1945" s="8">
        <v>7850000</v>
      </c>
      <c r="P1945" s="8">
        <v>4550000</v>
      </c>
      <c r="R1945" s="8">
        <v>4500000</v>
      </c>
      <c r="T1945" s="8">
        <v>1.7444444444444445</v>
      </c>
      <c r="U1945" s="8">
        <v>6.3500000000000001E-2</v>
      </c>
      <c r="V1945">
        <f t="shared" si="199"/>
        <v>2018</v>
      </c>
      <c r="W1945">
        <f t="shared" si="200"/>
        <v>2018</v>
      </c>
      <c r="X1945" t="str">
        <f t="shared" si="201"/>
        <v>SPN1</v>
      </c>
    </row>
    <row r="1946" spans="1:24" x14ac:dyDescent="0.2">
      <c r="A1946" s="4">
        <v>43355</v>
      </c>
      <c r="B1946" s="4">
        <v>43357</v>
      </c>
      <c r="C1946" s="4" t="s">
        <v>628</v>
      </c>
      <c r="D1946" t="s">
        <v>375</v>
      </c>
      <c r="E1946" s="4">
        <v>45061</v>
      </c>
      <c r="F1946" s="6">
        <v>5.6250000000000001E-2</v>
      </c>
      <c r="G1946" s="6">
        <v>8.3900000000000002E-2</v>
      </c>
      <c r="H1946" s="6">
        <v>8.5965799999999995E-2</v>
      </c>
      <c r="I1946" s="6">
        <v>8.7999999999999995E-2</v>
      </c>
      <c r="J1946" s="6">
        <v>8.3900000000000002E-2</v>
      </c>
      <c r="K1946" s="6">
        <v>8.5281999999999997E-2</v>
      </c>
      <c r="L1946" s="6">
        <v>8.5800000000000001E-2</v>
      </c>
      <c r="N1946" s="8">
        <v>8294000</v>
      </c>
      <c r="P1946" s="8">
        <v>4950000</v>
      </c>
      <c r="R1946" s="8">
        <v>4850000</v>
      </c>
      <c r="T1946" s="8">
        <v>1.7101030927835053</v>
      </c>
      <c r="U1946" s="8">
        <v>8.5300000000000001E-2</v>
      </c>
      <c r="V1946">
        <f t="shared" si="199"/>
        <v>2018</v>
      </c>
      <c r="W1946">
        <f t="shared" si="200"/>
        <v>2018</v>
      </c>
      <c r="X1946" t="str">
        <f t="shared" si="201"/>
        <v>FR00</v>
      </c>
    </row>
    <row r="1947" spans="1:24" x14ac:dyDescent="0.2">
      <c r="A1947" s="4">
        <v>43355</v>
      </c>
      <c r="B1947" s="4">
        <v>43357</v>
      </c>
      <c r="C1947" s="4" t="s">
        <v>628</v>
      </c>
      <c r="D1947" t="s">
        <v>376</v>
      </c>
      <c r="E1947" s="4">
        <v>46888</v>
      </c>
      <c r="F1947" s="6">
        <v>6.1249999999999999E-2</v>
      </c>
      <c r="G1947" s="6">
        <v>8.6300000000000002E-2</v>
      </c>
      <c r="H1947" s="6">
        <v>8.7809100000000001E-2</v>
      </c>
      <c r="I1947" s="6">
        <v>9.2499999999999999E-2</v>
      </c>
      <c r="J1947" s="6">
        <v>8.6300000000000002E-2</v>
      </c>
      <c r="K1947" s="6">
        <v>8.6691799999999999E-2</v>
      </c>
      <c r="L1947" s="6">
        <v>8.6900000000000005E-2</v>
      </c>
      <c r="N1947" s="8">
        <v>3834500</v>
      </c>
      <c r="P1947" s="8">
        <v>1350000</v>
      </c>
      <c r="R1947" s="8">
        <v>1350000</v>
      </c>
      <c r="T1947" s="8">
        <v>2.8403703703703704</v>
      </c>
      <c r="U1947" s="8">
        <v>8.6699999999999999E-2</v>
      </c>
      <c r="V1947">
        <f t="shared" si="199"/>
        <v>2018</v>
      </c>
      <c r="W1947">
        <f t="shared" si="200"/>
        <v>2018</v>
      </c>
      <c r="X1947" t="str">
        <f t="shared" si="201"/>
        <v>FR00</v>
      </c>
    </row>
    <row r="1948" spans="1:24" x14ac:dyDescent="0.2">
      <c r="A1948" s="4">
        <v>43355</v>
      </c>
      <c r="B1948" s="4">
        <v>43357</v>
      </c>
      <c r="C1948" s="4" t="s">
        <v>628</v>
      </c>
      <c r="D1948" t="s">
        <v>377</v>
      </c>
      <c r="E1948" s="4">
        <v>48714</v>
      </c>
      <c r="F1948" s="6">
        <v>6.6250000000000003E-2</v>
      </c>
      <c r="G1948" s="6">
        <v>8.7499999999999994E-2</v>
      </c>
      <c r="H1948" s="6">
        <v>9.0608900000000006E-2</v>
      </c>
      <c r="I1948" s="6">
        <v>9.5000000000000001E-2</v>
      </c>
      <c r="J1948" s="6">
        <v>8.7499999999999994E-2</v>
      </c>
      <c r="K1948" s="6">
        <v>8.8053099999999995E-2</v>
      </c>
      <c r="L1948" s="6">
        <v>8.8700000000000001E-2</v>
      </c>
      <c r="N1948" s="8">
        <v>1842000</v>
      </c>
      <c r="P1948" s="8">
        <v>500000</v>
      </c>
      <c r="R1948" s="8">
        <v>500000</v>
      </c>
      <c r="T1948" s="8">
        <v>3.6840000000000002</v>
      </c>
      <c r="U1948" s="8">
        <v>8.8099999999999998E-2</v>
      </c>
      <c r="V1948">
        <f t="shared" si="199"/>
        <v>2018</v>
      </c>
      <c r="W1948">
        <f t="shared" si="200"/>
        <v>2018</v>
      </c>
      <c r="X1948" t="str">
        <f t="shared" si="201"/>
        <v>FR00</v>
      </c>
    </row>
    <row r="1949" spans="1:24" x14ac:dyDescent="0.2">
      <c r="A1949" s="4">
        <v>43355</v>
      </c>
      <c r="B1949" s="4">
        <v>43357</v>
      </c>
      <c r="C1949" s="4" t="s">
        <v>628</v>
      </c>
      <c r="D1949" t="s">
        <v>674</v>
      </c>
      <c r="E1949" s="4">
        <v>50540</v>
      </c>
      <c r="F1949" s="6">
        <v>7.4999999999999997E-2</v>
      </c>
      <c r="G1949" s="6">
        <v>9.0200000000000002E-2</v>
      </c>
      <c r="H1949" s="6">
        <v>9.3001600000000004E-2</v>
      </c>
      <c r="I1949" s="6">
        <v>9.7500000000000003E-2</v>
      </c>
      <c r="J1949" s="6">
        <v>9.0200000000000002E-2</v>
      </c>
      <c r="K1949" s="6">
        <v>9.1598100000000002E-2</v>
      </c>
      <c r="L1949" s="6">
        <v>9.2200000000000004E-2</v>
      </c>
      <c r="N1949" s="8">
        <v>2481300</v>
      </c>
      <c r="P1949" s="8">
        <v>1700000</v>
      </c>
      <c r="R1949" s="8">
        <v>1700000</v>
      </c>
      <c r="T1949" s="8">
        <v>1.4595882352941176</v>
      </c>
      <c r="U1949" s="8">
        <v>9.1600000000000001E-2</v>
      </c>
      <c r="V1949">
        <f t="shared" si="199"/>
        <v>2018</v>
      </c>
      <c r="W1949">
        <f t="shared" si="200"/>
        <v>2018</v>
      </c>
      <c r="X1949" t="str">
        <f t="shared" si="201"/>
        <v>FR00</v>
      </c>
    </row>
    <row r="1950" spans="1:24" x14ac:dyDescent="0.2">
      <c r="A1950" s="4">
        <v>43355</v>
      </c>
      <c r="B1950" s="4">
        <v>43357</v>
      </c>
      <c r="C1950" s="4" t="s">
        <v>628</v>
      </c>
      <c r="D1950" t="s">
        <v>680</v>
      </c>
      <c r="E1950" s="4">
        <v>54193</v>
      </c>
      <c r="F1950" s="6">
        <v>7.3749999999999996E-2</v>
      </c>
      <c r="G1950" s="6">
        <v>9.1399999999999995E-2</v>
      </c>
      <c r="H1950" s="6">
        <v>9.2351699999999995E-2</v>
      </c>
      <c r="I1950" s="6">
        <v>9.35E-2</v>
      </c>
      <c r="J1950" s="6">
        <v>9.1399999999999995E-2</v>
      </c>
      <c r="K1950" s="6">
        <v>9.2192300000000005E-2</v>
      </c>
      <c r="L1950" s="6">
        <v>9.2600000000000002E-2</v>
      </c>
      <c r="N1950" s="8">
        <v>383000</v>
      </c>
      <c r="P1950" s="8">
        <v>310000</v>
      </c>
      <c r="R1950" s="8">
        <v>310000</v>
      </c>
      <c r="T1950" s="8">
        <v>1.235483870967742</v>
      </c>
      <c r="U1950" s="8">
        <v>9.2200000000000004E-2</v>
      </c>
      <c r="V1950">
        <f t="shared" si="199"/>
        <v>2018</v>
      </c>
      <c r="W1950">
        <f t="shared" si="200"/>
        <v>2018</v>
      </c>
      <c r="X1950" t="str">
        <f t="shared" si="201"/>
        <v>FR00</v>
      </c>
    </row>
    <row r="1951" spans="1:24" x14ac:dyDescent="0.2">
      <c r="A1951" s="4">
        <v>43360</v>
      </c>
      <c r="B1951" s="4">
        <v>43362</v>
      </c>
      <c r="C1951" t="s">
        <v>624</v>
      </c>
      <c r="D1951" t="s">
        <v>744</v>
      </c>
      <c r="E1951" s="4">
        <v>44094</v>
      </c>
      <c r="F1951" s="6">
        <v>8.0500000000000002E-2</v>
      </c>
      <c r="K1951" s="6">
        <v>8.0500000000000002E-2</v>
      </c>
      <c r="N1951" s="8">
        <v>7322971</v>
      </c>
      <c r="P1951" s="8">
        <v>7322971</v>
      </c>
      <c r="R1951" s="8">
        <v>7322971</v>
      </c>
      <c r="U1951" s="8">
        <v>8.0500000000000002E-2</v>
      </c>
      <c r="V1951">
        <f t="shared" si="199"/>
        <v>2018</v>
      </c>
      <c r="W1951">
        <f t="shared" si="200"/>
        <v>2018</v>
      </c>
      <c r="X1951" t="str">
        <f t="shared" si="201"/>
        <v>SBR0</v>
      </c>
    </row>
    <row r="1952" spans="1:24" x14ac:dyDescent="0.2">
      <c r="A1952" s="4">
        <v>43361</v>
      </c>
      <c r="B1952" s="4">
        <v>43363</v>
      </c>
      <c r="C1952" t="s">
        <v>628</v>
      </c>
      <c r="D1952" t="s">
        <v>740</v>
      </c>
      <c r="E1952" s="4">
        <v>43504</v>
      </c>
      <c r="F1952" s="6" t="s">
        <v>630</v>
      </c>
      <c r="G1952" s="6">
        <v>6.4687499999999995E-2</v>
      </c>
      <c r="H1952" s="6">
        <v>6.8068699999999996E-2</v>
      </c>
      <c r="I1952" s="6">
        <v>7.4999999999999997E-2</v>
      </c>
      <c r="J1952" s="6">
        <v>6.4687499999999995E-2</v>
      </c>
      <c r="K1952" s="6">
        <v>6.6353400000000007E-2</v>
      </c>
      <c r="L1952" s="6">
        <v>6.7500000000000004E-2</v>
      </c>
      <c r="M1952" s="8">
        <v>4000000</v>
      </c>
      <c r="N1952" s="8">
        <v>4193000</v>
      </c>
      <c r="O1952" s="8">
        <v>8217000</v>
      </c>
      <c r="P1952" s="8">
        <v>1750000</v>
      </c>
      <c r="Q1952" s="8">
        <v>5418000</v>
      </c>
      <c r="R1952" s="8">
        <v>1300000</v>
      </c>
      <c r="S1952" s="8">
        <v>4903000</v>
      </c>
      <c r="T1952" s="8">
        <v>3.2253846153846153</v>
      </c>
      <c r="U1952" s="8">
        <v>6.7199999999999996E-2</v>
      </c>
      <c r="V1952">
        <f t="shared" si="199"/>
        <v>2018</v>
      </c>
      <c r="W1952">
        <f t="shared" si="200"/>
        <v>2018</v>
      </c>
      <c r="X1952" t="str">
        <f t="shared" si="201"/>
        <v>SPNS</v>
      </c>
    </row>
    <row r="1953" spans="1:24" x14ac:dyDescent="0.2">
      <c r="A1953" s="4">
        <v>43361</v>
      </c>
      <c r="B1953" s="4">
        <v>43363</v>
      </c>
      <c r="C1953" s="4" t="s">
        <v>628</v>
      </c>
      <c r="D1953" t="s">
        <v>676</v>
      </c>
      <c r="E1953" s="4">
        <v>43905</v>
      </c>
      <c r="F1953" s="6">
        <v>6.25E-2</v>
      </c>
      <c r="G1953" s="6">
        <v>7.7499999999999999E-2</v>
      </c>
      <c r="H1953" s="6">
        <v>7.9768800000000001E-2</v>
      </c>
      <c r="I1953" s="6">
        <v>8.5000000000000006E-2</v>
      </c>
      <c r="J1953" s="6">
        <v>7.7499999999999999E-2</v>
      </c>
      <c r="K1953" s="6">
        <v>7.9436099999999996E-2</v>
      </c>
      <c r="L1953" s="6">
        <v>8.0312499999999995E-2</v>
      </c>
      <c r="N1953" s="8">
        <v>1440500</v>
      </c>
      <c r="P1953" s="8">
        <v>1300000</v>
      </c>
      <c r="R1953" s="8">
        <v>1260000</v>
      </c>
      <c r="T1953" s="8">
        <v>1.1432539682539682</v>
      </c>
      <c r="U1953" s="8">
        <v>7.9500000000000001E-2</v>
      </c>
      <c r="V1953">
        <f t="shared" si="199"/>
        <v>2018</v>
      </c>
      <c r="W1953">
        <f t="shared" si="200"/>
        <v>2018</v>
      </c>
      <c r="X1953" t="str">
        <f t="shared" si="201"/>
        <v>PBS0</v>
      </c>
    </row>
    <row r="1954" spans="1:24" x14ac:dyDescent="0.2">
      <c r="A1954" s="4">
        <v>43361</v>
      </c>
      <c r="B1954" s="4">
        <v>43363</v>
      </c>
      <c r="C1954" s="4" t="s">
        <v>628</v>
      </c>
      <c r="D1954" t="s">
        <v>331</v>
      </c>
      <c r="E1954" s="4">
        <v>44576</v>
      </c>
      <c r="F1954" s="6">
        <v>5.45E-2</v>
      </c>
      <c r="G1954" s="6">
        <v>8.2500000000000004E-2</v>
      </c>
      <c r="H1954" s="6">
        <v>8.4069900000000003E-2</v>
      </c>
      <c r="I1954" s="6">
        <v>8.5000000000000006E-2</v>
      </c>
      <c r="J1954" s="6">
        <v>8.2500000000000004E-2</v>
      </c>
      <c r="K1954" s="6">
        <v>8.4069900000000003E-2</v>
      </c>
      <c r="L1954" s="6">
        <v>8.5000000000000006E-2</v>
      </c>
      <c r="N1954" s="8">
        <v>85000</v>
      </c>
      <c r="P1954" s="8">
        <v>85000</v>
      </c>
      <c r="R1954" s="8">
        <v>60000</v>
      </c>
      <c r="T1954" s="8">
        <v>1.4166666666666667</v>
      </c>
      <c r="U1954" s="8">
        <v>8.4699999999999998E-2</v>
      </c>
      <c r="V1954">
        <f t="shared" si="199"/>
        <v>2018</v>
      </c>
      <c r="W1954">
        <f t="shared" si="200"/>
        <v>2018</v>
      </c>
      <c r="X1954" t="str">
        <f t="shared" si="201"/>
        <v>PBS0</v>
      </c>
    </row>
    <row r="1955" spans="1:24" x14ac:dyDescent="0.2">
      <c r="A1955" s="4">
        <v>43361</v>
      </c>
      <c r="B1955" s="4">
        <v>43363</v>
      </c>
      <c r="C1955" s="4" t="s">
        <v>628</v>
      </c>
      <c r="D1955" t="s">
        <v>697</v>
      </c>
      <c r="E1955" s="4">
        <v>45945</v>
      </c>
      <c r="F1955" s="6">
        <v>6.1249999999999999E-2</v>
      </c>
      <c r="G1955" s="6">
        <v>8.6874999999999994E-2</v>
      </c>
      <c r="H1955" s="6">
        <v>8.8828099999999993E-2</v>
      </c>
      <c r="I1955" s="6">
        <v>9.0624999999999997E-2</v>
      </c>
      <c r="J1955" s="6">
        <v>8.6874999999999994E-2</v>
      </c>
      <c r="K1955" s="6">
        <v>8.8443900000000006E-2</v>
      </c>
      <c r="L1955" s="6">
        <v>8.9687500000000003E-2</v>
      </c>
      <c r="N1955" s="8">
        <v>111000</v>
      </c>
      <c r="P1955" s="8">
        <v>70000</v>
      </c>
      <c r="R1955" s="8">
        <v>70000</v>
      </c>
      <c r="T1955" s="8">
        <v>1.5857142857142856</v>
      </c>
      <c r="U1955" s="8">
        <v>8.8499999999999995E-2</v>
      </c>
      <c r="V1955">
        <f t="shared" si="199"/>
        <v>2018</v>
      </c>
      <c r="W1955">
        <f t="shared" si="200"/>
        <v>2018</v>
      </c>
      <c r="X1955" t="str">
        <f t="shared" si="201"/>
        <v>PBS0</v>
      </c>
    </row>
    <row r="1956" spans="1:24" x14ac:dyDescent="0.2">
      <c r="A1956" s="4">
        <v>43361</v>
      </c>
      <c r="B1956" s="4">
        <v>43363</v>
      </c>
      <c r="C1956" s="4" t="s">
        <v>628</v>
      </c>
      <c r="D1956" t="s">
        <v>570</v>
      </c>
      <c r="E1956" s="4">
        <v>48167</v>
      </c>
      <c r="F1956" s="6">
        <v>0.08</v>
      </c>
      <c r="G1956" s="6">
        <v>8.9374999999999996E-2</v>
      </c>
      <c r="H1956" s="6">
        <v>9.1800999999999994E-2</v>
      </c>
      <c r="I1956" s="6">
        <v>9.2812500000000006E-2</v>
      </c>
      <c r="J1956" s="6">
        <v>8.9374999999999996E-2</v>
      </c>
      <c r="K1956" s="6">
        <v>9.1697000000000001E-2</v>
      </c>
      <c r="L1956" s="6">
        <v>9.2187500000000006E-2</v>
      </c>
      <c r="N1956" s="8">
        <v>1234500</v>
      </c>
      <c r="P1956" s="8">
        <v>1060000</v>
      </c>
      <c r="R1956" s="8">
        <v>1060000</v>
      </c>
      <c r="T1956" s="8">
        <v>1.1646226415094341</v>
      </c>
      <c r="U1956" s="8">
        <v>9.1700000000000004E-2</v>
      </c>
      <c r="V1956">
        <f t="shared" si="199"/>
        <v>2018</v>
      </c>
      <c r="W1956">
        <f t="shared" si="200"/>
        <v>2018</v>
      </c>
      <c r="X1956" t="str">
        <f t="shared" si="201"/>
        <v>PBS0</v>
      </c>
    </row>
    <row r="1957" spans="1:24" x14ac:dyDescent="0.2">
      <c r="A1957" s="4">
        <v>43361</v>
      </c>
      <c r="B1957" s="4">
        <v>43363</v>
      </c>
      <c r="C1957" s="4" t="s">
        <v>628</v>
      </c>
      <c r="D1957" t="s">
        <v>670</v>
      </c>
      <c r="E1957" s="4">
        <v>53888</v>
      </c>
      <c r="F1957" s="6">
        <v>0.08</v>
      </c>
      <c r="G1957" s="6">
        <v>9.2187500000000006E-2</v>
      </c>
      <c r="H1957" s="6">
        <v>9.4102599999999995E-2</v>
      </c>
      <c r="I1957" s="6">
        <v>9.5000000000000001E-2</v>
      </c>
      <c r="J1957" s="6">
        <v>9.2187500000000006E-2</v>
      </c>
      <c r="K1957" s="6">
        <v>9.4102599999999995E-2</v>
      </c>
      <c r="L1957" s="6">
        <v>9.5000000000000001E-2</v>
      </c>
      <c r="N1957" s="8">
        <v>1153000</v>
      </c>
      <c r="P1957" s="8">
        <v>1153000</v>
      </c>
      <c r="R1957" s="8">
        <v>1153000</v>
      </c>
      <c r="T1957" s="8">
        <v>1</v>
      </c>
      <c r="U1957" s="8">
        <v>9.4200000000000006E-2</v>
      </c>
      <c r="V1957">
        <f t="shared" si="199"/>
        <v>2018</v>
      </c>
      <c r="W1957">
        <f t="shared" si="200"/>
        <v>2018</v>
      </c>
      <c r="X1957" t="str">
        <f t="shared" si="201"/>
        <v>PBS0</v>
      </c>
    </row>
    <row r="1958" spans="1:24" x14ac:dyDescent="0.2">
      <c r="A1958" s="4">
        <v>43362</v>
      </c>
      <c r="B1958" s="4">
        <v>43364</v>
      </c>
      <c r="C1958" t="s">
        <v>642</v>
      </c>
      <c r="D1958" t="s">
        <v>535</v>
      </c>
      <c r="E1958" s="4">
        <v>49810</v>
      </c>
      <c r="F1958" s="6">
        <v>8.2500000000000004E-2</v>
      </c>
      <c r="H1958" s="6">
        <v>8.8499999999999995E-2</v>
      </c>
      <c r="K1958" s="6">
        <v>8.8200000000000001E-2</v>
      </c>
      <c r="N1958" s="8">
        <v>1000000</v>
      </c>
      <c r="P1958" s="8">
        <v>1000000</v>
      </c>
      <c r="R1958" s="8">
        <v>1000000</v>
      </c>
      <c r="U1958" s="8">
        <v>8.8200000000000001E-2</v>
      </c>
      <c r="V1958">
        <f t="shared" si="199"/>
        <v>2018</v>
      </c>
      <c r="W1958">
        <f t="shared" si="200"/>
        <v>2018</v>
      </c>
      <c r="X1958" t="str">
        <f t="shared" si="201"/>
        <v>FR00</v>
      </c>
    </row>
    <row r="1959" spans="1:24" x14ac:dyDescent="0.2">
      <c r="A1959" s="4">
        <v>43362</v>
      </c>
      <c r="B1959" s="4">
        <v>43367</v>
      </c>
      <c r="C1959" t="s">
        <v>642</v>
      </c>
      <c r="D1959" t="s">
        <v>332</v>
      </c>
      <c r="E1959" s="4">
        <v>46402</v>
      </c>
      <c r="F1959" s="6">
        <v>0.06</v>
      </c>
      <c r="H1959" s="6">
        <v>8.9099999999999999E-2</v>
      </c>
      <c r="K1959" s="6">
        <v>8.9099999999999999E-2</v>
      </c>
      <c r="N1959" s="8">
        <v>500000</v>
      </c>
      <c r="P1959" s="8">
        <v>500000</v>
      </c>
      <c r="R1959" s="8">
        <v>500000</v>
      </c>
      <c r="U1959" s="8">
        <v>8.9099999999999999E-2</v>
      </c>
      <c r="V1959">
        <f t="shared" si="199"/>
        <v>2018</v>
      </c>
      <c r="W1959">
        <f t="shared" si="200"/>
        <v>2018</v>
      </c>
      <c r="X1959" t="str">
        <f t="shared" si="201"/>
        <v>PBS0</v>
      </c>
    </row>
    <row r="1960" spans="1:24" x14ac:dyDescent="0.2">
      <c r="A1960" s="4">
        <v>43368</v>
      </c>
      <c r="B1960" s="4">
        <v>43370</v>
      </c>
      <c r="C1960" t="s">
        <v>628</v>
      </c>
      <c r="D1960" t="s">
        <v>745</v>
      </c>
      <c r="E1960" s="4">
        <v>43460</v>
      </c>
      <c r="F1960" s="6" t="s">
        <v>630</v>
      </c>
      <c r="G1960" s="6">
        <v>5.5E-2</v>
      </c>
      <c r="H1960" s="6">
        <v>5.63192E-2</v>
      </c>
      <c r="I1960" s="6">
        <v>5.8000000000000003E-2</v>
      </c>
      <c r="J1960" s="6">
        <v>5.5E-2</v>
      </c>
      <c r="K1960" s="6">
        <v>5.5759999999999997E-2</v>
      </c>
      <c r="L1960" s="6">
        <v>5.5899999999999998E-2</v>
      </c>
      <c r="M1960" s="8">
        <v>10000000</v>
      </c>
      <c r="N1960" s="8">
        <v>15000000</v>
      </c>
      <c r="O1960" s="8">
        <v>51535300</v>
      </c>
      <c r="P1960" s="8">
        <v>3800000</v>
      </c>
      <c r="Q1960" s="8">
        <v>26900000</v>
      </c>
      <c r="R1960" s="8">
        <v>3000000</v>
      </c>
      <c r="S1960" s="8">
        <v>20000000</v>
      </c>
      <c r="T1960" s="8">
        <v>5</v>
      </c>
      <c r="U1960" s="8">
        <v>5.5800000000000002E-2</v>
      </c>
      <c r="V1960">
        <f t="shared" si="199"/>
        <v>2018</v>
      </c>
      <c r="W1960">
        <f t="shared" si="200"/>
        <v>2018</v>
      </c>
      <c r="X1960" t="str">
        <f t="shared" si="201"/>
        <v>SPN0</v>
      </c>
    </row>
    <row r="1961" spans="1:24" x14ac:dyDescent="0.2">
      <c r="A1961" s="4">
        <v>43368</v>
      </c>
      <c r="B1961" s="4">
        <v>43370</v>
      </c>
      <c r="C1961" s="4" t="s">
        <v>628</v>
      </c>
      <c r="D1961" t="s">
        <v>727</v>
      </c>
      <c r="E1961" s="4">
        <v>43622</v>
      </c>
      <c r="F1961" s="6" t="s">
        <v>630</v>
      </c>
      <c r="G1961" s="6">
        <v>5.8599999999999999E-2</v>
      </c>
      <c r="H1961" s="6">
        <v>6.10775E-2</v>
      </c>
      <c r="I1961" s="6">
        <v>7.0000000000000007E-2</v>
      </c>
      <c r="J1961" s="6">
        <v>5.8599999999999999E-2</v>
      </c>
      <c r="K1961" s="6">
        <v>5.876E-2</v>
      </c>
      <c r="L1961" s="6">
        <v>5.8999999999999997E-2</v>
      </c>
      <c r="N1961" s="8">
        <v>9000000</v>
      </c>
      <c r="P1961" s="8">
        <v>7500000</v>
      </c>
      <c r="R1961" s="8">
        <v>1500000</v>
      </c>
      <c r="T1961" s="8">
        <v>6</v>
      </c>
      <c r="U1961" s="8">
        <v>6.0499999999999998E-2</v>
      </c>
      <c r="V1961">
        <f t="shared" si="199"/>
        <v>2018</v>
      </c>
      <c r="W1961">
        <f t="shared" si="200"/>
        <v>2018</v>
      </c>
      <c r="X1961" t="str">
        <f t="shared" si="201"/>
        <v>SPN1</v>
      </c>
    </row>
    <row r="1962" spans="1:24" x14ac:dyDescent="0.2">
      <c r="A1962" s="4">
        <v>43368</v>
      </c>
      <c r="B1962" s="4">
        <v>43370</v>
      </c>
      <c r="C1962" s="4" t="s">
        <v>628</v>
      </c>
      <c r="D1962" t="s">
        <v>746</v>
      </c>
      <c r="E1962" s="4">
        <v>45427</v>
      </c>
      <c r="F1962" s="6">
        <v>8.1250000000000003E-2</v>
      </c>
      <c r="G1962" s="6">
        <v>8.1199999999999994E-2</v>
      </c>
      <c r="H1962" s="6">
        <v>8.2975699999999999E-2</v>
      </c>
      <c r="I1962" s="6">
        <v>8.5999999999999993E-2</v>
      </c>
      <c r="J1962" s="6">
        <v>8.1199999999999994E-2</v>
      </c>
      <c r="K1962" s="6">
        <v>8.21987E-2</v>
      </c>
      <c r="L1962" s="6">
        <v>8.2600000000000007E-2</v>
      </c>
      <c r="N1962" s="8">
        <v>11191800</v>
      </c>
      <c r="P1962" s="8">
        <v>5200000</v>
      </c>
      <c r="R1962" s="8">
        <v>5200000</v>
      </c>
      <c r="T1962" s="8">
        <v>2.1522692307692308</v>
      </c>
      <c r="U1962" s="8">
        <v>8.2199999999999995E-2</v>
      </c>
      <c r="V1962">
        <f t="shared" ref="V1962:V2025" si="202">YEAR(A1962)</f>
        <v>2018</v>
      </c>
      <c r="W1962">
        <f t="shared" ref="W1962:W2026" si="203">YEAR(B1962)</f>
        <v>2018</v>
      </c>
      <c r="X1962" t="str">
        <f t="shared" ref="X1962:X2025" si="204">LEFT(D1962,4)</f>
        <v>FR00</v>
      </c>
    </row>
    <row r="1963" spans="1:24" x14ac:dyDescent="0.2">
      <c r="A1963" s="4">
        <v>43368</v>
      </c>
      <c r="B1963" s="4">
        <v>43370</v>
      </c>
      <c r="C1963" s="4" t="s">
        <v>628</v>
      </c>
      <c r="D1963" t="s">
        <v>747</v>
      </c>
      <c r="E1963" s="4">
        <v>47253</v>
      </c>
      <c r="F1963" s="6">
        <v>8.2500000000000004E-2</v>
      </c>
      <c r="G1963" s="6">
        <v>8.2000000000000003E-2</v>
      </c>
      <c r="H1963" s="6">
        <v>8.3142999999999995E-2</v>
      </c>
      <c r="I1963" s="6">
        <v>8.5500000000000007E-2</v>
      </c>
      <c r="J1963" s="6">
        <v>8.2000000000000003E-2</v>
      </c>
      <c r="K1963" s="6">
        <v>8.2693699999999995E-2</v>
      </c>
      <c r="L1963" s="6">
        <v>8.3099999999999993E-2</v>
      </c>
      <c r="N1963" s="8">
        <v>12215000</v>
      </c>
      <c r="P1963" s="8">
        <v>8000000</v>
      </c>
      <c r="R1963" s="8">
        <v>7950000</v>
      </c>
      <c r="T1963" s="8">
        <v>1.5364779874213836</v>
      </c>
      <c r="U1963" s="8">
        <v>8.2699999999999996E-2</v>
      </c>
      <c r="V1963">
        <f t="shared" si="202"/>
        <v>2018</v>
      </c>
      <c r="W1963">
        <f t="shared" si="203"/>
        <v>2018</v>
      </c>
      <c r="X1963" t="str">
        <f t="shared" si="204"/>
        <v>FR00</v>
      </c>
    </row>
    <row r="1964" spans="1:24" x14ac:dyDescent="0.2">
      <c r="A1964" s="4">
        <v>43368</v>
      </c>
      <c r="B1964" s="4">
        <v>43370</v>
      </c>
      <c r="C1964" s="4" t="s">
        <v>628</v>
      </c>
      <c r="D1964" t="s">
        <v>377</v>
      </c>
      <c r="E1964" s="4">
        <v>48714</v>
      </c>
      <c r="F1964" s="6">
        <v>6.6250000000000003E-2</v>
      </c>
      <c r="G1964" s="6">
        <v>8.3599999999999994E-2</v>
      </c>
      <c r="H1964" s="6">
        <v>8.4846000000000005E-2</v>
      </c>
      <c r="I1964" s="6">
        <v>8.6400000000000005E-2</v>
      </c>
      <c r="J1964" s="6">
        <v>8.3599999999999994E-2</v>
      </c>
      <c r="K1964" s="6">
        <v>8.4278400000000003E-2</v>
      </c>
      <c r="L1964" s="6">
        <v>8.48E-2</v>
      </c>
      <c r="N1964" s="8">
        <v>2941000</v>
      </c>
      <c r="P1964" s="8">
        <v>1650000</v>
      </c>
      <c r="R1964" s="8">
        <v>1600000</v>
      </c>
      <c r="T1964" s="8">
        <v>1.838125</v>
      </c>
      <c r="U1964" s="8">
        <v>8.43E-2</v>
      </c>
      <c r="V1964">
        <f t="shared" si="202"/>
        <v>2018</v>
      </c>
      <c r="W1964">
        <f t="shared" si="203"/>
        <v>2018</v>
      </c>
      <c r="X1964" t="str">
        <f t="shared" si="204"/>
        <v>FR00</v>
      </c>
    </row>
    <row r="1965" spans="1:24" x14ac:dyDescent="0.2">
      <c r="A1965" s="4">
        <v>43368</v>
      </c>
      <c r="B1965" s="4">
        <v>43370</v>
      </c>
      <c r="C1965" s="4" t="s">
        <v>628</v>
      </c>
      <c r="D1965" t="s">
        <v>674</v>
      </c>
      <c r="E1965" s="4">
        <v>50540</v>
      </c>
      <c r="F1965" s="6">
        <v>7.4999999999999997E-2</v>
      </c>
      <c r="G1965" s="6">
        <v>8.6800000000000002E-2</v>
      </c>
      <c r="H1965" s="6">
        <v>8.7601999999999999E-2</v>
      </c>
      <c r="I1965" s="6">
        <v>9.1999999999999998E-2</v>
      </c>
      <c r="J1965" s="6">
        <v>8.6800000000000002E-2</v>
      </c>
      <c r="K1965" s="6">
        <v>8.7288199999999996E-2</v>
      </c>
      <c r="L1965" s="6">
        <v>8.7499999999999994E-2</v>
      </c>
      <c r="N1965" s="8">
        <v>1187500</v>
      </c>
      <c r="P1965" s="8">
        <v>750000</v>
      </c>
      <c r="R1965" s="8">
        <v>750000</v>
      </c>
      <c r="T1965" s="8">
        <v>1.5833333333333333</v>
      </c>
      <c r="U1965" s="8">
        <v>8.7300000000000003E-2</v>
      </c>
      <c r="V1965">
        <f t="shared" si="202"/>
        <v>2018</v>
      </c>
      <c r="W1965">
        <f t="shared" si="203"/>
        <v>2018</v>
      </c>
      <c r="X1965" t="str">
        <f t="shared" si="204"/>
        <v>FR00</v>
      </c>
    </row>
    <row r="1966" spans="1:24" x14ac:dyDescent="0.2">
      <c r="A1966" s="4">
        <v>43375</v>
      </c>
      <c r="B1966" s="4">
        <v>43377</v>
      </c>
      <c r="C1966" t="s">
        <v>628</v>
      </c>
      <c r="D1966" t="s">
        <v>748</v>
      </c>
      <c r="E1966" s="4">
        <v>43558</v>
      </c>
      <c r="F1966" s="6" t="s">
        <v>630</v>
      </c>
      <c r="G1966" s="6">
        <v>6.6562499999999997E-2</v>
      </c>
      <c r="H1966" s="6">
        <v>6.8419999999999995E-2</v>
      </c>
      <c r="I1966" s="6">
        <v>7.2499999999999995E-2</v>
      </c>
      <c r="J1966" s="6">
        <v>6.6562499999999997E-2</v>
      </c>
      <c r="K1966" s="6">
        <v>6.7591100000000001E-2</v>
      </c>
      <c r="L1966" s="6">
        <v>6.8437499999999998E-2</v>
      </c>
      <c r="M1966" s="8">
        <v>4000000</v>
      </c>
      <c r="N1966" s="8">
        <v>3864000</v>
      </c>
      <c r="O1966" s="8">
        <v>10390000</v>
      </c>
      <c r="P1966" s="8">
        <v>1400000</v>
      </c>
      <c r="Q1966" s="8">
        <v>6715000</v>
      </c>
      <c r="R1966" s="8">
        <v>1400000</v>
      </c>
      <c r="S1966" s="8">
        <v>5105000</v>
      </c>
      <c r="T1966" s="8">
        <v>2.76</v>
      </c>
      <c r="U1966" s="8">
        <v>6.7599999999999993E-2</v>
      </c>
      <c r="V1966">
        <f t="shared" si="202"/>
        <v>2018</v>
      </c>
      <c r="W1966">
        <f t="shared" si="203"/>
        <v>2018</v>
      </c>
      <c r="X1966" t="str">
        <f t="shared" si="204"/>
        <v>SPNS</v>
      </c>
    </row>
    <row r="1967" spans="1:24" x14ac:dyDescent="0.2">
      <c r="A1967" s="4">
        <v>43375</v>
      </c>
      <c r="B1967" s="4">
        <v>43377</v>
      </c>
      <c r="C1967" s="4" t="s">
        <v>628</v>
      </c>
      <c r="D1967" t="s">
        <v>749</v>
      </c>
      <c r="E1967" s="4">
        <v>43649</v>
      </c>
      <c r="F1967" s="6" t="s">
        <v>630</v>
      </c>
      <c r="G1967" s="6">
        <v>7.0000000000000007E-2</v>
      </c>
      <c r="H1967" s="6">
        <v>7.1562500000000001E-2</v>
      </c>
      <c r="I1967" s="6">
        <v>7.2499999999999995E-2</v>
      </c>
      <c r="J1967" s="6">
        <v>7.0000000000000007E-2</v>
      </c>
      <c r="K1967" s="6">
        <v>7.1562500000000001E-2</v>
      </c>
      <c r="L1967" s="6">
        <v>7.2499999999999995E-2</v>
      </c>
      <c r="N1967" s="8">
        <v>2500000</v>
      </c>
      <c r="P1967" s="8">
        <v>2500000</v>
      </c>
      <c r="R1967" s="8">
        <v>1000000</v>
      </c>
      <c r="T1967" s="8">
        <v>2.5</v>
      </c>
      <c r="U1967" s="8">
        <v>7.1599999999999997E-2</v>
      </c>
      <c r="V1967">
        <f t="shared" si="202"/>
        <v>2018</v>
      </c>
      <c r="W1967">
        <f t="shared" si="203"/>
        <v>2018</v>
      </c>
      <c r="X1967" t="str">
        <f t="shared" si="204"/>
        <v>SPNS</v>
      </c>
    </row>
    <row r="1968" spans="1:24" x14ac:dyDescent="0.2">
      <c r="A1968" s="4">
        <v>43375</v>
      </c>
      <c r="B1968" s="4">
        <v>43377</v>
      </c>
      <c r="C1968" s="4" t="s">
        <v>628</v>
      </c>
      <c r="D1968" t="s">
        <v>676</v>
      </c>
      <c r="E1968" s="4">
        <v>43905</v>
      </c>
      <c r="F1968" s="6">
        <v>6.25E-2</v>
      </c>
      <c r="G1968" s="6">
        <v>7.7812500000000007E-2</v>
      </c>
      <c r="H1968" s="6">
        <v>7.99816E-2</v>
      </c>
      <c r="I1968" s="6">
        <v>8.4687499999999999E-2</v>
      </c>
      <c r="J1968" s="6">
        <v>7.7812500000000007E-2</v>
      </c>
      <c r="K1968" s="6">
        <v>7.9551499999999997E-2</v>
      </c>
      <c r="L1968" s="6">
        <v>0.08</v>
      </c>
      <c r="N1968" s="8">
        <v>2482000</v>
      </c>
      <c r="P1968" s="8">
        <v>1610000</v>
      </c>
      <c r="R1968" s="8">
        <v>1510000</v>
      </c>
      <c r="T1968" s="8">
        <v>1.6437086092715232</v>
      </c>
      <c r="U1968" s="8">
        <v>7.9600000000000004E-2</v>
      </c>
      <c r="V1968">
        <f t="shared" si="202"/>
        <v>2018</v>
      </c>
      <c r="W1968">
        <f t="shared" si="203"/>
        <v>2018</v>
      </c>
      <c r="X1968" t="str">
        <f t="shared" si="204"/>
        <v>PBS0</v>
      </c>
    </row>
    <row r="1969" spans="1:24" x14ac:dyDescent="0.2">
      <c r="A1969" s="4">
        <v>43375</v>
      </c>
      <c r="B1969" s="4">
        <v>43377</v>
      </c>
      <c r="C1969" s="4" t="s">
        <v>628</v>
      </c>
      <c r="D1969" t="s">
        <v>750</v>
      </c>
      <c r="E1969" s="4">
        <v>45184</v>
      </c>
      <c r="F1969" s="6">
        <v>8.2500000000000004E-2</v>
      </c>
      <c r="G1969" s="6">
        <v>8.1562499999999996E-2</v>
      </c>
      <c r="H1969" s="6">
        <v>8.3826200000000003E-2</v>
      </c>
      <c r="I1969" s="6">
        <v>8.5625000000000007E-2</v>
      </c>
      <c r="J1969" s="6">
        <v>8.1562499999999996E-2</v>
      </c>
      <c r="K1969" s="6">
        <v>8.2894700000000002E-2</v>
      </c>
      <c r="L1969" s="6">
        <v>8.3750000000000005E-2</v>
      </c>
      <c r="N1969" s="8">
        <v>127000</v>
      </c>
      <c r="P1969" s="8">
        <v>65000</v>
      </c>
      <c r="R1969" s="8">
        <v>65000</v>
      </c>
      <c r="T1969" s="8">
        <v>1.9538461538461538</v>
      </c>
      <c r="U1969" s="8">
        <v>8.2900000000000001E-2</v>
      </c>
      <c r="V1969">
        <f t="shared" si="202"/>
        <v>2018</v>
      </c>
      <c r="W1969">
        <f t="shared" si="203"/>
        <v>2018</v>
      </c>
      <c r="X1969" t="str">
        <f t="shared" si="204"/>
        <v>PBS0</v>
      </c>
    </row>
    <row r="1970" spans="1:24" x14ac:dyDescent="0.2">
      <c r="A1970" s="4">
        <v>43375</v>
      </c>
      <c r="B1970" s="4">
        <v>43377</v>
      </c>
      <c r="C1970" s="4" t="s">
        <v>628</v>
      </c>
      <c r="D1970" t="s">
        <v>570</v>
      </c>
      <c r="E1970" s="4">
        <v>48167</v>
      </c>
      <c r="F1970" s="6">
        <v>0.08</v>
      </c>
      <c r="G1970" s="6">
        <v>8.6562500000000001E-2</v>
      </c>
      <c r="H1970" s="6">
        <v>8.9812100000000006E-2</v>
      </c>
      <c r="I1970" s="6">
        <v>9.2187500000000006E-2</v>
      </c>
      <c r="J1970" s="6">
        <v>8.6562500000000001E-2</v>
      </c>
      <c r="K1970" s="6">
        <v>8.7098200000000001E-2</v>
      </c>
      <c r="L1970" s="6">
        <v>8.7499999999999994E-2</v>
      </c>
      <c r="N1970" s="8">
        <v>356000</v>
      </c>
      <c r="P1970" s="8">
        <v>100000</v>
      </c>
      <c r="R1970" s="8">
        <v>100000</v>
      </c>
      <c r="T1970" s="8">
        <v>3.56</v>
      </c>
      <c r="U1970" s="8">
        <v>8.7099999999999997E-2</v>
      </c>
      <c r="V1970">
        <f t="shared" si="202"/>
        <v>2018</v>
      </c>
      <c r="W1970">
        <f t="shared" si="203"/>
        <v>2018</v>
      </c>
      <c r="X1970" t="str">
        <f t="shared" si="204"/>
        <v>PBS0</v>
      </c>
    </row>
    <row r="1971" spans="1:24" x14ac:dyDescent="0.2">
      <c r="A1971" s="4">
        <v>43375</v>
      </c>
      <c r="B1971" s="4">
        <v>43377</v>
      </c>
      <c r="C1971" s="4" t="s">
        <v>628</v>
      </c>
      <c r="D1971" t="s">
        <v>670</v>
      </c>
      <c r="E1971" s="4">
        <v>53888</v>
      </c>
      <c r="F1971" s="6">
        <v>0.08</v>
      </c>
      <c r="G1971" s="6">
        <v>9.3124999999999999E-2</v>
      </c>
      <c r="H1971" s="6">
        <v>9.4641799999999998E-2</v>
      </c>
      <c r="I1971" s="6">
        <v>9.7187499999999996E-2</v>
      </c>
      <c r="J1971" s="6">
        <v>9.3124999999999999E-2</v>
      </c>
      <c r="K1971" s="6">
        <v>9.4580700000000004E-2</v>
      </c>
      <c r="L1971" s="6">
        <v>9.5000000000000001E-2</v>
      </c>
      <c r="N1971" s="8">
        <v>1061000</v>
      </c>
      <c r="P1971" s="8">
        <v>1040000</v>
      </c>
      <c r="R1971" s="8">
        <v>1030000</v>
      </c>
      <c r="T1971" s="8">
        <v>1.0300970873786408</v>
      </c>
      <c r="U1971" s="8">
        <v>9.4600000000000004E-2</v>
      </c>
      <c r="V1971">
        <f t="shared" si="202"/>
        <v>2018</v>
      </c>
      <c r="W1971">
        <f t="shared" si="203"/>
        <v>2018</v>
      </c>
      <c r="X1971" t="str">
        <f t="shared" si="204"/>
        <v>PBS0</v>
      </c>
    </row>
    <row r="1972" spans="1:24" x14ac:dyDescent="0.2">
      <c r="A1972" s="4">
        <v>43375</v>
      </c>
      <c r="B1972" s="4">
        <v>43381</v>
      </c>
      <c r="C1972" t="s">
        <v>642</v>
      </c>
      <c r="D1972" t="s">
        <v>332</v>
      </c>
      <c r="E1972" s="4">
        <v>46402</v>
      </c>
      <c r="F1972" s="6">
        <v>0.06</v>
      </c>
      <c r="H1972" s="6">
        <v>8.4599999999999995E-2</v>
      </c>
      <c r="K1972" s="6">
        <v>8.4599999999999995E-2</v>
      </c>
      <c r="N1972" s="8">
        <v>250000</v>
      </c>
      <c r="P1972" s="8">
        <v>250000</v>
      </c>
      <c r="R1972" s="8">
        <v>250000</v>
      </c>
      <c r="U1972" s="8">
        <v>8.4599999999999995E-2</v>
      </c>
      <c r="V1972">
        <f t="shared" si="202"/>
        <v>2018</v>
      </c>
      <c r="W1972">
        <f t="shared" si="203"/>
        <v>2018</v>
      </c>
      <c r="X1972" t="str">
        <f t="shared" si="204"/>
        <v>PBS0</v>
      </c>
    </row>
    <row r="1973" spans="1:24" x14ac:dyDescent="0.2">
      <c r="A1973" s="4">
        <v>43382</v>
      </c>
      <c r="B1973" s="4">
        <v>43384</v>
      </c>
      <c r="C1973" t="s">
        <v>628</v>
      </c>
      <c r="D1973" t="s">
        <v>751</v>
      </c>
      <c r="E1973" s="4">
        <v>43475</v>
      </c>
      <c r="F1973" s="6" t="s">
        <v>630</v>
      </c>
      <c r="G1973" s="6">
        <v>5.7500000000000002E-2</v>
      </c>
      <c r="H1973" s="6">
        <v>5.8881500000000003E-2</v>
      </c>
      <c r="I1973" s="6">
        <v>6.0499999999999998E-2</v>
      </c>
      <c r="J1973" s="6">
        <v>5.7500000000000002E-2</v>
      </c>
      <c r="K1973" s="6">
        <v>5.7916700000000002E-2</v>
      </c>
      <c r="L1973" s="6">
        <v>5.8200000000000002E-2</v>
      </c>
      <c r="M1973" s="8">
        <v>10000000</v>
      </c>
      <c r="N1973" s="8">
        <v>7450000</v>
      </c>
      <c r="O1973" s="8">
        <v>41354700</v>
      </c>
      <c r="P1973" s="8">
        <v>3700000</v>
      </c>
      <c r="Q1973" s="8">
        <v>21600000</v>
      </c>
      <c r="R1973" s="8">
        <v>3000000</v>
      </c>
      <c r="S1973" s="8">
        <v>20000000</v>
      </c>
      <c r="T1973" s="8">
        <v>2.4833333333333334</v>
      </c>
      <c r="U1973" s="8">
        <v>5.8000000000000003E-2</v>
      </c>
      <c r="V1973">
        <f t="shared" si="202"/>
        <v>2018</v>
      </c>
      <c r="W1973">
        <f t="shared" si="203"/>
        <v>2018</v>
      </c>
      <c r="X1973" t="str">
        <f t="shared" si="204"/>
        <v>SPN0</v>
      </c>
    </row>
    <row r="1974" spans="1:24" x14ac:dyDescent="0.2">
      <c r="A1974" s="4">
        <v>43382</v>
      </c>
      <c r="B1974" s="4">
        <v>43384</v>
      </c>
      <c r="C1974" s="4" t="s">
        <v>628</v>
      </c>
      <c r="D1974" t="s">
        <v>752</v>
      </c>
      <c r="E1974" s="4">
        <v>43748</v>
      </c>
      <c r="F1974" s="6" t="s">
        <v>630</v>
      </c>
      <c r="G1974" s="6">
        <v>6.2899999999999998E-2</v>
      </c>
      <c r="H1974" s="6">
        <v>6.6366999999999995E-2</v>
      </c>
      <c r="I1974" s="6">
        <v>7.3999999999999996E-2</v>
      </c>
      <c r="J1974" s="6">
        <v>6.2899999999999998E-2</v>
      </c>
      <c r="K1974" s="6">
        <v>6.3810000000000006E-2</v>
      </c>
      <c r="L1974" s="6">
        <v>6.4600000000000005E-2</v>
      </c>
      <c r="N1974" s="8">
        <v>10050000</v>
      </c>
      <c r="P1974" s="8">
        <v>3850000</v>
      </c>
      <c r="R1974" s="8">
        <v>3000000</v>
      </c>
      <c r="T1974" s="8">
        <v>3.35</v>
      </c>
      <c r="U1974" s="8">
        <v>6.4000000000000001E-2</v>
      </c>
      <c r="V1974">
        <f t="shared" si="202"/>
        <v>2018</v>
      </c>
      <c r="W1974">
        <f t="shared" si="203"/>
        <v>2018</v>
      </c>
      <c r="X1974" t="str">
        <f t="shared" si="204"/>
        <v>SPN1</v>
      </c>
    </row>
    <row r="1975" spans="1:24" x14ac:dyDescent="0.2">
      <c r="A1975" s="4">
        <v>43382</v>
      </c>
      <c r="B1975" s="4">
        <v>43384</v>
      </c>
      <c r="C1975" s="4" t="s">
        <v>628</v>
      </c>
      <c r="D1975" t="s">
        <v>746</v>
      </c>
      <c r="E1975" s="4">
        <v>45427</v>
      </c>
      <c r="F1975" s="6">
        <v>8.1250000000000003E-2</v>
      </c>
      <c r="G1975" s="6">
        <v>8.4000000000000005E-2</v>
      </c>
      <c r="H1975" s="6">
        <v>8.5120399999999999E-2</v>
      </c>
      <c r="I1975" s="6">
        <v>8.7999999999999995E-2</v>
      </c>
      <c r="J1975" s="6">
        <v>8.4000000000000005E-2</v>
      </c>
      <c r="K1975" s="6">
        <v>8.4798100000000001E-2</v>
      </c>
      <c r="L1975" s="6">
        <v>8.5199999999999998E-2</v>
      </c>
      <c r="N1975" s="8">
        <v>10751000</v>
      </c>
      <c r="P1975" s="8">
        <v>7550000</v>
      </c>
      <c r="R1975" s="8">
        <v>7550000</v>
      </c>
      <c r="T1975" s="8">
        <v>1.4239735099337749</v>
      </c>
      <c r="U1975" s="8">
        <v>8.48E-2</v>
      </c>
      <c r="V1975">
        <f t="shared" si="202"/>
        <v>2018</v>
      </c>
      <c r="W1975">
        <f t="shared" si="203"/>
        <v>2018</v>
      </c>
      <c r="X1975" t="str">
        <f t="shared" si="204"/>
        <v>FR00</v>
      </c>
    </row>
    <row r="1976" spans="1:24" x14ac:dyDescent="0.2">
      <c r="A1976" s="4">
        <v>43382</v>
      </c>
      <c r="B1976" s="4">
        <v>43384</v>
      </c>
      <c r="C1976" s="4" t="s">
        <v>628</v>
      </c>
      <c r="D1976" t="s">
        <v>747</v>
      </c>
      <c r="E1976" s="4">
        <v>47253</v>
      </c>
      <c r="F1976" s="6">
        <v>8.2500000000000004E-2</v>
      </c>
      <c r="G1976" s="6">
        <v>8.5000000000000006E-2</v>
      </c>
      <c r="H1976" s="6">
        <v>8.5922399999999996E-2</v>
      </c>
      <c r="I1976" s="6">
        <v>8.7499999999999994E-2</v>
      </c>
      <c r="J1976" s="6">
        <v>8.5000000000000006E-2</v>
      </c>
      <c r="K1976" s="6">
        <v>8.5596900000000004E-2</v>
      </c>
      <c r="L1976" s="6">
        <v>8.5900000000000004E-2</v>
      </c>
      <c r="N1976" s="8">
        <v>6061700</v>
      </c>
      <c r="P1976" s="8">
        <v>3550000</v>
      </c>
      <c r="R1976" s="8">
        <v>3550000</v>
      </c>
      <c r="T1976" s="8">
        <v>1.7075211267605634</v>
      </c>
      <c r="U1976" s="8">
        <v>8.5599999999999996E-2</v>
      </c>
      <c r="V1976">
        <f t="shared" si="202"/>
        <v>2018</v>
      </c>
      <c r="W1976">
        <f t="shared" si="203"/>
        <v>2018</v>
      </c>
      <c r="X1976" t="str">
        <f t="shared" si="204"/>
        <v>FR00</v>
      </c>
    </row>
    <row r="1977" spans="1:24" x14ac:dyDescent="0.2">
      <c r="A1977" s="4">
        <v>43382</v>
      </c>
      <c r="B1977" s="4">
        <v>43384</v>
      </c>
      <c r="C1977" s="4" t="s">
        <v>628</v>
      </c>
      <c r="D1977" t="s">
        <v>377</v>
      </c>
      <c r="E1977" s="4">
        <v>48714</v>
      </c>
      <c r="F1977" s="6">
        <v>6.6250000000000003E-2</v>
      </c>
      <c r="G1977" s="6">
        <v>8.6999999999999994E-2</v>
      </c>
      <c r="H1977" s="6">
        <v>8.9230699999999996E-2</v>
      </c>
      <c r="I1977" s="6">
        <v>9.2499999999999999E-2</v>
      </c>
      <c r="J1977" s="6">
        <v>8.6999999999999994E-2</v>
      </c>
      <c r="K1977" s="6">
        <v>8.7594400000000003E-2</v>
      </c>
      <c r="L1977" s="6">
        <v>8.7900000000000006E-2</v>
      </c>
      <c r="N1977" s="8">
        <v>4355000</v>
      </c>
      <c r="P1977" s="8">
        <v>1800000</v>
      </c>
      <c r="R1977" s="8">
        <v>1800000</v>
      </c>
      <c r="T1977" s="8">
        <v>2.4194444444444443</v>
      </c>
      <c r="U1977" s="8">
        <v>8.7599999999999997E-2</v>
      </c>
      <c r="V1977">
        <f t="shared" si="202"/>
        <v>2018</v>
      </c>
      <c r="W1977">
        <f t="shared" si="203"/>
        <v>2018</v>
      </c>
      <c r="X1977" t="str">
        <f t="shared" si="204"/>
        <v>FR00</v>
      </c>
    </row>
    <row r="1978" spans="1:24" x14ac:dyDescent="0.2">
      <c r="A1978" s="4">
        <v>43382</v>
      </c>
      <c r="B1978" s="4">
        <v>43384</v>
      </c>
      <c r="C1978" s="4" t="s">
        <v>628</v>
      </c>
      <c r="D1978" t="s">
        <v>674</v>
      </c>
      <c r="E1978" s="4">
        <v>50540</v>
      </c>
      <c r="F1978" s="6">
        <v>7.4999999999999997E-2</v>
      </c>
      <c r="G1978" s="6">
        <v>8.6999999999999994E-2</v>
      </c>
      <c r="H1978" s="6">
        <v>9.2077800000000001E-2</v>
      </c>
      <c r="I1978" s="6">
        <v>9.5000000000000001E-2</v>
      </c>
      <c r="J1978" s="6">
        <v>8.6999999999999994E-2</v>
      </c>
      <c r="K1978" s="6">
        <v>8.9666899999999994E-2</v>
      </c>
      <c r="L1978" s="6">
        <v>0.09</v>
      </c>
      <c r="N1978" s="8">
        <v>2687000</v>
      </c>
      <c r="P1978" s="8">
        <v>1150000</v>
      </c>
      <c r="R1978" s="8">
        <v>1100000</v>
      </c>
      <c r="T1978" s="8">
        <v>2.4427272727272729</v>
      </c>
      <c r="U1978" s="8">
        <v>8.9700000000000002E-2</v>
      </c>
      <c r="V1978">
        <f t="shared" si="202"/>
        <v>2018</v>
      </c>
      <c r="W1978">
        <f t="shared" si="203"/>
        <v>2018</v>
      </c>
      <c r="X1978" t="str">
        <f t="shared" si="204"/>
        <v>FR00</v>
      </c>
    </row>
    <row r="1979" spans="1:24" x14ac:dyDescent="0.2">
      <c r="A1979" s="4">
        <v>43389</v>
      </c>
      <c r="B1979" s="4">
        <v>43391</v>
      </c>
      <c r="C1979" t="s">
        <v>628</v>
      </c>
      <c r="D1979" t="s">
        <v>748</v>
      </c>
      <c r="E1979" s="4">
        <v>43558</v>
      </c>
      <c r="F1979" s="6" t="s">
        <v>630</v>
      </c>
      <c r="G1979" s="6">
        <v>6.6562499999999997E-2</v>
      </c>
      <c r="H1979" s="6">
        <v>6.9016099999999997E-2</v>
      </c>
      <c r="I1979" s="6">
        <v>7.4999999999999997E-2</v>
      </c>
      <c r="J1979" s="6">
        <v>6.6562499999999997E-2</v>
      </c>
      <c r="K1979" s="6">
        <v>6.7031300000000002E-2</v>
      </c>
      <c r="L1979" s="6">
        <v>6.7500000000000004E-2</v>
      </c>
      <c r="M1979" s="8">
        <v>4000000</v>
      </c>
      <c r="N1979" s="8">
        <v>4796000</v>
      </c>
      <c r="O1979" s="8">
        <v>13894000</v>
      </c>
      <c r="P1979" s="8">
        <v>1100000</v>
      </c>
      <c r="Q1979" s="8">
        <v>7100000</v>
      </c>
      <c r="R1979" s="8">
        <v>1000000</v>
      </c>
      <c r="S1979" s="8">
        <v>5225000</v>
      </c>
      <c r="T1979" s="8">
        <v>4.7960000000000003</v>
      </c>
      <c r="U1979" s="8">
        <v>6.7199999999999996E-2</v>
      </c>
      <c r="V1979">
        <f t="shared" si="202"/>
        <v>2018</v>
      </c>
      <c r="W1979">
        <f t="shared" si="203"/>
        <v>2018</v>
      </c>
      <c r="X1979" t="str">
        <f t="shared" si="204"/>
        <v>SPNS</v>
      </c>
    </row>
    <row r="1980" spans="1:24" x14ac:dyDescent="0.2">
      <c r="A1980" s="4">
        <v>43389</v>
      </c>
      <c r="B1980" s="4">
        <v>43391</v>
      </c>
      <c r="C1980" s="4" t="s">
        <v>628</v>
      </c>
      <c r="D1980" t="s">
        <v>749</v>
      </c>
      <c r="E1980" s="4">
        <v>43649</v>
      </c>
      <c r="F1980" s="6" t="s">
        <v>630</v>
      </c>
      <c r="G1980" s="6">
        <v>6.9062499999999999E-2</v>
      </c>
      <c r="H1980" s="6">
        <v>7.1876099999999998E-2</v>
      </c>
      <c r="I1980" s="6">
        <v>7.4999999999999997E-2</v>
      </c>
      <c r="J1980" s="6">
        <v>6.9062499999999999E-2</v>
      </c>
      <c r="K1980" s="6">
        <v>6.9531300000000004E-2</v>
      </c>
      <c r="L1980" s="6">
        <v>7.0000000000000007E-2</v>
      </c>
      <c r="N1980" s="8">
        <v>3515000</v>
      </c>
      <c r="P1980" s="8">
        <v>1000000</v>
      </c>
      <c r="R1980" s="8">
        <v>1000000</v>
      </c>
      <c r="T1980" s="8">
        <v>3.5150000000000001</v>
      </c>
      <c r="U1980" s="8">
        <v>6.9599999999999995E-2</v>
      </c>
      <c r="V1980">
        <f t="shared" si="202"/>
        <v>2018</v>
      </c>
      <c r="W1980">
        <f t="shared" si="203"/>
        <v>2018</v>
      </c>
      <c r="X1980" t="str">
        <f t="shared" si="204"/>
        <v>SPNS</v>
      </c>
    </row>
    <row r="1981" spans="1:24" x14ac:dyDescent="0.2">
      <c r="A1981" s="4">
        <v>43389</v>
      </c>
      <c r="B1981" s="4">
        <v>43391</v>
      </c>
      <c r="C1981" s="4" t="s">
        <v>628</v>
      </c>
      <c r="D1981" t="s">
        <v>612</v>
      </c>
      <c r="E1981" s="4">
        <v>44331</v>
      </c>
      <c r="F1981" s="6">
        <v>6.5000000000000002E-2</v>
      </c>
      <c r="G1981" s="6">
        <v>8.1562499999999996E-2</v>
      </c>
      <c r="H1981" s="6">
        <v>8.4156700000000001E-2</v>
      </c>
      <c r="I1981" s="6">
        <v>8.7812500000000002E-2</v>
      </c>
      <c r="J1981" s="6">
        <v>8.1562499999999996E-2</v>
      </c>
      <c r="K1981" s="6">
        <v>8.2595699999999994E-2</v>
      </c>
      <c r="L1981" s="6">
        <v>8.3125000000000004E-2</v>
      </c>
      <c r="N1981" s="8">
        <v>3124000</v>
      </c>
      <c r="P1981" s="8">
        <v>3050000</v>
      </c>
      <c r="R1981" s="8">
        <v>1350000</v>
      </c>
      <c r="T1981" s="8">
        <v>2.3140740740740742</v>
      </c>
      <c r="U1981" s="8">
        <v>8.4099999999999994E-2</v>
      </c>
      <c r="V1981">
        <f t="shared" si="202"/>
        <v>2018</v>
      </c>
      <c r="W1981">
        <f t="shared" si="203"/>
        <v>2018</v>
      </c>
      <c r="X1981" t="str">
        <f t="shared" si="204"/>
        <v>PBS0</v>
      </c>
    </row>
    <row r="1982" spans="1:24" x14ac:dyDescent="0.2">
      <c r="A1982" s="4">
        <v>43389</v>
      </c>
      <c r="B1982" s="4">
        <v>43391</v>
      </c>
      <c r="C1982" s="4" t="s">
        <v>628</v>
      </c>
      <c r="D1982" t="s">
        <v>750</v>
      </c>
      <c r="E1982" s="4">
        <v>45184</v>
      </c>
      <c r="F1982" s="6">
        <v>8.2500000000000004E-2</v>
      </c>
      <c r="G1982" s="6">
        <v>8.7187500000000001E-2</v>
      </c>
      <c r="H1982" s="6">
        <v>8.8641800000000007E-2</v>
      </c>
      <c r="I1982" s="6">
        <v>9.1249999999999998E-2</v>
      </c>
      <c r="J1982" s="6">
        <v>8.7187500000000001E-2</v>
      </c>
      <c r="K1982" s="6">
        <v>8.8331000000000007E-2</v>
      </c>
      <c r="L1982" s="6">
        <v>8.9062500000000003E-2</v>
      </c>
      <c r="N1982" s="8">
        <v>945500</v>
      </c>
      <c r="P1982" s="8">
        <v>815000</v>
      </c>
      <c r="R1982" s="8">
        <v>765000</v>
      </c>
      <c r="T1982" s="8">
        <v>1.2359477124183007</v>
      </c>
      <c r="U1982" s="8">
        <v>8.8400000000000006E-2</v>
      </c>
      <c r="V1982">
        <f t="shared" si="202"/>
        <v>2018</v>
      </c>
      <c r="W1982">
        <f t="shared" si="203"/>
        <v>2018</v>
      </c>
      <c r="X1982" t="str">
        <f t="shared" si="204"/>
        <v>PBS0</v>
      </c>
    </row>
    <row r="1983" spans="1:24" x14ac:dyDescent="0.2">
      <c r="A1983" s="4">
        <v>43389</v>
      </c>
      <c r="B1983" s="4">
        <v>43391</v>
      </c>
      <c r="C1983" s="4" t="s">
        <v>628</v>
      </c>
      <c r="D1983" t="s">
        <v>697</v>
      </c>
      <c r="E1983" s="4">
        <v>45945</v>
      </c>
      <c r="F1983" s="6">
        <v>6.1249999999999999E-2</v>
      </c>
      <c r="G1983" s="6">
        <v>9.1874999999999998E-2</v>
      </c>
      <c r="H1983" s="6">
        <v>9.1923199999999997E-2</v>
      </c>
      <c r="I1983" s="6">
        <v>9.4062499999999993E-2</v>
      </c>
      <c r="J1983" s="6">
        <v>9.1874999999999998E-2</v>
      </c>
      <c r="K1983" s="6">
        <v>9.1874999999999998E-2</v>
      </c>
      <c r="L1983" s="6">
        <v>9.1874999999999998E-2</v>
      </c>
      <c r="N1983" s="8">
        <v>539000</v>
      </c>
      <c r="P1983" s="8">
        <v>530000</v>
      </c>
      <c r="R1983" s="8">
        <v>505000</v>
      </c>
      <c r="T1983" s="8">
        <v>1.0673267326732674</v>
      </c>
      <c r="U1983" s="8">
        <v>9.1899999999999996E-2</v>
      </c>
      <c r="V1983">
        <f t="shared" si="202"/>
        <v>2018</v>
      </c>
      <c r="W1983">
        <f t="shared" si="203"/>
        <v>2018</v>
      </c>
      <c r="X1983" t="str">
        <f t="shared" si="204"/>
        <v>PBS0</v>
      </c>
    </row>
    <row r="1984" spans="1:24" x14ac:dyDescent="0.2">
      <c r="A1984" s="4">
        <v>43389</v>
      </c>
      <c r="B1984" s="4">
        <v>43391</v>
      </c>
      <c r="C1984" s="4" t="s">
        <v>628</v>
      </c>
      <c r="D1984" t="s">
        <v>570</v>
      </c>
      <c r="E1984" s="4">
        <v>48167</v>
      </c>
      <c r="F1984" s="6">
        <v>0.08</v>
      </c>
      <c r="G1984" s="6">
        <v>9.3437500000000007E-2</v>
      </c>
      <c r="H1984" s="6">
        <v>9.4797099999999995E-2</v>
      </c>
      <c r="I1984" s="6">
        <v>9.7187499999999996E-2</v>
      </c>
      <c r="J1984" s="6">
        <v>9.3437500000000007E-2</v>
      </c>
      <c r="K1984" s="6">
        <v>9.4599100000000005E-2</v>
      </c>
      <c r="L1984" s="6">
        <v>9.5000000000000001E-2</v>
      </c>
      <c r="N1984" s="8">
        <v>974500</v>
      </c>
      <c r="P1984" s="8">
        <v>605000</v>
      </c>
      <c r="R1984" s="8">
        <v>605000</v>
      </c>
      <c r="T1984" s="8">
        <v>1.6107438016528925</v>
      </c>
      <c r="U1984" s="8">
        <v>9.4600000000000004E-2</v>
      </c>
      <c r="V1984">
        <f t="shared" si="202"/>
        <v>2018</v>
      </c>
      <c r="W1984">
        <f t="shared" si="203"/>
        <v>2018</v>
      </c>
      <c r="X1984" t="str">
        <f t="shared" si="204"/>
        <v>PBS0</v>
      </c>
    </row>
    <row r="1985" spans="1:24" x14ac:dyDescent="0.2">
      <c r="A1985" s="4">
        <v>43389</v>
      </c>
      <c r="B1985" s="4">
        <v>43391</v>
      </c>
      <c r="C1985" t="s">
        <v>642</v>
      </c>
      <c r="D1985" t="s">
        <v>375</v>
      </c>
      <c r="E1985" s="4">
        <v>45061</v>
      </c>
      <c r="F1985" s="6">
        <v>5.6250000000000001E-2</v>
      </c>
      <c r="H1985" s="6">
        <v>8.6499999999999994E-2</v>
      </c>
      <c r="K1985" s="6">
        <v>8.5500000000000007E-2</v>
      </c>
      <c r="N1985" s="8">
        <v>3000000</v>
      </c>
      <c r="P1985" s="8">
        <v>3000000</v>
      </c>
      <c r="R1985" s="8">
        <v>3000000</v>
      </c>
      <c r="U1985" s="8">
        <v>8.5500000000000007E-2</v>
      </c>
      <c r="V1985">
        <f t="shared" si="202"/>
        <v>2018</v>
      </c>
      <c r="W1985">
        <f t="shared" si="203"/>
        <v>2018</v>
      </c>
      <c r="X1985" t="str">
        <f t="shared" si="204"/>
        <v>FR00</v>
      </c>
    </row>
    <row r="1986" spans="1:24" x14ac:dyDescent="0.2">
      <c r="A1986" s="4">
        <v>43391</v>
      </c>
      <c r="B1986" s="4">
        <v>43395</v>
      </c>
      <c r="C1986" t="s">
        <v>642</v>
      </c>
      <c r="D1986" t="s">
        <v>753</v>
      </c>
      <c r="E1986" s="4">
        <v>46675</v>
      </c>
      <c r="F1986" s="6">
        <v>0.09</v>
      </c>
      <c r="H1986" s="6">
        <v>9.2799999999999994E-2</v>
      </c>
      <c r="K1986" s="6">
        <v>9.2799999999999994E-2</v>
      </c>
      <c r="N1986" s="8">
        <v>1000000</v>
      </c>
      <c r="P1986" s="8">
        <v>1000000</v>
      </c>
      <c r="R1986" s="8">
        <v>1000000</v>
      </c>
      <c r="U1986" s="8">
        <v>9.2799999999999994E-2</v>
      </c>
      <c r="V1986">
        <f t="shared" si="202"/>
        <v>2018</v>
      </c>
      <c r="W1986">
        <f t="shared" si="203"/>
        <v>2018</v>
      </c>
      <c r="X1986" t="str">
        <f t="shared" si="204"/>
        <v>PBS0</v>
      </c>
    </row>
    <row r="1987" spans="1:24" x14ac:dyDescent="0.2">
      <c r="A1987" s="4">
        <v>43396</v>
      </c>
      <c r="B1987" s="4">
        <v>43398</v>
      </c>
      <c r="C1987" t="s">
        <v>628</v>
      </c>
      <c r="D1987" t="s">
        <v>754</v>
      </c>
      <c r="E1987" s="4">
        <v>43489</v>
      </c>
      <c r="F1987" s="6" t="s">
        <v>630</v>
      </c>
      <c r="G1987" s="6">
        <v>5.79E-2</v>
      </c>
      <c r="H1987" s="6">
        <v>5.82552E-2</v>
      </c>
      <c r="I1987" s="6">
        <v>0.06</v>
      </c>
      <c r="J1987" s="6">
        <v>5.79E-2</v>
      </c>
      <c r="K1987" s="6">
        <v>5.8123099999999997E-2</v>
      </c>
      <c r="L1987" s="6">
        <v>5.8599999999999999E-2</v>
      </c>
      <c r="M1987" s="8">
        <v>10000000</v>
      </c>
      <c r="N1987" s="8">
        <v>3600000</v>
      </c>
      <c r="O1987" s="8">
        <v>47550500</v>
      </c>
      <c r="P1987" s="8">
        <v>3600000</v>
      </c>
      <c r="Q1987" s="8">
        <v>32265000</v>
      </c>
      <c r="R1987" s="8">
        <v>2600000</v>
      </c>
      <c r="S1987" s="8">
        <v>20000000</v>
      </c>
      <c r="T1987" s="8">
        <v>1.3846153846153846</v>
      </c>
      <c r="U1987" s="8">
        <v>5.8500000000000003E-2</v>
      </c>
      <c r="V1987">
        <f t="shared" si="202"/>
        <v>2018</v>
      </c>
      <c r="W1987">
        <f t="shared" si="203"/>
        <v>2018</v>
      </c>
      <c r="X1987" t="str">
        <f t="shared" si="204"/>
        <v>SPN0</v>
      </c>
    </row>
    <row r="1988" spans="1:24" x14ac:dyDescent="0.2">
      <c r="A1988" s="4">
        <v>43396</v>
      </c>
      <c r="B1988" s="4">
        <v>43398</v>
      </c>
      <c r="C1988" s="4" t="s">
        <v>628</v>
      </c>
      <c r="D1988" t="s">
        <v>728</v>
      </c>
      <c r="E1988" s="4">
        <v>43650</v>
      </c>
      <c r="F1988" s="6" t="s">
        <v>630</v>
      </c>
      <c r="G1988" s="6">
        <v>0.06</v>
      </c>
      <c r="H1988" s="6">
        <v>6.3342499999999996E-2</v>
      </c>
      <c r="I1988" s="6">
        <v>7.0000000000000007E-2</v>
      </c>
      <c r="J1988" s="6">
        <v>0.06</v>
      </c>
      <c r="K1988" s="6">
        <v>6.1460000000000001E-2</v>
      </c>
      <c r="L1988" s="6">
        <v>6.2E-2</v>
      </c>
      <c r="N1988" s="8">
        <v>10075000</v>
      </c>
      <c r="P1988" s="8">
        <v>10075000</v>
      </c>
      <c r="R1988" s="8">
        <v>3000000</v>
      </c>
      <c r="T1988" s="8">
        <v>3.3583333333333334</v>
      </c>
      <c r="U1988" s="8">
        <v>6.3500000000000001E-2</v>
      </c>
      <c r="V1988">
        <f t="shared" si="202"/>
        <v>2018</v>
      </c>
      <c r="W1988">
        <f t="shared" si="203"/>
        <v>2018</v>
      </c>
      <c r="X1988" t="str">
        <f t="shared" si="204"/>
        <v>SPN1</v>
      </c>
    </row>
    <row r="1989" spans="1:24" x14ac:dyDescent="0.2">
      <c r="A1989" s="4">
        <v>43396</v>
      </c>
      <c r="B1989" s="4">
        <v>43398</v>
      </c>
      <c r="C1989" s="4" t="s">
        <v>628</v>
      </c>
      <c r="D1989" t="s">
        <v>746</v>
      </c>
      <c r="E1989" s="4">
        <v>45427</v>
      </c>
      <c r="F1989" s="6">
        <v>8.1250000000000003E-2</v>
      </c>
      <c r="G1989" s="6">
        <v>8.5300000000000001E-2</v>
      </c>
      <c r="H1989" s="6">
        <v>8.6636500000000005E-2</v>
      </c>
      <c r="I1989" s="6">
        <v>8.8999999999999996E-2</v>
      </c>
      <c r="J1989" s="6">
        <v>8.5300000000000001E-2</v>
      </c>
      <c r="K1989" s="6">
        <v>8.5947899999999994E-2</v>
      </c>
      <c r="L1989" s="6">
        <v>8.6099999999999996E-2</v>
      </c>
      <c r="N1989" s="8">
        <v>14172300</v>
      </c>
      <c r="P1989" s="8">
        <v>6500000</v>
      </c>
      <c r="R1989" s="8">
        <v>4100000</v>
      </c>
      <c r="T1989" s="8">
        <v>3.4566585365853659</v>
      </c>
      <c r="U1989" s="8">
        <v>8.6099999999999996E-2</v>
      </c>
      <c r="V1989">
        <f t="shared" si="202"/>
        <v>2018</v>
      </c>
      <c r="W1989">
        <f t="shared" si="203"/>
        <v>2018</v>
      </c>
      <c r="X1989" t="str">
        <f t="shared" si="204"/>
        <v>FR00</v>
      </c>
    </row>
    <row r="1990" spans="1:24" x14ac:dyDescent="0.2">
      <c r="A1990" s="4">
        <v>43396</v>
      </c>
      <c r="B1990" s="4">
        <v>43398</v>
      </c>
      <c r="C1990" s="4" t="s">
        <v>628</v>
      </c>
      <c r="D1990" t="s">
        <v>747</v>
      </c>
      <c r="E1990" s="4">
        <v>47253</v>
      </c>
      <c r="F1990" s="6">
        <v>8.2500000000000004E-2</v>
      </c>
      <c r="G1990" s="6">
        <v>8.6199999999999999E-2</v>
      </c>
      <c r="H1990" s="6">
        <v>8.7212899999999996E-2</v>
      </c>
      <c r="I1990" s="6">
        <v>8.8800000000000004E-2</v>
      </c>
      <c r="J1990" s="6">
        <v>8.6199999999999999E-2</v>
      </c>
      <c r="K1990" s="6">
        <v>8.69114E-2</v>
      </c>
      <c r="L1990" s="6">
        <v>8.72E-2</v>
      </c>
      <c r="N1990" s="8">
        <v>11386000</v>
      </c>
      <c r="P1990" s="8">
        <v>7950000</v>
      </c>
      <c r="R1990" s="8">
        <v>6250000</v>
      </c>
      <c r="T1990" s="8">
        <v>1.82176</v>
      </c>
      <c r="U1990" s="8">
        <v>8.6999999999999994E-2</v>
      </c>
      <c r="V1990">
        <f t="shared" si="202"/>
        <v>2018</v>
      </c>
      <c r="W1990">
        <f t="shared" si="203"/>
        <v>2018</v>
      </c>
      <c r="X1990" t="str">
        <f t="shared" si="204"/>
        <v>FR00</v>
      </c>
    </row>
    <row r="1991" spans="1:24" x14ac:dyDescent="0.2">
      <c r="A1991" s="4">
        <v>43396</v>
      </c>
      <c r="B1991" s="4">
        <v>43398</v>
      </c>
      <c r="C1991" s="4" t="s">
        <v>628</v>
      </c>
      <c r="D1991" t="s">
        <v>377</v>
      </c>
      <c r="E1991" s="4">
        <v>48714</v>
      </c>
      <c r="F1991" s="6">
        <v>6.6250000000000003E-2</v>
      </c>
      <c r="G1991" s="6">
        <v>8.8999999999999996E-2</v>
      </c>
      <c r="H1991" s="6">
        <v>9.1043799999999994E-2</v>
      </c>
      <c r="I1991" s="6">
        <v>9.5000000000000001E-2</v>
      </c>
      <c r="J1991" s="6">
        <v>8.8999999999999996E-2</v>
      </c>
      <c r="K1991" s="6">
        <v>8.9295399999999997E-2</v>
      </c>
      <c r="L1991" s="6">
        <v>8.9499999999999996E-2</v>
      </c>
      <c r="N1991" s="8">
        <v>2682000</v>
      </c>
      <c r="P1991" s="8">
        <v>900000</v>
      </c>
      <c r="R1991" s="8">
        <v>900000</v>
      </c>
      <c r="T1991" s="8">
        <v>2.98</v>
      </c>
      <c r="U1991" s="8">
        <v>8.9300000000000004E-2</v>
      </c>
      <c r="V1991">
        <f t="shared" si="202"/>
        <v>2018</v>
      </c>
      <c r="W1991">
        <f t="shared" si="203"/>
        <v>2018</v>
      </c>
      <c r="X1991" t="str">
        <f t="shared" si="204"/>
        <v>FR00</v>
      </c>
    </row>
    <row r="1992" spans="1:24" x14ac:dyDescent="0.2">
      <c r="A1992" s="4">
        <v>43396</v>
      </c>
      <c r="B1992" s="4">
        <v>43398</v>
      </c>
      <c r="C1992" s="4" t="s">
        <v>628</v>
      </c>
      <c r="D1992" t="s">
        <v>674</v>
      </c>
      <c r="E1992" s="4">
        <v>50540</v>
      </c>
      <c r="F1992" s="6">
        <v>7.4999999999999997E-2</v>
      </c>
      <c r="G1992" s="6">
        <v>9.0200000000000002E-2</v>
      </c>
      <c r="H1992" s="6">
        <v>9.1835399999999998E-2</v>
      </c>
      <c r="I1992" s="6">
        <v>9.5000000000000001E-2</v>
      </c>
      <c r="J1992" s="6">
        <v>9.0200000000000002E-2</v>
      </c>
      <c r="K1992" s="6">
        <v>9.0495400000000004E-2</v>
      </c>
      <c r="L1992" s="6">
        <v>9.0999999999999998E-2</v>
      </c>
      <c r="N1992" s="8">
        <v>5362200</v>
      </c>
      <c r="P1992" s="8">
        <v>3000000</v>
      </c>
      <c r="R1992" s="8">
        <v>3000000</v>
      </c>
      <c r="T1992" s="8">
        <v>1.7874000000000001</v>
      </c>
      <c r="U1992" s="8">
        <v>9.0499999999999997E-2</v>
      </c>
      <c r="V1992">
        <f t="shared" si="202"/>
        <v>2018</v>
      </c>
      <c r="W1992">
        <f t="shared" si="203"/>
        <v>2018</v>
      </c>
      <c r="X1992" t="str">
        <f t="shared" si="204"/>
        <v>FR00</v>
      </c>
    </row>
    <row r="1993" spans="1:24" x14ac:dyDescent="0.2">
      <c r="A1993" s="4">
        <v>43396</v>
      </c>
      <c r="B1993" s="4">
        <v>43398</v>
      </c>
      <c r="C1993" s="4" t="s">
        <v>628</v>
      </c>
      <c r="D1993" t="s">
        <v>680</v>
      </c>
      <c r="E1993" s="4">
        <v>54193</v>
      </c>
      <c r="F1993" s="6">
        <v>7.3749999999999996E-2</v>
      </c>
      <c r="G1993" s="6">
        <v>9.2600000000000002E-2</v>
      </c>
      <c r="H1993" s="6">
        <v>9.3664499999999998E-2</v>
      </c>
      <c r="I1993" s="6">
        <v>9.4799999999999995E-2</v>
      </c>
      <c r="J1993" s="6">
        <v>9.2600000000000002E-2</v>
      </c>
      <c r="K1993" s="6">
        <v>9.3432000000000001E-2</v>
      </c>
      <c r="L1993" s="6">
        <v>9.3600000000000003E-2</v>
      </c>
      <c r="N1993" s="8">
        <v>273000</v>
      </c>
      <c r="P1993" s="8">
        <v>240000</v>
      </c>
      <c r="R1993" s="8">
        <v>150000</v>
      </c>
      <c r="T1993" s="8">
        <v>1.82</v>
      </c>
      <c r="U1993" s="8">
        <v>9.3600000000000003E-2</v>
      </c>
      <c r="V1993">
        <f t="shared" si="202"/>
        <v>2018</v>
      </c>
      <c r="W1993">
        <f t="shared" si="203"/>
        <v>2018</v>
      </c>
      <c r="X1993" t="str">
        <f t="shared" si="204"/>
        <v>FR00</v>
      </c>
    </row>
    <row r="1994" spans="1:24" x14ac:dyDescent="0.2">
      <c r="A1994" s="4">
        <v>43402</v>
      </c>
      <c r="B1994" s="4">
        <v>43404</v>
      </c>
      <c r="C1994" t="s">
        <v>624</v>
      </c>
      <c r="D1994" t="s">
        <v>755</v>
      </c>
      <c r="E1994" s="4">
        <v>44484</v>
      </c>
      <c r="F1994" s="6">
        <v>8.2500000000000004E-2</v>
      </c>
      <c r="K1994" s="6">
        <v>8.2500000000000004E-2</v>
      </c>
      <c r="N1994" s="8">
        <v>23378269</v>
      </c>
      <c r="P1994" s="8">
        <v>23378269</v>
      </c>
      <c r="R1994" s="8">
        <v>23378269</v>
      </c>
      <c r="U1994" s="8">
        <v>8.0500000000000002E-2</v>
      </c>
      <c r="V1994">
        <f t="shared" si="202"/>
        <v>2018</v>
      </c>
      <c r="W1994">
        <f t="shared" si="203"/>
        <v>2018</v>
      </c>
      <c r="X1994" t="str">
        <f t="shared" si="204"/>
        <v>ORI0</v>
      </c>
    </row>
    <row r="1995" spans="1:24" x14ac:dyDescent="0.2">
      <c r="A1995" s="4">
        <v>43403</v>
      </c>
      <c r="B1995" s="4">
        <v>43405</v>
      </c>
      <c r="C1995" t="s">
        <v>628</v>
      </c>
      <c r="D1995" t="s">
        <v>756</v>
      </c>
      <c r="E1995" s="4">
        <v>43586</v>
      </c>
      <c r="F1995" s="6" t="s">
        <v>630</v>
      </c>
      <c r="G1995" s="6">
        <v>6.6562499999999997E-2</v>
      </c>
      <c r="H1995" s="6">
        <v>6.8678400000000001E-2</v>
      </c>
      <c r="I1995" s="6">
        <v>7.7499999999999999E-2</v>
      </c>
      <c r="J1995" s="6">
        <v>6.6562499999999997E-2</v>
      </c>
      <c r="K1995" s="6">
        <v>6.7467100000000002E-2</v>
      </c>
      <c r="L1995" s="6">
        <v>6.8437499999999998E-2</v>
      </c>
      <c r="M1995" s="8">
        <v>4000000</v>
      </c>
      <c r="N1995" s="8">
        <v>3816000</v>
      </c>
      <c r="O1995" s="8">
        <v>11300800</v>
      </c>
      <c r="P1995" s="8">
        <v>950000</v>
      </c>
      <c r="Q1995" s="8">
        <v>5945000</v>
      </c>
      <c r="R1995" s="8">
        <v>950000</v>
      </c>
      <c r="S1995" s="8">
        <v>5625000</v>
      </c>
      <c r="T1995" s="8">
        <v>4.0168421052631578</v>
      </c>
      <c r="U1995" s="8">
        <v>6.7500000000000004E-2</v>
      </c>
      <c r="V1995">
        <f t="shared" si="202"/>
        <v>2018</v>
      </c>
      <c r="W1995">
        <f t="shared" si="203"/>
        <v>2018</v>
      </c>
      <c r="X1995" t="str">
        <f t="shared" si="204"/>
        <v>SPNS</v>
      </c>
    </row>
    <row r="1996" spans="1:24" x14ac:dyDescent="0.2">
      <c r="A1996" s="4">
        <v>43403</v>
      </c>
      <c r="B1996" s="4">
        <v>43405</v>
      </c>
      <c r="C1996" s="4" t="s">
        <v>628</v>
      </c>
      <c r="D1996" t="s">
        <v>757</v>
      </c>
      <c r="E1996" s="4">
        <v>43678</v>
      </c>
      <c r="F1996" s="6" t="s">
        <v>630</v>
      </c>
      <c r="G1996" s="6">
        <v>6.8750000000000006E-2</v>
      </c>
      <c r="H1996" s="6">
        <v>7.0742700000000006E-2</v>
      </c>
      <c r="I1996" s="6">
        <v>7.2499999999999995E-2</v>
      </c>
      <c r="J1996" s="6">
        <v>6.8750000000000006E-2</v>
      </c>
      <c r="K1996" s="6">
        <v>7.0308800000000005E-2</v>
      </c>
      <c r="L1996" s="6">
        <v>7.1249999999999994E-2</v>
      </c>
      <c r="N1996" s="8">
        <v>3115000</v>
      </c>
      <c r="P1996" s="8">
        <v>1800000</v>
      </c>
      <c r="R1996" s="8">
        <v>1700000</v>
      </c>
      <c r="T1996" s="8">
        <v>1.8323529411764705</v>
      </c>
      <c r="U1996" s="8">
        <v>7.0400000000000004E-2</v>
      </c>
      <c r="V1996">
        <f t="shared" si="202"/>
        <v>2018</v>
      </c>
      <c r="W1996">
        <f t="shared" si="203"/>
        <v>2018</v>
      </c>
      <c r="X1996" t="str">
        <f t="shared" si="204"/>
        <v>SPNS</v>
      </c>
    </row>
    <row r="1997" spans="1:24" x14ac:dyDescent="0.2">
      <c r="A1997" s="4">
        <v>43403</v>
      </c>
      <c r="B1997" s="4">
        <v>43405</v>
      </c>
      <c r="C1997" s="4" t="s">
        <v>628</v>
      </c>
      <c r="D1997" t="s">
        <v>612</v>
      </c>
      <c r="E1997" s="4">
        <v>44331</v>
      </c>
      <c r="F1997" s="6">
        <v>6.5000000000000002E-2</v>
      </c>
      <c r="G1997" s="6">
        <v>8.1562499999999996E-2</v>
      </c>
      <c r="H1997" s="6">
        <v>8.3083799999999999E-2</v>
      </c>
      <c r="I1997" s="6">
        <v>8.7499999999999994E-2</v>
      </c>
      <c r="J1997" s="6">
        <v>8.1562499999999996E-2</v>
      </c>
      <c r="K1997" s="6">
        <v>8.2848500000000005E-2</v>
      </c>
      <c r="L1997" s="6">
        <v>8.3750000000000005E-2</v>
      </c>
      <c r="N1997" s="8">
        <v>2456000</v>
      </c>
      <c r="P1997" s="8">
        <v>2370000</v>
      </c>
      <c r="R1997" s="8">
        <v>2160000</v>
      </c>
      <c r="T1997" s="8">
        <v>1.1370370370370371</v>
      </c>
      <c r="U1997" s="8">
        <v>8.3000000000000004E-2</v>
      </c>
      <c r="V1997">
        <f t="shared" si="202"/>
        <v>2018</v>
      </c>
      <c r="W1997">
        <f t="shared" si="203"/>
        <v>2018</v>
      </c>
      <c r="X1997" t="str">
        <f t="shared" si="204"/>
        <v>PBS0</v>
      </c>
    </row>
    <row r="1998" spans="1:24" x14ac:dyDescent="0.2">
      <c r="A1998" s="4">
        <v>43403</v>
      </c>
      <c r="B1998" s="4">
        <v>43405</v>
      </c>
      <c r="C1998" s="4" t="s">
        <v>628</v>
      </c>
      <c r="D1998" t="s">
        <v>750</v>
      </c>
      <c r="E1998" s="4">
        <v>45184</v>
      </c>
      <c r="F1998" s="6">
        <v>8.2500000000000004E-2</v>
      </c>
      <c r="G1998" s="6">
        <v>8.7499999999999994E-2</v>
      </c>
      <c r="H1998" s="6">
        <v>8.8710600000000001E-2</v>
      </c>
      <c r="I1998" s="6">
        <v>8.9687500000000003E-2</v>
      </c>
      <c r="J1998" s="6">
        <v>8.7499999999999994E-2</v>
      </c>
      <c r="K1998" s="6">
        <v>8.8288699999999998E-2</v>
      </c>
      <c r="L1998" s="6">
        <v>8.8749999999999996E-2</v>
      </c>
      <c r="N1998" s="8">
        <v>1038000</v>
      </c>
      <c r="P1998" s="8">
        <v>510000</v>
      </c>
      <c r="R1998" s="8">
        <v>510000</v>
      </c>
      <c r="T1998" s="8">
        <v>2.0352941176470587</v>
      </c>
      <c r="U1998" s="8">
        <v>8.8300000000000003E-2</v>
      </c>
      <c r="V1998">
        <f t="shared" si="202"/>
        <v>2018</v>
      </c>
      <c r="W1998">
        <f t="shared" si="203"/>
        <v>2018</v>
      </c>
      <c r="X1998" t="str">
        <f t="shared" si="204"/>
        <v>PBS0</v>
      </c>
    </row>
    <row r="1999" spans="1:24" x14ac:dyDescent="0.2">
      <c r="A1999" s="4">
        <v>43403</v>
      </c>
      <c r="B1999" s="4">
        <v>43405</v>
      </c>
      <c r="C1999" s="4" t="s">
        <v>628</v>
      </c>
      <c r="D1999" t="s">
        <v>697</v>
      </c>
      <c r="E1999" s="4">
        <v>45945</v>
      </c>
      <c r="F1999" s="6">
        <v>6.1249999999999999E-2</v>
      </c>
      <c r="G1999" s="6">
        <v>0.09</v>
      </c>
      <c r="H1999" s="6">
        <v>9.09861E-2</v>
      </c>
      <c r="I1999" s="6">
        <v>9.3124999999999999E-2</v>
      </c>
      <c r="J1999" s="6">
        <v>0.09</v>
      </c>
      <c r="K1999" s="6">
        <v>0.09</v>
      </c>
      <c r="L1999" s="6">
        <v>0.09</v>
      </c>
      <c r="N1999" s="8">
        <v>145000</v>
      </c>
      <c r="P1999" s="8">
        <v>45000</v>
      </c>
      <c r="R1999" s="8">
        <v>35000</v>
      </c>
      <c r="T1999" s="8">
        <v>4.1428571428571432</v>
      </c>
      <c r="U1999" s="8">
        <v>9.0300000000000005E-2</v>
      </c>
      <c r="V1999">
        <f t="shared" si="202"/>
        <v>2018</v>
      </c>
      <c r="W1999">
        <f t="shared" si="203"/>
        <v>2018</v>
      </c>
      <c r="X1999" t="str">
        <f t="shared" si="204"/>
        <v>PBS0</v>
      </c>
    </row>
    <row r="2000" spans="1:24" x14ac:dyDescent="0.2">
      <c r="A2000" s="4">
        <v>43403</v>
      </c>
      <c r="B2000" s="4">
        <v>43405</v>
      </c>
      <c r="C2000" s="4" t="s">
        <v>628</v>
      </c>
      <c r="D2000" t="s">
        <v>570</v>
      </c>
      <c r="E2000" s="4">
        <v>48167</v>
      </c>
      <c r="F2000" s="6">
        <v>0.08</v>
      </c>
      <c r="G2000" s="6">
        <v>9.3124999999999999E-2</v>
      </c>
      <c r="H2000" s="6">
        <v>9.4391000000000003E-2</v>
      </c>
      <c r="I2000" s="6">
        <v>9.5937499999999995E-2</v>
      </c>
      <c r="J2000" s="6">
        <v>9.3124999999999999E-2</v>
      </c>
      <c r="K2000" s="6">
        <v>9.3789300000000006E-2</v>
      </c>
      <c r="L2000" s="6">
        <v>9.4375000000000001E-2</v>
      </c>
      <c r="N2000" s="8">
        <v>730800</v>
      </c>
      <c r="P2000" s="8">
        <v>270000</v>
      </c>
      <c r="R2000" s="8">
        <v>270000</v>
      </c>
      <c r="T2000" s="8">
        <v>2.7066666666666666</v>
      </c>
      <c r="U2000" s="8">
        <v>9.3799999999999994E-2</v>
      </c>
      <c r="V2000">
        <f t="shared" si="202"/>
        <v>2018</v>
      </c>
      <c r="W2000">
        <f t="shared" si="203"/>
        <v>2018</v>
      </c>
      <c r="X2000" t="str">
        <f t="shared" si="204"/>
        <v>PBS0</v>
      </c>
    </row>
    <row r="2001" spans="1:24" x14ac:dyDescent="0.2">
      <c r="A2001" s="4">
        <v>43403</v>
      </c>
      <c r="B2001" s="4">
        <v>43419</v>
      </c>
      <c r="C2001" s="4" t="s">
        <v>642</v>
      </c>
      <c r="D2001" t="s">
        <v>758</v>
      </c>
      <c r="E2001" s="4">
        <v>44515</v>
      </c>
      <c r="F2001" s="6">
        <v>4.0500000000000001E-2</v>
      </c>
      <c r="N2001" s="8">
        <v>1476400</v>
      </c>
      <c r="P2001" s="8">
        <v>1476400</v>
      </c>
      <c r="R2001" s="8">
        <v>1476400</v>
      </c>
      <c r="V2001">
        <f t="shared" si="202"/>
        <v>2018</v>
      </c>
      <c r="W2001">
        <f t="shared" si="203"/>
        <v>2018</v>
      </c>
      <c r="X2001" t="str">
        <f t="shared" si="204"/>
        <v>USDP</v>
      </c>
    </row>
    <row r="2002" spans="1:24" x14ac:dyDescent="0.2">
      <c r="A2002" s="4">
        <v>43403</v>
      </c>
      <c r="B2002" s="4">
        <v>43409</v>
      </c>
      <c r="C2002" t="s">
        <v>642</v>
      </c>
      <c r="D2002" t="s">
        <v>753</v>
      </c>
      <c r="E2002" s="4">
        <v>46675</v>
      </c>
      <c r="F2002" s="6">
        <v>0.09</v>
      </c>
      <c r="H2002" s="6">
        <v>9.1200000000000003E-2</v>
      </c>
      <c r="K2002" s="6">
        <v>9.1200000000000003E-2</v>
      </c>
      <c r="N2002" s="8">
        <v>1000000</v>
      </c>
      <c r="P2002" s="8">
        <v>1000000</v>
      </c>
      <c r="R2002" s="8">
        <v>1000000</v>
      </c>
      <c r="U2002" s="8">
        <v>9.1200000000000003E-2</v>
      </c>
      <c r="V2002">
        <f t="shared" si="202"/>
        <v>2018</v>
      </c>
      <c r="W2002">
        <f t="shared" si="203"/>
        <v>2018</v>
      </c>
      <c r="X2002" t="str">
        <f t="shared" si="204"/>
        <v>PBS0</v>
      </c>
    </row>
    <row r="2003" spans="1:24" x14ac:dyDescent="0.2">
      <c r="A2003" s="4">
        <v>43406</v>
      </c>
      <c r="B2003" s="4">
        <v>43410</v>
      </c>
      <c r="C2003" t="s">
        <v>642</v>
      </c>
      <c r="D2003" t="s">
        <v>300</v>
      </c>
      <c r="E2003" s="4">
        <v>44696</v>
      </c>
      <c r="F2003" s="6">
        <v>7.0000000000000007E-2</v>
      </c>
      <c r="H2003" s="6">
        <v>8.2500000000000004E-2</v>
      </c>
      <c r="K2003" s="6">
        <v>8.1199999999999994E-2</v>
      </c>
      <c r="N2003" s="8">
        <v>3000000</v>
      </c>
      <c r="P2003" s="8">
        <v>3000000</v>
      </c>
      <c r="R2003" s="8">
        <v>3000000</v>
      </c>
      <c r="U2003" s="8">
        <v>8.1199999999999994E-2</v>
      </c>
      <c r="V2003">
        <f t="shared" si="202"/>
        <v>2018</v>
      </c>
      <c r="W2003">
        <f t="shared" si="203"/>
        <v>2018</v>
      </c>
      <c r="X2003" t="str">
        <f t="shared" si="204"/>
        <v>FR00</v>
      </c>
    </row>
    <row r="2004" spans="1:24" x14ac:dyDescent="0.2">
      <c r="A2004" s="4">
        <v>43406</v>
      </c>
      <c r="B2004" s="4">
        <v>43410</v>
      </c>
      <c r="C2004" t="s">
        <v>642</v>
      </c>
      <c r="D2004" t="s">
        <v>331</v>
      </c>
      <c r="E2004" s="4">
        <v>44576</v>
      </c>
      <c r="F2004" s="6">
        <v>5.45E-2</v>
      </c>
      <c r="H2004" s="6">
        <v>8.3000000000000004E-2</v>
      </c>
      <c r="K2004" s="6">
        <v>8.3000000000000004E-2</v>
      </c>
      <c r="N2004" s="8">
        <v>1000000</v>
      </c>
      <c r="P2004" s="8">
        <v>1000000</v>
      </c>
      <c r="R2004" s="8">
        <v>1000000</v>
      </c>
      <c r="U2004" s="8">
        <v>8.3000000000000004E-2</v>
      </c>
      <c r="V2004">
        <f t="shared" si="202"/>
        <v>2018</v>
      </c>
      <c r="W2004">
        <f t="shared" si="203"/>
        <v>2018</v>
      </c>
      <c r="X2004" t="str">
        <f t="shared" si="204"/>
        <v>PBS0</v>
      </c>
    </row>
    <row r="2005" spans="1:24" x14ac:dyDescent="0.2">
      <c r="A2005" s="4">
        <v>43406</v>
      </c>
      <c r="B2005" s="4">
        <v>43410</v>
      </c>
      <c r="C2005" t="s">
        <v>642</v>
      </c>
      <c r="D2005" t="s">
        <v>750</v>
      </c>
      <c r="E2005" s="4">
        <v>45184</v>
      </c>
      <c r="F2005" s="6">
        <v>8.2500000000000004E-2</v>
      </c>
      <c r="H2005" s="6">
        <v>8.5699999999999998E-2</v>
      </c>
      <c r="K2005" s="6">
        <v>8.5699999999999998E-2</v>
      </c>
      <c r="N2005" s="8">
        <v>2000000</v>
      </c>
      <c r="P2005" s="8">
        <v>2000000</v>
      </c>
      <c r="R2005" s="8">
        <v>2000000</v>
      </c>
      <c r="U2005" s="8">
        <v>8.5699999999999998E-2</v>
      </c>
      <c r="V2005">
        <f t="shared" si="202"/>
        <v>2018</v>
      </c>
      <c r="W2005">
        <f t="shared" si="203"/>
        <v>2018</v>
      </c>
      <c r="X2005" t="str">
        <f t="shared" si="204"/>
        <v>PBS0</v>
      </c>
    </row>
    <row r="2006" spans="1:24" x14ac:dyDescent="0.2">
      <c r="A2006" s="4">
        <v>43410</v>
      </c>
      <c r="B2006" s="4">
        <v>43412</v>
      </c>
      <c r="C2006" t="s">
        <v>628</v>
      </c>
      <c r="D2006" t="s">
        <v>759</v>
      </c>
      <c r="E2006" s="4">
        <v>43503</v>
      </c>
      <c r="F2006" s="6" t="s">
        <v>630</v>
      </c>
      <c r="G2006" s="6">
        <v>5.7599999999999998E-2</v>
      </c>
      <c r="H2006" s="6">
        <v>5.7911799999999999E-2</v>
      </c>
      <c r="I2006" s="6">
        <v>5.8900000000000001E-2</v>
      </c>
      <c r="J2006" s="6">
        <v>5.7599999999999998E-2</v>
      </c>
      <c r="K2006" s="6">
        <v>5.7599999999999998E-2</v>
      </c>
      <c r="L2006" s="6">
        <v>5.7599999999999998E-2</v>
      </c>
      <c r="M2006" s="8">
        <v>10000000</v>
      </c>
      <c r="N2006" s="8">
        <v>3800000</v>
      </c>
      <c r="O2006" s="8">
        <v>59484300</v>
      </c>
      <c r="P2006" s="8">
        <v>1000000</v>
      </c>
      <c r="Q2006" s="8">
        <v>32450000</v>
      </c>
      <c r="R2006" s="8">
        <v>1000000</v>
      </c>
      <c r="S2006" s="8">
        <v>20000000</v>
      </c>
      <c r="T2006" s="8">
        <v>3.8</v>
      </c>
      <c r="U2006" s="8">
        <v>5.7599999999999998E-2</v>
      </c>
      <c r="V2006">
        <f t="shared" si="202"/>
        <v>2018</v>
      </c>
      <c r="W2006">
        <f t="shared" si="203"/>
        <v>2018</v>
      </c>
      <c r="X2006" t="str">
        <f t="shared" si="204"/>
        <v>SPN0</v>
      </c>
    </row>
    <row r="2007" spans="1:24" x14ac:dyDescent="0.2">
      <c r="A2007" s="4">
        <v>43410</v>
      </c>
      <c r="B2007" s="4">
        <v>43412</v>
      </c>
      <c r="C2007" s="4" t="s">
        <v>628</v>
      </c>
      <c r="D2007" t="s">
        <v>760</v>
      </c>
      <c r="E2007" s="4">
        <v>43776</v>
      </c>
      <c r="F2007" s="6" t="s">
        <v>630</v>
      </c>
      <c r="G2007" s="6">
        <v>0.06</v>
      </c>
      <c r="H2007" s="6">
        <v>6.3414600000000002E-2</v>
      </c>
      <c r="I2007" s="6">
        <v>7.0999999999999994E-2</v>
      </c>
      <c r="J2007" s="6">
        <v>0.06</v>
      </c>
      <c r="K2007" s="6">
        <v>0.06</v>
      </c>
      <c r="L2007" s="6">
        <v>0.06</v>
      </c>
      <c r="N2007" s="8">
        <v>9960000</v>
      </c>
      <c r="P2007" s="8">
        <v>2300000</v>
      </c>
      <c r="R2007" s="8">
        <v>1000000</v>
      </c>
      <c r="T2007" s="8">
        <v>9.9600000000000009</v>
      </c>
      <c r="U2007" s="8">
        <v>6.0999999999999999E-2</v>
      </c>
      <c r="V2007">
        <f t="shared" si="202"/>
        <v>2018</v>
      </c>
      <c r="W2007">
        <f t="shared" si="203"/>
        <v>2018</v>
      </c>
      <c r="X2007" t="str">
        <f t="shared" si="204"/>
        <v>SPN1</v>
      </c>
    </row>
    <row r="2008" spans="1:24" x14ac:dyDescent="0.2">
      <c r="A2008" s="4">
        <v>43410</v>
      </c>
      <c r="B2008" s="4">
        <v>43412</v>
      </c>
      <c r="C2008" s="4" t="s">
        <v>628</v>
      </c>
      <c r="D2008" t="s">
        <v>746</v>
      </c>
      <c r="E2008" s="4">
        <v>45427</v>
      </c>
      <c r="F2008" s="6">
        <v>8.1250000000000003E-2</v>
      </c>
      <c r="G2008" s="6">
        <v>8.1199999999999994E-2</v>
      </c>
      <c r="H2008" s="6">
        <v>8.2182400000000003E-2</v>
      </c>
      <c r="I2008" s="6">
        <v>8.4699999999999998E-2</v>
      </c>
      <c r="J2008" s="6">
        <v>8.1199999999999994E-2</v>
      </c>
      <c r="K2008" s="6">
        <v>8.1473000000000004E-2</v>
      </c>
      <c r="L2008" s="6">
        <v>8.1799999999999998E-2</v>
      </c>
      <c r="N2008" s="8">
        <v>15078700</v>
      </c>
      <c r="P2008" s="8">
        <v>11100000</v>
      </c>
      <c r="R2008" s="8">
        <v>4950000</v>
      </c>
      <c r="T2008" s="8">
        <v>3.0462020202020201</v>
      </c>
      <c r="U2008" s="8">
        <v>8.1799999999999998E-2</v>
      </c>
      <c r="V2008">
        <f t="shared" si="202"/>
        <v>2018</v>
      </c>
      <c r="W2008">
        <f t="shared" si="203"/>
        <v>2018</v>
      </c>
      <c r="X2008" t="str">
        <f t="shared" si="204"/>
        <v>FR00</v>
      </c>
    </row>
    <row r="2009" spans="1:24" x14ac:dyDescent="0.2">
      <c r="A2009" s="4">
        <v>43410</v>
      </c>
      <c r="B2009" s="4">
        <v>43412</v>
      </c>
      <c r="C2009" s="4" t="s">
        <v>628</v>
      </c>
      <c r="D2009" t="s">
        <v>747</v>
      </c>
      <c r="E2009" s="4">
        <v>47253</v>
      </c>
      <c r="F2009" s="6">
        <v>8.2500000000000004E-2</v>
      </c>
      <c r="G2009" s="6">
        <v>8.2299999999999998E-2</v>
      </c>
      <c r="H2009" s="6">
        <v>8.3055900000000002E-2</v>
      </c>
      <c r="I2009" s="6">
        <v>8.5000000000000006E-2</v>
      </c>
      <c r="J2009" s="6">
        <v>8.2299999999999998E-2</v>
      </c>
      <c r="K2009" s="6">
        <v>8.24936E-2</v>
      </c>
      <c r="L2009" s="6">
        <v>8.2600000000000007E-2</v>
      </c>
      <c r="N2009" s="8">
        <v>16637000</v>
      </c>
      <c r="P2009" s="8">
        <v>9050000</v>
      </c>
      <c r="R2009" s="8">
        <v>5950000</v>
      </c>
      <c r="T2009" s="8">
        <v>2.7961344537815127</v>
      </c>
      <c r="U2009" s="8">
        <v>8.2600000000000007E-2</v>
      </c>
      <c r="V2009">
        <f t="shared" si="202"/>
        <v>2018</v>
      </c>
      <c r="W2009">
        <f t="shared" si="203"/>
        <v>2018</v>
      </c>
      <c r="X2009" t="str">
        <f t="shared" si="204"/>
        <v>FR00</v>
      </c>
    </row>
    <row r="2010" spans="1:24" x14ac:dyDescent="0.2">
      <c r="A2010" s="4">
        <v>43410</v>
      </c>
      <c r="B2010" s="4">
        <v>43412</v>
      </c>
      <c r="C2010" s="4" t="s">
        <v>628</v>
      </c>
      <c r="D2010" t="s">
        <v>377</v>
      </c>
      <c r="E2010" s="4">
        <v>48714</v>
      </c>
      <c r="F2010" s="6">
        <v>6.6250000000000003E-2</v>
      </c>
      <c r="G2010" s="6">
        <v>8.4699999999999998E-2</v>
      </c>
      <c r="H2010" s="6">
        <v>8.6801600000000007E-2</v>
      </c>
      <c r="I2010" s="6">
        <v>9.2499999999999999E-2</v>
      </c>
      <c r="J2010" s="6">
        <v>8.4699999999999998E-2</v>
      </c>
      <c r="K2010" s="6">
        <v>8.4903500000000007E-2</v>
      </c>
      <c r="L2010" s="6">
        <v>8.5400000000000004E-2</v>
      </c>
      <c r="N2010" s="8">
        <v>8671500</v>
      </c>
      <c r="P2010" s="8">
        <v>7250000</v>
      </c>
      <c r="R2010" s="8">
        <v>5350000</v>
      </c>
      <c r="T2010" s="8">
        <v>1.6208411214953271</v>
      </c>
      <c r="U2010" s="8">
        <v>8.5400000000000004E-2</v>
      </c>
      <c r="V2010">
        <f t="shared" si="202"/>
        <v>2018</v>
      </c>
      <c r="W2010">
        <f t="shared" si="203"/>
        <v>2018</v>
      </c>
      <c r="X2010" t="str">
        <f t="shared" si="204"/>
        <v>FR00</v>
      </c>
    </row>
    <row r="2011" spans="1:24" x14ac:dyDescent="0.2">
      <c r="A2011" s="4">
        <v>43410</v>
      </c>
      <c r="B2011" s="4">
        <v>43412</v>
      </c>
      <c r="C2011" s="4" t="s">
        <v>628</v>
      </c>
      <c r="D2011" t="s">
        <v>674</v>
      </c>
      <c r="E2011" s="4">
        <v>50540</v>
      </c>
      <c r="F2011" s="6">
        <v>7.4999999999999997E-2</v>
      </c>
      <c r="G2011" s="6">
        <v>8.6999999999999994E-2</v>
      </c>
      <c r="H2011" s="6">
        <v>9.02173E-2</v>
      </c>
      <c r="I2011" s="6">
        <v>9.5000000000000001E-2</v>
      </c>
      <c r="J2011" s="6">
        <v>8.6999999999999994E-2</v>
      </c>
      <c r="K2011" s="6">
        <v>8.7399900000000003E-2</v>
      </c>
      <c r="L2011" s="6">
        <v>8.77E-2</v>
      </c>
      <c r="N2011" s="8">
        <v>5337100</v>
      </c>
      <c r="P2011" s="8">
        <v>1750000</v>
      </c>
      <c r="R2011" s="8">
        <v>1750000</v>
      </c>
      <c r="T2011" s="8">
        <v>3.0497714285714284</v>
      </c>
      <c r="U2011" s="8">
        <v>8.7400000000000005E-2</v>
      </c>
      <c r="V2011">
        <f t="shared" si="202"/>
        <v>2018</v>
      </c>
      <c r="W2011">
        <f t="shared" si="203"/>
        <v>2018</v>
      </c>
      <c r="X2011" t="str">
        <f t="shared" si="204"/>
        <v>FR00</v>
      </c>
    </row>
    <row r="2012" spans="1:24" x14ac:dyDescent="0.2">
      <c r="A2012" s="4">
        <v>43417</v>
      </c>
      <c r="B2012" s="4">
        <v>43419</v>
      </c>
      <c r="C2012" t="s">
        <v>628</v>
      </c>
      <c r="D2012" t="s">
        <v>756</v>
      </c>
      <c r="E2012" s="4">
        <v>43586</v>
      </c>
      <c r="F2012" s="6" t="s">
        <v>630</v>
      </c>
      <c r="G2012" s="6">
        <v>6.5625000000000003E-2</v>
      </c>
      <c r="H2012" s="6">
        <v>6.7034999999999997E-2</v>
      </c>
      <c r="I2012" s="6">
        <v>7.4999999999999997E-2</v>
      </c>
      <c r="J2012" s="6">
        <v>6.5625000000000003E-2</v>
      </c>
      <c r="K2012" s="6">
        <v>6.5892900000000004E-2</v>
      </c>
      <c r="L2012" s="6">
        <v>6.6250000000000003E-2</v>
      </c>
      <c r="M2012" s="8">
        <v>4000000</v>
      </c>
      <c r="N2012" s="8">
        <v>4421000</v>
      </c>
      <c r="O2012" s="8">
        <v>11025000</v>
      </c>
      <c r="P2012" s="8">
        <v>1050000</v>
      </c>
      <c r="Q2012" s="8">
        <v>4135000</v>
      </c>
      <c r="R2012" s="8">
        <v>1050000</v>
      </c>
      <c r="S2012" s="8">
        <v>4115000</v>
      </c>
      <c r="T2012" s="8">
        <v>4.2104761904761903</v>
      </c>
      <c r="U2012" s="8">
        <v>6.59E-2</v>
      </c>
      <c r="V2012">
        <f t="shared" si="202"/>
        <v>2018</v>
      </c>
      <c r="W2012">
        <f t="shared" si="203"/>
        <v>2018</v>
      </c>
      <c r="X2012" t="str">
        <f t="shared" si="204"/>
        <v>SPNS</v>
      </c>
    </row>
    <row r="2013" spans="1:24" x14ac:dyDescent="0.2">
      <c r="A2013" s="4">
        <v>43417</v>
      </c>
      <c r="B2013" s="4">
        <v>43419</v>
      </c>
      <c r="C2013" s="4" t="s">
        <v>628</v>
      </c>
      <c r="D2013" t="s">
        <v>757</v>
      </c>
      <c r="E2013" s="4">
        <v>43678</v>
      </c>
      <c r="F2013" s="6" t="s">
        <v>630</v>
      </c>
      <c r="G2013" s="6">
        <v>6.8125000000000005E-2</v>
      </c>
      <c r="H2013" s="6">
        <v>6.96885E-2</v>
      </c>
      <c r="I2013" s="6">
        <v>7.1874999999999994E-2</v>
      </c>
      <c r="J2013" s="6">
        <v>6.8125000000000005E-2</v>
      </c>
      <c r="K2013" s="6">
        <v>6.8593799999999996E-2</v>
      </c>
      <c r="L2013" s="6">
        <v>6.9062499999999999E-2</v>
      </c>
      <c r="N2013" s="8">
        <v>3715000</v>
      </c>
      <c r="P2013" s="8">
        <v>1600000</v>
      </c>
      <c r="R2013" s="8">
        <v>1600000</v>
      </c>
      <c r="T2013" s="8">
        <v>2.3218749999999999</v>
      </c>
      <c r="U2013" s="8">
        <v>6.8599999999999994E-2</v>
      </c>
      <c r="V2013">
        <f t="shared" si="202"/>
        <v>2018</v>
      </c>
      <c r="W2013">
        <f t="shared" si="203"/>
        <v>2018</v>
      </c>
      <c r="X2013" t="str">
        <f t="shared" si="204"/>
        <v>SPNS</v>
      </c>
    </row>
    <row r="2014" spans="1:24" x14ac:dyDescent="0.2">
      <c r="A2014" s="4">
        <v>43417</v>
      </c>
      <c r="B2014" s="4">
        <v>43419</v>
      </c>
      <c r="C2014" s="4" t="s">
        <v>628</v>
      </c>
      <c r="D2014" t="s">
        <v>612</v>
      </c>
      <c r="E2014" s="4">
        <v>44331</v>
      </c>
      <c r="F2014" s="6">
        <v>6.5000000000000002E-2</v>
      </c>
      <c r="G2014" s="6">
        <v>7.9375000000000001E-2</v>
      </c>
      <c r="H2014" s="6">
        <v>8.3165600000000006E-2</v>
      </c>
      <c r="I2014" s="6">
        <v>8.59375E-2</v>
      </c>
      <c r="J2014" s="6">
        <v>7.9375000000000001E-2</v>
      </c>
      <c r="K2014" s="6">
        <v>8.0152699999999993E-2</v>
      </c>
      <c r="L2014" s="6">
        <v>8.0937499999999996E-2</v>
      </c>
      <c r="N2014" s="8">
        <v>1232000</v>
      </c>
      <c r="P2014" s="8">
        <v>240000</v>
      </c>
      <c r="R2014" s="8">
        <v>230000</v>
      </c>
      <c r="T2014" s="8">
        <v>5.3565217391304349</v>
      </c>
      <c r="U2014" s="8">
        <v>8.0199999999999994E-2</v>
      </c>
      <c r="V2014">
        <f t="shared" si="202"/>
        <v>2018</v>
      </c>
      <c r="W2014">
        <f t="shared" si="203"/>
        <v>2018</v>
      </c>
      <c r="X2014" t="str">
        <f t="shared" si="204"/>
        <v>PBS0</v>
      </c>
    </row>
    <row r="2015" spans="1:24" x14ac:dyDescent="0.2">
      <c r="A2015" s="4">
        <v>43417</v>
      </c>
      <c r="B2015" s="4">
        <v>43419</v>
      </c>
      <c r="C2015" s="4" t="s">
        <v>628</v>
      </c>
      <c r="D2015" t="s">
        <v>750</v>
      </c>
      <c r="E2015" s="4">
        <v>45184</v>
      </c>
      <c r="F2015" s="6">
        <v>8.2500000000000004E-2</v>
      </c>
      <c r="G2015" s="6">
        <v>8.3125000000000004E-2</v>
      </c>
      <c r="H2015" s="6">
        <v>8.4333900000000003E-2</v>
      </c>
      <c r="I2015" s="6">
        <v>0.09</v>
      </c>
      <c r="J2015" s="6">
        <v>8.3125000000000004E-2</v>
      </c>
      <c r="K2015" s="6">
        <v>8.3660499999999999E-2</v>
      </c>
      <c r="L2015" s="6">
        <v>8.4375000000000006E-2</v>
      </c>
      <c r="N2015" s="8">
        <v>824500</v>
      </c>
      <c r="P2015" s="8">
        <v>620000</v>
      </c>
      <c r="R2015" s="8">
        <v>610000</v>
      </c>
      <c r="T2015" s="8">
        <v>1.3516393442622952</v>
      </c>
      <c r="U2015" s="8">
        <v>8.3699999999999997E-2</v>
      </c>
      <c r="V2015">
        <f t="shared" si="202"/>
        <v>2018</v>
      </c>
      <c r="W2015">
        <f t="shared" si="203"/>
        <v>2018</v>
      </c>
      <c r="X2015" t="str">
        <f t="shared" si="204"/>
        <v>PBS0</v>
      </c>
    </row>
    <row r="2016" spans="1:24" x14ac:dyDescent="0.2">
      <c r="A2016" s="4">
        <v>43417</v>
      </c>
      <c r="B2016" s="4">
        <v>43419</v>
      </c>
      <c r="C2016" s="4" t="s">
        <v>628</v>
      </c>
      <c r="D2016" t="s">
        <v>570</v>
      </c>
      <c r="E2016" s="4">
        <v>48167</v>
      </c>
      <c r="F2016" s="6">
        <v>0.08</v>
      </c>
      <c r="G2016" s="6">
        <v>8.9687500000000003E-2</v>
      </c>
      <c r="H2016" s="6">
        <v>9.1036699999999998E-2</v>
      </c>
      <c r="I2016" s="6">
        <v>9.4625000000000001E-2</v>
      </c>
      <c r="J2016" s="6">
        <v>8.9687500000000003E-2</v>
      </c>
      <c r="K2016" s="6">
        <v>9.0395100000000006E-2</v>
      </c>
      <c r="L2016" s="6">
        <v>9.0937500000000004E-2</v>
      </c>
      <c r="N2016" s="8">
        <v>208500</v>
      </c>
      <c r="P2016" s="8">
        <v>155000</v>
      </c>
      <c r="R2016" s="8">
        <v>155000</v>
      </c>
      <c r="T2016" s="8">
        <v>1.3451612903225807</v>
      </c>
      <c r="U2016" s="8">
        <v>9.0399999999999994E-2</v>
      </c>
      <c r="V2016">
        <f t="shared" si="202"/>
        <v>2018</v>
      </c>
      <c r="W2016">
        <f t="shared" si="203"/>
        <v>2018</v>
      </c>
      <c r="X2016" t="str">
        <f t="shared" si="204"/>
        <v>PBS0</v>
      </c>
    </row>
    <row r="2017" spans="1:24" x14ac:dyDescent="0.2">
      <c r="A2017" s="4">
        <v>43417</v>
      </c>
      <c r="B2017" s="4">
        <v>43419</v>
      </c>
      <c r="C2017" s="4" t="s">
        <v>628</v>
      </c>
      <c r="D2017" t="s">
        <v>670</v>
      </c>
      <c r="E2017" s="4">
        <v>53888</v>
      </c>
      <c r="F2017" s="6">
        <v>0.08</v>
      </c>
      <c r="G2017" s="6">
        <v>9.4875000000000001E-2</v>
      </c>
      <c r="H2017" s="6">
        <v>9.5653600000000005E-2</v>
      </c>
      <c r="I2017" s="6">
        <v>9.7500000000000003E-2</v>
      </c>
      <c r="J2017" s="6">
        <v>9.4875000000000001E-2</v>
      </c>
      <c r="K2017" s="6">
        <v>9.5395400000000005E-2</v>
      </c>
      <c r="L2017" s="6">
        <v>9.5937499999999995E-2</v>
      </c>
      <c r="N2017" s="8">
        <v>624000</v>
      </c>
      <c r="P2017" s="8">
        <v>470000</v>
      </c>
      <c r="R2017" s="8">
        <v>470000</v>
      </c>
      <c r="T2017" s="8">
        <v>1.327659574468085</v>
      </c>
      <c r="U2017" s="8">
        <v>9.5399999999999999E-2</v>
      </c>
      <c r="V2017">
        <f t="shared" si="202"/>
        <v>2018</v>
      </c>
      <c r="W2017">
        <f t="shared" si="203"/>
        <v>2018</v>
      </c>
      <c r="X2017" t="str">
        <f t="shared" si="204"/>
        <v>PBS0</v>
      </c>
    </row>
    <row r="2018" spans="1:24" x14ac:dyDescent="0.2">
      <c r="A2018" s="4">
        <v>43417</v>
      </c>
      <c r="B2018" s="4">
        <v>43423</v>
      </c>
      <c r="C2018" t="s">
        <v>642</v>
      </c>
      <c r="D2018" t="s">
        <v>753</v>
      </c>
      <c r="E2018" s="4">
        <v>46675</v>
      </c>
      <c r="F2018" s="6">
        <v>0.09</v>
      </c>
      <c r="H2018" s="6">
        <v>8.6999999999999994E-2</v>
      </c>
      <c r="K2018" s="6">
        <v>8.6999999999999994E-2</v>
      </c>
      <c r="N2018" s="8">
        <v>250000</v>
      </c>
      <c r="P2018" s="8">
        <v>250000</v>
      </c>
      <c r="R2018" s="8">
        <v>250000</v>
      </c>
      <c r="U2018" s="8">
        <v>8.6999999999999994E-2</v>
      </c>
      <c r="V2018">
        <f t="shared" si="202"/>
        <v>2018</v>
      </c>
      <c r="W2018">
        <f t="shared" si="203"/>
        <v>2018</v>
      </c>
      <c r="X2018" t="str">
        <f t="shared" si="204"/>
        <v>PBS0</v>
      </c>
    </row>
    <row r="2019" spans="1:24" x14ac:dyDescent="0.2">
      <c r="A2019" s="4">
        <v>43425</v>
      </c>
      <c r="B2019" s="4">
        <v>43427</v>
      </c>
      <c r="C2019" t="s">
        <v>628</v>
      </c>
      <c r="D2019" t="s">
        <v>761</v>
      </c>
      <c r="E2019" s="4">
        <v>43518</v>
      </c>
      <c r="F2019" s="6" t="s">
        <v>630</v>
      </c>
      <c r="G2019" s="6">
        <v>5.79E-2</v>
      </c>
      <c r="H2019" s="6">
        <v>5.8347400000000001E-2</v>
      </c>
      <c r="I2019" s="6">
        <v>0.06</v>
      </c>
      <c r="J2019" s="6">
        <v>5.79E-2</v>
      </c>
      <c r="K2019" s="6">
        <v>5.7959999999999998E-2</v>
      </c>
      <c r="L2019" s="6">
        <v>5.8000000000000003E-2</v>
      </c>
      <c r="M2019" s="8">
        <v>10000000</v>
      </c>
      <c r="N2019" s="8">
        <v>3900000</v>
      </c>
      <c r="O2019" s="8">
        <v>41626700</v>
      </c>
      <c r="P2019" s="8">
        <v>2150000</v>
      </c>
      <c r="Q2019" s="8">
        <v>20150000</v>
      </c>
      <c r="R2019" s="8">
        <v>1000000</v>
      </c>
      <c r="S2019" s="8">
        <v>15000000</v>
      </c>
      <c r="T2019" s="8">
        <v>3.9</v>
      </c>
      <c r="U2019" s="8">
        <v>5.8000000000000003E-2</v>
      </c>
      <c r="V2019">
        <f t="shared" si="202"/>
        <v>2018</v>
      </c>
      <c r="W2019">
        <f t="shared" si="203"/>
        <v>2018</v>
      </c>
      <c r="X2019" t="str">
        <f t="shared" si="204"/>
        <v>SPN0</v>
      </c>
    </row>
    <row r="2020" spans="1:24" x14ac:dyDescent="0.2">
      <c r="A2020" s="4">
        <v>43425</v>
      </c>
      <c r="B2020" s="4">
        <v>43427</v>
      </c>
      <c r="C2020" s="4" t="s">
        <v>628</v>
      </c>
      <c r="D2020" t="s">
        <v>733</v>
      </c>
      <c r="E2020" s="4">
        <v>43678</v>
      </c>
      <c r="F2020" s="6" t="s">
        <v>630</v>
      </c>
      <c r="G2020" s="6">
        <v>5.9499999999999997E-2</v>
      </c>
      <c r="H2020" s="6">
        <v>6.2626100000000004E-2</v>
      </c>
      <c r="I2020" s="6">
        <v>7.0000000000000007E-2</v>
      </c>
      <c r="J2020" s="6">
        <v>5.9499999999999997E-2</v>
      </c>
      <c r="K2020" s="6">
        <v>6.0026299999999998E-2</v>
      </c>
      <c r="L2020" s="6">
        <v>6.0499999999999998E-2</v>
      </c>
      <c r="N2020" s="8">
        <v>5975000</v>
      </c>
      <c r="P2020" s="8">
        <v>1000000</v>
      </c>
      <c r="R2020" s="8">
        <v>950000</v>
      </c>
      <c r="T2020" s="8">
        <v>6.2894736842105265</v>
      </c>
      <c r="U2020" s="8">
        <v>6.0100000000000001E-2</v>
      </c>
      <c r="V2020">
        <f t="shared" si="202"/>
        <v>2018</v>
      </c>
      <c r="W2020">
        <f t="shared" si="203"/>
        <v>2018</v>
      </c>
      <c r="X2020" t="str">
        <f t="shared" si="204"/>
        <v>SPN1</v>
      </c>
    </row>
    <row r="2021" spans="1:24" x14ac:dyDescent="0.2">
      <c r="A2021" s="4">
        <v>43425</v>
      </c>
      <c r="B2021" s="4">
        <v>43427</v>
      </c>
      <c r="C2021" s="4" t="s">
        <v>628</v>
      </c>
      <c r="D2021" t="s">
        <v>746</v>
      </c>
      <c r="E2021" s="4">
        <v>45427</v>
      </c>
      <c r="F2021" s="6">
        <v>8.1250000000000003E-2</v>
      </c>
      <c r="G2021" s="6">
        <v>7.9200000000000007E-2</v>
      </c>
      <c r="H2021" s="6">
        <v>7.9816899999999996E-2</v>
      </c>
      <c r="I2021" s="6">
        <v>8.1500000000000003E-2</v>
      </c>
      <c r="J2021" s="6">
        <v>7.9200000000000007E-2</v>
      </c>
      <c r="K2021" s="6">
        <v>7.9453899999999994E-2</v>
      </c>
      <c r="L2021" s="6">
        <v>7.9600000000000004E-2</v>
      </c>
      <c r="N2021" s="8">
        <v>12230700</v>
      </c>
      <c r="P2021" s="8">
        <v>8950000</v>
      </c>
      <c r="R2021" s="8">
        <v>5250000</v>
      </c>
      <c r="T2021" s="8">
        <v>2.3296571428571426</v>
      </c>
      <c r="U2021" s="8">
        <v>7.9600000000000004E-2</v>
      </c>
      <c r="V2021">
        <f t="shared" si="202"/>
        <v>2018</v>
      </c>
      <c r="W2021">
        <f t="shared" si="203"/>
        <v>2018</v>
      </c>
      <c r="X2021" t="str">
        <f t="shared" si="204"/>
        <v>FR00</v>
      </c>
    </row>
    <row r="2022" spans="1:24" x14ac:dyDescent="0.2">
      <c r="A2022" s="4">
        <v>43425</v>
      </c>
      <c r="B2022" s="4">
        <v>43427</v>
      </c>
      <c r="C2022" s="4" t="s">
        <v>628</v>
      </c>
      <c r="D2022" t="s">
        <v>747</v>
      </c>
      <c r="E2022" s="4">
        <v>47253</v>
      </c>
      <c r="F2022" s="6">
        <v>8.2500000000000004E-2</v>
      </c>
      <c r="G2022" s="6">
        <v>7.9799999999999996E-2</v>
      </c>
      <c r="H2022" s="6">
        <v>8.0308699999999997E-2</v>
      </c>
      <c r="I2022" s="6">
        <v>8.1500000000000003E-2</v>
      </c>
      <c r="J2022" s="6">
        <v>7.9799999999999996E-2</v>
      </c>
      <c r="K2022" s="6">
        <v>7.9992900000000006E-2</v>
      </c>
      <c r="L2022" s="6">
        <v>8.0199999999999994E-2</v>
      </c>
      <c r="N2022" s="8">
        <v>9822500</v>
      </c>
      <c r="P2022" s="8">
        <v>4450000</v>
      </c>
      <c r="R2022" s="8">
        <v>4300000</v>
      </c>
      <c r="T2022" s="8">
        <v>2.2843023255813955</v>
      </c>
      <c r="U2022" s="8">
        <v>0.08</v>
      </c>
      <c r="V2022">
        <f t="shared" si="202"/>
        <v>2018</v>
      </c>
      <c r="W2022">
        <f t="shared" si="203"/>
        <v>2018</v>
      </c>
      <c r="X2022" t="str">
        <f t="shared" si="204"/>
        <v>FR00</v>
      </c>
    </row>
    <row r="2023" spans="1:24" x14ac:dyDescent="0.2">
      <c r="A2023" s="4">
        <v>43425</v>
      </c>
      <c r="B2023" s="4">
        <v>43427</v>
      </c>
      <c r="C2023" s="4" t="s">
        <v>628</v>
      </c>
      <c r="D2023" t="s">
        <v>377</v>
      </c>
      <c r="E2023" s="4">
        <v>48714</v>
      </c>
      <c r="F2023" s="6">
        <v>6.6250000000000003E-2</v>
      </c>
      <c r="G2023" s="6">
        <v>8.2900000000000001E-2</v>
      </c>
      <c r="H2023" s="6">
        <v>8.4823399999999993E-2</v>
      </c>
      <c r="I2023" s="6">
        <v>8.7499999999999994E-2</v>
      </c>
      <c r="J2023" s="6">
        <v>8.2900000000000001E-2</v>
      </c>
      <c r="K2023" s="6">
        <v>8.3096900000000001E-2</v>
      </c>
      <c r="L2023" s="6">
        <v>8.3400000000000002E-2</v>
      </c>
      <c r="N2023" s="8">
        <v>4831500</v>
      </c>
      <c r="P2023" s="8">
        <v>2000000</v>
      </c>
      <c r="R2023" s="8">
        <v>2000000</v>
      </c>
      <c r="T2023" s="8">
        <v>2.4157500000000001</v>
      </c>
      <c r="U2023" s="8">
        <v>8.3099999999999993E-2</v>
      </c>
      <c r="V2023">
        <f t="shared" si="202"/>
        <v>2018</v>
      </c>
      <c r="W2023">
        <f t="shared" si="203"/>
        <v>2018</v>
      </c>
      <c r="X2023" t="str">
        <f t="shared" si="204"/>
        <v>FR00</v>
      </c>
    </row>
    <row r="2024" spans="1:24" x14ac:dyDescent="0.2">
      <c r="A2024" s="4">
        <v>43425</v>
      </c>
      <c r="B2024" s="4">
        <v>43427</v>
      </c>
      <c r="C2024" s="4" t="s">
        <v>628</v>
      </c>
      <c r="D2024" t="s">
        <v>674</v>
      </c>
      <c r="E2024" s="4">
        <v>50540</v>
      </c>
      <c r="F2024" s="6">
        <v>7.4999999999999997E-2</v>
      </c>
      <c r="G2024" s="6">
        <v>8.4000000000000005E-2</v>
      </c>
      <c r="H2024" s="6">
        <v>8.7018300000000007E-2</v>
      </c>
      <c r="I2024" s="6">
        <v>0.09</v>
      </c>
      <c r="J2024" s="6">
        <v>8.4000000000000005E-2</v>
      </c>
      <c r="K2024" s="6">
        <v>8.4373199999999995E-2</v>
      </c>
      <c r="L2024" s="6">
        <v>8.4599999999999995E-2</v>
      </c>
      <c r="N2024" s="8">
        <v>4867000</v>
      </c>
      <c r="P2024" s="8">
        <v>1600000</v>
      </c>
      <c r="R2024" s="8">
        <v>1500000</v>
      </c>
      <c r="T2024" s="8">
        <v>3.2446666666666668</v>
      </c>
      <c r="U2024" s="8">
        <v>8.4400000000000003E-2</v>
      </c>
      <c r="V2024">
        <f t="shared" si="202"/>
        <v>2018</v>
      </c>
      <c r="W2024">
        <f t="shared" si="203"/>
        <v>2018</v>
      </c>
      <c r="X2024" t="str">
        <f t="shared" si="204"/>
        <v>FR00</v>
      </c>
    </row>
    <row r="2025" spans="1:24" x14ac:dyDescent="0.2">
      <c r="A2025" s="4">
        <v>43430</v>
      </c>
      <c r="B2025" s="4">
        <v>43433</v>
      </c>
      <c r="C2025" t="s">
        <v>624</v>
      </c>
      <c r="D2025" t="s">
        <v>762</v>
      </c>
      <c r="E2025" s="4">
        <v>44484</v>
      </c>
      <c r="N2025" s="8">
        <v>4945682</v>
      </c>
      <c r="P2025" s="8">
        <v>4945682</v>
      </c>
      <c r="R2025" s="8">
        <v>4945682</v>
      </c>
      <c r="T2025" s="8">
        <v>1</v>
      </c>
      <c r="U2025" s="8">
        <v>5.8999999999999997E-2</v>
      </c>
      <c r="V2025">
        <f t="shared" si="202"/>
        <v>2018</v>
      </c>
      <c r="W2025">
        <f t="shared" si="203"/>
        <v>2018</v>
      </c>
      <c r="X2025" t="str">
        <f t="shared" si="204"/>
        <v>ST-0</v>
      </c>
    </row>
    <row r="2026" spans="1:24" x14ac:dyDescent="0.2">
      <c r="A2026" s="4">
        <v>43438</v>
      </c>
      <c r="B2026" s="4">
        <v>43445</v>
      </c>
      <c r="C2026" t="s">
        <v>691</v>
      </c>
      <c r="D2026" t="s">
        <v>769</v>
      </c>
      <c r="E2026" s="4">
        <v>45333</v>
      </c>
      <c r="F2026" s="6">
        <v>4.4499999999999998E-2</v>
      </c>
      <c r="N2026" s="8">
        <v>25082310</v>
      </c>
      <c r="P2026" s="8">
        <v>10848750</v>
      </c>
      <c r="R2026" s="8">
        <v>10848750</v>
      </c>
      <c r="V2026">
        <f t="shared" ref="V2026:W2084" si="205">YEAR(A2026)</f>
        <v>2018</v>
      </c>
      <c r="W2026" s="18">
        <f t="shared" si="203"/>
        <v>2018</v>
      </c>
      <c r="X2026" t="str">
        <f t="shared" ref="X2026:X2084" si="206">LEFT(D2026,4)</f>
        <v>RI02</v>
      </c>
    </row>
    <row r="2027" spans="1:24" x14ac:dyDescent="0.2">
      <c r="A2027" s="4">
        <v>43438</v>
      </c>
      <c r="B2027" s="4">
        <v>43445</v>
      </c>
      <c r="C2027" t="s">
        <v>691</v>
      </c>
      <c r="D2027" t="s">
        <v>770</v>
      </c>
      <c r="E2027" s="4">
        <v>47160</v>
      </c>
      <c r="F2027" s="6">
        <v>4.7500000000000001E-2</v>
      </c>
      <c r="N2027" s="8">
        <v>50868703.875</v>
      </c>
      <c r="P2027" s="8">
        <v>18081250</v>
      </c>
      <c r="R2027" s="8">
        <v>18081250</v>
      </c>
      <c r="V2027">
        <f t="shared" si="205"/>
        <v>2018</v>
      </c>
      <c r="W2027" s="18">
        <f t="shared" si="205"/>
        <v>2018</v>
      </c>
      <c r="X2027" t="str">
        <f t="shared" si="206"/>
        <v>RI02</v>
      </c>
    </row>
    <row r="2028" spans="1:24" x14ac:dyDescent="0.2">
      <c r="A2028" s="4">
        <v>43438</v>
      </c>
      <c r="B2028" s="4">
        <v>43445</v>
      </c>
      <c r="C2028" t="s">
        <v>691</v>
      </c>
      <c r="D2028" t="s">
        <v>771</v>
      </c>
      <c r="E2028" s="4">
        <v>54465</v>
      </c>
      <c r="F2028" s="6">
        <v>5.3499999999999999E-2</v>
      </c>
      <c r="N2028" s="8">
        <v>43520903.359999999</v>
      </c>
      <c r="P2028" s="8">
        <v>14465000</v>
      </c>
      <c r="R2028" s="8">
        <v>14465000</v>
      </c>
      <c r="V2028">
        <f t="shared" si="205"/>
        <v>2018</v>
      </c>
      <c r="W2028" s="18">
        <f t="shared" si="205"/>
        <v>2018</v>
      </c>
      <c r="X2028" t="str">
        <f t="shared" si="206"/>
        <v>RI02</v>
      </c>
    </row>
    <row r="2029" spans="1:24" x14ac:dyDescent="0.2">
      <c r="A2029" s="4">
        <v>43468</v>
      </c>
      <c r="B2029" s="4">
        <v>43472</v>
      </c>
      <c r="C2029" t="s">
        <v>628</v>
      </c>
      <c r="D2029" t="s">
        <v>772</v>
      </c>
      <c r="E2029" s="4">
        <v>43561</v>
      </c>
      <c r="F2029" s="6" t="s">
        <v>630</v>
      </c>
      <c r="G2029" s="6">
        <v>5.7799999999999997E-2</v>
      </c>
      <c r="H2029" s="6">
        <v>5.8559800000000002E-2</v>
      </c>
      <c r="I2029" s="6">
        <v>0.06</v>
      </c>
      <c r="J2029" s="6">
        <v>5.7799999999999997E-2</v>
      </c>
      <c r="K2029" s="6">
        <v>5.8069999999999997E-2</v>
      </c>
      <c r="L2029" s="6">
        <v>5.8400000000000001E-2</v>
      </c>
      <c r="M2029" s="8">
        <v>15000000</v>
      </c>
      <c r="N2029" s="8">
        <v>7075000</v>
      </c>
      <c r="O2029" s="8">
        <v>55274600</v>
      </c>
      <c r="P2029" s="8">
        <v>6900000</v>
      </c>
      <c r="Q2029" s="8">
        <v>35600000</v>
      </c>
      <c r="R2029" s="8">
        <v>2000000</v>
      </c>
      <c r="S2029" s="8">
        <v>28250000</v>
      </c>
      <c r="T2029" s="8">
        <v>3.5375000000000001</v>
      </c>
      <c r="U2029" s="8">
        <v>5.8500000000000003E-2</v>
      </c>
      <c r="V2029">
        <f t="shared" si="205"/>
        <v>2019</v>
      </c>
      <c r="W2029">
        <f t="shared" ref="W2029:W2084" si="207">YEAR(B2029)</f>
        <v>2019</v>
      </c>
      <c r="X2029" t="str">
        <f t="shared" si="206"/>
        <v>SPN0</v>
      </c>
    </row>
    <row r="2030" spans="1:24" x14ac:dyDescent="0.2">
      <c r="A2030" s="4">
        <v>43468</v>
      </c>
      <c r="B2030" s="4">
        <v>43472</v>
      </c>
      <c r="C2030" t="s">
        <v>628</v>
      </c>
      <c r="D2030" t="s">
        <v>773</v>
      </c>
      <c r="E2030" s="4">
        <v>43836</v>
      </c>
      <c r="F2030" s="6" t="s">
        <v>630</v>
      </c>
      <c r="G2030" s="6">
        <v>5.8000000000000003E-2</v>
      </c>
      <c r="H2030" s="6">
        <v>6.1025900000000001E-2</v>
      </c>
      <c r="I2030" s="6">
        <v>6.7000000000000004E-2</v>
      </c>
      <c r="J2030" s="6">
        <v>5.8000000000000003E-2</v>
      </c>
      <c r="K2030" s="6">
        <v>5.9396699999999997E-2</v>
      </c>
      <c r="L2030" s="6">
        <v>6.0499999999999998E-2</v>
      </c>
      <c r="N2030" s="8">
        <v>10825000</v>
      </c>
      <c r="P2030" s="8">
        <v>5400000</v>
      </c>
      <c r="R2030" s="8">
        <v>3000000</v>
      </c>
      <c r="T2030" s="8">
        <v>3.6083333333333334</v>
      </c>
      <c r="U2030" s="8">
        <v>0.06</v>
      </c>
      <c r="V2030">
        <f t="shared" si="205"/>
        <v>2019</v>
      </c>
      <c r="W2030">
        <f t="shared" si="207"/>
        <v>2019</v>
      </c>
      <c r="X2030" t="str">
        <f t="shared" si="206"/>
        <v>SPN1</v>
      </c>
    </row>
    <row r="2031" spans="1:24" x14ac:dyDescent="0.2">
      <c r="A2031" s="4">
        <v>43468</v>
      </c>
      <c r="B2031" s="4">
        <v>43472</v>
      </c>
      <c r="C2031" t="s">
        <v>628</v>
      </c>
      <c r="D2031" t="s">
        <v>746</v>
      </c>
      <c r="E2031" s="4">
        <v>45427</v>
      </c>
      <c r="F2031" s="6">
        <v>8.1250000000000003E-2</v>
      </c>
      <c r="G2031" s="6">
        <v>7.9500000000000001E-2</v>
      </c>
      <c r="H2031" s="6">
        <v>8.0095299999999994E-2</v>
      </c>
      <c r="I2031" s="6">
        <v>8.2000000000000003E-2</v>
      </c>
      <c r="J2031" s="6">
        <v>7.9500000000000001E-2</v>
      </c>
      <c r="K2031" s="6">
        <v>7.9799800000000004E-2</v>
      </c>
      <c r="L2031" s="6">
        <v>0.08</v>
      </c>
      <c r="N2031" s="8">
        <v>16741900</v>
      </c>
      <c r="P2031" s="8">
        <v>9750000</v>
      </c>
      <c r="R2031" s="8">
        <v>9750000</v>
      </c>
      <c r="T2031" s="8">
        <v>1.7171179487179487</v>
      </c>
      <c r="U2031" s="8">
        <v>7.9799999999999996E-2</v>
      </c>
      <c r="V2031">
        <f t="shared" si="205"/>
        <v>2019</v>
      </c>
      <c r="W2031">
        <f t="shared" si="207"/>
        <v>2019</v>
      </c>
      <c r="X2031" t="str">
        <f t="shared" si="206"/>
        <v>FR00</v>
      </c>
    </row>
    <row r="2032" spans="1:24" x14ac:dyDescent="0.2">
      <c r="A2032" s="4">
        <v>43468</v>
      </c>
      <c r="B2032" s="4">
        <v>43472</v>
      </c>
      <c r="C2032" t="s">
        <v>628</v>
      </c>
      <c r="D2032" t="s">
        <v>747</v>
      </c>
      <c r="E2032" s="4">
        <v>47253</v>
      </c>
      <c r="F2032" s="6">
        <v>8.2500000000000004E-2</v>
      </c>
      <c r="G2032" s="6">
        <v>8.0199999999999994E-2</v>
      </c>
      <c r="H2032" s="6">
        <v>8.08368E-2</v>
      </c>
      <c r="I2032" s="6">
        <v>8.2500000000000004E-2</v>
      </c>
      <c r="J2032" s="6">
        <v>8.0199999999999994E-2</v>
      </c>
      <c r="K2032" s="6">
        <v>8.0498899999999998E-2</v>
      </c>
      <c r="L2032" s="6">
        <v>8.0799999999999997E-2</v>
      </c>
      <c r="N2032" s="8">
        <v>11126000</v>
      </c>
      <c r="P2032" s="8">
        <v>6650000</v>
      </c>
      <c r="R2032" s="8">
        <v>6650000</v>
      </c>
      <c r="T2032" s="8">
        <v>1.6730827067669174</v>
      </c>
      <c r="U2032" s="8">
        <v>8.0500000000000002E-2</v>
      </c>
      <c r="V2032">
        <f t="shared" si="205"/>
        <v>2019</v>
      </c>
      <c r="W2032">
        <f t="shared" si="207"/>
        <v>2019</v>
      </c>
      <c r="X2032" t="str">
        <f t="shared" si="206"/>
        <v>FR00</v>
      </c>
    </row>
    <row r="2033" spans="1:24" x14ac:dyDescent="0.2">
      <c r="A2033" s="4">
        <v>43468</v>
      </c>
      <c r="B2033" s="4">
        <v>43472</v>
      </c>
      <c r="C2033" t="s">
        <v>628</v>
      </c>
      <c r="D2033" t="s">
        <v>437</v>
      </c>
      <c r="E2033" s="4">
        <v>49018</v>
      </c>
      <c r="F2033" s="6">
        <v>8.3750000000000005E-2</v>
      </c>
      <c r="G2033" s="6">
        <v>8.3000000000000004E-2</v>
      </c>
      <c r="H2033" s="6">
        <v>8.3705299999999996E-2</v>
      </c>
      <c r="I2033" s="6">
        <v>8.5000000000000006E-2</v>
      </c>
      <c r="J2033" s="6">
        <v>8.3000000000000004E-2</v>
      </c>
      <c r="K2033" s="6">
        <v>8.3498600000000006E-2</v>
      </c>
      <c r="L2033" s="6">
        <v>8.3799999999999999E-2</v>
      </c>
      <c r="N2033" s="8">
        <v>4266700</v>
      </c>
      <c r="P2033" s="8">
        <v>2750000</v>
      </c>
      <c r="R2033" s="8">
        <v>2750000</v>
      </c>
      <c r="T2033" s="8">
        <v>1.5515272727272726</v>
      </c>
      <c r="U2033" s="8">
        <v>8.3500000000000005E-2</v>
      </c>
      <c r="V2033">
        <f t="shared" si="205"/>
        <v>2019</v>
      </c>
      <c r="W2033">
        <f t="shared" si="207"/>
        <v>2019</v>
      </c>
      <c r="X2033" t="str">
        <f t="shared" si="206"/>
        <v>FR00</v>
      </c>
    </row>
    <row r="2034" spans="1:24" x14ac:dyDescent="0.2">
      <c r="A2034" s="4">
        <v>43468</v>
      </c>
      <c r="B2034" s="4">
        <v>43472</v>
      </c>
      <c r="C2034" t="s">
        <v>628</v>
      </c>
      <c r="D2034" t="s">
        <v>774</v>
      </c>
      <c r="E2034" s="4">
        <v>50875</v>
      </c>
      <c r="F2034" s="6">
        <v>8.3750000000000005E-2</v>
      </c>
      <c r="G2034" s="6">
        <v>8.4000000000000005E-2</v>
      </c>
      <c r="H2034" s="6">
        <v>8.4948499999999996E-2</v>
      </c>
      <c r="I2034" s="6">
        <v>8.6999999999999994E-2</v>
      </c>
      <c r="J2034" s="6">
        <v>8.4000000000000005E-2</v>
      </c>
      <c r="K2034" s="6">
        <v>8.4793499999999994E-2</v>
      </c>
      <c r="L2034" s="6">
        <v>8.5300000000000001E-2</v>
      </c>
      <c r="N2034" s="8">
        <v>5240000</v>
      </c>
      <c r="P2034" s="8">
        <v>4150000</v>
      </c>
      <c r="R2034" s="8">
        <v>4100000</v>
      </c>
      <c r="T2034" s="8">
        <v>1.2780487804878049</v>
      </c>
      <c r="U2034" s="8">
        <v>8.48E-2</v>
      </c>
      <c r="V2034">
        <f t="shared" si="205"/>
        <v>2019</v>
      </c>
      <c r="W2034">
        <f t="shared" si="207"/>
        <v>2019</v>
      </c>
      <c r="X2034" t="str">
        <f t="shared" si="206"/>
        <v>FR00</v>
      </c>
    </row>
    <row r="2035" spans="1:24" x14ac:dyDescent="0.2">
      <c r="A2035" s="4">
        <v>43473</v>
      </c>
      <c r="B2035" s="4">
        <v>43475</v>
      </c>
      <c r="C2035" t="s">
        <v>628</v>
      </c>
      <c r="D2035" t="s">
        <v>775</v>
      </c>
      <c r="E2035" s="4">
        <v>43655</v>
      </c>
      <c r="F2035" s="6" t="s">
        <v>630</v>
      </c>
      <c r="G2035" s="6">
        <v>6.25E-2</v>
      </c>
      <c r="H2035" s="6">
        <v>6.5677799999999995E-2</v>
      </c>
      <c r="I2035" s="6">
        <v>7.4999999999999997E-2</v>
      </c>
      <c r="J2035" s="6">
        <v>6.25E-2</v>
      </c>
      <c r="K2035" s="6">
        <v>6.4415600000000003E-2</v>
      </c>
      <c r="L2035" s="6">
        <v>6.5312499999999996E-2</v>
      </c>
      <c r="M2035" s="8">
        <v>8000000</v>
      </c>
      <c r="N2035" s="8">
        <v>8201000</v>
      </c>
      <c r="O2035" s="8">
        <v>17811500</v>
      </c>
      <c r="P2035" s="8">
        <v>2200000</v>
      </c>
      <c r="Q2035" s="8">
        <v>9535000</v>
      </c>
      <c r="R2035" s="8">
        <v>2000000</v>
      </c>
      <c r="S2035" s="8">
        <v>8655000</v>
      </c>
      <c r="T2035" s="8">
        <v>4.1005000000000003</v>
      </c>
      <c r="U2035" s="8">
        <v>6.4500000000000002E-2</v>
      </c>
      <c r="V2035">
        <f t="shared" si="205"/>
        <v>2019</v>
      </c>
      <c r="W2035">
        <f t="shared" si="207"/>
        <v>2019</v>
      </c>
      <c r="X2035" t="str">
        <f t="shared" si="206"/>
        <v>SPNS</v>
      </c>
    </row>
    <row r="2036" spans="1:24" x14ac:dyDescent="0.2">
      <c r="A2036" s="4">
        <v>43473</v>
      </c>
      <c r="B2036" s="4">
        <v>43475</v>
      </c>
      <c r="C2036" t="s">
        <v>628</v>
      </c>
      <c r="D2036" t="s">
        <v>612</v>
      </c>
      <c r="E2036" s="4">
        <v>44331</v>
      </c>
      <c r="F2036" s="6">
        <v>6.5000000000000002E-2</v>
      </c>
      <c r="G2036" s="6">
        <v>7.7812500000000007E-2</v>
      </c>
      <c r="H2036" s="6">
        <v>7.93098E-2</v>
      </c>
      <c r="I2036" s="6">
        <v>8.1250000000000003E-2</v>
      </c>
      <c r="J2036" s="6">
        <v>7.7812500000000007E-2</v>
      </c>
      <c r="K2036" s="6">
        <v>7.8452300000000003E-2</v>
      </c>
      <c r="L2036" s="6">
        <v>7.9375000000000001E-2</v>
      </c>
      <c r="N2036" s="8">
        <v>3743000</v>
      </c>
      <c r="P2036" s="8">
        <v>1850000</v>
      </c>
      <c r="R2036" s="8">
        <v>1800000</v>
      </c>
      <c r="T2036" s="8">
        <v>2.0794444444444444</v>
      </c>
      <c r="U2036" s="8">
        <v>7.85E-2</v>
      </c>
      <c r="V2036">
        <f t="shared" si="205"/>
        <v>2019</v>
      </c>
      <c r="W2036">
        <f t="shared" si="207"/>
        <v>2019</v>
      </c>
      <c r="X2036" t="str">
        <f t="shared" si="206"/>
        <v>PBS0</v>
      </c>
    </row>
    <row r="2037" spans="1:24" x14ac:dyDescent="0.2">
      <c r="A2037" s="4">
        <v>43473</v>
      </c>
      <c r="B2037" s="4">
        <v>43475</v>
      </c>
      <c r="C2037" t="s">
        <v>628</v>
      </c>
      <c r="D2037" t="s">
        <v>750</v>
      </c>
      <c r="E2037" s="4">
        <v>45184</v>
      </c>
      <c r="F2037" s="6">
        <v>8.2500000000000004E-2</v>
      </c>
      <c r="G2037" s="6">
        <v>7.9062499999999994E-2</v>
      </c>
      <c r="H2037" s="6">
        <v>7.9661499999999996E-2</v>
      </c>
      <c r="I2037" s="6">
        <v>8.2812499999999997E-2</v>
      </c>
      <c r="J2037" s="6">
        <v>7.9062499999999994E-2</v>
      </c>
      <c r="K2037" s="6">
        <v>7.9408900000000004E-2</v>
      </c>
      <c r="L2037" s="6">
        <v>0.08</v>
      </c>
      <c r="N2037" s="8">
        <v>5080000</v>
      </c>
      <c r="P2037" s="8">
        <v>5080000</v>
      </c>
      <c r="R2037" s="8">
        <v>4450000</v>
      </c>
      <c r="T2037" s="8">
        <v>1.1415730337078651</v>
      </c>
      <c r="U2037" s="8">
        <v>0.08</v>
      </c>
      <c r="V2037">
        <f t="shared" si="205"/>
        <v>2019</v>
      </c>
      <c r="W2037">
        <f t="shared" si="207"/>
        <v>2019</v>
      </c>
      <c r="X2037" t="str">
        <f t="shared" si="206"/>
        <v>PBS0</v>
      </c>
    </row>
    <row r="2038" spans="1:24" x14ac:dyDescent="0.2">
      <c r="A2038" s="4">
        <v>43473</v>
      </c>
      <c r="B2038" s="4">
        <v>43475</v>
      </c>
      <c r="C2038" t="s">
        <v>628</v>
      </c>
      <c r="D2038" t="s">
        <v>776</v>
      </c>
      <c r="E2038" s="4">
        <v>46341</v>
      </c>
      <c r="F2038" s="6">
        <v>8.5000000000000006E-2</v>
      </c>
      <c r="G2038" s="6">
        <v>8.2812499999999997E-2</v>
      </c>
      <c r="H2038" s="6">
        <v>8.3627300000000002E-2</v>
      </c>
      <c r="I2038" s="6">
        <v>8.4687499999999999E-2</v>
      </c>
      <c r="J2038" s="6">
        <v>8.2812499999999997E-2</v>
      </c>
      <c r="K2038" s="6">
        <v>8.3494299999999994E-2</v>
      </c>
      <c r="L2038" s="6">
        <v>8.4375000000000006E-2</v>
      </c>
      <c r="N2038" s="8">
        <v>461500</v>
      </c>
      <c r="P2038" s="8">
        <v>405000</v>
      </c>
      <c r="R2038" s="8">
        <v>405000</v>
      </c>
      <c r="T2038" s="8">
        <v>1.1395061728395062</v>
      </c>
      <c r="U2038" s="8">
        <v>8.3500000000000005E-2</v>
      </c>
      <c r="V2038">
        <f t="shared" si="205"/>
        <v>2019</v>
      </c>
      <c r="W2038">
        <f t="shared" si="207"/>
        <v>2019</v>
      </c>
      <c r="X2038" t="str">
        <f t="shared" si="206"/>
        <v>PBS0</v>
      </c>
    </row>
    <row r="2039" spans="1:24" x14ac:dyDescent="0.2">
      <c r="A2039" s="4">
        <v>43473</v>
      </c>
      <c r="B2039" s="4">
        <v>43475</v>
      </c>
      <c r="C2039" t="s">
        <v>628</v>
      </c>
      <c r="D2039" t="s">
        <v>777</v>
      </c>
      <c r="E2039" s="4">
        <v>49049</v>
      </c>
      <c r="G2039" s="6">
        <v>8.5312499999999999E-2</v>
      </c>
      <c r="H2039" s="6">
        <v>8.5902000000000006E-2</v>
      </c>
      <c r="I2039" s="6">
        <v>8.8749999999999996E-2</v>
      </c>
      <c r="N2039" s="8">
        <v>326000</v>
      </c>
      <c r="P2039" s="8">
        <v>0</v>
      </c>
      <c r="R2039" s="8">
        <v>0</v>
      </c>
      <c r="U2039" s="8">
        <v>8.4099999999999994E-2</v>
      </c>
      <c r="V2039">
        <f t="shared" si="205"/>
        <v>2019</v>
      </c>
      <c r="W2039">
        <f t="shared" si="207"/>
        <v>2019</v>
      </c>
      <c r="X2039" t="str">
        <f t="shared" si="206"/>
        <v>PBS0</v>
      </c>
    </row>
    <row r="2040" spans="1:24" x14ac:dyDescent="0.2">
      <c r="A2040" s="4">
        <v>43476</v>
      </c>
      <c r="B2040" s="4">
        <v>43476</v>
      </c>
      <c r="C2040" t="s">
        <v>642</v>
      </c>
      <c r="D2040" t="s">
        <v>778</v>
      </c>
      <c r="E2040" s="4">
        <v>44572</v>
      </c>
      <c r="F2040" s="6">
        <v>0.04</v>
      </c>
      <c r="N2040" s="8">
        <v>1407600</v>
      </c>
      <c r="P2040" s="8">
        <v>1407600</v>
      </c>
      <c r="R2040" s="8">
        <v>1407600</v>
      </c>
      <c r="V2040">
        <f t="shared" si="205"/>
        <v>2019</v>
      </c>
      <c r="W2040">
        <f t="shared" si="207"/>
        <v>2019</v>
      </c>
      <c r="X2040" t="str">
        <f t="shared" si="206"/>
        <v>USDP</v>
      </c>
    </row>
    <row r="2041" spans="1:24" x14ac:dyDescent="0.2">
      <c r="A2041" s="4">
        <v>43480</v>
      </c>
      <c r="B2041" s="4">
        <v>43482</v>
      </c>
      <c r="C2041" t="s">
        <v>628</v>
      </c>
      <c r="D2041" t="s">
        <v>779</v>
      </c>
      <c r="E2041" s="4">
        <v>43571</v>
      </c>
      <c r="F2041" s="6" t="s">
        <v>630</v>
      </c>
      <c r="G2041" s="6">
        <v>5.8000000000000003E-2</v>
      </c>
      <c r="H2041" s="6">
        <v>5.8235099999999998E-2</v>
      </c>
      <c r="I2041" s="6">
        <v>5.8999999999999997E-2</v>
      </c>
      <c r="J2041" s="6">
        <v>5.8000000000000003E-2</v>
      </c>
      <c r="K2041" s="6">
        <v>5.8000000000000003E-2</v>
      </c>
      <c r="L2041" s="6">
        <v>5.8000000000000003E-2</v>
      </c>
      <c r="M2041" s="8">
        <v>15000000</v>
      </c>
      <c r="N2041" s="8">
        <v>6235000</v>
      </c>
      <c r="O2041" s="8">
        <v>55670500</v>
      </c>
      <c r="P2041" s="8">
        <v>6235000</v>
      </c>
      <c r="Q2041" s="8">
        <v>43570400</v>
      </c>
      <c r="R2041" s="8">
        <v>2000000</v>
      </c>
      <c r="S2041" s="8">
        <v>27750000</v>
      </c>
      <c r="T2041" s="8">
        <v>3.1175000000000002</v>
      </c>
      <c r="U2041" s="8">
        <v>5.8500000000000003E-2</v>
      </c>
      <c r="V2041">
        <f t="shared" si="205"/>
        <v>2019</v>
      </c>
      <c r="W2041">
        <f t="shared" si="207"/>
        <v>2019</v>
      </c>
      <c r="X2041" t="str">
        <f t="shared" si="206"/>
        <v>SPN0</v>
      </c>
    </row>
    <row r="2042" spans="1:24" x14ac:dyDescent="0.2">
      <c r="A2042" s="4">
        <v>43480</v>
      </c>
      <c r="B2042" s="4">
        <v>43482</v>
      </c>
      <c r="C2042" t="s">
        <v>628</v>
      </c>
      <c r="D2042" t="s">
        <v>773</v>
      </c>
      <c r="E2042" s="4">
        <v>43836</v>
      </c>
      <c r="F2042" s="6" t="s">
        <v>630</v>
      </c>
      <c r="G2042" s="6">
        <v>5.9499999999999997E-2</v>
      </c>
      <c r="H2042" s="6">
        <v>6.1611399999999997E-2</v>
      </c>
      <c r="I2042" s="6">
        <v>7.0000000000000007E-2</v>
      </c>
      <c r="J2042" s="6">
        <v>5.9499999999999997E-2</v>
      </c>
      <c r="K2042" s="6">
        <v>6.0499999999999998E-2</v>
      </c>
      <c r="L2042" s="6">
        <v>6.1400000000000003E-2</v>
      </c>
      <c r="N2042" s="8">
        <v>5250000</v>
      </c>
      <c r="P2042" s="8">
        <v>3100000</v>
      </c>
      <c r="R2042" s="8">
        <v>3000000</v>
      </c>
      <c r="T2042" s="8">
        <v>1.75</v>
      </c>
      <c r="U2042" s="8">
        <v>6.0600000000000001E-2</v>
      </c>
      <c r="V2042">
        <f t="shared" si="205"/>
        <v>2019</v>
      </c>
      <c r="W2042">
        <f t="shared" si="207"/>
        <v>2019</v>
      </c>
      <c r="X2042" t="str">
        <f t="shared" si="206"/>
        <v>SPN1</v>
      </c>
    </row>
    <row r="2043" spans="1:24" x14ac:dyDescent="0.2">
      <c r="A2043" s="4">
        <v>43480</v>
      </c>
      <c r="B2043" s="4">
        <v>43482</v>
      </c>
      <c r="C2043" t="s">
        <v>628</v>
      </c>
      <c r="D2043" t="s">
        <v>746</v>
      </c>
      <c r="E2043" s="4">
        <v>45427</v>
      </c>
      <c r="F2043" s="6">
        <v>8.1250000000000003E-2</v>
      </c>
      <c r="G2043" s="6">
        <v>7.8799999999999995E-2</v>
      </c>
      <c r="H2043" s="6">
        <v>7.9692799999999994E-2</v>
      </c>
      <c r="I2043" s="6">
        <v>8.1500000000000003E-2</v>
      </c>
      <c r="J2043" s="6">
        <v>7.8799999999999995E-2</v>
      </c>
      <c r="K2043" s="6">
        <v>7.9136899999999996E-2</v>
      </c>
      <c r="L2043" s="6">
        <v>7.9299999999999995E-2</v>
      </c>
      <c r="N2043" s="8">
        <v>24350400</v>
      </c>
      <c r="P2043" s="8">
        <v>15550000</v>
      </c>
      <c r="R2043" s="8">
        <v>9150000</v>
      </c>
      <c r="T2043" s="8">
        <v>2.6612459016393442</v>
      </c>
      <c r="U2043" s="8">
        <v>7.9299999999999995E-2</v>
      </c>
      <c r="V2043">
        <f t="shared" si="205"/>
        <v>2019</v>
      </c>
      <c r="W2043">
        <f t="shared" si="207"/>
        <v>2019</v>
      </c>
      <c r="X2043" t="str">
        <f t="shared" si="206"/>
        <v>FR00</v>
      </c>
    </row>
    <row r="2044" spans="1:24" x14ac:dyDescent="0.2">
      <c r="A2044" s="4">
        <v>43480</v>
      </c>
      <c r="B2044" s="4">
        <v>43482</v>
      </c>
      <c r="C2044" t="s">
        <v>628</v>
      </c>
      <c r="D2044" t="s">
        <v>747</v>
      </c>
      <c r="E2044" s="4">
        <v>47253</v>
      </c>
      <c r="F2044" s="6">
        <v>8.2500000000000004E-2</v>
      </c>
      <c r="G2044" s="6">
        <v>7.9600000000000004E-2</v>
      </c>
      <c r="H2044" s="6">
        <v>8.0277000000000001E-2</v>
      </c>
      <c r="I2044" s="6">
        <v>8.2000000000000003E-2</v>
      </c>
      <c r="J2044" s="6">
        <v>7.9600000000000004E-2</v>
      </c>
      <c r="K2044" s="6">
        <v>8.0062700000000001E-2</v>
      </c>
      <c r="L2044" s="6">
        <v>8.0299999999999996E-2</v>
      </c>
      <c r="N2044" s="8">
        <v>12226900</v>
      </c>
      <c r="P2044" s="8">
        <v>12226900</v>
      </c>
      <c r="R2044" s="8">
        <v>8550000</v>
      </c>
      <c r="T2044" s="8">
        <v>1.4300467836257309</v>
      </c>
      <c r="U2044" s="8">
        <v>8.0299999999999996E-2</v>
      </c>
      <c r="V2044">
        <f t="shared" si="205"/>
        <v>2019</v>
      </c>
      <c r="W2044">
        <f t="shared" si="207"/>
        <v>2019</v>
      </c>
      <c r="X2044" t="str">
        <f t="shared" si="206"/>
        <v>FR00</v>
      </c>
    </row>
    <row r="2045" spans="1:24" x14ac:dyDescent="0.2">
      <c r="A2045" s="4">
        <v>43480</v>
      </c>
      <c r="B2045" s="4">
        <v>43482</v>
      </c>
      <c r="C2045" t="s">
        <v>628</v>
      </c>
      <c r="D2045" t="s">
        <v>437</v>
      </c>
      <c r="E2045" s="4">
        <v>49018</v>
      </c>
      <c r="F2045" s="6">
        <v>8.3750000000000005E-2</v>
      </c>
      <c r="G2045" s="6">
        <v>8.3299999999999999E-2</v>
      </c>
      <c r="H2045" s="6">
        <v>8.4071099999999996E-2</v>
      </c>
      <c r="I2045" s="6">
        <v>8.5599999999999996E-2</v>
      </c>
      <c r="J2045" s="6">
        <v>8.3299999999999999E-2</v>
      </c>
      <c r="K2045" s="6">
        <v>8.3712400000000006E-2</v>
      </c>
      <c r="L2045" s="6">
        <v>8.4099999999999994E-2</v>
      </c>
      <c r="N2045" s="8">
        <v>3908500</v>
      </c>
      <c r="P2045" s="8">
        <v>3908500</v>
      </c>
      <c r="R2045" s="8">
        <v>2500000</v>
      </c>
      <c r="T2045" s="8">
        <v>1.5633999999999999</v>
      </c>
      <c r="U2045" s="8">
        <v>8.4099999999999994E-2</v>
      </c>
      <c r="V2045">
        <f t="shared" si="205"/>
        <v>2019</v>
      </c>
      <c r="W2045">
        <f t="shared" si="207"/>
        <v>2019</v>
      </c>
      <c r="X2045" t="str">
        <f t="shared" si="206"/>
        <v>FR00</v>
      </c>
    </row>
    <row r="2046" spans="1:24" x14ac:dyDescent="0.2">
      <c r="A2046" s="4">
        <v>43480</v>
      </c>
      <c r="B2046" s="4">
        <v>43482</v>
      </c>
      <c r="C2046" t="s">
        <v>628</v>
      </c>
      <c r="D2046" t="s">
        <v>774</v>
      </c>
      <c r="E2046" s="4">
        <v>50875</v>
      </c>
      <c r="F2046" s="6">
        <v>8.3750000000000005E-2</v>
      </c>
      <c r="G2046" s="6">
        <v>8.4000000000000005E-2</v>
      </c>
      <c r="H2046" s="6">
        <v>8.4809200000000001E-2</v>
      </c>
      <c r="I2046" s="6">
        <v>8.6199999999999999E-2</v>
      </c>
      <c r="J2046" s="6">
        <v>8.4000000000000005E-2</v>
      </c>
      <c r="K2046" s="6">
        <v>8.4599599999999997E-2</v>
      </c>
      <c r="L2046" s="6">
        <v>8.4900000000000003E-2</v>
      </c>
      <c r="N2046" s="8">
        <v>3699700</v>
      </c>
      <c r="P2046" s="8">
        <v>2550000</v>
      </c>
      <c r="R2046" s="8">
        <v>2550000</v>
      </c>
      <c r="T2046" s="8">
        <v>1.4508627450980391</v>
      </c>
      <c r="U2046" s="8">
        <v>8.4599999999999995E-2</v>
      </c>
      <c r="V2046">
        <f t="shared" si="205"/>
        <v>2019</v>
      </c>
      <c r="W2046">
        <f t="shared" si="207"/>
        <v>2019</v>
      </c>
      <c r="X2046" t="str">
        <f t="shared" si="206"/>
        <v>FR00</v>
      </c>
    </row>
    <row r="2047" spans="1:24" x14ac:dyDescent="0.2">
      <c r="A2047" s="4">
        <v>43487</v>
      </c>
      <c r="B2047" s="4">
        <v>43489</v>
      </c>
      <c r="C2047" t="s">
        <v>628</v>
      </c>
      <c r="D2047" t="s">
        <v>775</v>
      </c>
      <c r="E2047" s="4">
        <v>43655</v>
      </c>
      <c r="F2047" s="6" t="s">
        <v>630</v>
      </c>
      <c r="G2047" s="6">
        <v>6.0312499999999998E-2</v>
      </c>
      <c r="H2047" s="6">
        <v>6.5752099999999994E-2</v>
      </c>
      <c r="I2047" s="6">
        <v>7.2499999999999995E-2</v>
      </c>
      <c r="J2047" s="6">
        <v>6.0312499999999998E-2</v>
      </c>
      <c r="K2047" s="6">
        <v>6.45844E-2</v>
      </c>
      <c r="L2047" s="6">
        <v>6.5312499999999996E-2</v>
      </c>
      <c r="M2047" s="8">
        <v>8000000</v>
      </c>
      <c r="N2047" s="8">
        <v>6281000</v>
      </c>
      <c r="O2047" s="8">
        <v>24476000</v>
      </c>
      <c r="P2047" s="8">
        <v>1000000</v>
      </c>
      <c r="Q2047" s="8">
        <v>9807000</v>
      </c>
      <c r="R2047" s="8">
        <v>1000000</v>
      </c>
      <c r="S2047" s="8">
        <v>7640000</v>
      </c>
      <c r="T2047" s="8">
        <v>6.2809999999999997</v>
      </c>
      <c r="U2047" s="8">
        <v>6.4600000000000005E-2</v>
      </c>
      <c r="V2047">
        <f t="shared" si="205"/>
        <v>2019</v>
      </c>
      <c r="W2047">
        <f t="shared" si="207"/>
        <v>2019</v>
      </c>
      <c r="X2047" t="str">
        <f t="shared" si="206"/>
        <v>SPNS</v>
      </c>
    </row>
    <row r="2048" spans="1:24" x14ac:dyDescent="0.2">
      <c r="A2048" s="4">
        <v>43487</v>
      </c>
      <c r="B2048" s="4">
        <v>43489</v>
      </c>
      <c r="C2048" t="s">
        <v>628</v>
      </c>
      <c r="D2048" t="s">
        <v>780</v>
      </c>
      <c r="E2048" s="4">
        <v>43853</v>
      </c>
      <c r="F2048" s="6" t="s">
        <v>630</v>
      </c>
      <c r="G2048" s="6">
        <v>6.1562499999999999E-2</v>
      </c>
      <c r="H2048" s="6">
        <v>6.8941500000000003E-2</v>
      </c>
      <c r="I2048" s="6">
        <v>7.4999999999999997E-2</v>
      </c>
      <c r="J2048" s="6">
        <v>6.1562499999999999E-2</v>
      </c>
      <c r="K2048" s="6">
        <v>6.6917599999999994E-2</v>
      </c>
      <c r="L2048" s="6">
        <v>6.7812499999999998E-2</v>
      </c>
      <c r="N2048" s="8">
        <v>6550000</v>
      </c>
      <c r="P2048" s="8">
        <v>3100000</v>
      </c>
      <c r="R2048" s="8">
        <v>1100000</v>
      </c>
      <c r="T2048" s="8">
        <v>5.9545454545454541</v>
      </c>
      <c r="U2048" s="8">
        <v>6.7000000000000004E-2</v>
      </c>
      <c r="V2048">
        <f t="shared" si="205"/>
        <v>2019</v>
      </c>
      <c r="W2048">
        <f t="shared" si="207"/>
        <v>2019</v>
      </c>
      <c r="X2048" t="str">
        <f t="shared" si="206"/>
        <v>SPNS</v>
      </c>
    </row>
    <row r="2049" spans="1:24" x14ac:dyDescent="0.2">
      <c r="A2049" s="4">
        <v>43487</v>
      </c>
      <c r="B2049" s="4">
        <v>43489</v>
      </c>
      <c r="C2049" t="s">
        <v>628</v>
      </c>
      <c r="D2049" t="s">
        <v>612</v>
      </c>
      <c r="E2049" s="4">
        <v>44331</v>
      </c>
      <c r="F2049" s="6">
        <v>6.5000000000000002E-2</v>
      </c>
      <c r="G2049" s="6">
        <v>7.8750000000000001E-2</v>
      </c>
      <c r="H2049" s="6">
        <v>8.0027200000000007E-2</v>
      </c>
      <c r="I2049" s="6">
        <v>8.2500000000000004E-2</v>
      </c>
      <c r="J2049" s="6">
        <v>7.8750000000000001E-2</v>
      </c>
      <c r="N2049" s="8">
        <v>4220000</v>
      </c>
      <c r="P2049" s="8">
        <v>0</v>
      </c>
      <c r="R2049" s="8">
        <v>0</v>
      </c>
      <c r="U2049" s="8">
        <v>7.7600000000000002E-2</v>
      </c>
      <c r="V2049">
        <f t="shared" si="205"/>
        <v>2019</v>
      </c>
      <c r="W2049">
        <f t="shared" si="207"/>
        <v>2019</v>
      </c>
      <c r="X2049" t="str">
        <f t="shared" si="206"/>
        <v>PBS0</v>
      </c>
    </row>
    <row r="2050" spans="1:24" x14ac:dyDescent="0.2">
      <c r="A2050" s="4">
        <v>43487</v>
      </c>
      <c r="B2050" s="4">
        <v>43489</v>
      </c>
      <c r="C2050" t="s">
        <v>628</v>
      </c>
      <c r="D2050" t="s">
        <v>750</v>
      </c>
      <c r="E2050" s="4">
        <v>45184</v>
      </c>
      <c r="F2050" s="6">
        <v>8.2500000000000004E-2</v>
      </c>
      <c r="G2050" s="6">
        <v>7.9062499999999994E-2</v>
      </c>
      <c r="H2050" s="6">
        <v>8.0335299999999998E-2</v>
      </c>
      <c r="I2050" s="6">
        <v>8.1875000000000003E-2</v>
      </c>
      <c r="J2050" s="6">
        <v>7.9062499999999994E-2</v>
      </c>
      <c r="K2050" s="6">
        <v>8.0301600000000001E-2</v>
      </c>
      <c r="L2050" s="6">
        <v>8.0937499999999996E-2</v>
      </c>
      <c r="N2050" s="8">
        <v>5367000</v>
      </c>
      <c r="P2050" s="8">
        <v>5367000</v>
      </c>
      <c r="R2050" s="8">
        <v>5200000</v>
      </c>
      <c r="T2050" s="8">
        <v>1.0321153846153845</v>
      </c>
      <c r="U2050" s="8">
        <v>8.0399999999999999E-2</v>
      </c>
      <c r="V2050">
        <f t="shared" si="205"/>
        <v>2019</v>
      </c>
      <c r="W2050">
        <f t="shared" si="207"/>
        <v>2019</v>
      </c>
      <c r="X2050" t="str">
        <f t="shared" si="206"/>
        <v>PBS0</v>
      </c>
    </row>
    <row r="2051" spans="1:24" x14ac:dyDescent="0.2">
      <c r="A2051" s="4">
        <v>43487</v>
      </c>
      <c r="B2051" s="4">
        <v>43489</v>
      </c>
      <c r="C2051" t="s">
        <v>628</v>
      </c>
      <c r="D2051" t="s">
        <v>777</v>
      </c>
      <c r="E2051" s="4">
        <v>49049</v>
      </c>
      <c r="F2051" s="6">
        <v>8.6249999999999993E-2</v>
      </c>
      <c r="G2051" s="6">
        <v>8.7187500000000001E-2</v>
      </c>
      <c r="H2051" s="6">
        <v>8.9128899999999997E-2</v>
      </c>
      <c r="I2051" s="6">
        <v>9.0624999999999997E-2</v>
      </c>
      <c r="J2051" s="6">
        <v>8.7187500000000001E-2</v>
      </c>
      <c r="K2051" s="6">
        <v>8.8198499999999999E-2</v>
      </c>
      <c r="L2051" s="6">
        <v>8.4837499999999996E-2</v>
      </c>
      <c r="N2051" s="8">
        <v>2058000</v>
      </c>
      <c r="P2051" s="8">
        <v>340000</v>
      </c>
      <c r="R2051" s="8">
        <v>340000</v>
      </c>
      <c r="T2051" s="8">
        <v>6.052941176470588</v>
      </c>
      <c r="U2051" s="8">
        <v>8.8200000000000001E-2</v>
      </c>
      <c r="V2051">
        <f t="shared" si="205"/>
        <v>2019</v>
      </c>
      <c r="W2051">
        <f t="shared" si="207"/>
        <v>2019</v>
      </c>
      <c r="X2051" t="str">
        <f t="shared" si="206"/>
        <v>PBS0</v>
      </c>
    </row>
    <row r="2052" spans="1:24" x14ac:dyDescent="0.2">
      <c r="A2052" s="4">
        <v>43488</v>
      </c>
      <c r="B2052" s="4">
        <v>43489</v>
      </c>
      <c r="C2052" t="s">
        <v>781</v>
      </c>
      <c r="D2052" t="s">
        <v>780</v>
      </c>
      <c r="E2052" s="4">
        <v>43853</v>
      </c>
      <c r="F2052" s="6" t="s">
        <v>630</v>
      </c>
      <c r="K2052" s="6">
        <v>6.6917599999999994E-2</v>
      </c>
      <c r="N2052" s="8">
        <v>5000000</v>
      </c>
      <c r="P2052" s="8">
        <v>2360000</v>
      </c>
      <c r="R2052" s="8">
        <v>2360000</v>
      </c>
      <c r="T2052" s="8">
        <v>2.1186440677966103</v>
      </c>
      <c r="U2052" s="8">
        <v>6.6917599999999994E-2</v>
      </c>
      <c r="V2052">
        <f t="shared" si="205"/>
        <v>2019</v>
      </c>
      <c r="W2052">
        <f t="shared" si="207"/>
        <v>2019</v>
      </c>
      <c r="X2052" t="str">
        <f t="shared" si="206"/>
        <v>SPNS</v>
      </c>
    </row>
    <row r="2053" spans="1:24" x14ac:dyDescent="0.2">
      <c r="A2053" s="4">
        <v>43493</v>
      </c>
      <c r="B2053" s="4">
        <v>43495</v>
      </c>
      <c r="C2053" t="s">
        <v>624</v>
      </c>
      <c r="D2053" t="s">
        <v>782</v>
      </c>
      <c r="E2053" s="4">
        <v>44206</v>
      </c>
      <c r="F2053" s="6">
        <v>8.1500000000000003E-2</v>
      </c>
      <c r="K2053" s="6">
        <v>8.1500000000000003E-2</v>
      </c>
      <c r="M2053" s="8">
        <v>2000000</v>
      </c>
      <c r="N2053" s="8">
        <v>4006031</v>
      </c>
      <c r="P2053" s="8">
        <v>4006031</v>
      </c>
      <c r="R2053" s="8">
        <v>4006031</v>
      </c>
      <c r="T2053" s="8">
        <v>1</v>
      </c>
      <c r="U2053" s="8">
        <v>8.1500000000000003E-2</v>
      </c>
      <c r="V2053">
        <f t="shared" si="205"/>
        <v>2019</v>
      </c>
      <c r="W2053">
        <f t="shared" si="207"/>
        <v>2019</v>
      </c>
      <c r="X2053" t="str">
        <f t="shared" si="206"/>
        <v>SBR0</v>
      </c>
    </row>
    <row r="2054" spans="1:24" x14ac:dyDescent="0.2">
      <c r="A2054" s="4">
        <v>43494</v>
      </c>
      <c r="B2054" s="4">
        <v>43496</v>
      </c>
      <c r="C2054" t="s">
        <v>628</v>
      </c>
      <c r="D2054" t="s">
        <v>783</v>
      </c>
      <c r="E2054" s="4">
        <v>43585</v>
      </c>
      <c r="F2054" s="6" t="s">
        <v>630</v>
      </c>
      <c r="G2054" s="6">
        <v>5.8000000000000003E-2</v>
      </c>
      <c r="H2054" s="6">
        <v>5.8135399999999997E-2</v>
      </c>
      <c r="I2054" s="6">
        <v>5.8999999999999997E-2</v>
      </c>
      <c r="J2054" s="6">
        <v>5.8000000000000003E-2</v>
      </c>
      <c r="K2054" s="6">
        <v>5.8000000000000003E-2</v>
      </c>
      <c r="L2054" s="6">
        <v>5.8000000000000003E-2</v>
      </c>
      <c r="M2054" s="8">
        <v>15000000</v>
      </c>
      <c r="N2054" s="8">
        <v>7700000</v>
      </c>
      <c r="O2054" s="8">
        <v>48613700</v>
      </c>
      <c r="P2054" s="8">
        <v>7700000</v>
      </c>
      <c r="Q2054" s="8">
        <v>34233000</v>
      </c>
      <c r="R2054" s="8">
        <v>2000000</v>
      </c>
      <c r="S2054" s="8">
        <v>23200000</v>
      </c>
      <c r="T2054" s="8">
        <v>3.85</v>
      </c>
      <c r="U2054" s="8">
        <v>5.8900000000000001E-2</v>
      </c>
      <c r="V2054">
        <f t="shared" si="205"/>
        <v>2019</v>
      </c>
      <c r="W2054">
        <f t="shared" si="207"/>
        <v>2019</v>
      </c>
      <c r="X2054" t="str">
        <f t="shared" si="206"/>
        <v>SPN0</v>
      </c>
    </row>
    <row r="2055" spans="1:24" x14ac:dyDescent="0.2">
      <c r="A2055" s="4">
        <v>43494</v>
      </c>
      <c r="B2055" s="4">
        <v>43496</v>
      </c>
      <c r="C2055" t="s">
        <v>628</v>
      </c>
      <c r="D2055" t="s">
        <v>784</v>
      </c>
      <c r="E2055" s="4">
        <v>43860</v>
      </c>
      <c r="F2055" s="6" t="s">
        <v>630</v>
      </c>
      <c r="G2055" s="6">
        <v>6.0299999999999999E-2</v>
      </c>
      <c r="H2055" s="6">
        <v>6.0903199999999998E-2</v>
      </c>
      <c r="I2055" s="6">
        <v>6.1699999999999998E-2</v>
      </c>
      <c r="J2055" s="6">
        <v>6.0299999999999999E-2</v>
      </c>
      <c r="K2055" s="6">
        <v>6.0876699999999999E-2</v>
      </c>
      <c r="L2055" s="6">
        <v>6.1699999999999998E-2</v>
      </c>
      <c r="N2055" s="8">
        <v>5000000</v>
      </c>
      <c r="P2055" s="8">
        <v>3100000</v>
      </c>
      <c r="R2055" s="8">
        <v>3000000</v>
      </c>
      <c r="T2055" s="8">
        <v>1.6666666666666667</v>
      </c>
      <c r="U2055" s="8">
        <v>6.0999999999999999E-2</v>
      </c>
      <c r="V2055">
        <f t="shared" si="205"/>
        <v>2019</v>
      </c>
      <c r="W2055">
        <f t="shared" si="207"/>
        <v>2019</v>
      </c>
      <c r="X2055" t="str">
        <f t="shared" si="206"/>
        <v>SPN1</v>
      </c>
    </row>
    <row r="2056" spans="1:24" x14ac:dyDescent="0.2">
      <c r="A2056" s="4">
        <v>43494</v>
      </c>
      <c r="B2056" s="4">
        <v>43496</v>
      </c>
      <c r="C2056" t="s">
        <v>628</v>
      </c>
      <c r="D2056" t="s">
        <v>746</v>
      </c>
      <c r="E2056" s="4">
        <v>45427</v>
      </c>
      <c r="F2056" s="6">
        <v>8.1250000000000003E-2</v>
      </c>
      <c r="G2056" s="6">
        <v>7.9500000000000001E-2</v>
      </c>
      <c r="H2056" s="6">
        <v>8.0298800000000004E-2</v>
      </c>
      <c r="I2056" s="6">
        <v>8.2500000000000004E-2</v>
      </c>
      <c r="J2056" s="6">
        <v>7.9500000000000001E-2</v>
      </c>
      <c r="K2056" s="6">
        <v>7.9789499999999999E-2</v>
      </c>
      <c r="L2056" s="6">
        <v>0.08</v>
      </c>
      <c r="N2056" s="8">
        <v>15607900</v>
      </c>
      <c r="P2056" s="8">
        <v>11050000</v>
      </c>
      <c r="R2056" s="8">
        <v>6600000</v>
      </c>
      <c r="T2056" s="8">
        <v>2.3648333333333333</v>
      </c>
      <c r="U2056" s="8">
        <v>0.08</v>
      </c>
      <c r="V2056">
        <f t="shared" si="205"/>
        <v>2019</v>
      </c>
      <c r="W2056">
        <f t="shared" si="207"/>
        <v>2019</v>
      </c>
      <c r="X2056" t="str">
        <f t="shared" si="206"/>
        <v>FR00</v>
      </c>
    </row>
    <row r="2057" spans="1:24" x14ac:dyDescent="0.2">
      <c r="A2057" s="4">
        <v>43494</v>
      </c>
      <c r="B2057" s="4">
        <v>43496</v>
      </c>
      <c r="C2057" t="s">
        <v>628</v>
      </c>
      <c r="D2057" t="s">
        <v>747</v>
      </c>
      <c r="E2057" s="4">
        <v>47253</v>
      </c>
      <c r="F2057" s="6">
        <v>8.2500000000000004E-2</v>
      </c>
      <c r="G2057" s="6">
        <v>8.0500000000000002E-2</v>
      </c>
      <c r="H2057" s="6">
        <v>8.1638100000000005E-2</v>
      </c>
      <c r="I2057" s="6">
        <v>8.2600000000000007E-2</v>
      </c>
      <c r="J2057" s="6">
        <v>8.0500000000000002E-2</v>
      </c>
      <c r="K2057" s="6">
        <v>8.1398399999999996E-2</v>
      </c>
      <c r="L2057" s="6">
        <v>8.1500000000000003E-2</v>
      </c>
      <c r="N2057" s="8">
        <v>6133000</v>
      </c>
      <c r="P2057" s="8">
        <v>3450000</v>
      </c>
      <c r="R2057" s="8">
        <v>3450000</v>
      </c>
      <c r="T2057" s="8">
        <v>1.7776811594202899</v>
      </c>
      <c r="U2057" s="8">
        <v>8.14E-2</v>
      </c>
      <c r="V2057">
        <f t="shared" si="205"/>
        <v>2019</v>
      </c>
      <c r="W2057">
        <f t="shared" si="207"/>
        <v>2019</v>
      </c>
      <c r="X2057" t="str">
        <f t="shared" si="206"/>
        <v>FR00</v>
      </c>
    </row>
    <row r="2058" spans="1:24" x14ac:dyDescent="0.2">
      <c r="A2058" s="4">
        <v>43494</v>
      </c>
      <c r="B2058" s="4">
        <v>43496</v>
      </c>
      <c r="C2058" t="s">
        <v>628</v>
      </c>
      <c r="D2058" t="s">
        <v>437</v>
      </c>
      <c r="E2058" s="4">
        <v>49018</v>
      </c>
      <c r="F2058" s="6">
        <v>8.3750000000000005E-2</v>
      </c>
      <c r="G2058" s="6">
        <v>8.5000000000000006E-2</v>
      </c>
      <c r="H2058" s="6">
        <v>8.5727200000000003E-2</v>
      </c>
      <c r="I2058" s="6">
        <v>8.6999999999999994E-2</v>
      </c>
      <c r="J2058" s="6">
        <v>8.5000000000000006E-2</v>
      </c>
      <c r="K2058" s="6">
        <v>8.5260600000000006E-2</v>
      </c>
      <c r="L2058" s="6">
        <v>8.5300000000000001E-2</v>
      </c>
      <c r="N2058" s="8">
        <v>6989800</v>
      </c>
      <c r="P2058" s="8">
        <v>1750000</v>
      </c>
      <c r="R2058" s="8">
        <v>1250000</v>
      </c>
      <c r="T2058" s="8">
        <v>5.5918400000000004</v>
      </c>
      <c r="U2058" s="8">
        <v>8.5300000000000001E-2</v>
      </c>
      <c r="V2058">
        <f t="shared" si="205"/>
        <v>2019</v>
      </c>
      <c r="W2058">
        <f t="shared" si="207"/>
        <v>2019</v>
      </c>
      <c r="X2058" t="str">
        <f t="shared" si="206"/>
        <v>FR00</v>
      </c>
    </row>
    <row r="2059" spans="1:24" x14ac:dyDescent="0.2">
      <c r="A2059" s="4">
        <v>43494</v>
      </c>
      <c r="B2059" s="4">
        <v>43496</v>
      </c>
      <c r="C2059" t="s">
        <v>628</v>
      </c>
      <c r="D2059" t="s">
        <v>774</v>
      </c>
      <c r="E2059" s="4">
        <v>50875</v>
      </c>
      <c r="F2059" s="6">
        <v>8.3750000000000005E-2</v>
      </c>
      <c r="G2059" s="6">
        <v>8.5000000000000006E-2</v>
      </c>
      <c r="H2059" s="6">
        <v>8.5317699999999996E-2</v>
      </c>
      <c r="I2059" s="6">
        <v>8.6699999999999999E-2</v>
      </c>
      <c r="J2059" s="6">
        <v>8.5000000000000006E-2</v>
      </c>
      <c r="K2059" s="6">
        <v>8.5272799999999996E-2</v>
      </c>
      <c r="L2059" s="6">
        <v>8.5999999999999993E-2</v>
      </c>
      <c r="N2059" s="8">
        <v>7183000</v>
      </c>
      <c r="P2059" s="8">
        <v>7183000</v>
      </c>
      <c r="R2059" s="8">
        <v>6900000</v>
      </c>
      <c r="T2059" s="8">
        <v>1.0410144927536231</v>
      </c>
      <c r="U2059" s="8">
        <v>8.5400000000000004E-2</v>
      </c>
      <c r="V2059">
        <f t="shared" si="205"/>
        <v>2019</v>
      </c>
      <c r="W2059">
        <f t="shared" si="207"/>
        <v>2019</v>
      </c>
      <c r="X2059" t="str">
        <f t="shared" si="206"/>
        <v>FR00</v>
      </c>
    </row>
    <row r="2060" spans="1:24" x14ac:dyDescent="0.2">
      <c r="A2060" s="4">
        <v>43502</v>
      </c>
      <c r="B2060" s="4">
        <v>43504</v>
      </c>
      <c r="C2060" t="s">
        <v>628</v>
      </c>
      <c r="D2060" t="s">
        <v>757</v>
      </c>
      <c r="E2060" s="4">
        <v>43678</v>
      </c>
      <c r="F2060" s="6" t="s">
        <v>630</v>
      </c>
      <c r="G2060" s="6">
        <v>6.4062499999999994E-2</v>
      </c>
      <c r="H2060" s="6">
        <v>6.5203700000000003E-2</v>
      </c>
      <c r="I2060" s="6">
        <v>6.6562499999999997E-2</v>
      </c>
      <c r="J2060" s="6">
        <v>6.4062499999999994E-2</v>
      </c>
      <c r="K2060" s="6">
        <v>6.4398999999999998E-2</v>
      </c>
      <c r="L2060" s="6">
        <v>6.4687499999999995E-2</v>
      </c>
      <c r="M2060" s="8">
        <v>8000000</v>
      </c>
      <c r="N2060" s="8">
        <v>7670000</v>
      </c>
      <c r="O2060" s="8">
        <v>21605000</v>
      </c>
      <c r="P2060" s="8">
        <v>1300000</v>
      </c>
      <c r="Q2060" s="8">
        <v>10718000</v>
      </c>
      <c r="R2060" s="8">
        <v>1300000</v>
      </c>
      <c r="S2060" s="8">
        <v>10120000</v>
      </c>
      <c r="T2060" s="8">
        <v>5.9</v>
      </c>
      <c r="U2060" s="8">
        <v>6.4399999999999999E-2</v>
      </c>
      <c r="V2060">
        <f t="shared" si="205"/>
        <v>2019</v>
      </c>
      <c r="W2060">
        <f t="shared" si="207"/>
        <v>2019</v>
      </c>
      <c r="X2060" t="str">
        <f t="shared" si="206"/>
        <v>SPNS</v>
      </c>
    </row>
    <row r="2061" spans="1:24" x14ac:dyDescent="0.2">
      <c r="A2061" s="4">
        <v>43502</v>
      </c>
      <c r="B2061" s="4">
        <v>43504</v>
      </c>
      <c r="C2061" t="s">
        <v>628</v>
      </c>
      <c r="D2061" t="s">
        <v>612</v>
      </c>
      <c r="E2061" s="4">
        <v>44331</v>
      </c>
      <c r="F2061" s="6">
        <v>6.5000000000000002E-2</v>
      </c>
      <c r="G2061" s="6">
        <v>7.5937500000000005E-2</v>
      </c>
      <c r="H2061" s="6">
        <v>7.7187199999999997E-2</v>
      </c>
      <c r="I2061" s="6">
        <v>7.9062499999999994E-2</v>
      </c>
      <c r="J2061" s="6">
        <v>7.5937500000000005E-2</v>
      </c>
      <c r="K2061" s="6">
        <v>7.7041799999999994E-2</v>
      </c>
      <c r="L2061" s="6">
        <v>7.7812500000000007E-2</v>
      </c>
      <c r="N2061" s="8">
        <v>6193000</v>
      </c>
      <c r="P2061" s="8">
        <v>5850000</v>
      </c>
      <c r="R2061" s="8">
        <v>5600000</v>
      </c>
      <c r="T2061" s="8">
        <v>1.1058928571428572</v>
      </c>
      <c r="U2061" s="8">
        <v>7.7100000000000002E-2</v>
      </c>
      <c r="V2061">
        <f t="shared" si="205"/>
        <v>2019</v>
      </c>
      <c r="W2061">
        <f t="shared" si="207"/>
        <v>2019</v>
      </c>
      <c r="X2061" t="str">
        <f t="shared" si="206"/>
        <v>PBS0</v>
      </c>
    </row>
    <row r="2062" spans="1:24" x14ac:dyDescent="0.2">
      <c r="A2062" s="4">
        <v>43502</v>
      </c>
      <c r="B2062" s="4">
        <v>43504</v>
      </c>
      <c r="C2062" t="s">
        <v>628</v>
      </c>
      <c r="D2062" t="s">
        <v>750</v>
      </c>
      <c r="E2062" s="4">
        <v>45184</v>
      </c>
      <c r="F2062" s="6">
        <v>8.2500000000000004E-2</v>
      </c>
      <c r="G2062" s="6">
        <v>7.8125E-2</v>
      </c>
      <c r="H2062" s="6">
        <v>7.9957200000000006E-2</v>
      </c>
      <c r="I2062" s="6">
        <v>8.2812499999999997E-2</v>
      </c>
      <c r="J2062" s="6">
        <v>7.8125E-2</v>
      </c>
      <c r="K2062" s="6">
        <v>7.8482099999999999E-2</v>
      </c>
      <c r="L2062" s="6">
        <v>7.8750000000000001E-2</v>
      </c>
      <c r="N2062" s="8">
        <v>3351000</v>
      </c>
      <c r="P2062" s="8">
        <v>250000</v>
      </c>
      <c r="R2062" s="8">
        <v>250000</v>
      </c>
      <c r="T2062" s="8">
        <v>13.404</v>
      </c>
      <c r="U2062" s="8">
        <v>7.85E-2</v>
      </c>
      <c r="V2062">
        <f t="shared" si="205"/>
        <v>2019</v>
      </c>
      <c r="W2062">
        <f t="shared" si="207"/>
        <v>2019</v>
      </c>
      <c r="X2062" t="str">
        <f t="shared" si="206"/>
        <v>PBS0</v>
      </c>
    </row>
    <row r="2063" spans="1:24" x14ac:dyDescent="0.2">
      <c r="A2063" s="4">
        <v>43502</v>
      </c>
      <c r="B2063" s="4">
        <v>43504</v>
      </c>
      <c r="C2063" t="s">
        <v>628</v>
      </c>
      <c r="D2063" t="s">
        <v>777</v>
      </c>
      <c r="E2063" s="4">
        <v>49049</v>
      </c>
      <c r="F2063" s="6">
        <v>8.6249999999999993E-2</v>
      </c>
      <c r="G2063" s="6">
        <v>8.3437499999999998E-2</v>
      </c>
      <c r="H2063" s="6">
        <v>8.4946999999999995E-2</v>
      </c>
      <c r="I2063" s="6">
        <v>8.8437500000000002E-2</v>
      </c>
      <c r="J2063" s="6">
        <v>8.3437499999999998E-2</v>
      </c>
      <c r="K2063" s="6">
        <v>8.4555699999999998E-2</v>
      </c>
      <c r="L2063" s="6">
        <v>8.5312499999999999E-2</v>
      </c>
      <c r="N2063" s="8">
        <v>2018000</v>
      </c>
      <c r="P2063" s="8">
        <v>2018000</v>
      </c>
      <c r="R2063" s="8">
        <v>1710000</v>
      </c>
      <c r="T2063" s="8">
        <v>1.1801169590643275</v>
      </c>
      <c r="U2063" s="8">
        <v>8.5999999999999993E-2</v>
      </c>
      <c r="V2063">
        <f t="shared" si="205"/>
        <v>2019</v>
      </c>
      <c r="W2063">
        <f t="shared" si="207"/>
        <v>2019</v>
      </c>
      <c r="X2063" t="str">
        <f t="shared" si="206"/>
        <v>PBS0</v>
      </c>
    </row>
    <row r="2064" spans="1:24" x14ac:dyDescent="0.2">
      <c r="A2064" s="4">
        <v>43502</v>
      </c>
      <c r="B2064" s="4">
        <v>43504</v>
      </c>
      <c r="C2064" t="s">
        <v>628</v>
      </c>
      <c r="D2064" t="s">
        <v>670</v>
      </c>
      <c r="E2064" s="4">
        <v>53888</v>
      </c>
      <c r="F2064" s="6">
        <v>0.08</v>
      </c>
      <c r="G2064" s="6">
        <v>9.1249999999999998E-2</v>
      </c>
      <c r="H2064" s="6">
        <v>9.3198100000000006E-2</v>
      </c>
      <c r="I2064" s="6">
        <v>9.5625000000000002E-2</v>
      </c>
      <c r="J2064" s="6">
        <v>9.1249999999999998E-2</v>
      </c>
      <c r="K2064" s="6">
        <v>9.2174000000000006E-2</v>
      </c>
      <c r="L2064" s="6">
        <v>9.2499999999999999E-2</v>
      </c>
      <c r="N2064" s="8">
        <v>2373000</v>
      </c>
      <c r="P2064" s="8">
        <v>1300000</v>
      </c>
      <c r="R2064" s="8">
        <v>1260000</v>
      </c>
      <c r="T2064" s="8">
        <v>1.8833333333333333</v>
      </c>
      <c r="U2064" s="8">
        <v>9.2200000000000004E-2</v>
      </c>
      <c r="V2064">
        <f t="shared" si="205"/>
        <v>2019</v>
      </c>
      <c r="W2064">
        <f t="shared" si="207"/>
        <v>2019</v>
      </c>
      <c r="X2064" t="str">
        <f t="shared" si="206"/>
        <v>PBS0</v>
      </c>
    </row>
    <row r="2065" spans="1:24" x14ac:dyDescent="0.2">
      <c r="A2065" s="4">
        <v>43508</v>
      </c>
      <c r="B2065" s="4">
        <v>43510</v>
      </c>
      <c r="C2065" t="s">
        <v>642</v>
      </c>
      <c r="D2065" t="s">
        <v>776</v>
      </c>
      <c r="E2065" s="4">
        <v>46341</v>
      </c>
      <c r="F2065" s="6">
        <v>8.5000000000000006E-2</v>
      </c>
      <c r="K2065" s="6">
        <v>8.0299999999999996E-2</v>
      </c>
      <c r="N2065" s="8">
        <v>3000000</v>
      </c>
      <c r="P2065" s="8">
        <v>3000000</v>
      </c>
      <c r="R2065" s="8">
        <v>3000000</v>
      </c>
      <c r="T2065" s="8">
        <v>1</v>
      </c>
      <c r="U2065" s="8">
        <v>8.0299999999999996E-2</v>
      </c>
      <c r="V2065">
        <f t="shared" si="205"/>
        <v>2019</v>
      </c>
      <c r="W2065">
        <f t="shared" si="207"/>
        <v>2019</v>
      </c>
      <c r="X2065" t="str">
        <f t="shared" si="206"/>
        <v>PBS0</v>
      </c>
    </row>
    <row r="2066" spans="1:24" x14ac:dyDescent="0.2">
      <c r="A2066" s="4">
        <v>43508</v>
      </c>
      <c r="B2066" s="4">
        <v>43510</v>
      </c>
      <c r="C2066" t="s">
        <v>628</v>
      </c>
      <c r="D2066" t="s">
        <v>785</v>
      </c>
      <c r="E2066" s="4">
        <v>43598</v>
      </c>
      <c r="F2066" s="6" t="s">
        <v>630</v>
      </c>
      <c r="G2066" s="6">
        <v>5.79E-2</v>
      </c>
      <c r="H2066" s="6">
        <v>5.8374500000000003E-2</v>
      </c>
      <c r="I2066" s="6">
        <v>5.8999999999999997E-2</v>
      </c>
      <c r="J2066" s="6">
        <v>5.79E-2</v>
      </c>
      <c r="K2066" s="6">
        <v>5.8075000000000002E-2</v>
      </c>
      <c r="L2066" s="6">
        <v>5.8299999999999998E-2</v>
      </c>
      <c r="M2066" s="8">
        <v>15000000</v>
      </c>
      <c r="N2066" s="8">
        <v>5350000</v>
      </c>
      <c r="O2066" s="8">
        <v>66356200</v>
      </c>
      <c r="P2066" s="8">
        <v>5350000</v>
      </c>
      <c r="Q2066" s="8">
        <v>33800000</v>
      </c>
      <c r="R2066" s="8">
        <v>2000000</v>
      </c>
      <c r="S2066" s="8">
        <v>25000000</v>
      </c>
      <c r="T2066" s="8">
        <v>2.6749999999999998</v>
      </c>
      <c r="U2066" s="8">
        <v>5.8500000000000003E-2</v>
      </c>
      <c r="V2066">
        <f t="shared" si="205"/>
        <v>2019</v>
      </c>
      <c r="W2066">
        <f t="shared" si="207"/>
        <v>2019</v>
      </c>
      <c r="X2066" t="str">
        <f t="shared" si="206"/>
        <v>SPN0</v>
      </c>
    </row>
    <row r="2067" spans="1:24" x14ac:dyDescent="0.2">
      <c r="A2067" s="4">
        <v>43508</v>
      </c>
      <c r="B2067" s="4">
        <v>43510</v>
      </c>
      <c r="C2067" t="s">
        <v>628</v>
      </c>
      <c r="D2067" t="s">
        <v>786</v>
      </c>
      <c r="E2067" s="4">
        <v>43874</v>
      </c>
      <c r="F2067" s="6" t="s">
        <v>630</v>
      </c>
      <c r="G2067" s="6">
        <v>6.0999999999999999E-2</v>
      </c>
      <c r="H2067" s="6">
        <v>6.14117E-2</v>
      </c>
      <c r="I2067" s="6">
        <v>6.2E-2</v>
      </c>
      <c r="J2067" s="6">
        <v>6.0999999999999999E-2</v>
      </c>
      <c r="K2067" s="6">
        <v>6.1210000000000001E-2</v>
      </c>
      <c r="L2067" s="6">
        <v>6.1400000000000003E-2</v>
      </c>
      <c r="N2067" s="8">
        <v>5660000</v>
      </c>
      <c r="P2067" s="8">
        <v>4100000</v>
      </c>
      <c r="R2067" s="8">
        <v>3000000</v>
      </c>
      <c r="T2067" s="8">
        <v>1.8866666666666667</v>
      </c>
      <c r="U2067" s="8">
        <v>6.13E-2</v>
      </c>
      <c r="V2067">
        <f t="shared" si="205"/>
        <v>2019</v>
      </c>
      <c r="W2067">
        <f t="shared" si="207"/>
        <v>2019</v>
      </c>
      <c r="X2067" t="str">
        <f t="shared" si="206"/>
        <v>SPN1</v>
      </c>
    </row>
    <row r="2068" spans="1:24" x14ac:dyDescent="0.2">
      <c r="A2068" s="4">
        <v>43508</v>
      </c>
      <c r="B2068" s="4">
        <v>43510</v>
      </c>
      <c r="C2068" t="s">
        <v>628</v>
      </c>
      <c r="D2068" t="s">
        <v>746</v>
      </c>
      <c r="E2068" s="4">
        <v>45427</v>
      </c>
      <c r="F2068" s="6">
        <v>8.1250000000000003E-2</v>
      </c>
      <c r="G2068" s="6">
        <v>7.6999999999999999E-2</v>
      </c>
      <c r="H2068" s="6">
        <v>7.8210000000000002E-2</v>
      </c>
      <c r="I2068" s="6">
        <v>0.08</v>
      </c>
      <c r="J2068" s="6">
        <v>7.6999999999999999E-2</v>
      </c>
      <c r="K2068" s="6">
        <v>7.7713400000000002E-2</v>
      </c>
      <c r="L2068" s="6">
        <v>7.7799999999999994E-2</v>
      </c>
      <c r="N2068" s="8">
        <v>22881000</v>
      </c>
      <c r="P2068" s="8">
        <v>10750000</v>
      </c>
      <c r="R2068" s="8">
        <v>7050000</v>
      </c>
      <c r="T2068" s="8">
        <v>3.245531914893617</v>
      </c>
      <c r="U2068" s="8">
        <v>7.7799999999999994E-2</v>
      </c>
      <c r="V2068">
        <f t="shared" si="205"/>
        <v>2019</v>
      </c>
      <c r="W2068">
        <f t="shared" si="207"/>
        <v>2019</v>
      </c>
      <c r="X2068" t="str">
        <f t="shared" si="206"/>
        <v>FR00</v>
      </c>
    </row>
    <row r="2069" spans="1:24" x14ac:dyDescent="0.2">
      <c r="A2069" s="4">
        <v>43508</v>
      </c>
      <c r="B2069" s="4">
        <v>43510</v>
      </c>
      <c r="C2069" t="s">
        <v>628</v>
      </c>
      <c r="D2069" t="s">
        <v>747</v>
      </c>
      <c r="E2069" s="4">
        <v>47253</v>
      </c>
      <c r="F2069" s="6">
        <v>8.2500000000000004E-2</v>
      </c>
      <c r="G2069" s="6">
        <v>7.9000000000000001E-2</v>
      </c>
      <c r="H2069" s="6">
        <v>7.9960400000000001E-2</v>
      </c>
      <c r="I2069" s="6">
        <v>8.2500000000000004E-2</v>
      </c>
      <c r="J2069" s="6">
        <v>7.9000000000000001E-2</v>
      </c>
      <c r="K2069" s="6">
        <v>7.9500000000000001E-2</v>
      </c>
      <c r="L2069" s="6">
        <v>7.9600000000000004E-2</v>
      </c>
      <c r="N2069" s="8">
        <v>19830300</v>
      </c>
      <c r="P2069" s="8">
        <v>7450000</v>
      </c>
      <c r="R2069" s="8">
        <v>7450000</v>
      </c>
      <c r="T2069" s="8">
        <v>2.6617852348993289</v>
      </c>
      <c r="U2069" s="8">
        <v>7.9500000000000001E-2</v>
      </c>
      <c r="V2069">
        <f t="shared" si="205"/>
        <v>2019</v>
      </c>
      <c r="W2069">
        <f t="shared" si="207"/>
        <v>2019</v>
      </c>
      <c r="X2069" t="str">
        <f t="shared" si="206"/>
        <v>FR00</v>
      </c>
    </row>
    <row r="2070" spans="1:24" x14ac:dyDescent="0.2">
      <c r="A2070" s="4">
        <v>43508</v>
      </c>
      <c r="B2070" s="4">
        <v>43510</v>
      </c>
      <c r="C2070" t="s">
        <v>628</v>
      </c>
      <c r="D2070" t="s">
        <v>437</v>
      </c>
      <c r="E2070" s="4">
        <v>49018</v>
      </c>
      <c r="F2070" s="6">
        <v>8.3750000000000005E-2</v>
      </c>
      <c r="G2070" s="6">
        <v>8.2000000000000003E-2</v>
      </c>
      <c r="H2070" s="6">
        <v>8.2478399999999993E-2</v>
      </c>
      <c r="I2070" s="6">
        <v>8.3799999999999999E-2</v>
      </c>
      <c r="J2070" s="6">
        <v>8.2000000000000003E-2</v>
      </c>
      <c r="K2070" s="6">
        <v>8.21876E-2</v>
      </c>
      <c r="L2070" s="6">
        <v>8.2299999999999998E-2</v>
      </c>
      <c r="N2070" s="8">
        <v>4562000</v>
      </c>
      <c r="P2070" s="8">
        <v>2000000</v>
      </c>
      <c r="R2070" s="8">
        <v>1900000</v>
      </c>
      <c r="T2070" s="8">
        <v>2.4010526315789473</v>
      </c>
      <c r="U2070" s="8">
        <v>8.2199999999999995E-2</v>
      </c>
      <c r="V2070">
        <f t="shared" si="205"/>
        <v>2019</v>
      </c>
      <c r="W2070">
        <f t="shared" si="207"/>
        <v>2019</v>
      </c>
      <c r="X2070" t="str">
        <f t="shared" si="206"/>
        <v>FR00</v>
      </c>
    </row>
    <row r="2071" spans="1:24" x14ac:dyDescent="0.2">
      <c r="A2071" s="4">
        <v>43508</v>
      </c>
      <c r="B2071" s="4">
        <v>43510</v>
      </c>
      <c r="C2071" t="s">
        <v>628</v>
      </c>
      <c r="D2071" t="s">
        <v>774</v>
      </c>
      <c r="E2071" s="4">
        <v>50875</v>
      </c>
      <c r="F2071" s="6">
        <v>8.3750000000000005E-2</v>
      </c>
      <c r="G2071" s="6">
        <v>8.2900000000000001E-2</v>
      </c>
      <c r="H2071" s="6">
        <v>8.3790900000000001E-2</v>
      </c>
      <c r="I2071" s="6">
        <v>8.5199999999999998E-2</v>
      </c>
      <c r="J2071" s="6">
        <v>8.2900000000000001E-2</v>
      </c>
      <c r="K2071" s="6">
        <v>8.3194199999999996E-2</v>
      </c>
      <c r="L2071" s="6">
        <v>8.3500000000000005E-2</v>
      </c>
      <c r="N2071" s="8">
        <v>4156900</v>
      </c>
      <c r="P2071" s="8">
        <v>1750000</v>
      </c>
      <c r="R2071" s="8">
        <v>1750000</v>
      </c>
      <c r="T2071" s="8">
        <v>2.3753714285714285</v>
      </c>
      <c r="U2071" s="8">
        <v>8.3199999999999996E-2</v>
      </c>
      <c r="V2071">
        <f t="shared" si="205"/>
        <v>2019</v>
      </c>
      <c r="W2071">
        <f t="shared" si="207"/>
        <v>2019</v>
      </c>
      <c r="X2071" t="str">
        <f t="shared" si="206"/>
        <v>FR00</v>
      </c>
    </row>
    <row r="2072" spans="1:24" x14ac:dyDescent="0.2">
      <c r="A2072" s="4">
        <v>43508</v>
      </c>
      <c r="B2072" s="4">
        <v>43510</v>
      </c>
      <c r="C2072" t="s">
        <v>628</v>
      </c>
      <c r="D2072" t="s">
        <v>680</v>
      </c>
      <c r="E2072" s="4">
        <v>54193</v>
      </c>
      <c r="F2072" s="6">
        <v>7.3749999999999996E-2</v>
      </c>
      <c r="G2072" s="6">
        <v>8.5999999999999993E-2</v>
      </c>
      <c r="H2072" s="6">
        <v>8.7973999999999997E-2</v>
      </c>
      <c r="I2072" s="6">
        <v>9.0399999999999994E-2</v>
      </c>
      <c r="J2072" s="6">
        <v>8.5999999999999993E-2</v>
      </c>
      <c r="K2072" s="6">
        <v>8.6705299999999999E-2</v>
      </c>
      <c r="L2072" s="6">
        <v>8.6999999999999994E-2</v>
      </c>
      <c r="N2072" s="8">
        <v>3916000</v>
      </c>
      <c r="P2072" s="8">
        <v>2400000</v>
      </c>
      <c r="R2072" s="8">
        <v>1850000</v>
      </c>
      <c r="T2072" s="8">
        <v>2.1167567567567569</v>
      </c>
      <c r="U2072" s="8">
        <v>8.6999999999999994E-2</v>
      </c>
      <c r="V2072">
        <f t="shared" si="205"/>
        <v>2019</v>
      </c>
      <c r="W2072">
        <f t="shared" si="207"/>
        <v>2019</v>
      </c>
      <c r="X2072" t="str">
        <f t="shared" si="206"/>
        <v>FR00</v>
      </c>
    </row>
    <row r="2073" spans="1:24" x14ac:dyDescent="0.2">
      <c r="A2073" s="4">
        <v>43508</v>
      </c>
      <c r="B2073" s="4">
        <v>43516</v>
      </c>
      <c r="C2073" s="4" t="s">
        <v>624</v>
      </c>
      <c r="D2073" s="4" t="s">
        <v>787</v>
      </c>
      <c r="E2073" s="4">
        <v>45524</v>
      </c>
      <c r="F2073" s="6">
        <v>3.9E-2</v>
      </c>
      <c r="N2073" s="8">
        <v>29515500</v>
      </c>
      <c r="P2073" s="8">
        <v>10541250</v>
      </c>
      <c r="R2073" s="8">
        <v>10541250</v>
      </c>
      <c r="V2073">
        <f t="shared" si="205"/>
        <v>2019</v>
      </c>
      <c r="W2073">
        <f t="shared" si="207"/>
        <v>2019</v>
      </c>
      <c r="X2073" t="str">
        <f t="shared" si="206"/>
        <v>SNI0</v>
      </c>
    </row>
    <row r="2074" spans="1:24" x14ac:dyDescent="0.2">
      <c r="A2074" s="4">
        <v>43508</v>
      </c>
      <c r="B2074" s="4">
        <v>43516</v>
      </c>
      <c r="C2074" s="4" t="s">
        <v>624</v>
      </c>
      <c r="D2074" s="4" t="s">
        <v>788</v>
      </c>
      <c r="E2074" s="4">
        <v>47169</v>
      </c>
      <c r="F2074" s="6">
        <v>4.4499999999999998E-2</v>
      </c>
      <c r="N2074" s="8">
        <v>63247500</v>
      </c>
      <c r="P2074" s="8">
        <v>17568750</v>
      </c>
      <c r="R2074" s="8">
        <v>17568750</v>
      </c>
      <c r="V2074">
        <f t="shared" si="205"/>
        <v>2019</v>
      </c>
      <c r="W2074">
        <f t="shared" si="207"/>
        <v>2019</v>
      </c>
      <c r="X2074" t="str">
        <f t="shared" si="206"/>
        <v>SNI0</v>
      </c>
    </row>
    <row r="2075" spans="1:24" x14ac:dyDescent="0.2">
      <c r="A2075" s="4">
        <v>43515</v>
      </c>
      <c r="B2075" s="4">
        <v>43517</v>
      </c>
      <c r="C2075" t="s">
        <v>628</v>
      </c>
      <c r="D2075" t="s">
        <v>757</v>
      </c>
      <c r="E2075" s="4">
        <v>43678</v>
      </c>
      <c r="F2075" s="6" t="s">
        <v>630</v>
      </c>
      <c r="G2075" s="6">
        <v>6.4375000000000002E-2</v>
      </c>
      <c r="H2075" s="6">
        <v>6.6260299999999994E-2</v>
      </c>
      <c r="I2075" s="6">
        <v>7.2499999999999995E-2</v>
      </c>
      <c r="J2075" s="6">
        <v>6.4375000000000002E-2</v>
      </c>
      <c r="K2075" s="6">
        <v>6.4826900000000007E-2</v>
      </c>
      <c r="L2075" s="6">
        <v>6.4687499999999995E-2</v>
      </c>
      <c r="M2075" s="8">
        <v>8000000</v>
      </c>
      <c r="N2075" s="8">
        <v>7471000</v>
      </c>
      <c r="O2075" s="8">
        <v>21328500</v>
      </c>
      <c r="P2075" s="8">
        <v>1500000</v>
      </c>
      <c r="Q2075" s="8">
        <v>8500000</v>
      </c>
      <c r="R2075" s="8">
        <v>1300000</v>
      </c>
      <c r="S2075" s="8">
        <v>8120000</v>
      </c>
      <c r="T2075" s="8">
        <v>5.7469230769230766</v>
      </c>
      <c r="U2075" s="8">
        <v>6.5000000000000002E-2</v>
      </c>
      <c r="V2075">
        <f t="shared" si="205"/>
        <v>2019</v>
      </c>
      <c r="W2075">
        <f t="shared" si="207"/>
        <v>2019</v>
      </c>
      <c r="X2075" t="str">
        <f t="shared" si="206"/>
        <v>SPNS</v>
      </c>
    </row>
    <row r="2076" spans="1:24" x14ac:dyDescent="0.2">
      <c r="A2076" s="4">
        <v>43515</v>
      </c>
      <c r="B2076" s="4">
        <v>43517</v>
      </c>
      <c r="C2076" t="s">
        <v>628</v>
      </c>
      <c r="D2076" t="s">
        <v>612</v>
      </c>
      <c r="E2076" s="4">
        <v>44331</v>
      </c>
      <c r="F2076" s="6">
        <v>6.5000000000000002E-2</v>
      </c>
      <c r="G2076" s="6">
        <v>7.4999999999999997E-2</v>
      </c>
      <c r="H2076" s="6">
        <v>7.7616299999999999E-2</v>
      </c>
      <c r="I2076" s="6">
        <v>7.9062499999999994E-2</v>
      </c>
      <c r="J2076" s="6">
        <v>7.4999999999999997E-2</v>
      </c>
      <c r="K2076" s="6">
        <v>7.6899599999999999E-2</v>
      </c>
      <c r="L2076" s="6">
        <v>7.7812500000000007E-2</v>
      </c>
      <c r="N2076" s="8">
        <v>6546000</v>
      </c>
      <c r="P2076" s="8">
        <v>2800000</v>
      </c>
      <c r="R2076" s="8">
        <v>2800000</v>
      </c>
      <c r="T2076" s="8">
        <v>2.3378571428571431</v>
      </c>
      <c r="U2076" s="8">
        <v>7.6899999999999996E-2</v>
      </c>
      <c r="V2076">
        <f t="shared" si="205"/>
        <v>2019</v>
      </c>
      <c r="W2076">
        <f t="shared" si="207"/>
        <v>2019</v>
      </c>
      <c r="X2076" t="str">
        <f t="shared" si="206"/>
        <v>PBS0</v>
      </c>
    </row>
    <row r="2077" spans="1:24" x14ac:dyDescent="0.2">
      <c r="A2077" s="4">
        <v>43515</v>
      </c>
      <c r="B2077" s="4">
        <v>43517</v>
      </c>
      <c r="C2077" t="s">
        <v>628</v>
      </c>
      <c r="D2077" t="s">
        <v>750</v>
      </c>
      <c r="E2077" s="4">
        <v>45184</v>
      </c>
      <c r="F2077" s="6">
        <v>8.2500000000000004E-2</v>
      </c>
      <c r="G2077" s="6">
        <v>7.7812500000000007E-2</v>
      </c>
      <c r="H2077" s="6">
        <v>7.9174300000000003E-2</v>
      </c>
      <c r="I2077" s="6">
        <v>8.2500000000000004E-2</v>
      </c>
      <c r="J2077" s="6">
        <v>7.7812500000000007E-2</v>
      </c>
      <c r="K2077" s="6">
        <v>7.8967399999999993E-2</v>
      </c>
      <c r="L2077" s="6">
        <v>7.8750000000000001E-2</v>
      </c>
      <c r="N2077" s="8">
        <v>1945000</v>
      </c>
      <c r="P2077" s="8">
        <v>1670000</v>
      </c>
      <c r="R2077" s="8">
        <v>1620000</v>
      </c>
      <c r="T2077" s="8">
        <v>1.2006172839506173</v>
      </c>
      <c r="U2077" s="8">
        <v>7.9000000000000001E-2</v>
      </c>
      <c r="V2077">
        <f t="shared" si="205"/>
        <v>2019</v>
      </c>
      <c r="W2077">
        <f t="shared" si="207"/>
        <v>2019</v>
      </c>
      <c r="X2077" t="str">
        <f t="shared" si="206"/>
        <v>PBS0</v>
      </c>
    </row>
    <row r="2078" spans="1:24" x14ac:dyDescent="0.2">
      <c r="A2078" s="4">
        <v>43515</v>
      </c>
      <c r="B2078" s="4">
        <v>43517</v>
      </c>
      <c r="C2078" t="s">
        <v>628</v>
      </c>
      <c r="D2078" t="s">
        <v>776</v>
      </c>
      <c r="E2078" s="4">
        <v>46341</v>
      </c>
      <c r="F2078" s="6">
        <v>8.5000000000000006E-2</v>
      </c>
      <c r="G2078" s="6">
        <v>8.0312499999999995E-2</v>
      </c>
      <c r="H2078" s="6">
        <v>8.1124799999999997E-2</v>
      </c>
      <c r="I2078" s="6">
        <v>8.4062499999999998E-2</v>
      </c>
      <c r="J2078" s="6">
        <v>8.0312499999999995E-2</v>
      </c>
      <c r="K2078" s="6">
        <v>8.1031599999999995E-2</v>
      </c>
      <c r="L2078" s="6">
        <v>8.5312499999999999E-2</v>
      </c>
      <c r="N2078" s="8">
        <v>2556500</v>
      </c>
      <c r="P2078" s="8">
        <v>2520000</v>
      </c>
      <c r="R2078" s="8">
        <v>2400000</v>
      </c>
      <c r="T2078" s="8">
        <v>1.0652083333333333</v>
      </c>
      <c r="U2078" s="8">
        <v>8.1100000000000005E-2</v>
      </c>
      <c r="V2078">
        <f t="shared" si="205"/>
        <v>2019</v>
      </c>
      <c r="W2078">
        <f t="shared" si="207"/>
        <v>2019</v>
      </c>
      <c r="X2078" t="str">
        <f t="shared" si="206"/>
        <v>PBS0</v>
      </c>
    </row>
    <row r="2079" spans="1:24" x14ac:dyDescent="0.2">
      <c r="A2079" s="4">
        <v>43515</v>
      </c>
      <c r="B2079" s="4">
        <v>43517</v>
      </c>
      <c r="C2079" t="s">
        <v>628</v>
      </c>
      <c r="D2079" t="s">
        <v>777</v>
      </c>
      <c r="E2079" s="4">
        <v>49049</v>
      </c>
      <c r="F2079" s="6">
        <v>8.6249999999999993E-2</v>
      </c>
      <c r="G2079" s="6">
        <v>8.5312499999999999E-2</v>
      </c>
      <c r="H2079" s="6">
        <v>8.6558099999999999E-2</v>
      </c>
      <c r="I2079" s="6">
        <v>8.8437500000000002E-2</v>
      </c>
      <c r="N2079" s="8">
        <v>2810000</v>
      </c>
      <c r="P2079" s="8">
        <v>10000</v>
      </c>
      <c r="R2079" s="8">
        <v>0</v>
      </c>
      <c r="U2079" s="8">
        <v>8.5699999999999998E-2</v>
      </c>
      <c r="V2079">
        <f t="shared" si="205"/>
        <v>2019</v>
      </c>
      <c r="W2079">
        <f t="shared" si="207"/>
        <v>2019</v>
      </c>
      <c r="X2079" t="str">
        <f t="shared" si="206"/>
        <v>PBS0</v>
      </c>
    </row>
    <row r="2080" spans="1:24" x14ac:dyDescent="0.2">
      <c r="A2080" s="4">
        <v>43521</v>
      </c>
      <c r="B2080" s="4">
        <v>43523</v>
      </c>
      <c r="C2080" t="s">
        <v>624</v>
      </c>
      <c r="D2080" t="s">
        <v>789</v>
      </c>
      <c r="E2080" s="4">
        <v>44237</v>
      </c>
      <c r="F2080" s="6">
        <v>8.1500000000000003E-2</v>
      </c>
      <c r="K2080" s="6">
        <v>8.1500000000000003E-2</v>
      </c>
      <c r="M2080" s="8">
        <v>2000000</v>
      </c>
      <c r="N2080" s="8">
        <v>3127293</v>
      </c>
      <c r="P2080" s="8">
        <v>3127293</v>
      </c>
      <c r="R2080" s="8">
        <v>3127293</v>
      </c>
      <c r="T2080" s="8">
        <v>1</v>
      </c>
      <c r="U2080" s="8">
        <v>8.1500000000000003E-2</v>
      </c>
      <c r="V2080">
        <f t="shared" si="205"/>
        <v>2019</v>
      </c>
      <c r="W2080">
        <f t="shared" si="207"/>
        <v>2019</v>
      </c>
      <c r="X2080" t="str">
        <f t="shared" si="206"/>
        <v>ST-0</v>
      </c>
    </row>
    <row r="2081" spans="1:24" x14ac:dyDescent="0.2">
      <c r="A2081" s="4">
        <v>43522</v>
      </c>
      <c r="B2081" s="4">
        <v>43524</v>
      </c>
      <c r="C2081" t="s">
        <v>628</v>
      </c>
      <c r="D2081" t="s">
        <v>790</v>
      </c>
      <c r="E2081" s="4">
        <v>43612</v>
      </c>
      <c r="F2081" s="6" t="s">
        <v>630</v>
      </c>
      <c r="G2081" s="6">
        <v>5.79E-2</v>
      </c>
      <c r="H2081" s="6">
        <v>5.8238999999999999E-2</v>
      </c>
      <c r="I2081" s="6">
        <v>5.9799999999999999E-2</v>
      </c>
      <c r="J2081" s="6">
        <v>5.79E-2</v>
      </c>
      <c r="K2081" s="6">
        <v>5.79E-2</v>
      </c>
      <c r="L2081" s="6">
        <v>5.79E-2</v>
      </c>
      <c r="M2081" s="8">
        <v>15000000</v>
      </c>
      <c r="N2081" s="8">
        <v>6110000</v>
      </c>
      <c r="O2081" s="8">
        <v>93931700</v>
      </c>
      <c r="P2081" s="8">
        <v>6110000</v>
      </c>
      <c r="Q2081" s="8">
        <v>65710000</v>
      </c>
      <c r="R2081" s="8">
        <v>2000000</v>
      </c>
      <c r="S2081" s="8">
        <v>22000000</v>
      </c>
      <c r="T2081" s="8">
        <v>3.0550000000000002</v>
      </c>
      <c r="U2081" s="8">
        <v>5.8500000000000003E-2</v>
      </c>
      <c r="V2081">
        <f t="shared" si="205"/>
        <v>2019</v>
      </c>
      <c r="W2081">
        <f t="shared" si="207"/>
        <v>2019</v>
      </c>
      <c r="X2081" t="str">
        <f t="shared" si="206"/>
        <v>SPN0</v>
      </c>
    </row>
    <row r="2082" spans="1:24" x14ac:dyDescent="0.2">
      <c r="A2082" s="4">
        <v>43522</v>
      </c>
      <c r="B2082" s="4">
        <v>43524</v>
      </c>
      <c r="C2082" t="s">
        <v>628</v>
      </c>
      <c r="D2082" t="s">
        <v>786</v>
      </c>
      <c r="E2082" s="4">
        <v>43874</v>
      </c>
      <c r="F2082" s="6" t="s">
        <v>630</v>
      </c>
      <c r="G2082" s="6">
        <v>0.06</v>
      </c>
      <c r="H2082" s="6">
        <v>6.1955400000000001E-2</v>
      </c>
      <c r="I2082" s="6">
        <v>6.8500000000000005E-2</v>
      </c>
      <c r="J2082" s="6">
        <v>0.06</v>
      </c>
      <c r="K2082" s="6">
        <v>6.0725000000000001E-2</v>
      </c>
      <c r="L2082" s="6">
        <v>6.0999999999999999E-2</v>
      </c>
      <c r="N2082" s="8">
        <v>5610000</v>
      </c>
      <c r="P2082" s="8">
        <v>4350000</v>
      </c>
      <c r="R2082" s="8">
        <v>2000000</v>
      </c>
      <c r="T2082" s="8">
        <v>2.8050000000000002</v>
      </c>
      <c r="U2082" s="8">
        <v>6.13E-2</v>
      </c>
      <c r="V2082">
        <f t="shared" si="205"/>
        <v>2019</v>
      </c>
      <c r="W2082">
        <f t="shared" si="207"/>
        <v>2019</v>
      </c>
      <c r="X2082" t="str">
        <f t="shared" si="206"/>
        <v>SPN1</v>
      </c>
    </row>
    <row r="2083" spans="1:24" x14ac:dyDescent="0.2">
      <c r="A2083" s="4">
        <v>43522</v>
      </c>
      <c r="B2083" s="4">
        <v>43524</v>
      </c>
      <c r="C2083" t="s">
        <v>628</v>
      </c>
      <c r="D2083" t="s">
        <v>746</v>
      </c>
      <c r="E2083" s="4">
        <v>45427</v>
      </c>
      <c r="F2083" s="6">
        <v>8.1250000000000003E-2</v>
      </c>
      <c r="G2083" s="6">
        <v>7.6200000000000004E-2</v>
      </c>
      <c r="H2083" s="6">
        <v>7.6719399999999993E-2</v>
      </c>
      <c r="I2083" s="6">
        <v>7.9000000000000001E-2</v>
      </c>
      <c r="J2083" s="6">
        <v>7.6200000000000004E-2</v>
      </c>
      <c r="K2083" s="6">
        <v>7.6209100000000002E-2</v>
      </c>
      <c r="L2083" s="6">
        <v>7.6300000000000007E-2</v>
      </c>
      <c r="N2083" s="8">
        <v>39719100</v>
      </c>
      <c r="P2083" s="8">
        <v>30400000</v>
      </c>
      <c r="R2083" s="8">
        <v>1650000</v>
      </c>
      <c r="T2083" s="8">
        <v>24.072181818181818</v>
      </c>
      <c r="U2083" s="8">
        <v>7.6499999999999999E-2</v>
      </c>
      <c r="V2083">
        <f t="shared" si="205"/>
        <v>2019</v>
      </c>
      <c r="W2083">
        <f t="shared" si="207"/>
        <v>2019</v>
      </c>
      <c r="X2083" t="str">
        <f t="shared" si="206"/>
        <v>FR00</v>
      </c>
    </row>
    <row r="2084" spans="1:24" x14ac:dyDescent="0.2">
      <c r="A2084" s="4">
        <v>43522</v>
      </c>
      <c r="B2084" s="4">
        <v>43524</v>
      </c>
      <c r="C2084" t="s">
        <v>628</v>
      </c>
      <c r="D2084" t="s">
        <v>747</v>
      </c>
      <c r="E2084" s="4">
        <v>47253</v>
      </c>
      <c r="F2084" s="6">
        <v>8.2500000000000004E-2</v>
      </c>
      <c r="G2084" s="6">
        <v>7.8E-2</v>
      </c>
      <c r="H2084" s="6">
        <v>7.8616500000000006E-2</v>
      </c>
      <c r="I2084" s="6">
        <v>8.0299999999999996E-2</v>
      </c>
      <c r="J2084" s="6">
        <v>7.8E-2</v>
      </c>
      <c r="K2084" s="6">
        <v>7.8254000000000004E-2</v>
      </c>
      <c r="L2084" s="6">
        <v>7.8399999999999997E-2</v>
      </c>
      <c r="N2084" s="8">
        <v>22545400</v>
      </c>
      <c r="P2084" s="8">
        <v>12850000</v>
      </c>
      <c r="R2084" s="8">
        <v>6350000</v>
      </c>
      <c r="T2084" s="8">
        <v>3.5504566929133858</v>
      </c>
      <c r="U2084" s="8">
        <v>7.8399999999999997E-2</v>
      </c>
      <c r="V2084">
        <f t="shared" si="205"/>
        <v>2019</v>
      </c>
      <c r="W2084">
        <f t="shared" si="207"/>
        <v>2019</v>
      </c>
      <c r="X2084" t="str">
        <f t="shared" si="206"/>
        <v>FR00</v>
      </c>
    </row>
    <row r="2085" spans="1:24" x14ac:dyDescent="0.2">
      <c r="A2085" s="4">
        <v>43522</v>
      </c>
      <c r="B2085" s="4">
        <v>43524</v>
      </c>
      <c r="C2085" t="s">
        <v>628</v>
      </c>
      <c r="D2085" t="s">
        <v>437</v>
      </c>
      <c r="E2085" s="4">
        <v>49018</v>
      </c>
      <c r="F2085" s="6">
        <v>8.3750000000000005E-2</v>
      </c>
      <c r="G2085" s="6">
        <v>8.1299999999999997E-2</v>
      </c>
      <c r="H2085" s="6">
        <v>8.19381E-2</v>
      </c>
      <c r="I2085" s="6">
        <v>8.3199999999999996E-2</v>
      </c>
      <c r="J2085" s="6">
        <v>8.1299999999999997E-2</v>
      </c>
      <c r="K2085" s="6">
        <v>8.15998E-2</v>
      </c>
      <c r="L2085" s="6">
        <v>8.1799999999999998E-2</v>
      </c>
      <c r="N2085" s="8">
        <v>12906900</v>
      </c>
      <c r="P2085" s="8">
        <v>5100000</v>
      </c>
      <c r="R2085" s="8">
        <v>5100000</v>
      </c>
      <c r="T2085" s="8">
        <v>2.530764705882353</v>
      </c>
      <c r="U2085" s="8">
        <v>8.1600000000000006E-2</v>
      </c>
      <c r="V2085">
        <f t="shared" ref="V2085:V2148" si="208">YEAR(A2085)</f>
        <v>2019</v>
      </c>
      <c r="W2085">
        <f t="shared" ref="W2085:W2148" si="209">YEAR(B2085)</f>
        <v>2019</v>
      </c>
      <c r="X2085" t="str">
        <f t="shared" ref="X2085:X2148" si="210">LEFT(D2085,4)</f>
        <v>FR00</v>
      </c>
    </row>
    <row r="2086" spans="1:24" x14ac:dyDescent="0.2">
      <c r="A2086" s="4">
        <v>43522</v>
      </c>
      <c r="B2086" s="4">
        <v>43524</v>
      </c>
      <c r="C2086" t="s">
        <v>628</v>
      </c>
      <c r="D2086" t="s">
        <v>774</v>
      </c>
      <c r="E2086" s="4">
        <v>50875</v>
      </c>
      <c r="F2086" s="6">
        <v>8.3750000000000005E-2</v>
      </c>
      <c r="G2086" s="6">
        <v>8.2199999999999995E-2</v>
      </c>
      <c r="H2086" s="6">
        <v>8.2835500000000006E-2</v>
      </c>
      <c r="I2086" s="6">
        <v>0.09</v>
      </c>
      <c r="J2086" s="6">
        <v>8.2199999999999995E-2</v>
      </c>
      <c r="K2086" s="6">
        <v>8.2615599999999997E-2</v>
      </c>
      <c r="L2086" s="6">
        <v>8.2799999999999999E-2</v>
      </c>
      <c r="N2086" s="8">
        <v>7040300</v>
      </c>
      <c r="P2086" s="8">
        <v>6900000</v>
      </c>
      <c r="R2086" s="8">
        <v>4900000</v>
      </c>
      <c r="T2086" s="8">
        <v>1.4367959183673469</v>
      </c>
      <c r="U2086" s="8">
        <v>8.2799999999999999E-2</v>
      </c>
      <c r="V2086">
        <f t="shared" si="208"/>
        <v>2019</v>
      </c>
      <c r="W2086">
        <f t="shared" si="209"/>
        <v>2019</v>
      </c>
      <c r="X2086" t="str">
        <f t="shared" si="210"/>
        <v>FR00</v>
      </c>
    </row>
    <row r="2087" spans="1:24" x14ac:dyDescent="0.2">
      <c r="A2087" s="4">
        <v>43529</v>
      </c>
      <c r="B2087" s="4">
        <v>43532</v>
      </c>
      <c r="C2087" t="s">
        <v>628</v>
      </c>
      <c r="D2087" t="s">
        <v>791</v>
      </c>
      <c r="E2087" s="4">
        <v>43714</v>
      </c>
      <c r="F2087" s="6" t="s">
        <v>630</v>
      </c>
      <c r="G2087" s="6">
        <v>6.4375000000000002E-2</v>
      </c>
      <c r="H2087" s="6">
        <v>6.5622700000000006E-2</v>
      </c>
      <c r="I2087" s="6">
        <v>7.2499999999999995E-2</v>
      </c>
      <c r="M2087" s="8">
        <v>8000000</v>
      </c>
      <c r="N2087" s="8">
        <v>6861000</v>
      </c>
      <c r="O2087" s="8">
        <v>23176700</v>
      </c>
      <c r="P2087" s="8">
        <v>0</v>
      </c>
      <c r="Q2087" s="8">
        <v>9250000</v>
      </c>
      <c r="R2087" s="8">
        <v>0</v>
      </c>
      <c r="S2087" s="8">
        <v>8900000</v>
      </c>
      <c r="U2087" s="8">
        <v>6.3500000000000001E-2</v>
      </c>
      <c r="V2087">
        <f t="shared" si="208"/>
        <v>2019</v>
      </c>
      <c r="W2087">
        <f t="shared" si="209"/>
        <v>2019</v>
      </c>
      <c r="X2087" t="str">
        <f t="shared" si="210"/>
        <v>SPNS</v>
      </c>
    </row>
    <row r="2088" spans="1:24" x14ac:dyDescent="0.2">
      <c r="A2088" s="4">
        <v>43529</v>
      </c>
      <c r="B2088" s="4">
        <v>43532</v>
      </c>
      <c r="C2088" t="s">
        <v>628</v>
      </c>
      <c r="D2088" t="s">
        <v>612</v>
      </c>
      <c r="E2088" s="4">
        <v>44331</v>
      </c>
      <c r="F2088" s="6">
        <v>6.5000000000000002E-2</v>
      </c>
      <c r="G2088" s="6">
        <v>7.3124999999999996E-2</v>
      </c>
      <c r="H2088" s="6">
        <v>7.4328099999999994E-2</v>
      </c>
      <c r="I2088" s="6">
        <v>7.7187500000000006E-2</v>
      </c>
      <c r="J2088" s="6">
        <v>7.3124999999999996E-2</v>
      </c>
      <c r="K2088" s="6">
        <v>7.3954900000000004E-2</v>
      </c>
      <c r="L2088" s="6">
        <v>7.4687500000000004E-2</v>
      </c>
      <c r="N2088" s="8">
        <v>9864000</v>
      </c>
      <c r="P2088" s="8">
        <v>8100000</v>
      </c>
      <c r="R2088" s="8">
        <v>7800000</v>
      </c>
      <c r="T2088" s="8">
        <v>1.2646153846153847</v>
      </c>
      <c r="U2088" s="8">
        <v>7.3999999999999996E-2</v>
      </c>
      <c r="V2088">
        <f t="shared" si="208"/>
        <v>2019</v>
      </c>
      <c r="W2088">
        <f t="shared" si="209"/>
        <v>2019</v>
      </c>
      <c r="X2088" t="str">
        <f t="shared" si="210"/>
        <v>PBS0</v>
      </c>
    </row>
    <row r="2089" spans="1:24" x14ac:dyDescent="0.2">
      <c r="A2089" s="4">
        <v>43529</v>
      </c>
      <c r="B2089" s="4">
        <v>43532</v>
      </c>
      <c r="C2089" t="s">
        <v>628</v>
      </c>
      <c r="D2089" t="s">
        <v>750</v>
      </c>
      <c r="E2089" s="4">
        <v>45184</v>
      </c>
      <c r="F2089" s="6">
        <v>8.2500000000000004E-2</v>
      </c>
      <c r="G2089" s="6">
        <v>7.5312500000000004E-2</v>
      </c>
      <c r="H2089" s="6">
        <v>7.7014700000000005E-2</v>
      </c>
      <c r="I2089" s="6">
        <v>7.9062499999999994E-2</v>
      </c>
      <c r="J2089" s="6">
        <v>7.5312500000000004E-2</v>
      </c>
      <c r="K2089" s="6">
        <v>7.5572200000000006E-2</v>
      </c>
      <c r="L2089" s="6">
        <v>7.5937500000000005E-2</v>
      </c>
      <c r="N2089" s="8">
        <v>3110500</v>
      </c>
      <c r="P2089" s="8">
        <v>1150000</v>
      </c>
      <c r="R2089" s="8">
        <v>1100000</v>
      </c>
      <c r="T2089" s="8">
        <v>2.8277272727272726</v>
      </c>
      <c r="U2089" s="8">
        <v>7.5600000000000001E-2</v>
      </c>
      <c r="V2089">
        <f t="shared" si="208"/>
        <v>2019</v>
      </c>
      <c r="W2089">
        <f t="shared" si="209"/>
        <v>2019</v>
      </c>
      <c r="X2089" t="str">
        <f t="shared" si="210"/>
        <v>PBS0</v>
      </c>
    </row>
    <row r="2090" spans="1:24" x14ac:dyDescent="0.2">
      <c r="A2090" s="4">
        <v>43529</v>
      </c>
      <c r="B2090" s="4">
        <v>43532</v>
      </c>
      <c r="C2090" t="s">
        <v>628</v>
      </c>
      <c r="D2090" t="s">
        <v>777</v>
      </c>
      <c r="E2090" s="4">
        <v>49049</v>
      </c>
      <c r="F2090" s="6">
        <v>8.6249999999999993E-2</v>
      </c>
      <c r="G2090" s="6">
        <v>8.5000000000000006E-2</v>
      </c>
      <c r="H2090" s="6">
        <v>8.5978499999999999E-2</v>
      </c>
      <c r="I2090" s="6">
        <v>8.7187500000000001E-2</v>
      </c>
      <c r="N2090" s="8">
        <v>1120400</v>
      </c>
      <c r="P2090" s="8">
        <v>0</v>
      </c>
      <c r="R2090" s="8">
        <v>0</v>
      </c>
      <c r="U2090" s="8">
        <v>8.4699999999999998E-2</v>
      </c>
      <c r="V2090">
        <f t="shared" si="208"/>
        <v>2019</v>
      </c>
      <c r="W2090">
        <f t="shared" si="209"/>
        <v>2019</v>
      </c>
      <c r="X2090" t="str">
        <f t="shared" si="210"/>
        <v>PBS0</v>
      </c>
    </row>
    <row r="2091" spans="1:24" x14ac:dyDescent="0.2">
      <c r="A2091" s="4">
        <v>43529</v>
      </c>
      <c r="B2091" s="4">
        <v>43532</v>
      </c>
      <c r="C2091" t="s">
        <v>628</v>
      </c>
      <c r="D2091" t="s">
        <v>670</v>
      </c>
      <c r="E2091" s="4">
        <v>53888</v>
      </c>
      <c r="F2091" s="6">
        <v>0.08</v>
      </c>
      <c r="G2091" s="6">
        <v>8.9374999999999996E-2</v>
      </c>
      <c r="H2091" s="6">
        <v>9.02641E-2</v>
      </c>
      <c r="I2091" s="6">
        <v>9.3124999999999999E-2</v>
      </c>
      <c r="N2091" s="8">
        <v>2220800</v>
      </c>
      <c r="P2091" s="8">
        <v>0</v>
      </c>
      <c r="R2091" s="8">
        <v>0</v>
      </c>
      <c r="U2091" s="8">
        <v>8.8800000000000004E-2</v>
      </c>
      <c r="V2091">
        <f t="shared" si="208"/>
        <v>2019</v>
      </c>
      <c r="W2091">
        <f t="shared" si="209"/>
        <v>2019</v>
      </c>
      <c r="X2091" t="str">
        <f t="shared" si="210"/>
        <v>PBS0</v>
      </c>
    </row>
    <row r="2092" spans="1:24" x14ac:dyDescent="0.2">
      <c r="A2092" s="4">
        <v>43530</v>
      </c>
      <c r="B2092" s="4">
        <v>43532</v>
      </c>
      <c r="C2092" t="s">
        <v>642</v>
      </c>
      <c r="D2092" t="s">
        <v>776</v>
      </c>
      <c r="E2092" s="4">
        <v>46341</v>
      </c>
      <c r="F2092" s="6">
        <v>8.5000000000000006E-2</v>
      </c>
      <c r="K2092" s="6">
        <v>7.85E-2</v>
      </c>
      <c r="N2092" s="8">
        <v>1000000</v>
      </c>
      <c r="P2092" s="8">
        <v>1000000</v>
      </c>
      <c r="R2092" s="8">
        <v>1000000</v>
      </c>
      <c r="T2092" s="8">
        <v>1</v>
      </c>
      <c r="U2092" s="8">
        <v>7.85E-2</v>
      </c>
      <c r="V2092">
        <f t="shared" si="208"/>
        <v>2019</v>
      </c>
      <c r="W2092">
        <f t="shared" si="209"/>
        <v>2019</v>
      </c>
      <c r="X2092" t="str">
        <f t="shared" si="210"/>
        <v>PBS0</v>
      </c>
    </row>
    <row r="2093" spans="1:24" x14ac:dyDescent="0.2">
      <c r="A2093" s="4">
        <v>43530</v>
      </c>
      <c r="B2093" s="4">
        <v>43535</v>
      </c>
      <c r="C2093" t="s">
        <v>642</v>
      </c>
      <c r="D2093" t="s">
        <v>290</v>
      </c>
      <c r="E2093" s="4">
        <v>46522</v>
      </c>
      <c r="F2093" s="6">
        <v>7.0000000000000007E-2</v>
      </c>
      <c r="K2093" s="6">
        <v>7.8E-2</v>
      </c>
      <c r="N2093" s="8">
        <v>1000000</v>
      </c>
      <c r="P2093" s="8">
        <v>1000000</v>
      </c>
      <c r="R2093" s="8">
        <v>1000000</v>
      </c>
      <c r="T2093" s="8">
        <v>1</v>
      </c>
      <c r="U2093" s="8">
        <v>7.8E-2</v>
      </c>
      <c r="V2093">
        <f t="shared" si="208"/>
        <v>2019</v>
      </c>
      <c r="W2093">
        <f t="shared" si="209"/>
        <v>2019</v>
      </c>
      <c r="X2093" t="str">
        <f t="shared" si="210"/>
        <v>FR00</v>
      </c>
    </row>
    <row r="2094" spans="1:24" x14ac:dyDescent="0.2">
      <c r="A2094" s="4">
        <v>43536</v>
      </c>
      <c r="B2094" s="4">
        <v>43538</v>
      </c>
      <c r="C2094" t="s">
        <v>628</v>
      </c>
      <c r="D2094" t="s">
        <v>792</v>
      </c>
      <c r="E2094" s="4">
        <v>43629</v>
      </c>
      <c r="F2094" s="6" t="s">
        <v>630</v>
      </c>
      <c r="G2094" s="6">
        <v>5.7700000000000001E-2</v>
      </c>
      <c r="H2094" s="6">
        <v>5.8009199999999997E-2</v>
      </c>
      <c r="I2094" s="6">
        <v>5.8500000000000003E-2</v>
      </c>
      <c r="J2094" s="6">
        <v>5.7700000000000001E-2</v>
      </c>
      <c r="K2094" s="6">
        <v>5.7884999999999999E-2</v>
      </c>
      <c r="L2094" s="6">
        <v>5.8000000000000003E-2</v>
      </c>
      <c r="M2094" s="8">
        <v>15000000</v>
      </c>
      <c r="N2094" s="8">
        <v>3900000</v>
      </c>
      <c r="O2094" s="8">
        <v>58311800</v>
      </c>
      <c r="P2094" s="8">
        <v>3700000</v>
      </c>
      <c r="Q2094" s="8">
        <v>38400000</v>
      </c>
      <c r="R2094" s="8">
        <v>2000000</v>
      </c>
      <c r="S2094" s="8">
        <v>18050000</v>
      </c>
      <c r="T2094" s="8">
        <v>1.95</v>
      </c>
      <c r="U2094" s="8">
        <v>5.8000000000000003E-2</v>
      </c>
      <c r="V2094">
        <f t="shared" si="208"/>
        <v>2019</v>
      </c>
      <c r="W2094">
        <f t="shared" si="209"/>
        <v>2019</v>
      </c>
      <c r="X2094" t="str">
        <f t="shared" si="210"/>
        <v>SPN0</v>
      </c>
    </row>
    <row r="2095" spans="1:24" x14ac:dyDescent="0.2">
      <c r="A2095" s="4">
        <v>43536</v>
      </c>
      <c r="B2095" s="4">
        <v>43538</v>
      </c>
      <c r="C2095" t="s">
        <v>628</v>
      </c>
      <c r="D2095" t="s">
        <v>793</v>
      </c>
      <c r="E2095" s="4">
        <v>43903</v>
      </c>
      <c r="F2095" s="6" t="s">
        <v>630</v>
      </c>
      <c r="G2095" s="6">
        <v>6.0400000000000002E-2</v>
      </c>
      <c r="H2095" s="6">
        <v>6.18982E-2</v>
      </c>
      <c r="I2095" s="6">
        <v>6.8000000000000005E-2</v>
      </c>
      <c r="J2095" s="6">
        <v>6.0400000000000002E-2</v>
      </c>
      <c r="K2095" s="6">
        <v>6.0714999999999998E-2</v>
      </c>
      <c r="L2095" s="6">
        <v>6.0900000000000003E-2</v>
      </c>
      <c r="N2095" s="8">
        <v>5260000</v>
      </c>
      <c r="P2095" s="8">
        <v>3900000</v>
      </c>
      <c r="R2095" s="8">
        <v>2000000</v>
      </c>
      <c r="T2095" s="8">
        <v>2.63</v>
      </c>
      <c r="U2095" s="8">
        <v>6.0999999999999999E-2</v>
      </c>
      <c r="V2095">
        <f t="shared" si="208"/>
        <v>2019</v>
      </c>
      <c r="W2095">
        <f t="shared" si="209"/>
        <v>2019</v>
      </c>
      <c r="X2095" t="str">
        <f t="shared" si="210"/>
        <v>SPN1</v>
      </c>
    </row>
    <row r="2096" spans="1:24" x14ac:dyDescent="0.2">
      <c r="A2096" s="4">
        <v>43536</v>
      </c>
      <c r="B2096" s="4">
        <v>43538</v>
      </c>
      <c r="C2096" t="s">
        <v>628</v>
      </c>
      <c r="D2096" t="s">
        <v>746</v>
      </c>
      <c r="E2096" s="4">
        <v>45427</v>
      </c>
      <c r="F2096" s="6">
        <v>8.1250000000000003E-2</v>
      </c>
      <c r="G2096" s="6">
        <v>7.3999999999999996E-2</v>
      </c>
      <c r="H2096" s="6">
        <v>7.5035199999999996E-2</v>
      </c>
      <c r="I2096" s="6">
        <v>7.8E-2</v>
      </c>
      <c r="J2096" s="6">
        <v>7.3999999999999996E-2</v>
      </c>
      <c r="K2096" s="6">
        <v>7.4379299999999995E-2</v>
      </c>
      <c r="L2096" s="6">
        <v>7.4499999999999997E-2</v>
      </c>
      <c r="N2096" s="8">
        <v>16061000</v>
      </c>
      <c r="P2096" s="8">
        <v>11750000</v>
      </c>
      <c r="R2096" s="8">
        <v>2000000</v>
      </c>
      <c r="T2096" s="8">
        <v>8.0305</v>
      </c>
      <c r="U2096" s="8">
        <v>7.4700000000000003E-2</v>
      </c>
      <c r="V2096">
        <f t="shared" si="208"/>
        <v>2019</v>
      </c>
      <c r="W2096">
        <f t="shared" si="209"/>
        <v>2019</v>
      </c>
      <c r="X2096" t="str">
        <f t="shared" si="210"/>
        <v>FR00</v>
      </c>
    </row>
    <row r="2097" spans="1:24" x14ac:dyDescent="0.2">
      <c r="A2097" s="4">
        <v>43536</v>
      </c>
      <c r="B2097" s="4">
        <v>43538</v>
      </c>
      <c r="C2097" t="s">
        <v>628</v>
      </c>
      <c r="D2097" t="s">
        <v>747</v>
      </c>
      <c r="E2097" s="4">
        <v>47253</v>
      </c>
      <c r="F2097" s="6">
        <v>8.2500000000000004E-2</v>
      </c>
      <c r="G2097" s="6">
        <v>7.8200000000000006E-2</v>
      </c>
      <c r="H2097" s="6">
        <v>7.9013600000000003E-2</v>
      </c>
      <c r="I2097" s="6">
        <v>8.0500000000000002E-2</v>
      </c>
      <c r="J2097" s="6">
        <v>7.8200000000000006E-2</v>
      </c>
      <c r="K2097" s="6">
        <v>7.8487600000000005E-2</v>
      </c>
      <c r="L2097" s="6">
        <v>7.8600000000000003E-2</v>
      </c>
      <c r="N2097" s="8">
        <v>19432300</v>
      </c>
      <c r="P2097" s="8">
        <v>9650000</v>
      </c>
      <c r="R2097" s="8">
        <v>5800000</v>
      </c>
      <c r="T2097" s="8">
        <v>3.3503965517241379</v>
      </c>
      <c r="U2097" s="8">
        <v>7.8600000000000003E-2</v>
      </c>
      <c r="V2097">
        <f t="shared" si="208"/>
        <v>2019</v>
      </c>
      <c r="W2097">
        <f t="shared" si="209"/>
        <v>2019</v>
      </c>
      <c r="X2097" t="str">
        <f t="shared" si="210"/>
        <v>FR00</v>
      </c>
    </row>
    <row r="2098" spans="1:24" x14ac:dyDescent="0.2">
      <c r="A2098" s="4">
        <v>43536</v>
      </c>
      <c r="B2098" s="4">
        <v>43538</v>
      </c>
      <c r="C2098" t="s">
        <v>628</v>
      </c>
      <c r="D2098" t="s">
        <v>437</v>
      </c>
      <c r="E2098" s="4">
        <v>49018</v>
      </c>
      <c r="F2098" s="6">
        <v>8.3750000000000005E-2</v>
      </c>
      <c r="G2098" s="6">
        <v>8.2199999999999995E-2</v>
      </c>
      <c r="H2098" s="6">
        <v>8.2859100000000005E-2</v>
      </c>
      <c r="I2098" s="6">
        <v>8.4199999999999997E-2</v>
      </c>
      <c r="J2098" s="6">
        <v>8.2199999999999995E-2</v>
      </c>
      <c r="K2098" s="6">
        <v>8.2573800000000003E-2</v>
      </c>
      <c r="L2098" s="6">
        <v>8.2699999999999996E-2</v>
      </c>
      <c r="N2098" s="8">
        <v>7770000</v>
      </c>
      <c r="P2098" s="8">
        <v>5600000</v>
      </c>
      <c r="R2098" s="8">
        <v>3050000</v>
      </c>
      <c r="T2098" s="8">
        <v>2.5475409836065572</v>
      </c>
      <c r="U2098" s="8">
        <v>8.2699999999999996E-2</v>
      </c>
      <c r="V2098">
        <f t="shared" si="208"/>
        <v>2019</v>
      </c>
      <c r="W2098">
        <f t="shared" si="209"/>
        <v>2019</v>
      </c>
      <c r="X2098" t="str">
        <f t="shared" si="210"/>
        <v>FR00</v>
      </c>
    </row>
    <row r="2099" spans="1:24" x14ac:dyDescent="0.2">
      <c r="A2099" s="4">
        <v>43536</v>
      </c>
      <c r="B2099" s="4">
        <v>43538</v>
      </c>
      <c r="C2099" t="s">
        <v>628</v>
      </c>
      <c r="D2099" t="s">
        <v>774</v>
      </c>
      <c r="E2099" s="4">
        <v>50875</v>
      </c>
      <c r="F2099" s="6">
        <v>8.3750000000000005E-2</v>
      </c>
      <c r="G2099" s="6">
        <v>8.3099999999999993E-2</v>
      </c>
      <c r="H2099" s="6">
        <v>8.3836400000000005E-2</v>
      </c>
      <c r="I2099" s="6">
        <v>8.4599999999999995E-2</v>
      </c>
      <c r="J2099" s="6">
        <v>8.3099999999999993E-2</v>
      </c>
      <c r="K2099" s="6">
        <v>8.36948E-2</v>
      </c>
      <c r="L2099" s="6">
        <v>8.4000000000000005E-2</v>
      </c>
      <c r="N2099" s="8">
        <v>3184600</v>
      </c>
      <c r="P2099" s="8">
        <v>2050000</v>
      </c>
      <c r="R2099" s="8">
        <v>2050000</v>
      </c>
      <c r="T2099" s="8">
        <v>1.5534634146341464</v>
      </c>
      <c r="U2099" s="8">
        <v>8.3699999999999997E-2</v>
      </c>
      <c r="V2099">
        <f t="shared" si="208"/>
        <v>2019</v>
      </c>
      <c r="W2099">
        <f t="shared" si="209"/>
        <v>2019</v>
      </c>
      <c r="X2099" t="str">
        <f t="shared" si="210"/>
        <v>FR00</v>
      </c>
    </row>
    <row r="2100" spans="1:24" x14ac:dyDescent="0.2">
      <c r="A2100" s="4">
        <v>43536</v>
      </c>
      <c r="B2100" s="4">
        <v>43538</v>
      </c>
      <c r="C2100" t="s">
        <v>628</v>
      </c>
      <c r="D2100" t="s">
        <v>680</v>
      </c>
      <c r="E2100" s="4">
        <v>54193</v>
      </c>
      <c r="F2100" s="6">
        <v>7.3749999999999996E-2</v>
      </c>
      <c r="G2100" s="6">
        <v>8.5000000000000006E-2</v>
      </c>
      <c r="H2100" s="6">
        <v>8.6114300000000005E-2</v>
      </c>
      <c r="I2100" s="6">
        <v>8.7999999999999995E-2</v>
      </c>
      <c r="J2100" s="6">
        <v>8.5000000000000006E-2</v>
      </c>
      <c r="K2100" s="6">
        <v>8.5452700000000006E-2</v>
      </c>
      <c r="L2100" s="6">
        <v>8.5699999999999998E-2</v>
      </c>
      <c r="N2100" s="8">
        <v>2703900</v>
      </c>
      <c r="P2100" s="8">
        <v>1750000</v>
      </c>
      <c r="R2100" s="8">
        <v>1150000</v>
      </c>
      <c r="T2100" s="8">
        <v>2.3512173913043477</v>
      </c>
      <c r="U2100" s="8">
        <v>8.5699999999999998E-2</v>
      </c>
      <c r="V2100">
        <f t="shared" si="208"/>
        <v>2019</v>
      </c>
      <c r="W2100">
        <f t="shared" si="209"/>
        <v>2019</v>
      </c>
      <c r="X2100" t="str">
        <f t="shared" si="210"/>
        <v>FR00</v>
      </c>
    </row>
    <row r="2101" spans="1:24" x14ac:dyDescent="0.2">
      <c r="A2101" s="4">
        <v>43543</v>
      </c>
      <c r="B2101" s="4">
        <v>43545</v>
      </c>
      <c r="C2101" t="s">
        <v>628</v>
      </c>
      <c r="D2101" t="s">
        <v>794</v>
      </c>
      <c r="E2101" s="4">
        <v>43714</v>
      </c>
      <c r="F2101" s="6" t="s">
        <v>630</v>
      </c>
      <c r="G2101" s="6">
        <v>6.3750000000000001E-2</v>
      </c>
      <c r="H2101" s="6">
        <v>6.4740000000000006E-2</v>
      </c>
      <c r="I2101" s="6">
        <v>7.1249999999999994E-2</v>
      </c>
      <c r="J2101" s="6">
        <v>6.3750000000000001E-2</v>
      </c>
      <c r="K2101" s="6">
        <v>6.3995499999999997E-2</v>
      </c>
      <c r="L2101" s="6">
        <v>6.4062499999999994E-2</v>
      </c>
      <c r="M2101" s="8">
        <v>8000000</v>
      </c>
      <c r="N2101" s="8">
        <v>7666000</v>
      </c>
      <c r="O2101" s="8">
        <v>29694000</v>
      </c>
      <c r="P2101" s="8">
        <v>1400000</v>
      </c>
      <c r="Q2101" s="8">
        <v>9297500</v>
      </c>
      <c r="R2101" s="8">
        <v>1400000</v>
      </c>
      <c r="S2101" s="8">
        <v>8980000</v>
      </c>
      <c r="T2101" s="8">
        <v>5.475714285714286</v>
      </c>
      <c r="U2101" s="8">
        <v>6.4000000000000001E-2</v>
      </c>
      <c r="V2101">
        <f t="shared" si="208"/>
        <v>2019</v>
      </c>
      <c r="W2101">
        <f t="shared" si="209"/>
        <v>2019</v>
      </c>
      <c r="X2101" t="str">
        <f t="shared" si="210"/>
        <v>SPNS</v>
      </c>
    </row>
    <row r="2102" spans="1:24" x14ac:dyDescent="0.2">
      <c r="A2102" s="4">
        <v>43543</v>
      </c>
      <c r="B2102" s="4">
        <v>43545</v>
      </c>
      <c r="C2102" t="s">
        <v>628</v>
      </c>
      <c r="D2102" t="s">
        <v>612</v>
      </c>
      <c r="E2102" s="4">
        <v>44331</v>
      </c>
      <c r="F2102" s="6">
        <v>6.5000000000000002E-2</v>
      </c>
      <c r="G2102" s="6">
        <v>7.1874999999999994E-2</v>
      </c>
      <c r="H2102" s="6">
        <v>7.3572399999999996E-2</v>
      </c>
      <c r="I2102" s="6">
        <v>7.4999999999999997E-2</v>
      </c>
      <c r="J2102" s="6">
        <v>7.1874999999999994E-2</v>
      </c>
      <c r="K2102" s="6">
        <v>7.2899500000000006E-2</v>
      </c>
      <c r="L2102" s="6">
        <v>7.3124999999999996E-2</v>
      </c>
      <c r="N2102" s="8">
        <v>13905000</v>
      </c>
      <c r="P2102" s="8">
        <v>4800000</v>
      </c>
      <c r="R2102" s="8">
        <v>4800000</v>
      </c>
      <c r="T2102" s="8">
        <v>2.8968750000000001</v>
      </c>
      <c r="U2102" s="8">
        <v>7.2900000000000006E-2</v>
      </c>
      <c r="V2102">
        <f t="shared" si="208"/>
        <v>2019</v>
      </c>
      <c r="W2102">
        <f t="shared" si="209"/>
        <v>2019</v>
      </c>
      <c r="X2102" t="str">
        <f t="shared" si="210"/>
        <v>PBS0</v>
      </c>
    </row>
    <row r="2103" spans="1:24" x14ac:dyDescent="0.2">
      <c r="A2103" s="4">
        <v>43543</v>
      </c>
      <c r="B2103" s="4">
        <v>43545</v>
      </c>
      <c r="C2103" t="s">
        <v>628</v>
      </c>
      <c r="D2103" t="s">
        <v>750</v>
      </c>
      <c r="E2103" s="4">
        <v>45184</v>
      </c>
      <c r="F2103" s="6">
        <v>8.2500000000000004E-2</v>
      </c>
      <c r="G2103" s="6">
        <v>7.3437500000000003E-2</v>
      </c>
      <c r="H2103" s="6">
        <v>7.5144299999999997E-2</v>
      </c>
      <c r="I2103" s="6">
        <v>7.6249999999999998E-2</v>
      </c>
      <c r="J2103" s="6">
        <v>7.3437500000000003E-2</v>
      </c>
      <c r="K2103" s="6">
        <v>7.3782200000000006E-2</v>
      </c>
      <c r="L2103" s="6">
        <v>7.4374999999999997E-2</v>
      </c>
      <c r="N2103" s="8">
        <v>2048500</v>
      </c>
      <c r="P2103" s="8">
        <v>180000</v>
      </c>
      <c r="R2103" s="8">
        <v>180000</v>
      </c>
      <c r="T2103" s="8">
        <v>11.380555555555556</v>
      </c>
      <c r="U2103" s="8">
        <v>7.3800000000000004E-2</v>
      </c>
      <c r="V2103">
        <f t="shared" si="208"/>
        <v>2019</v>
      </c>
      <c r="W2103">
        <f t="shared" si="209"/>
        <v>2019</v>
      </c>
      <c r="X2103" t="str">
        <f t="shared" si="210"/>
        <v>PBS0</v>
      </c>
    </row>
    <row r="2104" spans="1:24" x14ac:dyDescent="0.2">
      <c r="A2104" s="4">
        <v>43543</v>
      </c>
      <c r="B2104" s="4">
        <v>43545</v>
      </c>
      <c r="C2104" t="s">
        <v>628</v>
      </c>
      <c r="D2104" t="s">
        <v>776</v>
      </c>
      <c r="E2104" s="4">
        <v>46341</v>
      </c>
      <c r="F2104" s="6">
        <v>8.5000000000000006E-2</v>
      </c>
      <c r="G2104" s="6">
        <v>7.6249999999999998E-2</v>
      </c>
      <c r="H2104" s="6">
        <v>7.7378600000000006E-2</v>
      </c>
      <c r="I2104" s="6">
        <v>8.1250000000000003E-2</v>
      </c>
      <c r="J2104" s="6">
        <v>7.6249999999999998E-2</v>
      </c>
      <c r="K2104" s="6">
        <v>7.6562000000000005E-2</v>
      </c>
      <c r="L2104" s="6">
        <v>7.6874999999999999E-2</v>
      </c>
      <c r="N2104" s="8">
        <v>1507500</v>
      </c>
      <c r="P2104" s="8">
        <v>1507500</v>
      </c>
      <c r="R2104" s="8">
        <v>1250000</v>
      </c>
      <c r="T2104" s="8">
        <v>1.206</v>
      </c>
      <c r="U2104" s="8">
        <v>7.7499999999999999E-2</v>
      </c>
      <c r="V2104">
        <f t="shared" si="208"/>
        <v>2019</v>
      </c>
      <c r="W2104">
        <f t="shared" si="209"/>
        <v>2019</v>
      </c>
      <c r="X2104" t="str">
        <f t="shared" si="210"/>
        <v>PBS0</v>
      </c>
    </row>
    <row r="2105" spans="1:24" x14ac:dyDescent="0.2">
      <c r="A2105" s="4">
        <v>43543</v>
      </c>
      <c r="B2105" s="4">
        <v>43545</v>
      </c>
      <c r="C2105" t="s">
        <v>628</v>
      </c>
      <c r="D2105" t="s">
        <v>777</v>
      </c>
      <c r="E2105" s="4">
        <v>49049</v>
      </c>
      <c r="F2105" s="6">
        <v>8.6249999999999993E-2</v>
      </c>
      <c r="G2105" s="6">
        <v>8.2500000000000004E-2</v>
      </c>
      <c r="H2105" s="6">
        <v>8.5665000000000005E-2</v>
      </c>
      <c r="I2105" s="6">
        <v>8.7187500000000001E-2</v>
      </c>
      <c r="J2105" s="6">
        <v>8.2500000000000004E-2</v>
      </c>
      <c r="K2105" s="6">
        <v>8.3020800000000006E-2</v>
      </c>
      <c r="L2105" s="6">
        <v>8.3750000000000005E-2</v>
      </c>
      <c r="N2105" s="8">
        <v>2088000</v>
      </c>
      <c r="P2105" s="8">
        <v>30000</v>
      </c>
      <c r="R2105" s="8">
        <v>30000</v>
      </c>
      <c r="T2105" s="8">
        <v>69.599999999999994</v>
      </c>
      <c r="U2105" s="8">
        <v>8.3199999999999996E-2</v>
      </c>
      <c r="V2105">
        <f t="shared" si="208"/>
        <v>2019</v>
      </c>
      <c r="W2105">
        <f t="shared" si="209"/>
        <v>2019</v>
      </c>
      <c r="X2105" t="str">
        <f t="shared" si="210"/>
        <v>PBS0</v>
      </c>
    </row>
    <row r="2106" spans="1:24" x14ac:dyDescent="0.2">
      <c r="A2106" s="4">
        <v>43543</v>
      </c>
      <c r="B2106" s="4">
        <v>43545</v>
      </c>
      <c r="C2106" t="s">
        <v>628</v>
      </c>
      <c r="D2106" t="s">
        <v>670</v>
      </c>
      <c r="E2106" s="4">
        <v>53888</v>
      </c>
      <c r="F2106" s="6">
        <v>0.08</v>
      </c>
      <c r="G2106" s="6">
        <v>8.7499999999999994E-2</v>
      </c>
      <c r="H2106" s="6">
        <v>8.9256799999999997E-2</v>
      </c>
      <c r="I2106" s="6">
        <v>9.2812500000000006E-2</v>
      </c>
      <c r="J2106" s="6">
        <v>8.7499999999999994E-2</v>
      </c>
      <c r="K2106" s="6">
        <v>8.8244699999999995E-2</v>
      </c>
      <c r="L2106" s="6">
        <v>8.9062500000000003E-2</v>
      </c>
      <c r="N2106" s="8">
        <v>2479000</v>
      </c>
      <c r="P2106" s="8">
        <v>1380000</v>
      </c>
      <c r="R2106" s="8">
        <v>1320000</v>
      </c>
      <c r="T2106" s="8">
        <v>1.8780303030303029</v>
      </c>
      <c r="U2106" s="8">
        <v>8.8300000000000003E-2</v>
      </c>
      <c r="V2106">
        <f t="shared" si="208"/>
        <v>2019</v>
      </c>
      <c r="W2106">
        <f t="shared" si="209"/>
        <v>2019</v>
      </c>
      <c r="X2106" t="str">
        <f t="shared" si="210"/>
        <v>PBS0</v>
      </c>
    </row>
    <row r="2107" spans="1:24" x14ac:dyDescent="0.2">
      <c r="A2107" s="4">
        <v>43550</v>
      </c>
      <c r="B2107" s="4">
        <v>43552</v>
      </c>
      <c r="C2107" t="s">
        <v>628</v>
      </c>
      <c r="D2107" t="s">
        <v>795</v>
      </c>
      <c r="E2107" s="4">
        <v>43643</v>
      </c>
      <c r="F2107" s="6" t="s">
        <v>630</v>
      </c>
      <c r="G2107" s="6">
        <v>5.7799999999999997E-2</v>
      </c>
      <c r="H2107" s="6">
        <v>5.8049799999999999E-2</v>
      </c>
      <c r="I2107" s="6">
        <v>5.8700000000000002E-2</v>
      </c>
      <c r="J2107" s="6">
        <v>5.7799999999999997E-2</v>
      </c>
      <c r="K2107" s="6">
        <v>5.7950000000000002E-2</v>
      </c>
      <c r="L2107" s="6">
        <v>5.8000000000000003E-2</v>
      </c>
      <c r="M2107" s="8">
        <v>15000000</v>
      </c>
      <c r="N2107" s="8">
        <v>4350000</v>
      </c>
      <c r="O2107" s="8">
        <v>59500800</v>
      </c>
      <c r="P2107" s="8">
        <v>3800000</v>
      </c>
      <c r="Q2107" s="8">
        <v>32784500</v>
      </c>
      <c r="R2107" s="8">
        <v>2000000</v>
      </c>
      <c r="S2107" s="8">
        <v>24950000</v>
      </c>
      <c r="T2107" s="8">
        <v>2.1749999999999998</v>
      </c>
      <c r="U2107" s="8">
        <v>5.8000000000000003E-2</v>
      </c>
      <c r="V2107">
        <f t="shared" si="208"/>
        <v>2019</v>
      </c>
      <c r="W2107">
        <f t="shared" si="209"/>
        <v>2019</v>
      </c>
      <c r="X2107" t="str">
        <f t="shared" si="210"/>
        <v>SPN0</v>
      </c>
    </row>
    <row r="2108" spans="1:24" x14ac:dyDescent="0.2">
      <c r="A2108" s="4">
        <v>43550</v>
      </c>
      <c r="B2108" s="4">
        <v>43552</v>
      </c>
      <c r="C2108" t="s">
        <v>628</v>
      </c>
      <c r="D2108" t="s">
        <v>793</v>
      </c>
      <c r="E2108" s="4">
        <v>43903</v>
      </c>
      <c r="F2108" s="6" t="s">
        <v>630</v>
      </c>
      <c r="G2108" s="6">
        <v>6.0100000000000001E-2</v>
      </c>
      <c r="H2108" s="6">
        <v>6.0621399999999999E-2</v>
      </c>
      <c r="I2108" s="6">
        <v>6.0999999999999999E-2</v>
      </c>
      <c r="J2108" s="6">
        <v>6.0100000000000001E-2</v>
      </c>
      <c r="K2108" s="6">
        <v>6.0493999999999999E-2</v>
      </c>
      <c r="L2108" s="6">
        <v>6.0499999999999998E-2</v>
      </c>
      <c r="N2108" s="8">
        <v>5215000</v>
      </c>
      <c r="P2108" s="8">
        <v>2150000</v>
      </c>
      <c r="R2108" s="8">
        <v>2000000</v>
      </c>
      <c r="T2108" s="8">
        <v>2.6074999999999999</v>
      </c>
      <c r="U2108" s="8">
        <v>6.0499999999999998E-2</v>
      </c>
      <c r="V2108">
        <f t="shared" si="208"/>
        <v>2019</v>
      </c>
      <c r="W2108">
        <f t="shared" si="209"/>
        <v>2019</v>
      </c>
      <c r="X2108" t="str">
        <f t="shared" si="210"/>
        <v>SPN1</v>
      </c>
    </row>
    <row r="2109" spans="1:24" x14ac:dyDescent="0.2">
      <c r="A2109" s="4">
        <v>43550</v>
      </c>
      <c r="B2109" s="4">
        <v>43552</v>
      </c>
      <c r="C2109" t="s">
        <v>628</v>
      </c>
      <c r="D2109" t="s">
        <v>746</v>
      </c>
      <c r="E2109" s="4">
        <v>45427</v>
      </c>
      <c r="F2109" s="6">
        <v>8.1250000000000003E-2</v>
      </c>
      <c r="G2109" s="6">
        <v>6.9900000000000004E-2</v>
      </c>
      <c r="H2109" s="6">
        <v>7.0638500000000007E-2</v>
      </c>
      <c r="I2109" s="6">
        <v>7.2999999999999995E-2</v>
      </c>
      <c r="J2109" s="6">
        <v>6.9900000000000004E-2</v>
      </c>
      <c r="K2109" s="6">
        <v>7.0140400000000006E-2</v>
      </c>
      <c r="L2109" s="6">
        <v>7.0199999999999999E-2</v>
      </c>
      <c r="N2109" s="8">
        <v>13508000</v>
      </c>
      <c r="P2109" s="8">
        <v>3250000</v>
      </c>
      <c r="R2109" s="8">
        <v>2000000</v>
      </c>
      <c r="T2109" s="8">
        <v>6.7539999999999996</v>
      </c>
      <c r="U2109" s="8">
        <v>7.0199999999999999E-2</v>
      </c>
      <c r="V2109">
        <f t="shared" si="208"/>
        <v>2019</v>
      </c>
      <c r="W2109">
        <f t="shared" si="209"/>
        <v>2019</v>
      </c>
      <c r="X2109" t="str">
        <f t="shared" si="210"/>
        <v>FR00</v>
      </c>
    </row>
    <row r="2110" spans="1:24" x14ac:dyDescent="0.2">
      <c r="A2110" s="4">
        <v>43550</v>
      </c>
      <c r="B2110" s="4">
        <v>43552</v>
      </c>
      <c r="C2110" t="s">
        <v>628</v>
      </c>
      <c r="D2110" t="s">
        <v>747</v>
      </c>
      <c r="E2110" s="4">
        <v>47253</v>
      </c>
      <c r="F2110" s="6">
        <v>8.2500000000000004E-2</v>
      </c>
      <c r="G2110" s="6">
        <v>7.5399999999999995E-2</v>
      </c>
      <c r="H2110" s="6">
        <v>7.5944700000000004E-2</v>
      </c>
      <c r="I2110" s="6">
        <v>7.7399999999999997E-2</v>
      </c>
      <c r="J2110" s="6">
        <v>7.5399999999999995E-2</v>
      </c>
      <c r="K2110" s="6">
        <v>7.5599799999999995E-2</v>
      </c>
      <c r="L2110" s="6">
        <v>7.5700000000000003E-2</v>
      </c>
      <c r="N2110" s="8">
        <v>16347000</v>
      </c>
      <c r="P2110" s="8">
        <v>3900000</v>
      </c>
      <c r="R2110" s="8">
        <v>3900000</v>
      </c>
      <c r="T2110" s="8">
        <v>4.1915384615384612</v>
      </c>
      <c r="U2110" s="8">
        <v>7.5600000000000001E-2</v>
      </c>
      <c r="V2110">
        <f t="shared" si="208"/>
        <v>2019</v>
      </c>
      <c r="W2110">
        <f t="shared" si="209"/>
        <v>2019</v>
      </c>
      <c r="X2110" t="str">
        <f t="shared" si="210"/>
        <v>FR00</v>
      </c>
    </row>
    <row r="2111" spans="1:24" x14ac:dyDescent="0.2">
      <c r="A2111" s="4">
        <v>43550</v>
      </c>
      <c r="B2111" s="4">
        <v>43552</v>
      </c>
      <c r="C2111" t="s">
        <v>628</v>
      </c>
      <c r="D2111" t="s">
        <v>437</v>
      </c>
      <c r="E2111" s="4">
        <v>49018</v>
      </c>
      <c r="F2111" s="6">
        <v>8.3750000000000005E-2</v>
      </c>
      <c r="G2111" s="6">
        <v>7.9399999999999998E-2</v>
      </c>
      <c r="H2111" s="6">
        <v>8.02118E-2</v>
      </c>
      <c r="I2111" s="6">
        <v>8.3199999999999996E-2</v>
      </c>
      <c r="J2111" s="6">
        <v>7.9399999999999998E-2</v>
      </c>
      <c r="K2111" s="6">
        <v>7.9925999999999997E-2</v>
      </c>
      <c r="L2111" s="6">
        <v>8.0299999999999996E-2</v>
      </c>
      <c r="N2111" s="8">
        <v>10542200</v>
      </c>
      <c r="P2111" s="8">
        <v>10542200</v>
      </c>
      <c r="R2111" s="8">
        <v>7000000</v>
      </c>
      <c r="T2111" s="8">
        <v>1.5060285714285715</v>
      </c>
      <c r="U2111" s="8">
        <v>8.0299999999999996E-2</v>
      </c>
      <c r="V2111">
        <f t="shared" si="208"/>
        <v>2019</v>
      </c>
      <c r="W2111">
        <f t="shared" si="209"/>
        <v>2019</v>
      </c>
      <c r="X2111" t="str">
        <f t="shared" si="210"/>
        <v>FR00</v>
      </c>
    </row>
    <row r="2112" spans="1:24" x14ac:dyDescent="0.2">
      <c r="A2112" s="4">
        <v>43550</v>
      </c>
      <c r="B2112" s="4">
        <v>43552</v>
      </c>
      <c r="C2112" t="s">
        <v>628</v>
      </c>
      <c r="D2112" t="s">
        <v>774</v>
      </c>
      <c r="E2112" s="4">
        <v>50875</v>
      </c>
      <c r="F2112" s="6">
        <v>8.3750000000000005E-2</v>
      </c>
      <c r="G2112" s="6">
        <v>0.08</v>
      </c>
      <c r="H2112" s="6">
        <v>8.0976300000000001E-2</v>
      </c>
      <c r="I2112" s="6">
        <v>8.3799999999999999E-2</v>
      </c>
      <c r="J2112" s="6">
        <v>0.08</v>
      </c>
      <c r="K2112" s="6">
        <v>8.0832600000000004E-2</v>
      </c>
      <c r="L2112" s="6">
        <v>8.1199999999999994E-2</v>
      </c>
      <c r="N2112" s="8">
        <v>7492300</v>
      </c>
      <c r="P2112" s="8">
        <v>7492300</v>
      </c>
      <c r="R2112" s="8">
        <v>6400000</v>
      </c>
      <c r="T2112" s="8">
        <v>1.170671875</v>
      </c>
      <c r="U2112" s="8">
        <v>8.1199999999999994E-2</v>
      </c>
      <c r="V2112">
        <f t="shared" si="208"/>
        <v>2019</v>
      </c>
      <c r="W2112">
        <f t="shared" si="209"/>
        <v>2019</v>
      </c>
      <c r="X2112" t="str">
        <f t="shared" si="210"/>
        <v>FR00</v>
      </c>
    </row>
    <row r="2113" spans="1:24" x14ac:dyDescent="0.2">
      <c r="A2113" s="4">
        <v>43550</v>
      </c>
      <c r="B2113" s="4">
        <v>43552</v>
      </c>
      <c r="C2113" t="s">
        <v>628</v>
      </c>
      <c r="D2113" t="s">
        <v>680</v>
      </c>
      <c r="E2113" s="4">
        <v>54193</v>
      </c>
      <c r="F2113" s="6">
        <v>7.3749999999999996E-2</v>
      </c>
      <c r="G2113" s="6">
        <v>8.3500000000000005E-2</v>
      </c>
      <c r="H2113" s="6">
        <v>8.4449200000000002E-2</v>
      </c>
      <c r="I2113" s="6">
        <v>8.5599999999999996E-2</v>
      </c>
      <c r="J2113" s="6">
        <v>8.3500000000000005E-2</v>
      </c>
      <c r="K2113" s="6">
        <v>8.4293900000000005E-2</v>
      </c>
      <c r="L2113" s="6">
        <v>8.4699999999999998E-2</v>
      </c>
      <c r="N2113" s="8">
        <v>2046300</v>
      </c>
      <c r="P2113" s="8">
        <v>1650000</v>
      </c>
      <c r="R2113" s="8">
        <v>1650000</v>
      </c>
      <c r="T2113" s="8">
        <v>1.2401818181818183</v>
      </c>
      <c r="U2113" s="8">
        <v>8.43E-2</v>
      </c>
      <c r="V2113">
        <f t="shared" si="208"/>
        <v>2019</v>
      </c>
      <c r="W2113">
        <f t="shared" si="209"/>
        <v>2019</v>
      </c>
      <c r="X2113" t="str">
        <f t="shared" si="210"/>
        <v>FR00</v>
      </c>
    </row>
    <row r="2114" spans="1:24" x14ac:dyDescent="0.2">
      <c r="A2114" s="4">
        <v>43550</v>
      </c>
      <c r="B2114" s="4">
        <v>43552</v>
      </c>
      <c r="C2114" t="s">
        <v>624</v>
      </c>
      <c r="D2114" t="s">
        <v>796</v>
      </c>
      <c r="E2114" s="4">
        <v>44237</v>
      </c>
      <c r="F2114" s="6">
        <v>8.0500000000000002E-2</v>
      </c>
      <c r="K2114" s="6">
        <v>8.0500000000000002E-2</v>
      </c>
      <c r="M2114" s="8">
        <v>20000000</v>
      </c>
      <c r="N2114" s="8">
        <v>21117570</v>
      </c>
      <c r="P2114" s="8">
        <v>21117570</v>
      </c>
      <c r="R2114" s="8">
        <v>21117570</v>
      </c>
      <c r="T2114" s="8">
        <v>1</v>
      </c>
      <c r="U2114" s="8">
        <v>8.0500000000000002E-2</v>
      </c>
      <c r="V2114">
        <f t="shared" si="208"/>
        <v>2019</v>
      </c>
      <c r="W2114">
        <f t="shared" si="209"/>
        <v>2019</v>
      </c>
      <c r="X2114" t="str">
        <f t="shared" si="210"/>
        <v>SR-0</v>
      </c>
    </row>
    <row r="2115" spans="1:24" x14ac:dyDescent="0.2">
      <c r="A2115" s="4">
        <v>43557</v>
      </c>
      <c r="B2115" s="4">
        <v>43560</v>
      </c>
      <c r="C2115" t="s">
        <v>628</v>
      </c>
      <c r="D2115" t="s">
        <v>797</v>
      </c>
      <c r="E2115" s="4">
        <v>43741</v>
      </c>
      <c r="F2115" s="6" t="s">
        <v>630</v>
      </c>
      <c r="G2115" s="6">
        <v>6.1874999999999999E-2</v>
      </c>
      <c r="H2115" s="6">
        <v>6.3752000000000003E-2</v>
      </c>
      <c r="I2115" s="6">
        <v>7.0000000000000007E-2</v>
      </c>
      <c r="J2115" s="6">
        <v>6.1874999999999999E-2</v>
      </c>
      <c r="K2115" s="6">
        <v>6.2475000000000003E-2</v>
      </c>
      <c r="L2115" s="6">
        <v>6.3125000000000001E-2</v>
      </c>
      <c r="M2115" s="8">
        <v>8000000</v>
      </c>
      <c r="N2115" s="8">
        <v>6636000</v>
      </c>
      <c r="O2115" s="8">
        <v>18417000</v>
      </c>
      <c r="P2115" s="8">
        <v>500000</v>
      </c>
      <c r="Q2115" s="8">
        <v>8040000</v>
      </c>
      <c r="R2115" s="8">
        <v>500000</v>
      </c>
      <c r="S2115" s="8">
        <v>8030000</v>
      </c>
      <c r="T2115" s="8">
        <v>13.272</v>
      </c>
      <c r="U2115" s="8">
        <v>6.25E-2</v>
      </c>
      <c r="V2115">
        <f t="shared" si="208"/>
        <v>2019</v>
      </c>
      <c r="W2115">
        <f t="shared" si="209"/>
        <v>2019</v>
      </c>
      <c r="X2115" t="str">
        <f t="shared" si="210"/>
        <v>SPNS</v>
      </c>
    </row>
    <row r="2116" spans="1:24" x14ac:dyDescent="0.2">
      <c r="A2116" s="4">
        <v>43557</v>
      </c>
      <c r="B2116" s="4">
        <v>43560</v>
      </c>
      <c r="C2116" t="s">
        <v>628</v>
      </c>
      <c r="D2116" t="s">
        <v>612</v>
      </c>
      <c r="E2116" s="4">
        <v>44331</v>
      </c>
      <c r="F2116" s="6">
        <v>6.5000000000000002E-2</v>
      </c>
      <c r="G2116" s="6">
        <v>7.0624999999999993E-2</v>
      </c>
      <c r="H2116" s="6">
        <v>7.1804999999999994E-2</v>
      </c>
      <c r="I2116" s="6">
        <v>7.4374999999999997E-2</v>
      </c>
      <c r="J2116" s="6">
        <v>7.0624999999999993E-2</v>
      </c>
      <c r="K2116" s="6">
        <v>7.1396699999999994E-2</v>
      </c>
      <c r="L2116" s="6">
        <v>7.2187500000000002E-2</v>
      </c>
      <c r="N2116" s="8">
        <v>6617000</v>
      </c>
      <c r="P2116" s="8">
        <v>4900000</v>
      </c>
      <c r="R2116" s="8">
        <v>4900000</v>
      </c>
      <c r="T2116" s="8">
        <v>1.3504081632653062</v>
      </c>
      <c r="U2116" s="8">
        <v>7.1400000000000005E-2</v>
      </c>
      <c r="V2116">
        <f t="shared" si="208"/>
        <v>2019</v>
      </c>
      <c r="W2116">
        <f t="shared" si="209"/>
        <v>2019</v>
      </c>
      <c r="X2116" t="str">
        <f t="shared" si="210"/>
        <v>PBS0</v>
      </c>
    </row>
    <row r="2117" spans="1:24" x14ac:dyDescent="0.2">
      <c r="A2117" s="4">
        <v>43557</v>
      </c>
      <c r="B2117" s="4">
        <v>43560</v>
      </c>
      <c r="C2117" t="s">
        <v>628</v>
      </c>
      <c r="D2117" t="s">
        <v>750</v>
      </c>
      <c r="E2117" s="4">
        <v>45184</v>
      </c>
      <c r="F2117" s="6">
        <v>8.2500000000000004E-2</v>
      </c>
      <c r="G2117" s="6">
        <v>7.2187500000000002E-2</v>
      </c>
      <c r="H2117" s="6">
        <v>7.3767399999999997E-2</v>
      </c>
      <c r="I2117" s="6">
        <v>7.4999999999999997E-2</v>
      </c>
      <c r="J2117" s="6">
        <v>7.2187500000000002E-2</v>
      </c>
      <c r="K2117" s="6">
        <v>7.2668200000000002E-2</v>
      </c>
      <c r="L2117" s="6">
        <v>7.3124999999999996E-2</v>
      </c>
      <c r="N2117" s="8">
        <v>873000</v>
      </c>
      <c r="P2117" s="8">
        <v>350000</v>
      </c>
      <c r="R2117" s="8">
        <v>340000</v>
      </c>
      <c r="T2117" s="8">
        <v>2.5676470588235296</v>
      </c>
      <c r="U2117" s="8">
        <v>7.2700000000000001E-2</v>
      </c>
      <c r="V2117">
        <f t="shared" si="208"/>
        <v>2019</v>
      </c>
      <c r="W2117">
        <f t="shared" si="209"/>
        <v>2019</v>
      </c>
      <c r="X2117" t="str">
        <f t="shared" si="210"/>
        <v>PBS0</v>
      </c>
    </row>
    <row r="2118" spans="1:24" x14ac:dyDescent="0.2">
      <c r="A2118" s="4">
        <v>43557</v>
      </c>
      <c r="B2118" s="4">
        <v>43560</v>
      </c>
      <c r="C2118" t="s">
        <v>628</v>
      </c>
      <c r="D2118" t="s">
        <v>776</v>
      </c>
      <c r="E2118" s="4">
        <v>46341</v>
      </c>
      <c r="F2118" s="6">
        <v>8.5000000000000006E-2</v>
      </c>
      <c r="G2118" s="6">
        <v>7.4999999999999997E-2</v>
      </c>
      <c r="H2118" s="6">
        <v>7.5641899999999998E-2</v>
      </c>
      <c r="I2118" s="6">
        <v>7.8750000000000001E-2</v>
      </c>
      <c r="J2118" s="6">
        <v>7.4999999999999997E-2</v>
      </c>
      <c r="K2118" s="6">
        <v>7.5596099999999999E-2</v>
      </c>
      <c r="L2118" s="6">
        <v>7.6249999999999998E-2</v>
      </c>
      <c r="N2118" s="8">
        <v>974500</v>
      </c>
      <c r="P2118" s="8">
        <v>950000</v>
      </c>
      <c r="R2118" s="8">
        <v>950000</v>
      </c>
      <c r="T2118" s="8">
        <v>1.0257894736842106</v>
      </c>
      <c r="U2118" s="8">
        <v>7.5600000000000001E-2</v>
      </c>
      <c r="V2118">
        <f t="shared" si="208"/>
        <v>2019</v>
      </c>
      <c r="W2118">
        <f t="shared" si="209"/>
        <v>2019</v>
      </c>
      <c r="X2118" t="str">
        <f t="shared" si="210"/>
        <v>PBS0</v>
      </c>
    </row>
    <row r="2119" spans="1:24" x14ac:dyDescent="0.2">
      <c r="A2119" s="4">
        <v>43557</v>
      </c>
      <c r="B2119" s="4">
        <v>43560</v>
      </c>
      <c r="C2119" t="s">
        <v>628</v>
      </c>
      <c r="D2119" t="s">
        <v>777</v>
      </c>
      <c r="E2119" s="4">
        <v>49049</v>
      </c>
      <c r="F2119" s="6">
        <v>8.6249999999999993E-2</v>
      </c>
      <c r="G2119" s="6">
        <v>8.1875000000000003E-2</v>
      </c>
      <c r="H2119" s="6">
        <v>8.3235600000000007E-2</v>
      </c>
      <c r="I2119" s="6">
        <v>8.3750000000000005E-2</v>
      </c>
      <c r="J2119" s="6">
        <v>8.1875000000000003E-2</v>
      </c>
      <c r="K2119" s="6">
        <v>8.2998000000000002E-2</v>
      </c>
      <c r="L2119" s="6">
        <v>8.3437499999999998E-2</v>
      </c>
      <c r="N2119" s="8">
        <v>805000</v>
      </c>
      <c r="P2119" s="8">
        <v>420000</v>
      </c>
      <c r="R2119" s="8">
        <v>420000</v>
      </c>
      <c r="T2119" s="8">
        <v>1.9166666666666667</v>
      </c>
      <c r="U2119" s="8">
        <v>8.3000000000000004E-2</v>
      </c>
      <c r="V2119">
        <f t="shared" si="208"/>
        <v>2019</v>
      </c>
      <c r="W2119">
        <f t="shared" si="209"/>
        <v>2019</v>
      </c>
      <c r="X2119" t="str">
        <f t="shared" si="210"/>
        <v>PBS0</v>
      </c>
    </row>
    <row r="2120" spans="1:24" x14ac:dyDescent="0.2">
      <c r="A2120" s="4">
        <v>43557</v>
      </c>
      <c r="B2120" s="4">
        <v>43560</v>
      </c>
      <c r="C2120" t="s">
        <v>628</v>
      </c>
      <c r="D2120" t="s">
        <v>670</v>
      </c>
      <c r="E2120" s="4">
        <v>53888</v>
      </c>
      <c r="F2120" s="6">
        <v>0.08</v>
      </c>
      <c r="G2120" s="6">
        <v>8.6874999999999994E-2</v>
      </c>
      <c r="H2120" s="6">
        <v>8.8048600000000005E-2</v>
      </c>
      <c r="I2120" s="6">
        <v>8.9062500000000003E-2</v>
      </c>
      <c r="J2120" s="6">
        <v>8.6874999999999994E-2</v>
      </c>
      <c r="K2120" s="6">
        <v>8.7699399999999997E-2</v>
      </c>
      <c r="L2120" s="6">
        <v>8.8124999999999995E-2</v>
      </c>
      <c r="N2120" s="8">
        <v>2511500</v>
      </c>
      <c r="P2120" s="8">
        <v>920000</v>
      </c>
      <c r="R2120" s="8">
        <v>920000</v>
      </c>
      <c r="T2120" s="8">
        <v>2.7298913043478259</v>
      </c>
      <c r="U2120" s="8">
        <v>8.77E-2</v>
      </c>
      <c r="V2120">
        <f t="shared" si="208"/>
        <v>2019</v>
      </c>
      <c r="W2120">
        <f t="shared" si="209"/>
        <v>2019</v>
      </c>
      <c r="X2120" t="str">
        <f t="shared" si="210"/>
        <v>PBS0</v>
      </c>
    </row>
    <row r="2121" spans="1:24" x14ac:dyDescent="0.2">
      <c r="A2121" s="4">
        <v>43564</v>
      </c>
      <c r="B2121" s="4">
        <v>43566</v>
      </c>
      <c r="C2121" t="s">
        <v>628</v>
      </c>
      <c r="D2121" t="s">
        <v>798</v>
      </c>
      <c r="E2121" s="4">
        <v>43656</v>
      </c>
      <c r="F2121" s="6" t="s">
        <v>630</v>
      </c>
      <c r="G2121" s="6">
        <v>5.7500000000000002E-2</v>
      </c>
      <c r="H2121" s="6">
        <v>5.7977500000000001E-2</v>
      </c>
      <c r="I2121" s="6">
        <v>5.8500000000000003E-2</v>
      </c>
      <c r="J2121" s="6">
        <v>5.7500000000000002E-2</v>
      </c>
      <c r="K2121" s="6">
        <v>5.7977500000000001E-2</v>
      </c>
      <c r="L2121" s="6">
        <v>5.8500000000000003E-2</v>
      </c>
      <c r="M2121" s="8">
        <v>15000000</v>
      </c>
      <c r="N2121" s="8">
        <v>3010000</v>
      </c>
      <c r="O2121" s="8">
        <v>31842800</v>
      </c>
      <c r="P2121" s="8">
        <v>1420000</v>
      </c>
      <c r="Q2121" s="8">
        <v>18180000</v>
      </c>
      <c r="R2121" s="8">
        <v>1420000</v>
      </c>
      <c r="S2121" s="8">
        <v>15720000</v>
      </c>
      <c r="T2121" s="8">
        <v>2.119718309859155</v>
      </c>
      <c r="U2121" s="8">
        <v>5.8000000000000003E-2</v>
      </c>
      <c r="V2121">
        <f t="shared" si="208"/>
        <v>2019</v>
      </c>
      <c r="W2121">
        <f t="shared" si="209"/>
        <v>2019</v>
      </c>
      <c r="X2121" t="str">
        <f t="shared" si="210"/>
        <v>SPN0</v>
      </c>
    </row>
    <row r="2122" spans="1:24" x14ac:dyDescent="0.2">
      <c r="A2122" s="4">
        <v>43564</v>
      </c>
      <c r="B2122" s="4">
        <v>43566</v>
      </c>
      <c r="C2122" t="s">
        <v>628</v>
      </c>
      <c r="D2122" t="s">
        <v>799</v>
      </c>
      <c r="E2122" s="4">
        <v>43931</v>
      </c>
      <c r="F2122" s="6" t="s">
        <v>630</v>
      </c>
      <c r="G2122" s="6">
        <v>0.06</v>
      </c>
      <c r="H2122" s="6">
        <v>6.0475399999999999E-2</v>
      </c>
      <c r="I2122" s="6">
        <v>6.0999999999999999E-2</v>
      </c>
      <c r="J2122" s="6">
        <v>0.06</v>
      </c>
      <c r="K2122" s="6">
        <v>6.0260000000000001E-2</v>
      </c>
      <c r="L2122" s="6">
        <v>6.0400000000000002E-2</v>
      </c>
      <c r="N2122" s="8">
        <v>5180000</v>
      </c>
      <c r="P2122" s="8">
        <v>4060000</v>
      </c>
      <c r="R2122" s="8">
        <v>2000000</v>
      </c>
      <c r="T2122" s="8">
        <v>2.59</v>
      </c>
      <c r="U2122" s="8">
        <v>6.0499999999999998E-2</v>
      </c>
      <c r="V2122">
        <f t="shared" si="208"/>
        <v>2019</v>
      </c>
      <c r="W2122">
        <f t="shared" si="209"/>
        <v>2019</v>
      </c>
      <c r="X2122" t="str">
        <f t="shared" si="210"/>
        <v>SPN1</v>
      </c>
    </row>
    <row r="2123" spans="1:24" x14ac:dyDescent="0.2">
      <c r="A2123" s="4">
        <v>43564</v>
      </c>
      <c r="B2123" s="4">
        <v>43566</v>
      </c>
      <c r="C2123" t="s">
        <v>628</v>
      </c>
      <c r="D2123" t="s">
        <v>746</v>
      </c>
      <c r="E2123" s="4">
        <v>45427</v>
      </c>
      <c r="F2123" s="6">
        <v>8.1250000000000003E-2</v>
      </c>
      <c r="G2123" s="6">
        <v>7.0999999999999994E-2</v>
      </c>
      <c r="H2123" s="6">
        <v>7.1867100000000003E-2</v>
      </c>
      <c r="I2123" s="6">
        <v>7.5300000000000006E-2</v>
      </c>
      <c r="J2123" s="6">
        <v>7.0999999999999994E-2</v>
      </c>
      <c r="K2123" s="6">
        <v>7.1377499999999997E-2</v>
      </c>
      <c r="L2123" s="6">
        <v>7.17E-2</v>
      </c>
      <c r="N2123" s="8">
        <v>5405200</v>
      </c>
      <c r="P2123" s="8">
        <v>2400000</v>
      </c>
      <c r="R2123" s="8">
        <v>2300000</v>
      </c>
      <c r="T2123" s="8">
        <v>2.3500869565217393</v>
      </c>
      <c r="U2123" s="8">
        <v>7.1400000000000005E-2</v>
      </c>
      <c r="V2123">
        <f t="shared" si="208"/>
        <v>2019</v>
      </c>
      <c r="W2123">
        <f t="shared" si="209"/>
        <v>2019</v>
      </c>
      <c r="X2123" t="str">
        <f t="shared" si="210"/>
        <v>FR00</v>
      </c>
    </row>
    <row r="2124" spans="1:24" x14ac:dyDescent="0.2">
      <c r="A2124" s="4">
        <v>43564</v>
      </c>
      <c r="B2124" s="4">
        <v>43566</v>
      </c>
      <c r="C2124" t="s">
        <v>628</v>
      </c>
      <c r="D2124" t="s">
        <v>747</v>
      </c>
      <c r="E2124" s="4">
        <v>47253</v>
      </c>
      <c r="F2124" s="6">
        <v>8.2500000000000004E-2</v>
      </c>
      <c r="G2124" s="6">
        <v>7.6200000000000004E-2</v>
      </c>
      <c r="H2124" s="6">
        <v>7.6993300000000001E-2</v>
      </c>
      <c r="I2124" s="6">
        <v>8.1000000000000003E-2</v>
      </c>
      <c r="J2124" s="6">
        <v>7.6200000000000004E-2</v>
      </c>
      <c r="K2124" s="6">
        <v>7.6595099999999999E-2</v>
      </c>
      <c r="L2124" s="6">
        <v>7.6700000000000004E-2</v>
      </c>
      <c r="N2124" s="8">
        <v>8942500</v>
      </c>
      <c r="P2124" s="8">
        <v>4100000</v>
      </c>
      <c r="R2124" s="8">
        <v>4050000</v>
      </c>
      <c r="T2124" s="8">
        <v>2.2080246913580246</v>
      </c>
      <c r="U2124" s="8">
        <v>7.6600000000000001E-2</v>
      </c>
      <c r="V2124">
        <f t="shared" si="208"/>
        <v>2019</v>
      </c>
      <c r="W2124">
        <f t="shared" si="209"/>
        <v>2019</v>
      </c>
      <c r="X2124" t="str">
        <f t="shared" si="210"/>
        <v>FR00</v>
      </c>
    </row>
    <row r="2125" spans="1:24" x14ac:dyDescent="0.2">
      <c r="A2125" s="4">
        <v>43564</v>
      </c>
      <c r="B2125" s="4">
        <v>43566</v>
      </c>
      <c r="C2125" t="s">
        <v>628</v>
      </c>
      <c r="D2125" t="s">
        <v>437</v>
      </c>
      <c r="E2125" s="4">
        <v>49018</v>
      </c>
      <c r="F2125" s="6">
        <v>8.3750000000000005E-2</v>
      </c>
      <c r="G2125" s="6">
        <v>8.0199999999999994E-2</v>
      </c>
      <c r="H2125" s="6">
        <v>8.0928600000000003E-2</v>
      </c>
      <c r="I2125" s="6">
        <v>8.5000000000000006E-2</v>
      </c>
      <c r="J2125" s="6">
        <v>8.0199999999999994E-2</v>
      </c>
      <c r="K2125" s="6">
        <v>8.0698199999999998E-2</v>
      </c>
      <c r="L2125" s="6">
        <v>8.1000000000000003E-2</v>
      </c>
      <c r="N2125" s="8">
        <v>6494000</v>
      </c>
      <c r="P2125" s="8">
        <v>4550000</v>
      </c>
      <c r="R2125" s="8">
        <v>4550000</v>
      </c>
      <c r="T2125" s="8">
        <v>1.4272527472527472</v>
      </c>
      <c r="U2125" s="8">
        <v>8.0699999999999994E-2</v>
      </c>
      <c r="V2125">
        <f t="shared" si="208"/>
        <v>2019</v>
      </c>
      <c r="W2125">
        <f t="shared" si="209"/>
        <v>2019</v>
      </c>
      <c r="X2125" t="str">
        <f t="shared" si="210"/>
        <v>FR00</v>
      </c>
    </row>
    <row r="2126" spans="1:24" x14ac:dyDescent="0.2">
      <c r="A2126" s="4">
        <v>43564</v>
      </c>
      <c r="B2126" s="4">
        <v>43566</v>
      </c>
      <c r="C2126" t="s">
        <v>628</v>
      </c>
      <c r="D2126" t="s">
        <v>774</v>
      </c>
      <c r="E2126" s="4">
        <v>50875</v>
      </c>
      <c r="F2126" s="6">
        <v>8.3750000000000005E-2</v>
      </c>
      <c r="G2126" s="6">
        <v>8.14E-2</v>
      </c>
      <c r="H2126" s="6">
        <v>8.2383499999999998E-2</v>
      </c>
      <c r="I2126" s="6">
        <v>8.3000000000000004E-2</v>
      </c>
      <c r="J2126" s="6">
        <v>8.14E-2</v>
      </c>
      <c r="K2126" s="6">
        <v>8.2099000000000005E-2</v>
      </c>
      <c r="L2126" s="6">
        <v>8.2199999999999995E-2</v>
      </c>
      <c r="N2126" s="8">
        <v>1848500</v>
      </c>
      <c r="P2126" s="8">
        <v>750000</v>
      </c>
      <c r="R2126" s="8">
        <v>750000</v>
      </c>
      <c r="T2126" s="8">
        <v>2.4646666666666666</v>
      </c>
      <c r="U2126" s="8">
        <v>8.2100000000000006E-2</v>
      </c>
      <c r="V2126">
        <f t="shared" si="208"/>
        <v>2019</v>
      </c>
      <c r="W2126">
        <f t="shared" si="209"/>
        <v>2019</v>
      </c>
      <c r="X2126" t="str">
        <f t="shared" si="210"/>
        <v>FR00</v>
      </c>
    </row>
    <row r="2127" spans="1:24" x14ac:dyDescent="0.2">
      <c r="A2127" s="4">
        <v>43564</v>
      </c>
      <c r="B2127" s="4">
        <v>43566</v>
      </c>
      <c r="C2127" t="s">
        <v>628</v>
      </c>
      <c r="D2127" t="s">
        <v>680</v>
      </c>
      <c r="E2127" s="4">
        <v>54193</v>
      </c>
      <c r="F2127" s="6">
        <v>7.3749999999999996E-2</v>
      </c>
      <c r="G2127" s="6">
        <v>8.4199999999999997E-2</v>
      </c>
      <c r="H2127" s="6">
        <v>8.50331E-2</v>
      </c>
      <c r="I2127" s="6">
        <v>8.6499999999999994E-2</v>
      </c>
      <c r="J2127" s="6">
        <v>8.4199999999999997E-2</v>
      </c>
      <c r="K2127" s="6">
        <v>8.4807400000000005E-2</v>
      </c>
      <c r="L2127" s="6">
        <v>8.5000000000000006E-2</v>
      </c>
      <c r="N2127" s="8">
        <v>962600</v>
      </c>
      <c r="P2127" s="8">
        <v>900000</v>
      </c>
      <c r="R2127" s="8">
        <v>650000</v>
      </c>
      <c r="T2127" s="8">
        <v>1.480923076923077</v>
      </c>
      <c r="U2127" s="8">
        <v>8.5000000000000006E-2</v>
      </c>
      <c r="V2127">
        <f t="shared" si="208"/>
        <v>2019</v>
      </c>
      <c r="W2127">
        <f t="shared" si="209"/>
        <v>2019</v>
      </c>
      <c r="X2127" t="str">
        <f t="shared" si="210"/>
        <v>FR00</v>
      </c>
    </row>
    <row r="2128" spans="1:24" x14ac:dyDescent="0.2">
      <c r="A2128" s="4">
        <v>43571</v>
      </c>
      <c r="B2128" s="4">
        <v>43577</v>
      </c>
      <c r="C2128" t="s">
        <v>628</v>
      </c>
      <c r="D2128" t="s">
        <v>797</v>
      </c>
      <c r="E2128" s="4">
        <v>43741</v>
      </c>
      <c r="F2128" s="6" t="s">
        <v>630</v>
      </c>
      <c r="G2128" s="6">
        <v>5.9374999999999997E-2</v>
      </c>
      <c r="H2128" s="6">
        <v>6.30082E-2</v>
      </c>
      <c r="I2128" s="6">
        <v>6.8437499999999998E-2</v>
      </c>
      <c r="J2128" s="6">
        <v>5.9374999999999997E-2</v>
      </c>
      <c r="K2128" s="6">
        <v>6.2852400000000003E-2</v>
      </c>
      <c r="L2128" s="6">
        <v>6.3750000000000001E-2</v>
      </c>
      <c r="M2128" s="8">
        <v>6000000</v>
      </c>
      <c r="N2128" s="8">
        <v>5931000</v>
      </c>
      <c r="O2128" s="8">
        <v>18515500</v>
      </c>
      <c r="P2128" s="8">
        <v>1800000</v>
      </c>
      <c r="Q2128" s="8">
        <v>6114500</v>
      </c>
      <c r="R2128" s="8">
        <v>1800000</v>
      </c>
      <c r="S2128" s="8">
        <v>6060000</v>
      </c>
      <c r="T2128" s="8">
        <v>3.2949999999999999</v>
      </c>
      <c r="U2128" s="8">
        <v>6.2899999999999998E-2</v>
      </c>
      <c r="V2128">
        <f t="shared" si="208"/>
        <v>2019</v>
      </c>
      <c r="W2128">
        <f t="shared" si="209"/>
        <v>2019</v>
      </c>
      <c r="X2128" t="str">
        <f t="shared" si="210"/>
        <v>SPNS</v>
      </c>
    </row>
    <row r="2129" spans="1:24" x14ac:dyDescent="0.2">
      <c r="A2129" s="4">
        <v>43571</v>
      </c>
      <c r="B2129" s="4">
        <v>43577</v>
      </c>
      <c r="C2129" t="s">
        <v>628</v>
      </c>
      <c r="D2129" t="s">
        <v>612</v>
      </c>
      <c r="E2129" s="4">
        <v>44331</v>
      </c>
      <c r="F2129" s="6">
        <v>6.5000000000000002E-2</v>
      </c>
      <c r="G2129" s="6">
        <v>7.1562500000000001E-2</v>
      </c>
      <c r="H2129" s="6">
        <v>7.2292800000000004E-2</v>
      </c>
      <c r="I2129" s="6">
        <v>7.4374999999999997E-2</v>
      </c>
      <c r="N2129" s="8">
        <v>6424000</v>
      </c>
      <c r="P2129" s="8">
        <v>0</v>
      </c>
      <c r="R2129" s="8">
        <v>0</v>
      </c>
      <c r="T2129" s="8">
        <v>0</v>
      </c>
      <c r="U2129" s="8">
        <v>6.8500000000000005E-2</v>
      </c>
      <c r="V2129">
        <f t="shared" si="208"/>
        <v>2019</v>
      </c>
      <c r="W2129">
        <f t="shared" si="209"/>
        <v>2019</v>
      </c>
      <c r="X2129" t="str">
        <f t="shared" si="210"/>
        <v>PBS0</v>
      </c>
    </row>
    <row r="2130" spans="1:24" x14ac:dyDescent="0.2">
      <c r="A2130" s="4">
        <v>43571</v>
      </c>
      <c r="B2130" s="4">
        <v>43577</v>
      </c>
      <c r="C2130" t="s">
        <v>628</v>
      </c>
      <c r="D2130" t="s">
        <v>750</v>
      </c>
      <c r="E2130" s="4">
        <v>45184</v>
      </c>
      <c r="F2130" s="6">
        <v>8.2500000000000004E-2</v>
      </c>
      <c r="G2130" s="6">
        <v>7.2499999999999995E-2</v>
      </c>
      <c r="H2130" s="6">
        <v>7.3324299999999995E-2</v>
      </c>
      <c r="I2130" s="6">
        <v>7.5937500000000005E-2</v>
      </c>
      <c r="J2130" s="6">
        <v>7.2499999999999995E-2</v>
      </c>
      <c r="K2130" s="6">
        <v>7.3199399999999998E-2</v>
      </c>
      <c r="L2130" s="6">
        <v>7.3749999999999996E-2</v>
      </c>
      <c r="N2130" s="8">
        <v>1306000</v>
      </c>
      <c r="P2130" s="8">
        <v>900000</v>
      </c>
      <c r="R2130" s="8">
        <v>900000</v>
      </c>
      <c r="T2130" s="8">
        <v>1.451111111111111</v>
      </c>
      <c r="U2130" s="8">
        <v>7.3200000000000001E-2</v>
      </c>
      <c r="V2130">
        <f t="shared" si="208"/>
        <v>2019</v>
      </c>
      <c r="W2130">
        <f t="shared" si="209"/>
        <v>2019</v>
      </c>
      <c r="X2130" t="str">
        <f t="shared" si="210"/>
        <v>PBS0</v>
      </c>
    </row>
    <row r="2131" spans="1:24" x14ac:dyDescent="0.2">
      <c r="A2131" s="4">
        <v>43571</v>
      </c>
      <c r="B2131" s="4">
        <v>43577</v>
      </c>
      <c r="C2131" t="s">
        <v>628</v>
      </c>
      <c r="D2131" t="s">
        <v>776</v>
      </c>
      <c r="E2131" s="4">
        <v>46341</v>
      </c>
      <c r="F2131" s="6">
        <v>8.5000000000000006E-2</v>
      </c>
      <c r="G2131" s="6">
        <v>7.5312500000000004E-2</v>
      </c>
      <c r="H2131" s="6">
        <v>7.5712399999999999E-2</v>
      </c>
      <c r="I2131" s="6">
        <v>8.2187499999999997E-2</v>
      </c>
      <c r="J2131" s="6">
        <v>7.5312500000000004E-2</v>
      </c>
      <c r="K2131" s="6">
        <v>7.5622800000000004E-2</v>
      </c>
      <c r="L2131" s="6">
        <v>5.5937500000000001E-2</v>
      </c>
      <c r="N2131" s="8">
        <v>1027500</v>
      </c>
      <c r="P2131" s="8">
        <v>1027500</v>
      </c>
      <c r="R2131" s="8">
        <v>990000</v>
      </c>
      <c r="T2131" s="8">
        <v>1.0378787878787878</v>
      </c>
      <c r="U2131" s="8">
        <v>7.5999999999999998E-2</v>
      </c>
      <c r="V2131">
        <f t="shared" si="208"/>
        <v>2019</v>
      </c>
      <c r="W2131">
        <f t="shared" si="209"/>
        <v>2019</v>
      </c>
      <c r="X2131" t="str">
        <f t="shared" si="210"/>
        <v>PBS0</v>
      </c>
    </row>
    <row r="2132" spans="1:24" x14ac:dyDescent="0.2">
      <c r="A2132" s="4">
        <v>43571</v>
      </c>
      <c r="B2132" s="4">
        <v>43577</v>
      </c>
      <c r="C2132" t="s">
        <v>628</v>
      </c>
      <c r="D2132" t="s">
        <v>777</v>
      </c>
      <c r="E2132" s="4">
        <v>49049</v>
      </c>
      <c r="F2132" s="6">
        <v>8.6249999999999993E-2</v>
      </c>
      <c r="G2132" s="6">
        <v>8.2812499999999997E-2</v>
      </c>
      <c r="H2132" s="6">
        <v>8.36644E-2</v>
      </c>
      <c r="I2132" s="6">
        <v>8.4687499999999999E-2</v>
      </c>
      <c r="J2132" s="6">
        <v>8.2812499999999997E-2</v>
      </c>
      <c r="K2132" s="6">
        <v>8.3654800000000001E-2</v>
      </c>
      <c r="L2132" s="6">
        <v>8.4375000000000006E-2</v>
      </c>
      <c r="N2132" s="8">
        <v>1737000</v>
      </c>
      <c r="P2132" s="8">
        <v>1737000</v>
      </c>
      <c r="R2132" s="8">
        <v>1720000</v>
      </c>
      <c r="T2132" s="8">
        <v>1.0098837209302325</v>
      </c>
      <c r="U2132" s="8">
        <v>8.3699999999999997E-2</v>
      </c>
      <c r="V2132">
        <f t="shared" si="208"/>
        <v>2019</v>
      </c>
      <c r="W2132">
        <f t="shared" si="209"/>
        <v>2019</v>
      </c>
      <c r="X2132" t="str">
        <f t="shared" si="210"/>
        <v>PBS0</v>
      </c>
    </row>
    <row r="2133" spans="1:24" x14ac:dyDescent="0.2">
      <c r="A2133" s="4">
        <v>43571</v>
      </c>
      <c r="B2133" s="4">
        <v>43577</v>
      </c>
      <c r="C2133" t="s">
        <v>628</v>
      </c>
      <c r="D2133" t="s">
        <v>670</v>
      </c>
      <c r="E2133" s="4">
        <v>53888</v>
      </c>
      <c r="F2133" s="6">
        <v>0.08</v>
      </c>
      <c r="G2133" s="6">
        <v>8.7187500000000001E-2</v>
      </c>
      <c r="H2133" s="6">
        <v>8.1837300000000002E-2</v>
      </c>
      <c r="I2133" s="6">
        <v>8.9062500000000003E-2</v>
      </c>
      <c r="J2133" s="6">
        <v>8.7187500000000001E-2</v>
      </c>
      <c r="K2133" s="6">
        <v>8.7598899999999993E-2</v>
      </c>
      <c r="L2133" s="6">
        <v>8.7812500000000002E-2</v>
      </c>
      <c r="N2133" s="8">
        <v>2090000</v>
      </c>
      <c r="P2133" s="8">
        <v>650000</v>
      </c>
      <c r="R2133" s="8">
        <v>650000</v>
      </c>
      <c r="T2133" s="8">
        <v>3.2153846153846155</v>
      </c>
      <c r="U2133" s="8">
        <v>8.7599999999999997E-2</v>
      </c>
      <c r="V2133">
        <f t="shared" si="208"/>
        <v>2019</v>
      </c>
      <c r="W2133">
        <f t="shared" si="209"/>
        <v>2019</v>
      </c>
      <c r="X2133" t="str">
        <f t="shared" si="210"/>
        <v>PBS0</v>
      </c>
    </row>
    <row r="2134" spans="1:24" x14ac:dyDescent="0.2">
      <c r="A2134" s="4">
        <v>43571</v>
      </c>
      <c r="B2134" s="4">
        <v>43578</v>
      </c>
      <c r="C2134" t="s">
        <v>642</v>
      </c>
      <c r="D2134" t="s">
        <v>800</v>
      </c>
      <c r="E2134" s="4">
        <v>48167</v>
      </c>
      <c r="F2134" s="6">
        <v>8.8749999999999996E-2</v>
      </c>
      <c r="K2134" s="6">
        <v>8.1000000000000003E-2</v>
      </c>
      <c r="N2134" s="8">
        <v>641594</v>
      </c>
      <c r="P2134" s="8">
        <v>641594</v>
      </c>
      <c r="R2134" s="8">
        <v>641594</v>
      </c>
      <c r="T2134" s="8">
        <v>1</v>
      </c>
      <c r="U2134" s="8">
        <v>8.1000000000000003E-2</v>
      </c>
      <c r="V2134">
        <f t="shared" si="208"/>
        <v>2019</v>
      </c>
      <c r="W2134">
        <f t="shared" si="209"/>
        <v>2019</v>
      </c>
      <c r="X2134" t="str">
        <f t="shared" si="210"/>
        <v>PBS-</v>
      </c>
    </row>
    <row r="2135" spans="1:24" x14ac:dyDescent="0.2">
      <c r="A2135" s="4">
        <v>43577</v>
      </c>
      <c r="B2135" s="4">
        <v>43579</v>
      </c>
      <c r="C2135" t="s">
        <v>624</v>
      </c>
      <c r="D2135" t="s">
        <v>801</v>
      </c>
      <c r="E2135" s="4">
        <v>44296</v>
      </c>
      <c r="F2135" s="6">
        <v>7.9500000000000001E-2</v>
      </c>
      <c r="K2135" s="6">
        <v>7.9500000000000001E-2</v>
      </c>
      <c r="M2135" s="8">
        <v>2000000</v>
      </c>
      <c r="N2135" s="8">
        <v>2259225</v>
      </c>
      <c r="P2135" s="8">
        <v>2259225</v>
      </c>
      <c r="R2135" s="8">
        <v>2259225</v>
      </c>
      <c r="T2135" s="8">
        <v>1</v>
      </c>
      <c r="U2135" s="8">
        <v>7.9500000000000001E-2</v>
      </c>
      <c r="V2135">
        <f t="shared" si="208"/>
        <v>2019</v>
      </c>
      <c r="W2135">
        <f t="shared" si="209"/>
        <v>2019</v>
      </c>
      <c r="X2135" t="str">
        <f t="shared" si="210"/>
        <v>SBR0</v>
      </c>
    </row>
    <row r="2136" spans="1:24" x14ac:dyDescent="0.2">
      <c r="A2136" s="4">
        <v>43578</v>
      </c>
      <c r="B2136" s="4">
        <v>43580</v>
      </c>
      <c r="C2136" t="s">
        <v>628</v>
      </c>
      <c r="D2136" t="s">
        <v>802</v>
      </c>
      <c r="E2136" s="4">
        <v>43670</v>
      </c>
      <c r="F2136" s="6" t="s">
        <v>630</v>
      </c>
      <c r="G2136" s="6">
        <v>5.7500000000000002E-2</v>
      </c>
      <c r="H2136" s="6">
        <v>5.8209999999999998E-2</v>
      </c>
      <c r="I2136" s="6">
        <v>6.9000000000000006E-2</v>
      </c>
      <c r="J2136" s="6">
        <v>5.7500000000000002E-2</v>
      </c>
      <c r="K2136" s="6">
        <v>5.8184199999999998E-2</v>
      </c>
      <c r="L2136" s="6">
        <v>5.8500000000000003E-2</v>
      </c>
      <c r="M2136" s="8">
        <v>15000000</v>
      </c>
      <c r="N2136" s="8">
        <v>2481000</v>
      </c>
      <c r="O2136" s="8">
        <v>41767800</v>
      </c>
      <c r="P2136" s="8">
        <v>962000</v>
      </c>
      <c r="Q2136" s="8">
        <v>34732600</v>
      </c>
      <c r="R2136" s="8">
        <v>950000</v>
      </c>
      <c r="S2136" s="8">
        <v>23400000</v>
      </c>
      <c r="T2136" s="8">
        <v>2.6115789473684212</v>
      </c>
      <c r="U2136" s="8">
        <v>5.8000000000000003E-2</v>
      </c>
      <c r="V2136">
        <f t="shared" si="208"/>
        <v>2019</v>
      </c>
      <c r="W2136">
        <f t="shared" si="209"/>
        <v>2019</v>
      </c>
      <c r="X2136" t="str">
        <f t="shared" si="210"/>
        <v>SPN0</v>
      </c>
    </row>
    <row r="2137" spans="1:24" x14ac:dyDescent="0.2">
      <c r="A2137" s="4">
        <v>43578</v>
      </c>
      <c r="B2137" s="4">
        <v>43580</v>
      </c>
      <c r="C2137" t="s">
        <v>628</v>
      </c>
      <c r="D2137" t="s">
        <v>773</v>
      </c>
      <c r="E2137" s="4">
        <v>43836</v>
      </c>
      <c r="F2137" s="6" t="s">
        <v>630</v>
      </c>
      <c r="G2137" s="6">
        <v>5.9499999999999997E-2</v>
      </c>
      <c r="H2137" s="6">
        <v>5.9954300000000002E-2</v>
      </c>
      <c r="I2137" s="6">
        <v>6.0999999999999999E-2</v>
      </c>
      <c r="J2137" s="6">
        <v>5.9499999999999997E-2</v>
      </c>
      <c r="K2137" s="6">
        <v>5.9740000000000001E-2</v>
      </c>
      <c r="L2137" s="6">
        <v>5.9900000000000002E-2</v>
      </c>
      <c r="N2137" s="8">
        <v>5025000</v>
      </c>
      <c r="P2137" s="8">
        <v>5025000</v>
      </c>
      <c r="R2137" s="8">
        <v>2000000</v>
      </c>
      <c r="T2137" s="8">
        <v>2.5125000000000002</v>
      </c>
      <c r="U2137" s="8">
        <v>6.0499999999999998E-2</v>
      </c>
      <c r="V2137">
        <f t="shared" si="208"/>
        <v>2019</v>
      </c>
      <c r="W2137">
        <f t="shared" si="209"/>
        <v>2019</v>
      </c>
      <c r="X2137" t="str">
        <f t="shared" si="210"/>
        <v>SPN1</v>
      </c>
    </row>
    <row r="2138" spans="1:24" x14ac:dyDescent="0.2">
      <c r="A2138" s="4">
        <v>43578</v>
      </c>
      <c r="B2138" s="4">
        <v>43580</v>
      </c>
      <c r="C2138" t="s">
        <v>628</v>
      </c>
      <c r="D2138" t="s">
        <v>746</v>
      </c>
      <c r="E2138" s="4">
        <v>45427</v>
      </c>
      <c r="F2138" s="6">
        <v>8.1250000000000003E-2</v>
      </c>
      <c r="G2138" s="6">
        <v>7.0599999999999996E-2</v>
      </c>
      <c r="H2138" s="6">
        <v>7.1177199999999996E-2</v>
      </c>
      <c r="I2138" s="6">
        <v>7.2099999999999997E-2</v>
      </c>
      <c r="J2138" s="6">
        <v>7.0599999999999996E-2</v>
      </c>
      <c r="K2138" s="6">
        <v>7.08371E-2</v>
      </c>
      <c r="L2138" s="6">
        <v>7.1099999999999997E-2</v>
      </c>
      <c r="N2138" s="8">
        <v>10090000</v>
      </c>
      <c r="P2138" s="8">
        <v>9350000</v>
      </c>
      <c r="R2138" s="8">
        <v>5600000</v>
      </c>
      <c r="T2138" s="8">
        <v>1.8017857142857143</v>
      </c>
      <c r="U2138" s="8">
        <v>7.1400000000000005E-2</v>
      </c>
      <c r="V2138">
        <f t="shared" si="208"/>
        <v>2019</v>
      </c>
      <c r="W2138">
        <f t="shared" si="209"/>
        <v>2019</v>
      </c>
      <c r="X2138" t="str">
        <f t="shared" si="210"/>
        <v>FR00</v>
      </c>
    </row>
    <row r="2139" spans="1:24" x14ac:dyDescent="0.2">
      <c r="A2139" s="4">
        <v>43578</v>
      </c>
      <c r="B2139" s="4">
        <v>43580</v>
      </c>
      <c r="C2139" t="s">
        <v>628</v>
      </c>
      <c r="D2139" t="s">
        <v>747</v>
      </c>
      <c r="E2139" s="4">
        <v>47253</v>
      </c>
      <c r="F2139" s="6">
        <v>8.2500000000000004E-2</v>
      </c>
      <c r="G2139" s="6">
        <v>7.5999999999999998E-2</v>
      </c>
      <c r="H2139" s="6">
        <v>7.6495900000000006E-2</v>
      </c>
      <c r="I2139" s="6">
        <v>7.8E-2</v>
      </c>
      <c r="J2139" s="6">
        <v>7.5999999999999998E-2</v>
      </c>
      <c r="K2139" s="6">
        <v>7.6325500000000004E-2</v>
      </c>
      <c r="L2139" s="6">
        <v>7.6499999999999999E-2</v>
      </c>
      <c r="N2139" s="8">
        <v>9145600</v>
      </c>
      <c r="P2139" s="8">
        <v>9145600</v>
      </c>
      <c r="R2139" s="8">
        <v>6000000</v>
      </c>
      <c r="T2139" s="8">
        <v>1.5242666666666667</v>
      </c>
      <c r="U2139" s="8">
        <v>7.6600000000000001E-2</v>
      </c>
      <c r="V2139">
        <f t="shared" si="208"/>
        <v>2019</v>
      </c>
      <c r="W2139">
        <f t="shared" si="209"/>
        <v>2019</v>
      </c>
      <c r="X2139" t="str">
        <f t="shared" si="210"/>
        <v>FR00</v>
      </c>
    </row>
    <row r="2140" spans="1:24" x14ac:dyDescent="0.2">
      <c r="A2140" s="4">
        <v>43578</v>
      </c>
      <c r="B2140" s="4">
        <v>43580</v>
      </c>
      <c r="C2140" t="s">
        <v>628</v>
      </c>
      <c r="D2140" t="s">
        <v>437</v>
      </c>
      <c r="E2140" s="4">
        <v>49018</v>
      </c>
      <c r="F2140" s="6">
        <v>8.3750000000000005E-2</v>
      </c>
      <c r="G2140" s="6">
        <v>7.9299999999999995E-2</v>
      </c>
      <c r="H2140" s="6">
        <v>8.1282099999999996E-2</v>
      </c>
      <c r="I2140" s="6">
        <v>8.3000000000000004E-2</v>
      </c>
      <c r="J2140" s="6">
        <v>7.9299999999999995E-2</v>
      </c>
      <c r="K2140" s="6">
        <v>8.0698300000000001E-2</v>
      </c>
      <c r="L2140" s="6">
        <v>8.1000000000000003E-2</v>
      </c>
      <c r="N2140" s="8">
        <v>7281700</v>
      </c>
      <c r="P2140" s="8">
        <v>4000000</v>
      </c>
      <c r="R2140" s="8">
        <v>4000000</v>
      </c>
      <c r="T2140" s="8">
        <v>1.820425</v>
      </c>
      <c r="U2140" s="8">
        <v>8.0699999999999994E-2</v>
      </c>
      <c r="V2140">
        <f t="shared" si="208"/>
        <v>2019</v>
      </c>
      <c r="W2140">
        <f t="shared" si="209"/>
        <v>2019</v>
      </c>
      <c r="X2140" t="str">
        <f t="shared" si="210"/>
        <v>FR00</v>
      </c>
    </row>
    <row r="2141" spans="1:24" x14ac:dyDescent="0.2">
      <c r="A2141" s="4">
        <v>43578</v>
      </c>
      <c r="B2141" s="4">
        <v>43580</v>
      </c>
      <c r="C2141" t="s">
        <v>628</v>
      </c>
      <c r="D2141" t="s">
        <v>774</v>
      </c>
      <c r="E2141" s="4">
        <v>50875</v>
      </c>
      <c r="F2141" s="6">
        <v>8.3750000000000005E-2</v>
      </c>
      <c r="G2141" s="6">
        <v>8.1699999999999995E-2</v>
      </c>
      <c r="H2141" s="6">
        <v>8.2687800000000006E-2</v>
      </c>
      <c r="I2141" s="6">
        <v>8.4000000000000005E-2</v>
      </c>
      <c r="J2141" s="6">
        <v>8.1699999999999995E-2</v>
      </c>
      <c r="K2141" s="6">
        <v>8.2225900000000005E-2</v>
      </c>
      <c r="L2141" s="6">
        <v>8.2400000000000001E-2</v>
      </c>
      <c r="N2141" s="8">
        <v>6268300</v>
      </c>
      <c r="P2141" s="8">
        <v>5250000</v>
      </c>
      <c r="R2141" s="8">
        <v>3900000</v>
      </c>
      <c r="T2141" s="8">
        <v>1.6072564102564102</v>
      </c>
      <c r="U2141" s="8">
        <v>8.2100000000000006E-2</v>
      </c>
      <c r="V2141">
        <f t="shared" si="208"/>
        <v>2019</v>
      </c>
      <c r="W2141">
        <f t="shared" si="209"/>
        <v>2019</v>
      </c>
      <c r="X2141" t="str">
        <f t="shared" si="210"/>
        <v>FR00</v>
      </c>
    </row>
    <row r="2142" spans="1:24" x14ac:dyDescent="0.2">
      <c r="A2142" s="4">
        <v>43578</v>
      </c>
      <c r="B2142" s="4">
        <v>43580</v>
      </c>
      <c r="C2142" t="s">
        <v>628</v>
      </c>
      <c r="D2142" t="s">
        <v>680</v>
      </c>
      <c r="E2142" s="4">
        <v>54193</v>
      </c>
      <c r="F2142" s="6">
        <v>7.3749999999999996E-2</v>
      </c>
      <c r="G2142" s="6">
        <v>8.3699999999999997E-2</v>
      </c>
      <c r="H2142" s="6">
        <v>8.4946499999999994E-2</v>
      </c>
      <c r="I2142" s="6">
        <v>8.5999999999999993E-2</v>
      </c>
      <c r="J2142" s="6">
        <v>8.3699999999999997E-2</v>
      </c>
      <c r="K2142" s="6">
        <v>8.4764900000000004E-2</v>
      </c>
      <c r="L2142" s="6">
        <v>8.5000000000000006E-2</v>
      </c>
      <c r="N2142" s="8">
        <v>1476200</v>
      </c>
      <c r="P2142" s="8">
        <v>1000000</v>
      </c>
      <c r="R2142" s="8">
        <v>950000</v>
      </c>
      <c r="T2142" s="8">
        <v>1.5538947368421052</v>
      </c>
      <c r="U2142" s="8">
        <v>8.5000000000000006E-2</v>
      </c>
      <c r="V2142">
        <f t="shared" si="208"/>
        <v>2019</v>
      </c>
      <c r="W2142">
        <f t="shared" si="209"/>
        <v>2019</v>
      </c>
      <c r="X2142" t="str">
        <f t="shared" si="210"/>
        <v>FR00</v>
      </c>
    </row>
    <row r="2143" spans="1:24" x14ac:dyDescent="0.2">
      <c r="A2143" s="4">
        <v>43585</v>
      </c>
      <c r="B2143" s="4">
        <v>43587</v>
      </c>
      <c r="C2143" t="s">
        <v>628</v>
      </c>
      <c r="D2143" t="s">
        <v>803</v>
      </c>
      <c r="E2143" s="4">
        <v>43770</v>
      </c>
      <c r="F2143" s="6" t="s">
        <v>630</v>
      </c>
      <c r="G2143" s="6">
        <v>6.2812499999999993E-2</v>
      </c>
      <c r="H2143" s="6">
        <v>6.3920199999999996E-2</v>
      </c>
      <c r="I2143" s="6">
        <v>6.9375000000000006E-2</v>
      </c>
      <c r="J2143" s="6">
        <v>6.2812499999999993E-2</v>
      </c>
      <c r="K2143" s="6">
        <v>6.3901200000000005E-2</v>
      </c>
      <c r="L2143" s="6">
        <v>6.4687499999999995E-2</v>
      </c>
      <c r="M2143" s="8">
        <v>6000000</v>
      </c>
      <c r="N2143" s="8">
        <v>5786000</v>
      </c>
      <c r="O2143" s="8">
        <v>13264000</v>
      </c>
      <c r="P2143" s="8">
        <v>1560000</v>
      </c>
      <c r="Q2143" s="8">
        <v>5100000</v>
      </c>
      <c r="R2143" s="8">
        <v>1550000</v>
      </c>
      <c r="S2143" s="8">
        <v>5070000</v>
      </c>
      <c r="T2143" s="8">
        <v>3.7329032258064516</v>
      </c>
      <c r="U2143" s="8">
        <v>6.4000000000000001E-2</v>
      </c>
      <c r="V2143">
        <f t="shared" si="208"/>
        <v>2019</v>
      </c>
      <c r="W2143">
        <f t="shared" si="209"/>
        <v>2019</v>
      </c>
      <c r="X2143" t="str">
        <f t="shared" si="210"/>
        <v>SPNS</v>
      </c>
    </row>
    <row r="2144" spans="1:24" x14ac:dyDescent="0.2">
      <c r="A2144" s="4">
        <v>43585</v>
      </c>
      <c r="B2144" s="4">
        <v>43587</v>
      </c>
      <c r="C2144" t="s">
        <v>628</v>
      </c>
      <c r="D2144" t="s">
        <v>612</v>
      </c>
      <c r="E2144" s="4">
        <v>44331</v>
      </c>
      <c r="F2144" s="6">
        <v>6.5000000000000002E-2</v>
      </c>
      <c r="G2144" s="6">
        <v>7.1249999999999994E-2</v>
      </c>
      <c r="H2144" s="6">
        <v>7.2678400000000004E-2</v>
      </c>
      <c r="I2144" s="6">
        <v>7.4062500000000003E-2</v>
      </c>
      <c r="J2144" s="6">
        <v>7.1249999999999994E-2</v>
      </c>
      <c r="K2144" s="6">
        <v>7.1679199999999998E-2</v>
      </c>
      <c r="L2144" s="6">
        <v>7.2187500000000002E-2</v>
      </c>
      <c r="N2144" s="8">
        <v>4689000</v>
      </c>
      <c r="P2144" s="8">
        <v>1500000</v>
      </c>
      <c r="R2144" s="8">
        <v>1500000</v>
      </c>
      <c r="T2144" s="8">
        <v>3.1259999999999999</v>
      </c>
      <c r="U2144" s="8">
        <v>7.17E-2</v>
      </c>
      <c r="V2144">
        <f t="shared" si="208"/>
        <v>2019</v>
      </c>
      <c r="W2144">
        <f t="shared" si="209"/>
        <v>2019</v>
      </c>
      <c r="X2144" t="str">
        <f t="shared" si="210"/>
        <v>PBS0</v>
      </c>
    </row>
    <row r="2145" spans="1:24" x14ac:dyDescent="0.2">
      <c r="A2145" s="4">
        <v>43585</v>
      </c>
      <c r="B2145" s="4">
        <v>43587</v>
      </c>
      <c r="C2145" t="s">
        <v>628</v>
      </c>
      <c r="D2145" t="s">
        <v>750</v>
      </c>
      <c r="E2145" s="4">
        <v>45184</v>
      </c>
      <c r="F2145" s="6">
        <v>8.2500000000000004E-2</v>
      </c>
      <c r="G2145" s="6">
        <v>7.3437500000000003E-2</v>
      </c>
      <c r="H2145" s="6">
        <v>7.4043100000000001E-2</v>
      </c>
      <c r="I2145" s="6">
        <v>7.4687500000000004E-2</v>
      </c>
      <c r="J2145" s="6">
        <v>7.3437500000000003E-2</v>
      </c>
      <c r="K2145" s="6">
        <v>7.3994000000000004E-2</v>
      </c>
      <c r="L2145" s="6">
        <v>7.4687500000000004E-2</v>
      </c>
      <c r="N2145" s="8">
        <v>839000</v>
      </c>
      <c r="P2145" s="8">
        <v>450000</v>
      </c>
      <c r="R2145" s="8">
        <v>450000</v>
      </c>
      <c r="T2145" s="8">
        <v>1.8644444444444443</v>
      </c>
      <c r="U2145" s="8">
        <v>7.3999999999999996E-2</v>
      </c>
      <c r="V2145">
        <f t="shared" si="208"/>
        <v>2019</v>
      </c>
      <c r="W2145">
        <f t="shared" si="209"/>
        <v>2019</v>
      </c>
      <c r="X2145" t="str">
        <f t="shared" si="210"/>
        <v>PBS0</v>
      </c>
    </row>
    <row r="2146" spans="1:24" x14ac:dyDescent="0.2">
      <c r="A2146" s="4">
        <v>43585</v>
      </c>
      <c r="B2146" s="4">
        <v>43587</v>
      </c>
      <c r="C2146" t="s">
        <v>628</v>
      </c>
      <c r="D2146" t="s">
        <v>776</v>
      </c>
      <c r="E2146" s="4">
        <v>46341</v>
      </c>
      <c r="F2146" s="6">
        <v>8.5000000000000006E-2</v>
      </c>
      <c r="G2146" s="6">
        <v>7.6249999999999998E-2</v>
      </c>
      <c r="H2146" s="6">
        <v>7.6498499999999997E-2</v>
      </c>
      <c r="I2146" s="6">
        <v>7.8125E-2</v>
      </c>
      <c r="J2146" s="6">
        <v>7.6249999999999998E-2</v>
      </c>
      <c r="K2146" s="6">
        <v>7.6374999999999998E-2</v>
      </c>
      <c r="L2146" s="6">
        <v>7.6562500000000006E-2</v>
      </c>
      <c r="N2146" s="8">
        <v>572000</v>
      </c>
      <c r="P2146" s="8">
        <v>530000</v>
      </c>
      <c r="R2146" s="8">
        <v>520000</v>
      </c>
      <c r="T2146" s="8">
        <v>1.1000000000000001</v>
      </c>
      <c r="U2146" s="8">
        <v>7.6399999999999996E-2</v>
      </c>
      <c r="V2146">
        <f t="shared" si="208"/>
        <v>2019</v>
      </c>
      <c r="W2146">
        <f t="shared" si="209"/>
        <v>2019</v>
      </c>
      <c r="X2146" t="str">
        <f t="shared" si="210"/>
        <v>PBS0</v>
      </c>
    </row>
    <row r="2147" spans="1:24" x14ac:dyDescent="0.2">
      <c r="A2147" s="4">
        <v>43585</v>
      </c>
      <c r="B2147" s="4">
        <v>43587</v>
      </c>
      <c r="C2147" t="s">
        <v>628</v>
      </c>
      <c r="D2147" t="s">
        <v>777</v>
      </c>
      <c r="E2147" s="4">
        <v>49049</v>
      </c>
      <c r="F2147" s="6">
        <v>8.6249999999999993E-2</v>
      </c>
      <c r="G2147" s="6">
        <v>8.4062499999999998E-2</v>
      </c>
      <c r="H2147" s="6">
        <v>8.5186899999999996E-2</v>
      </c>
      <c r="I2147" s="6">
        <v>8.7499999999999994E-2</v>
      </c>
      <c r="J2147" s="6">
        <v>8.4062499999999998E-2</v>
      </c>
      <c r="K2147" s="6">
        <v>8.5060899999999995E-2</v>
      </c>
      <c r="L2147" s="6">
        <v>8.5625000000000007E-2</v>
      </c>
      <c r="N2147" s="8">
        <v>474000</v>
      </c>
      <c r="P2147" s="8">
        <v>440000</v>
      </c>
      <c r="R2147" s="8">
        <v>430000</v>
      </c>
      <c r="T2147" s="8">
        <v>1.1023255813953488</v>
      </c>
      <c r="U2147" s="8">
        <v>8.5099999999999995E-2</v>
      </c>
      <c r="V2147">
        <f t="shared" si="208"/>
        <v>2019</v>
      </c>
      <c r="W2147">
        <f t="shared" si="209"/>
        <v>2019</v>
      </c>
      <c r="X2147" t="str">
        <f t="shared" si="210"/>
        <v>PBS0</v>
      </c>
    </row>
    <row r="2148" spans="1:24" x14ac:dyDescent="0.2">
      <c r="A2148" s="4">
        <v>43585</v>
      </c>
      <c r="B2148" s="4">
        <v>43587</v>
      </c>
      <c r="C2148" t="s">
        <v>628</v>
      </c>
      <c r="D2148" t="s">
        <v>670</v>
      </c>
      <c r="E2148" s="4">
        <v>53888</v>
      </c>
      <c r="F2148" s="6">
        <v>0.08</v>
      </c>
      <c r="G2148" s="6">
        <v>8.7812500000000002E-2</v>
      </c>
      <c r="H2148" s="6">
        <v>8.8639099999999998E-2</v>
      </c>
      <c r="I2148" s="6">
        <v>9.0312500000000004E-2</v>
      </c>
      <c r="J2148" s="6">
        <v>8.7812500000000002E-2</v>
      </c>
      <c r="K2148" s="6">
        <v>8.8395000000000001E-2</v>
      </c>
      <c r="L2148" s="6">
        <v>8.9062500000000003E-2</v>
      </c>
      <c r="N2148" s="8">
        <v>904000</v>
      </c>
      <c r="P2148" s="8">
        <v>620000</v>
      </c>
      <c r="R2148" s="8">
        <v>620000</v>
      </c>
      <c r="T2148" s="8">
        <v>1.4580645161290322</v>
      </c>
      <c r="U2148" s="8">
        <v>8.8400000000000006E-2</v>
      </c>
      <c r="V2148">
        <f t="shared" si="208"/>
        <v>2019</v>
      </c>
      <c r="W2148">
        <f t="shared" si="209"/>
        <v>2019</v>
      </c>
      <c r="X2148" t="str">
        <f t="shared" si="210"/>
        <v>PBS0</v>
      </c>
    </row>
    <row r="2149" spans="1:24" x14ac:dyDescent="0.2">
      <c r="A2149" s="4">
        <v>43592</v>
      </c>
      <c r="B2149" s="4">
        <v>43594</v>
      </c>
      <c r="C2149" t="s">
        <v>628</v>
      </c>
      <c r="D2149" t="s">
        <v>804</v>
      </c>
      <c r="E2149" s="4">
        <v>43685</v>
      </c>
      <c r="F2149" s="6" t="s">
        <v>630</v>
      </c>
      <c r="G2149" s="6">
        <v>5.79E-2</v>
      </c>
      <c r="H2149" s="6">
        <v>5.8442300000000003E-2</v>
      </c>
      <c r="I2149" s="6">
        <v>5.8900000000000001E-2</v>
      </c>
      <c r="J2149" s="6">
        <v>5.79E-2</v>
      </c>
      <c r="K2149" s="6">
        <v>5.8442300000000003E-2</v>
      </c>
      <c r="L2149" s="6">
        <v>5.8900000000000001E-2</v>
      </c>
      <c r="M2149" s="8">
        <v>15000000</v>
      </c>
      <c r="N2149" s="8">
        <v>2685000</v>
      </c>
      <c r="O2149" s="8">
        <v>32958700</v>
      </c>
      <c r="P2149" s="8">
        <v>1370000</v>
      </c>
      <c r="Q2149" s="8">
        <v>27047700</v>
      </c>
      <c r="R2149" s="8">
        <v>1370000</v>
      </c>
      <c r="S2149" s="8">
        <v>21570000</v>
      </c>
      <c r="T2149" s="8">
        <v>1.9598540145985401</v>
      </c>
      <c r="U2149" s="8">
        <v>5.8500000000000003E-2</v>
      </c>
      <c r="V2149">
        <f t="shared" ref="V2149:V2204" si="211">YEAR(A2149)</f>
        <v>2019</v>
      </c>
      <c r="W2149">
        <f t="shared" ref="W2149:W2204" si="212">YEAR(B2149)</f>
        <v>2019</v>
      </c>
      <c r="X2149" t="str">
        <f t="shared" ref="X2149:X2204" si="213">LEFT(D2149,4)</f>
        <v>SPN0</v>
      </c>
    </row>
    <row r="2150" spans="1:24" x14ac:dyDescent="0.2">
      <c r="A2150" s="4">
        <v>43592</v>
      </c>
      <c r="B2150" s="4">
        <v>43594</v>
      </c>
      <c r="C2150" t="s">
        <v>628</v>
      </c>
      <c r="D2150" t="s">
        <v>805</v>
      </c>
      <c r="E2150" s="4">
        <v>43959</v>
      </c>
      <c r="F2150" s="6" t="s">
        <v>630</v>
      </c>
      <c r="G2150" s="6">
        <v>6.0100000000000001E-2</v>
      </c>
      <c r="H2150" s="6">
        <v>6.2023799999999997E-2</v>
      </c>
      <c r="I2150" s="6">
        <v>6.7500000000000004E-2</v>
      </c>
      <c r="J2150" s="6">
        <v>6.0100000000000001E-2</v>
      </c>
      <c r="K2150" s="6">
        <v>6.0796999999999997E-2</v>
      </c>
      <c r="L2150" s="6">
        <v>6.13E-2</v>
      </c>
      <c r="N2150" s="8">
        <v>6930000</v>
      </c>
      <c r="P2150" s="8">
        <v>3300000</v>
      </c>
      <c r="R2150" s="8">
        <v>3300000</v>
      </c>
      <c r="T2150" s="8">
        <v>2.1</v>
      </c>
      <c r="U2150" s="8">
        <v>6.08E-2</v>
      </c>
      <c r="V2150">
        <f t="shared" si="211"/>
        <v>2019</v>
      </c>
      <c r="W2150">
        <f t="shared" si="212"/>
        <v>2019</v>
      </c>
      <c r="X2150" t="str">
        <f t="shared" si="213"/>
        <v>SPN1</v>
      </c>
    </row>
    <row r="2151" spans="1:24" x14ac:dyDescent="0.2">
      <c r="A2151" s="4">
        <v>43592</v>
      </c>
      <c r="B2151" s="4">
        <v>43594</v>
      </c>
      <c r="C2151" t="s">
        <v>628</v>
      </c>
      <c r="D2151" t="s">
        <v>746</v>
      </c>
      <c r="E2151" s="4">
        <v>45427</v>
      </c>
      <c r="F2151" s="6">
        <v>8.1250000000000003E-2</v>
      </c>
      <c r="G2151" s="6">
        <v>7.4300000000000005E-2</v>
      </c>
      <c r="H2151" s="6">
        <v>7.5085499999999999E-2</v>
      </c>
      <c r="I2151" s="6">
        <v>7.6300000000000007E-2</v>
      </c>
      <c r="J2151" s="6">
        <v>7.4300000000000005E-2</v>
      </c>
      <c r="K2151" s="6">
        <v>7.4853600000000006E-2</v>
      </c>
      <c r="L2151" s="6">
        <v>7.51E-2</v>
      </c>
      <c r="N2151" s="8">
        <v>5494800</v>
      </c>
      <c r="P2151" s="8">
        <v>5494000</v>
      </c>
      <c r="R2151" s="8">
        <v>4000000</v>
      </c>
      <c r="T2151" s="8">
        <v>1.3736999999999999</v>
      </c>
      <c r="U2151" s="8">
        <v>7.51E-2</v>
      </c>
      <c r="V2151">
        <f t="shared" si="211"/>
        <v>2019</v>
      </c>
      <c r="W2151">
        <f t="shared" si="212"/>
        <v>2019</v>
      </c>
      <c r="X2151" t="str">
        <f t="shared" si="213"/>
        <v>FR00</v>
      </c>
    </row>
    <row r="2152" spans="1:24" x14ac:dyDescent="0.2">
      <c r="A2152" s="4">
        <v>43592</v>
      </c>
      <c r="B2152" s="4">
        <v>43594</v>
      </c>
      <c r="C2152" t="s">
        <v>628</v>
      </c>
      <c r="D2152" t="s">
        <v>747</v>
      </c>
      <c r="E2152" s="4">
        <v>47253</v>
      </c>
      <c r="F2152" s="6">
        <v>8.2500000000000004E-2</v>
      </c>
      <c r="G2152" s="6">
        <v>8.1100000000000005E-2</v>
      </c>
      <c r="H2152" s="6">
        <v>8.0035899999999993E-2</v>
      </c>
      <c r="I2152" s="6">
        <v>7.9000000000000001E-2</v>
      </c>
      <c r="J2152" s="6">
        <v>8.1100000000000005E-2</v>
      </c>
      <c r="K2152" s="6">
        <v>7.9877100000000006E-2</v>
      </c>
      <c r="L2152" s="6">
        <v>0.08</v>
      </c>
      <c r="N2152" s="8">
        <v>8336800</v>
      </c>
      <c r="P2152" s="8">
        <v>8050000</v>
      </c>
      <c r="R2152" s="8">
        <v>5850000</v>
      </c>
      <c r="T2152" s="8">
        <v>1.4250940170940172</v>
      </c>
      <c r="U2152" s="8">
        <v>0.08</v>
      </c>
      <c r="V2152">
        <f t="shared" si="211"/>
        <v>2019</v>
      </c>
      <c r="W2152">
        <f t="shared" si="212"/>
        <v>2019</v>
      </c>
      <c r="X2152" t="str">
        <f t="shared" si="213"/>
        <v>FR00</v>
      </c>
    </row>
    <row r="2153" spans="1:24" x14ac:dyDescent="0.2">
      <c r="A2153" s="4">
        <v>43592</v>
      </c>
      <c r="B2153" s="4">
        <v>43594</v>
      </c>
      <c r="C2153" t="s">
        <v>628</v>
      </c>
      <c r="D2153" t="s">
        <v>437</v>
      </c>
      <c r="E2153" s="4">
        <v>49018</v>
      </c>
      <c r="F2153" s="6">
        <v>8.3750000000000005E-2</v>
      </c>
      <c r="G2153" s="6">
        <v>8.43E-2</v>
      </c>
      <c r="H2153" s="6">
        <v>8.4956299999999998E-2</v>
      </c>
      <c r="I2153" s="6">
        <v>8.6499999999999994E-2</v>
      </c>
      <c r="J2153" s="6">
        <v>8.43E-2</v>
      </c>
      <c r="K2153" s="6">
        <v>8.47469E-2</v>
      </c>
      <c r="L2153" s="6">
        <v>8.5000000000000006E-2</v>
      </c>
      <c r="N2153" s="8">
        <v>6183700</v>
      </c>
      <c r="P2153" s="8">
        <v>6183700</v>
      </c>
      <c r="R2153" s="8">
        <v>4550000</v>
      </c>
      <c r="T2153" s="8">
        <v>1.359054945054945</v>
      </c>
      <c r="U2153" s="8">
        <v>8.5000000000000006E-2</v>
      </c>
      <c r="V2153">
        <f t="shared" si="211"/>
        <v>2019</v>
      </c>
      <c r="W2153">
        <f t="shared" si="212"/>
        <v>2019</v>
      </c>
      <c r="X2153" t="str">
        <f t="shared" si="213"/>
        <v>FR00</v>
      </c>
    </row>
    <row r="2154" spans="1:24" x14ac:dyDescent="0.2">
      <c r="A2154" s="4">
        <v>43592</v>
      </c>
      <c r="B2154" s="4">
        <v>43594</v>
      </c>
      <c r="C2154" t="s">
        <v>628</v>
      </c>
      <c r="D2154" t="s">
        <v>774</v>
      </c>
      <c r="E2154" s="4">
        <v>50875</v>
      </c>
      <c r="F2154" s="6">
        <v>8.3750000000000005E-2</v>
      </c>
      <c r="G2154" s="6">
        <v>8.5000000000000006E-2</v>
      </c>
      <c r="H2154" s="6">
        <v>8.5720599999999994E-2</v>
      </c>
      <c r="I2154" s="6">
        <v>8.6499999999999994E-2</v>
      </c>
      <c r="J2154" s="6">
        <v>8.5000000000000006E-2</v>
      </c>
      <c r="K2154" s="6">
        <v>8.5573899999999994E-2</v>
      </c>
      <c r="L2154" s="6">
        <v>8.5800000000000001E-2</v>
      </c>
      <c r="N2154" s="8">
        <v>1790700</v>
      </c>
      <c r="P2154" s="8">
        <v>1450000</v>
      </c>
      <c r="R2154" s="8">
        <v>1350000</v>
      </c>
      <c r="T2154" s="8">
        <v>1.3264444444444445</v>
      </c>
      <c r="U2154" s="8">
        <v>8.5599999999999996E-2</v>
      </c>
      <c r="V2154">
        <f t="shared" si="211"/>
        <v>2019</v>
      </c>
      <c r="W2154">
        <f t="shared" si="212"/>
        <v>2019</v>
      </c>
      <c r="X2154" t="str">
        <f t="shared" si="213"/>
        <v>FR00</v>
      </c>
    </row>
    <row r="2155" spans="1:24" x14ac:dyDescent="0.2">
      <c r="A2155" s="4">
        <v>43592</v>
      </c>
      <c r="B2155" s="4">
        <v>43594</v>
      </c>
      <c r="C2155" t="s">
        <v>628</v>
      </c>
      <c r="D2155" t="s">
        <v>680</v>
      </c>
      <c r="E2155" s="4">
        <v>54193</v>
      </c>
      <c r="F2155" s="6">
        <v>7.3749999999999996E-2</v>
      </c>
      <c r="G2155" s="6">
        <v>8.6300000000000002E-2</v>
      </c>
      <c r="H2155" s="6">
        <v>8.6969099999999994E-2</v>
      </c>
      <c r="I2155" s="6">
        <v>8.9099999999999999E-2</v>
      </c>
      <c r="J2155" s="6">
        <v>8.6300000000000002E-2</v>
      </c>
      <c r="K2155" s="6">
        <v>8.6655700000000002E-2</v>
      </c>
      <c r="L2155" s="6">
        <v>8.6999999999999994E-2</v>
      </c>
      <c r="N2155" s="8">
        <v>1537700</v>
      </c>
      <c r="P2155" s="8">
        <v>1200000</v>
      </c>
      <c r="R2155" s="8">
        <v>1150000</v>
      </c>
      <c r="T2155" s="8">
        <v>1.3371304347826087</v>
      </c>
      <c r="U2155" s="8">
        <v>8.6699999999999999E-2</v>
      </c>
      <c r="V2155">
        <f t="shared" si="211"/>
        <v>2019</v>
      </c>
      <c r="W2155">
        <f t="shared" si="212"/>
        <v>2019</v>
      </c>
      <c r="X2155" t="str">
        <f t="shared" si="213"/>
        <v>FR00</v>
      </c>
    </row>
    <row r="2156" spans="1:24" x14ac:dyDescent="0.2">
      <c r="A2156" s="4">
        <v>43593</v>
      </c>
      <c r="B2156" s="4">
        <v>43600</v>
      </c>
      <c r="C2156" t="s">
        <v>642</v>
      </c>
      <c r="D2156" t="s">
        <v>806</v>
      </c>
      <c r="E2156" s="4">
        <v>47618</v>
      </c>
      <c r="F2156" s="6">
        <v>8.1250000000000003E-2</v>
      </c>
      <c r="K2156" s="6">
        <v>8.1500000000000003E-2</v>
      </c>
      <c r="N2156" s="8">
        <v>3000000</v>
      </c>
      <c r="P2156" s="8">
        <v>3000000</v>
      </c>
      <c r="R2156" s="8">
        <v>3000000</v>
      </c>
      <c r="T2156" s="8">
        <v>1</v>
      </c>
      <c r="U2156" s="8">
        <v>8.1500000000000003E-2</v>
      </c>
      <c r="V2156">
        <f t="shared" si="211"/>
        <v>2019</v>
      </c>
      <c r="W2156">
        <f t="shared" si="212"/>
        <v>2019</v>
      </c>
      <c r="X2156" t="str">
        <f t="shared" si="213"/>
        <v>PBS-</v>
      </c>
    </row>
    <row r="2157" spans="1:24" x14ac:dyDescent="0.2">
      <c r="A2157" s="4">
        <v>43599</v>
      </c>
      <c r="B2157" s="4">
        <v>43601</v>
      </c>
      <c r="C2157" t="s">
        <v>628</v>
      </c>
      <c r="D2157" t="s">
        <v>803</v>
      </c>
      <c r="E2157" s="4">
        <v>43770</v>
      </c>
      <c r="F2157" s="6" t="s">
        <v>630</v>
      </c>
      <c r="G2157" s="6">
        <v>6.4375000000000002E-2</v>
      </c>
      <c r="H2157" s="6">
        <v>6.5104300000000004E-2</v>
      </c>
      <c r="I2157" s="6">
        <v>7.0000000000000007E-2</v>
      </c>
      <c r="J2157" s="6">
        <v>6.4375000000000002E-2</v>
      </c>
      <c r="K2157" s="6">
        <v>6.4737500000000003E-2</v>
      </c>
      <c r="L2157" s="6">
        <v>6.5000000000000002E-2</v>
      </c>
      <c r="M2157" s="8">
        <v>8000000</v>
      </c>
      <c r="N2157" s="8">
        <v>6441000</v>
      </c>
      <c r="O2157" s="8">
        <v>20462600</v>
      </c>
      <c r="P2157" s="8">
        <v>2250000</v>
      </c>
      <c r="Q2157" s="8">
        <v>5450000</v>
      </c>
      <c r="R2157" s="8">
        <v>2000000</v>
      </c>
      <c r="S2157" s="8">
        <v>5150000</v>
      </c>
      <c r="T2157" s="8">
        <v>3.2204999999999999</v>
      </c>
      <c r="U2157" s="8">
        <v>6.4799999999999996E-2</v>
      </c>
      <c r="V2157">
        <f t="shared" si="211"/>
        <v>2019</v>
      </c>
      <c r="W2157">
        <f t="shared" si="212"/>
        <v>2019</v>
      </c>
      <c r="X2157" t="str">
        <f t="shared" si="213"/>
        <v>SPNS</v>
      </c>
    </row>
    <row r="2158" spans="1:24" x14ac:dyDescent="0.2">
      <c r="A2158" s="4">
        <v>43599</v>
      </c>
      <c r="B2158" s="4">
        <v>43601</v>
      </c>
      <c r="C2158" t="s">
        <v>628</v>
      </c>
      <c r="D2158" t="s">
        <v>807</v>
      </c>
      <c r="E2158" s="4">
        <v>43966</v>
      </c>
      <c r="F2158" s="6" t="s">
        <v>630</v>
      </c>
      <c r="G2158" s="6">
        <v>6.6875000000000004E-2</v>
      </c>
      <c r="H2158" s="6">
        <v>6.7507700000000004E-2</v>
      </c>
      <c r="I2158" s="6">
        <v>6.8125000000000005E-2</v>
      </c>
      <c r="J2158" s="6">
        <v>6.6875000000000004E-2</v>
      </c>
      <c r="K2158" s="6">
        <v>6.7291699999999996E-2</v>
      </c>
      <c r="L2158" s="6">
        <v>6.7500000000000004E-2</v>
      </c>
      <c r="N2158" s="8">
        <v>5810000</v>
      </c>
      <c r="P2158" s="8">
        <v>1200000</v>
      </c>
      <c r="R2158" s="8">
        <v>1200000</v>
      </c>
      <c r="T2158" s="8">
        <v>4.8416666666666668</v>
      </c>
      <c r="U2158" s="8">
        <v>6.7299999999999999E-2</v>
      </c>
      <c r="V2158">
        <f t="shared" si="211"/>
        <v>2019</v>
      </c>
      <c r="W2158">
        <f t="shared" si="212"/>
        <v>2019</v>
      </c>
      <c r="X2158" t="str">
        <f t="shared" si="213"/>
        <v>SPNS</v>
      </c>
    </row>
    <row r="2159" spans="1:24" x14ac:dyDescent="0.2">
      <c r="A2159" s="4">
        <v>43599</v>
      </c>
      <c r="B2159" s="4">
        <v>43601</v>
      </c>
      <c r="C2159" t="s">
        <v>628</v>
      </c>
      <c r="D2159" t="s">
        <v>612</v>
      </c>
      <c r="E2159" s="4">
        <v>44331</v>
      </c>
      <c r="F2159" s="6">
        <v>6.5000000000000002E-2</v>
      </c>
      <c r="G2159" s="6">
        <v>7.3437500000000003E-2</v>
      </c>
      <c r="H2159" s="6">
        <v>7.4581999999999996E-2</v>
      </c>
      <c r="I2159" s="6">
        <v>7.7187500000000006E-2</v>
      </c>
      <c r="J2159" s="6">
        <v>7.3437500000000003E-2</v>
      </c>
      <c r="K2159" s="6">
        <v>7.3599800000000007E-2</v>
      </c>
      <c r="L2159" s="6">
        <v>7.3749999999999996E-2</v>
      </c>
      <c r="N2159" s="8">
        <v>4430000</v>
      </c>
      <c r="P2159" s="8">
        <v>550000</v>
      </c>
      <c r="R2159" s="8">
        <v>550000</v>
      </c>
      <c r="T2159" s="8">
        <v>8.0545454545454547</v>
      </c>
      <c r="U2159" s="8">
        <v>7.3599999999999999E-2</v>
      </c>
      <c r="V2159">
        <f t="shared" si="211"/>
        <v>2019</v>
      </c>
      <c r="W2159">
        <f t="shared" si="212"/>
        <v>2019</v>
      </c>
      <c r="X2159" t="str">
        <f t="shared" si="213"/>
        <v>PBS0</v>
      </c>
    </row>
    <row r="2160" spans="1:24" x14ac:dyDescent="0.2">
      <c r="A2160" s="4">
        <v>43599</v>
      </c>
      <c r="B2160" s="4">
        <v>43601</v>
      </c>
      <c r="C2160" t="s">
        <v>628</v>
      </c>
      <c r="D2160" t="s">
        <v>750</v>
      </c>
      <c r="E2160" s="4">
        <v>45184</v>
      </c>
      <c r="F2160" s="6">
        <v>8.2500000000000004E-2</v>
      </c>
      <c r="G2160" s="6">
        <v>7.5937500000000005E-2</v>
      </c>
      <c r="H2160" s="6">
        <v>7.7258599999999997E-2</v>
      </c>
      <c r="I2160" s="6">
        <v>0.08</v>
      </c>
      <c r="J2160" s="6">
        <v>7.5937500000000005E-2</v>
      </c>
      <c r="K2160" s="6">
        <v>7.6794399999999999E-2</v>
      </c>
      <c r="L2160" s="6">
        <v>7.7499999999999999E-2</v>
      </c>
      <c r="N2160" s="8">
        <v>1071600</v>
      </c>
      <c r="P2160" s="8">
        <v>360000</v>
      </c>
      <c r="R2160" s="8">
        <v>360000</v>
      </c>
      <c r="T2160" s="8">
        <v>2.9766666666666666</v>
      </c>
      <c r="U2160" s="8">
        <v>7.6799999999999993E-2</v>
      </c>
      <c r="V2160">
        <f t="shared" si="211"/>
        <v>2019</v>
      </c>
      <c r="W2160">
        <f t="shared" si="212"/>
        <v>2019</v>
      </c>
      <c r="X2160" t="str">
        <f t="shared" si="213"/>
        <v>PBS0</v>
      </c>
    </row>
    <row r="2161" spans="1:24" x14ac:dyDescent="0.2">
      <c r="A2161" s="4">
        <v>43599</v>
      </c>
      <c r="B2161" s="4">
        <v>43601</v>
      </c>
      <c r="C2161" t="s">
        <v>628</v>
      </c>
      <c r="D2161" t="s">
        <v>777</v>
      </c>
      <c r="E2161" s="4">
        <v>49049</v>
      </c>
      <c r="F2161" s="6">
        <v>8.6249999999999993E-2</v>
      </c>
      <c r="G2161" s="6">
        <v>8.7812500000000002E-2</v>
      </c>
      <c r="H2161" s="6">
        <v>8.8702500000000004E-2</v>
      </c>
      <c r="I2161" s="6">
        <v>9.0312500000000004E-2</v>
      </c>
      <c r="J2161" s="6">
        <v>8.7812500000000002E-2</v>
      </c>
      <c r="K2161" s="6">
        <v>8.8430099999999998E-2</v>
      </c>
      <c r="L2161" s="6">
        <v>8.8749999999999996E-2</v>
      </c>
      <c r="N2161" s="8">
        <v>1226000</v>
      </c>
      <c r="P2161" s="8">
        <v>1090000</v>
      </c>
      <c r="R2161" s="8">
        <v>1040000</v>
      </c>
      <c r="T2161" s="8">
        <v>1.1788461538461539</v>
      </c>
      <c r="U2161" s="8">
        <v>8.8499999999999995E-2</v>
      </c>
      <c r="V2161">
        <f t="shared" si="211"/>
        <v>2019</v>
      </c>
      <c r="W2161">
        <f t="shared" si="212"/>
        <v>2019</v>
      </c>
      <c r="X2161" t="str">
        <f t="shared" si="213"/>
        <v>PBS0</v>
      </c>
    </row>
    <row r="2162" spans="1:24" x14ac:dyDescent="0.2">
      <c r="A2162" s="4">
        <v>43599</v>
      </c>
      <c r="B2162" s="4">
        <v>43601</v>
      </c>
      <c r="C2162" t="s">
        <v>628</v>
      </c>
      <c r="D2162" t="s">
        <v>670</v>
      </c>
      <c r="E2162" s="4">
        <v>53888</v>
      </c>
      <c r="F2162" s="6">
        <v>0.08</v>
      </c>
      <c r="G2162" s="6">
        <v>9.0312500000000004E-2</v>
      </c>
      <c r="H2162" s="6">
        <v>9.1030600000000003E-2</v>
      </c>
      <c r="I2162" s="6">
        <v>9.3437500000000007E-2</v>
      </c>
      <c r="N2162" s="8">
        <v>1484000</v>
      </c>
      <c r="P2162" s="8">
        <v>0</v>
      </c>
      <c r="R2162" s="8">
        <v>0</v>
      </c>
      <c r="U2162" s="8">
        <v>8.9099999999999999E-2</v>
      </c>
      <c r="V2162">
        <f t="shared" si="211"/>
        <v>2019</v>
      </c>
      <c r="W2162">
        <f t="shared" si="212"/>
        <v>2019</v>
      </c>
      <c r="X2162" t="str">
        <f t="shared" si="213"/>
        <v>PBS0</v>
      </c>
    </row>
    <row r="2163" spans="1:24" x14ac:dyDescent="0.2">
      <c r="A2163" s="4">
        <v>43599</v>
      </c>
      <c r="B2163" s="4">
        <v>43606</v>
      </c>
      <c r="C2163" t="s">
        <v>642</v>
      </c>
      <c r="D2163" t="s">
        <v>800</v>
      </c>
      <c r="E2163" s="4">
        <v>48167</v>
      </c>
      <c r="F2163" s="6">
        <v>8.8749999999999996E-2</v>
      </c>
      <c r="K2163" s="6">
        <v>8.5000000000000006E-2</v>
      </c>
      <c r="N2163" s="8">
        <v>3000000</v>
      </c>
      <c r="P2163" s="8">
        <v>3000000</v>
      </c>
      <c r="R2163" s="8">
        <v>3000000</v>
      </c>
      <c r="T2163" s="8">
        <v>1</v>
      </c>
      <c r="U2163" s="8">
        <v>8.5000000000000006E-2</v>
      </c>
      <c r="V2163">
        <f t="shared" si="211"/>
        <v>2019</v>
      </c>
      <c r="W2163">
        <f t="shared" si="212"/>
        <v>2019</v>
      </c>
      <c r="X2163" t="str">
        <f t="shared" si="213"/>
        <v>PBS-</v>
      </c>
    </row>
    <row r="2164" spans="1:24" x14ac:dyDescent="0.2">
      <c r="A2164" s="4">
        <v>43600</v>
      </c>
      <c r="B2164" s="4">
        <v>43601</v>
      </c>
      <c r="C2164" t="s">
        <v>781</v>
      </c>
      <c r="D2164" t="s">
        <v>807</v>
      </c>
      <c r="E2164" s="4">
        <v>43966</v>
      </c>
      <c r="F2164" s="6" t="s">
        <v>630</v>
      </c>
      <c r="K2164" s="6">
        <v>6.7291699999999996E-2</v>
      </c>
      <c r="N2164" s="8">
        <v>5000000</v>
      </c>
      <c r="P2164" s="8">
        <v>3000000</v>
      </c>
      <c r="R2164" s="8">
        <v>3000000</v>
      </c>
      <c r="T2164" s="8">
        <v>1.6666666666666667</v>
      </c>
      <c r="U2164" s="8">
        <v>6.7291699999999996E-2</v>
      </c>
      <c r="V2164">
        <f t="shared" si="211"/>
        <v>2019</v>
      </c>
      <c r="W2164">
        <f t="shared" si="212"/>
        <v>2019</v>
      </c>
      <c r="X2164" t="str">
        <f t="shared" si="213"/>
        <v>SPNS</v>
      </c>
    </row>
    <row r="2165" spans="1:24" x14ac:dyDescent="0.2">
      <c r="A2165" s="4">
        <v>43600</v>
      </c>
      <c r="B2165" s="4">
        <v>43605</v>
      </c>
      <c r="C2165" t="s">
        <v>642</v>
      </c>
      <c r="D2165" t="s">
        <v>619</v>
      </c>
      <c r="E2165" s="4">
        <v>48441</v>
      </c>
      <c r="F2165" s="6">
        <v>7.4999999999999997E-2</v>
      </c>
      <c r="K2165" s="6">
        <v>8.5000000000000006E-2</v>
      </c>
      <c r="N2165" s="8">
        <v>1300000</v>
      </c>
      <c r="P2165" s="8">
        <v>1300000</v>
      </c>
      <c r="R2165" s="8">
        <v>1300000</v>
      </c>
      <c r="T2165" s="8">
        <v>1</v>
      </c>
      <c r="U2165" s="8">
        <v>8.5000000000000006E-2</v>
      </c>
      <c r="V2165">
        <f t="shared" si="211"/>
        <v>2019</v>
      </c>
      <c r="W2165">
        <f t="shared" si="212"/>
        <v>2019</v>
      </c>
      <c r="X2165" t="str">
        <f t="shared" si="213"/>
        <v>FR00</v>
      </c>
    </row>
    <row r="2166" spans="1:24" x14ac:dyDescent="0.2">
      <c r="A2166" s="4">
        <v>43601</v>
      </c>
      <c r="B2166" s="4">
        <v>43607</v>
      </c>
      <c r="C2166" t="s">
        <v>624</v>
      </c>
      <c r="D2166" t="s">
        <v>808</v>
      </c>
      <c r="E2166" s="4">
        <v>44701</v>
      </c>
      <c r="F2166" s="6">
        <v>5.4000000000000003E-3</v>
      </c>
      <c r="N2166" s="8">
        <v>9919432.7699999996</v>
      </c>
      <c r="P2166" s="8">
        <v>9919432.7699999996</v>
      </c>
      <c r="R2166" s="8">
        <v>9919432.7699999996</v>
      </c>
      <c r="V2166">
        <f t="shared" si="211"/>
        <v>2019</v>
      </c>
      <c r="W2166">
        <f t="shared" si="212"/>
        <v>2019</v>
      </c>
      <c r="X2166" t="str">
        <f t="shared" si="213"/>
        <v>RIJP</v>
      </c>
    </row>
    <row r="2167" spans="1:24" x14ac:dyDescent="0.2">
      <c r="A2167" s="4">
        <v>43601</v>
      </c>
      <c r="B2167" s="4">
        <v>43607</v>
      </c>
      <c r="C2167" t="s">
        <v>624</v>
      </c>
      <c r="D2167" t="s">
        <v>809</v>
      </c>
      <c r="E2167" s="4">
        <v>45434</v>
      </c>
      <c r="F2167" s="6">
        <v>8.3000000000000001E-3</v>
      </c>
      <c r="N2167" s="8">
        <v>10509095.220000001</v>
      </c>
      <c r="P2167" s="8">
        <v>10509095.220000001</v>
      </c>
      <c r="R2167" s="8">
        <v>10509095.220000001</v>
      </c>
      <c r="V2167">
        <f t="shared" si="211"/>
        <v>2019</v>
      </c>
      <c r="W2167">
        <f t="shared" si="212"/>
        <v>2019</v>
      </c>
      <c r="X2167" t="str">
        <f t="shared" si="213"/>
        <v>RIJP</v>
      </c>
    </row>
    <row r="2168" spans="1:24" x14ac:dyDescent="0.2">
      <c r="A2168" s="4">
        <v>43601</v>
      </c>
      <c r="B2168" s="4">
        <v>43607</v>
      </c>
      <c r="C2168" t="s">
        <v>624</v>
      </c>
      <c r="D2168" t="s">
        <v>810</v>
      </c>
      <c r="E2168" s="4">
        <v>46164</v>
      </c>
      <c r="F2168" s="6">
        <v>9.5999999999999992E-3</v>
      </c>
      <c r="N2168" s="8">
        <v>589662.45000000007</v>
      </c>
      <c r="P2168" s="8">
        <v>589662.45000000007</v>
      </c>
      <c r="R2168" s="8">
        <v>589662.45000000007</v>
      </c>
      <c r="V2168">
        <f t="shared" si="211"/>
        <v>2019</v>
      </c>
      <c r="W2168">
        <f t="shared" si="212"/>
        <v>2019</v>
      </c>
      <c r="X2168" t="str">
        <f t="shared" si="213"/>
        <v>RIJP</v>
      </c>
    </row>
    <row r="2169" spans="1:24" x14ac:dyDescent="0.2">
      <c r="A2169" s="4">
        <v>43601</v>
      </c>
      <c r="B2169" s="4">
        <v>43607</v>
      </c>
      <c r="C2169" t="s">
        <v>624</v>
      </c>
      <c r="D2169" t="s">
        <v>811</v>
      </c>
      <c r="E2169" s="4">
        <v>47260</v>
      </c>
      <c r="F2169" s="6">
        <v>1.17E-2</v>
      </c>
      <c r="N2169" s="8">
        <v>995874.36</v>
      </c>
      <c r="P2169" s="8">
        <v>995874.36</v>
      </c>
      <c r="R2169" s="8">
        <v>995874.36</v>
      </c>
      <c r="V2169">
        <f t="shared" si="211"/>
        <v>2019</v>
      </c>
      <c r="W2169">
        <f t="shared" si="212"/>
        <v>2019</v>
      </c>
      <c r="X2169" t="str">
        <f t="shared" si="213"/>
        <v>RIJP</v>
      </c>
    </row>
    <row r="2170" spans="1:24" x14ac:dyDescent="0.2">
      <c r="A2170" s="4">
        <v>43601</v>
      </c>
      <c r="B2170" s="4">
        <v>43607</v>
      </c>
      <c r="C2170" t="s">
        <v>624</v>
      </c>
      <c r="D2170" t="s">
        <v>812</v>
      </c>
      <c r="E2170" s="4">
        <v>49086</v>
      </c>
      <c r="F2170" s="6">
        <v>1.55E-2</v>
      </c>
      <c r="N2170" s="8">
        <v>524144.4</v>
      </c>
      <c r="P2170" s="8">
        <v>524144.4</v>
      </c>
      <c r="R2170" s="8">
        <v>524144.4</v>
      </c>
      <c r="V2170">
        <f t="shared" si="211"/>
        <v>2019</v>
      </c>
      <c r="W2170">
        <f t="shared" si="212"/>
        <v>2019</v>
      </c>
      <c r="X2170" t="str">
        <f t="shared" si="213"/>
        <v>RIJP</v>
      </c>
    </row>
    <row r="2171" spans="1:24" x14ac:dyDescent="0.2">
      <c r="A2171" s="4">
        <v>43601</v>
      </c>
      <c r="B2171" s="4">
        <v>43607</v>
      </c>
      <c r="C2171" t="s">
        <v>624</v>
      </c>
      <c r="D2171" t="s">
        <v>813</v>
      </c>
      <c r="E2171" s="4">
        <v>50910</v>
      </c>
      <c r="F2171" s="6">
        <v>1.7899999999999999E-2</v>
      </c>
      <c r="N2171" s="8">
        <v>655180.5</v>
      </c>
      <c r="P2171" s="8">
        <v>655180.5</v>
      </c>
      <c r="R2171" s="8">
        <v>655180.5</v>
      </c>
      <c r="V2171">
        <f t="shared" si="211"/>
        <v>2019</v>
      </c>
      <c r="W2171">
        <f t="shared" si="212"/>
        <v>2019</v>
      </c>
      <c r="X2171" t="str">
        <f t="shared" si="213"/>
        <v>RIJP</v>
      </c>
    </row>
    <row r="2172" spans="1:24" x14ac:dyDescent="0.2">
      <c r="A2172" s="4">
        <v>43606</v>
      </c>
      <c r="B2172" s="4">
        <v>43608</v>
      </c>
      <c r="C2172" t="s">
        <v>628</v>
      </c>
      <c r="D2172" t="s">
        <v>814</v>
      </c>
      <c r="E2172" s="4">
        <v>43699</v>
      </c>
      <c r="F2172" s="6" t="s">
        <v>630</v>
      </c>
      <c r="G2172" s="6">
        <v>5.8500000000000003E-2</v>
      </c>
      <c r="H2172" s="6">
        <v>5.935E-2</v>
      </c>
      <c r="I2172" s="6">
        <v>0.06</v>
      </c>
      <c r="M2172" s="8">
        <v>15000000</v>
      </c>
      <c r="N2172" s="8">
        <v>2400000</v>
      </c>
      <c r="O2172" s="8">
        <v>26197400</v>
      </c>
      <c r="P2172" s="8">
        <v>0</v>
      </c>
      <c r="Q2172" s="8">
        <v>16330000</v>
      </c>
      <c r="R2172" s="8">
        <v>0</v>
      </c>
      <c r="S2172" s="8">
        <v>10800000</v>
      </c>
      <c r="U2172" s="8">
        <v>5.8500000000000003E-2</v>
      </c>
      <c r="V2172">
        <f t="shared" si="211"/>
        <v>2019</v>
      </c>
      <c r="W2172">
        <f t="shared" si="212"/>
        <v>2019</v>
      </c>
      <c r="X2172" t="str">
        <f t="shared" si="213"/>
        <v>SPN0</v>
      </c>
    </row>
    <row r="2173" spans="1:24" x14ac:dyDescent="0.2">
      <c r="A2173" s="4">
        <v>43606</v>
      </c>
      <c r="B2173" s="4">
        <v>43608</v>
      </c>
      <c r="C2173" t="s">
        <v>628</v>
      </c>
      <c r="D2173" t="s">
        <v>786</v>
      </c>
      <c r="E2173" s="4">
        <v>43874</v>
      </c>
      <c r="F2173" s="6" t="s">
        <v>630</v>
      </c>
      <c r="G2173" s="6">
        <v>5.8999999999999997E-2</v>
      </c>
      <c r="H2173" s="6">
        <v>5.9801300000000002E-2</v>
      </c>
      <c r="I2173" s="6">
        <v>6.1199999999999997E-2</v>
      </c>
      <c r="J2173" s="6">
        <v>5.8999999999999997E-2</v>
      </c>
      <c r="K2173" s="6">
        <v>5.94545E-2</v>
      </c>
      <c r="L2173" s="6">
        <v>6.0400000000000002E-2</v>
      </c>
      <c r="N2173" s="8">
        <v>4540000</v>
      </c>
      <c r="P2173" s="8">
        <v>3030000</v>
      </c>
      <c r="R2173" s="8">
        <v>2200000</v>
      </c>
      <c r="T2173" s="8">
        <v>2.0636363636363635</v>
      </c>
      <c r="U2173" s="8">
        <v>6.0400000000000002E-2</v>
      </c>
      <c r="V2173">
        <f t="shared" si="211"/>
        <v>2019</v>
      </c>
      <c r="W2173">
        <f t="shared" si="212"/>
        <v>2019</v>
      </c>
      <c r="X2173" t="str">
        <f t="shared" si="213"/>
        <v>SPN1</v>
      </c>
    </row>
    <row r="2174" spans="1:24" x14ac:dyDescent="0.2">
      <c r="A2174" s="4">
        <v>43606</v>
      </c>
      <c r="B2174" s="4">
        <v>43608</v>
      </c>
      <c r="C2174" t="s">
        <v>628</v>
      </c>
      <c r="D2174" t="s">
        <v>746</v>
      </c>
      <c r="E2174" s="4">
        <v>45427</v>
      </c>
      <c r="F2174" s="6">
        <v>8.1250000000000003E-2</v>
      </c>
      <c r="G2174" s="6">
        <v>7.5499999999999998E-2</v>
      </c>
      <c r="H2174" s="6">
        <v>7.6291200000000003E-2</v>
      </c>
      <c r="I2174" s="6">
        <v>0.08</v>
      </c>
      <c r="J2174" s="6">
        <v>7.5499999999999998E-2</v>
      </c>
      <c r="K2174" s="6">
        <v>7.5845899999999994E-2</v>
      </c>
      <c r="L2174" s="6">
        <v>7.5999999999999998E-2</v>
      </c>
      <c r="N2174" s="8">
        <v>4198000</v>
      </c>
      <c r="P2174" s="8">
        <v>3050000</v>
      </c>
      <c r="R2174" s="8">
        <v>2100000</v>
      </c>
      <c r="T2174" s="8">
        <v>1.999047619047619</v>
      </c>
      <c r="U2174" s="8">
        <v>7.5999999999999998E-2</v>
      </c>
      <c r="V2174">
        <f t="shared" si="211"/>
        <v>2019</v>
      </c>
      <c r="W2174">
        <f t="shared" si="212"/>
        <v>2019</v>
      </c>
      <c r="X2174" t="str">
        <f t="shared" si="213"/>
        <v>FR00</v>
      </c>
    </row>
    <row r="2175" spans="1:24" x14ac:dyDescent="0.2">
      <c r="A2175" s="4">
        <v>43606</v>
      </c>
      <c r="B2175" s="4">
        <v>43608</v>
      </c>
      <c r="C2175" t="s">
        <v>628</v>
      </c>
      <c r="D2175" t="s">
        <v>747</v>
      </c>
      <c r="E2175" s="4">
        <v>47253</v>
      </c>
      <c r="F2175" s="6">
        <v>8.2500000000000004E-2</v>
      </c>
      <c r="G2175" s="6">
        <v>8.0699999999999994E-2</v>
      </c>
      <c r="H2175" s="6">
        <v>8.1198099999999995E-2</v>
      </c>
      <c r="I2175" s="6">
        <v>8.2299999999999998E-2</v>
      </c>
      <c r="J2175" s="6">
        <v>8.0699999999999994E-2</v>
      </c>
      <c r="K2175" s="6">
        <v>8.09502E-2</v>
      </c>
      <c r="L2175" s="6">
        <v>8.1000000000000003E-2</v>
      </c>
      <c r="N2175" s="8">
        <v>7414500</v>
      </c>
      <c r="P2175" s="8">
        <v>4200000</v>
      </c>
      <c r="R2175" s="8">
        <v>3100000</v>
      </c>
      <c r="T2175" s="8">
        <v>2.3917741935483869</v>
      </c>
      <c r="U2175" s="8">
        <v>8.1000000000000003E-2</v>
      </c>
      <c r="V2175">
        <f t="shared" si="211"/>
        <v>2019</v>
      </c>
      <c r="W2175">
        <f t="shared" si="212"/>
        <v>2019</v>
      </c>
      <c r="X2175" t="str">
        <f t="shared" si="213"/>
        <v>FR00</v>
      </c>
    </row>
    <row r="2176" spans="1:24" x14ac:dyDescent="0.2">
      <c r="A2176" s="4">
        <v>43606</v>
      </c>
      <c r="B2176" s="4">
        <v>43608</v>
      </c>
      <c r="C2176" t="s">
        <v>628</v>
      </c>
      <c r="D2176" t="s">
        <v>437</v>
      </c>
      <c r="E2176" s="4">
        <v>49018</v>
      </c>
      <c r="F2176" s="6">
        <v>8.3750000000000005E-2</v>
      </c>
      <c r="G2176" s="6">
        <v>8.5500000000000007E-2</v>
      </c>
      <c r="H2176" s="6">
        <v>8.6411299999999996E-2</v>
      </c>
      <c r="I2176" s="6">
        <v>8.7300000000000003E-2</v>
      </c>
      <c r="J2176" s="6">
        <v>8.5500000000000007E-2</v>
      </c>
      <c r="K2176" s="6">
        <v>8.60485E-2</v>
      </c>
      <c r="L2176" s="6">
        <v>8.6300000000000002E-2</v>
      </c>
      <c r="N2176" s="8">
        <v>5382700</v>
      </c>
      <c r="P2176" s="8">
        <v>4700000</v>
      </c>
      <c r="R2176" s="8">
        <v>2400000</v>
      </c>
      <c r="T2176" s="8">
        <v>2.2427916666666667</v>
      </c>
      <c r="U2176" s="8">
        <v>8.6300000000000002E-2</v>
      </c>
      <c r="V2176">
        <f t="shared" si="211"/>
        <v>2019</v>
      </c>
      <c r="W2176">
        <f t="shared" si="212"/>
        <v>2019</v>
      </c>
      <c r="X2176" t="str">
        <f t="shared" si="213"/>
        <v>FR00</v>
      </c>
    </row>
    <row r="2177" spans="1:24" x14ac:dyDescent="0.2">
      <c r="A2177" s="4">
        <v>43606</v>
      </c>
      <c r="B2177" s="4">
        <v>43608</v>
      </c>
      <c r="C2177" t="s">
        <v>628</v>
      </c>
      <c r="D2177" t="s">
        <v>774</v>
      </c>
      <c r="E2177" s="4">
        <v>50875</v>
      </c>
      <c r="F2177" s="6">
        <v>8.3750000000000005E-2</v>
      </c>
      <c r="G2177" s="6">
        <v>8.6499999999999994E-2</v>
      </c>
      <c r="H2177" s="6">
        <v>8.7172100000000002E-2</v>
      </c>
      <c r="I2177" s="6">
        <v>8.7999999999999995E-2</v>
      </c>
      <c r="J2177" s="6">
        <v>8.6499999999999994E-2</v>
      </c>
      <c r="K2177" s="6">
        <v>8.6917700000000001E-2</v>
      </c>
      <c r="L2177" s="6">
        <v>8.6999999999999994E-2</v>
      </c>
      <c r="N2177" s="8">
        <v>1802200</v>
      </c>
      <c r="P2177" s="8">
        <v>1250000</v>
      </c>
      <c r="R2177" s="8">
        <v>900000</v>
      </c>
      <c r="T2177" s="8">
        <v>2.0024444444444445</v>
      </c>
      <c r="U2177" s="8">
        <v>8.6999999999999994E-2</v>
      </c>
      <c r="V2177">
        <f t="shared" si="211"/>
        <v>2019</v>
      </c>
      <c r="W2177">
        <f t="shared" si="212"/>
        <v>2019</v>
      </c>
      <c r="X2177" t="str">
        <f t="shared" si="213"/>
        <v>FR00</v>
      </c>
    </row>
    <row r="2178" spans="1:24" x14ac:dyDescent="0.2">
      <c r="A2178" s="4">
        <v>43606</v>
      </c>
      <c r="B2178" s="4">
        <v>43608</v>
      </c>
      <c r="C2178" t="s">
        <v>628</v>
      </c>
      <c r="D2178" t="s">
        <v>680</v>
      </c>
      <c r="E2178" s="4">
        <v>54193</v>
      </c>
      <c r="F2178" s="6">
        <v>7.3749999999999996E-2</v>
      </c>
      <c r="G2178" s="6">
        <v>8.6999999999999994E-2</v>
      </c>
      <c r="H2178" s="6">
        <v>8.8358099999999995E-2</v>
      </c>
      <c r="I2178" s="6">
        <v>0.09</v>
      </c>
      <c r="J2178" s="6">
        <v>8.6999999999999994E-2</v>
      </c>
      <c r="K2178" s="6">
        <v>8.7647100000000006E-2</v>
      </c>
      <c r="L2178" s="6">
        <v>8.7900000000000006E-2</v>
      </c>
      <c r="N2178" s="8">
        <v>460000</v>
      </c>
      <c r="P2178" s="8">
        <v>100000</v>
      </c>
      <c r="R2178" s="8">
        <v>100000</v>
      </c>
      <c r="T2178" s="8">
        <v>4.5999999999999996</v>
      </c>
      <c r="U2178" s="8">
        <v>8.77E-2</v>
      </c>
      <c r="V2178">
        <f t="shared" si="211"/>
        <v>2019</v>
      </c>
      <c r="W2178">
        <f t="shared" si="212"/>
        <v>2019</v>
      </c>
      <c r="X2178" t="str">
        <f t="shared" si="213"/>
        <v>FR00</v>
      </c>
    </row>
    <row r="2179" spans="1:24" x14ac:dyDescent="0.2">
      <c r="A2179" s="4">
        <v>43606</v>
      </c>
      <c r="B2179" s="4">
        <v>43613</v>
      </c>
      <c r="C2179" t="s">
        <v>642</v>
      </c>
      <c r="D2179" t="s">
        <v>815</v>
      </c>
      <c r="E2179" s="4">
        <v>48349</v>
      </c>
      <c r="F2179" s="6">
        <v>8.3750000000000005E-2</v>
      </c>
      <c r="K2179" s="6">
        <v>8.5500000000000007E-2</v>
      </c>
      <c r="N2179" s="8">
        <v>1500000</v>
      </c>
      <c r="P2179" s="8">
        <v>1500000</v>
      </c>
      <c r="R2179" s="8">
        <v>1500000</v>
      </c>
      <c r="T2179" s="8">
        <v>1</v>
      </c>
      <c r="U2179" s="8">
        <v>8.5500000000000007E-2</v>
      </c>
      <c r="V2179">
        <f t="shared" si="211"/>
        <v>2019</v>
      </c>
      <c r="W2179">
        <f t="shared" si="212"/>
        <v>2019</v>
      </c>
      <c r="X2179" t="str">
        <f t="shared" si="213"/>
        <v>PBS-</v>
      </c>
    </row>
    <row r="2180" spans="1:24" x14ac:dyDescent="0.2">
      <c r="A2180" s="4">
        <v>43612</v>
      </c>
      <c r="B2180" s="4">
        <v>43614</v>
      </c>
      <c r="C2180" t="s">
        <v>642</v>
      </c>
      <c r="D2180" t="s">
        <v>816</v>
      </c>
      <c r="E2180" s="4">
        <v>48714</v>
      </c>
      <c r="F2180" s="6">
        <v>8.3750000000000005E-2</v>
      </c>
      <c r="K2180" s="6">
        <v>8.5999999999999993E-2</v>
      </c>
      <c r="N2180" s="8">
        <v>1500000</v>
      </c>
      <c r="P2180" s="8">
        <v>1500000</v>
      </c>
      <c r="R2180" s="8">
        <v>1500000</v>
      </c>
      <c r="T2180" s="8">
        <v>1</v>
      </c>
      <c r="U2180" s="8">
        <v>8.5999999999999993E-2</v>
      </c>
      <c r="V2180">
        <f t="shared" si="211"/>
        <v>2019</v>
      </c>
      <c r="W2180">
        <f t="shared" si="212"/>
        <v>2019</v>
      </c>
      <c r="X2180" t="str">
        <f t="shared" si="213"/>
        <v>PBS-</v>
      </c>
    </row>
    <row r="2181" spans="1:24" x14ac:dyDescent="0.2">
      <c r="A2181" s="4">
        <v>43608</v>
      </c>
      <c r="B2181" s="4">
        <v>43613</v>
      </c>
      <c r="C2181" t="s">
        <v>642</v>
      </c>
      <c r="D2181" t="s">
        <v>440</v>
      </c>
      <c r="E2181" s="4">
        <v>45366</v>
      </c>
      <c r="F2181" s="6">
        <v>8.3750000000000005E-2</v>
      </c>
      <c r="K2181" s="6">
        <v>7.4999999999999997E-2</v>
      </c>
      <c r="N2181" s="8">
        <v>1000000</v>
      </c>
      <c r="P2181" s="8">
        <v>1000000</v>
      </c>
      <c r="R2181" s="8">
        <v>1000000</v>
      </c>
      <c r="T2181" s="8">
        <v>1</v>
      </c>
      <c r="U2181" s="8">
        <v>7.4999999999999997E-2</v>
      </c>
      <c r="V2181">
        <f t="shared" si="211"/>
        <v>2019</v>
      </c>
      <c r="W2181">
        <f t="shared" si="212"/>
        <v>2019</v>
      </c>
      <c r="X2181" t="str">
        <f t="shared" si="213"/>
        <v>FR00</v>
      </c>
    </row>
    <row r="2182" spans="1:24" x14ac:dyDescent="0.2">
      <c r="A2182" s="4">
        <v>43608</v>
      </c>
      <c r="B2182" s="4">
        <v>43613</v>
      </c>
      <c r="C2182" t="s">
        <v>642</v>
      </c>
      <c r="D2182" t="s">
        <v>290</v>
      </c>
      <c r="E2182" s="4">
        <v>46522</v>
      </c>
      <c r="F2182" s="6">
        <v>7.0000000000000007E-2</v>
      </c>
      <c r="K2182" s="6">
        <v>7.9000000000000001E-2</v>
      </c>
      <c r="N2182" s="8">
        <v>1000000</v>
      </c>
      <c r="P2182" s="8">
        <v>1000000</v>
      </c>
      <c r="R2182" s="8">
        <v>1000000</v>
      </c>
      <c r="T2182" s="8">
        <v>1</v>
      </c>
      <c r="U2182" s="8">
        <v>7.9000000000000001E-2</v>
      </c>
      <c r="V2182">
        <f t="shared" si="211"/>
        <v>2019</v>
      </c>
      <c r="W2182">
        <f t="shared" si="212"/>
        <v>2019</v>
      </c>
      <c r="X2182" t="str">
        <f t="shared" si="213"/>
        <v>FR00</v>
      </c>
    </row>
    <row r="2183" spans="1:24" x14ac:dyDescent="0.2">
      <c r="A2183" s="4">
        <v>43609</v>
      </c>
      <c r="B2183" s="4">
        <v>43613</v>
      </c>
      <c r="C2183" t="s">
        <v>624</v>
      </c>
      <c r="D2183" t="s">
        <v>817</v>
      </c>
      <c r="E2183" s="4">
        <v>44326</v>
      </c>
      <c r="F2183" s="6">
        <v>7.9500000000000001E-2</v>
      </c>
      <c r="K2183" s="6">
        <v>7.9500000000000001E-2</v>
      </c>
      <c r="M2183" s="8">
        <v>2000000</v>
      </c>
      <c r="N2183" s="8">
        <v>2633790</v>
      </c>
      <c r="P2183" s="8">
        <v>2633790</v>
      </c>
      <c r="R2183" s="8">
        <v>2633790</v>
      </c>
      <c r="T2183" s="8">
        <v>1</v>
      </c>
      <c r="U2183" s="8">
        <v>7.9500000000000001E-2</v>
      </c>
      <c r="V2183">
        <f t="shared" si="211"/>
        <v>2019</v>
      </c>
      <c r="W2183">
        <f t="shared" si="212"/>
        <v>2019</v>
      </c>
      <c r="X2183" t="str">
        <f t="shared" si="213"/>
        <v>ST-0</v>
      </c>
    </row>
    <row r="2184" spans="1:24" x14ac:dyDescent="0.2">
      <c r="A2184" s="4">
        <v>43613</v>
      </c>
      <c r="B2184" s="4">
        <v>43616</v>
      </c>
      <c r="C2184" t="s">
        <v>628</v>
      </c>
      <c r="D2184" t="s">
        <v>818</v>
      </c>
      <c r="E2184" s="4">
        <v>43800</v>
      </c>
      <c r="F2184" s="6" t="s">
        <v>630</v>
      </c>
      <c r="G2184" s="6">
        <v>6.4375000000000002E-2</v>
      </c>
      <c r="H2184" s="6">
        <v>6.5121700000000005E-2</v>
      </c>
      <c r="I2184" s="6">
        <v>7.0000000000000007E-2</v>
      </c>
      <c r="J2184" s="6">
        <v>6.4375000000000002E-2</v>
      </c>
      <c r="K2184" s="6">
        <v>6.4520800000000003E-2</v>
      </c>
      <c r="L2184" s="6">
        <v>6.4687499999999995E-2</v>
      </c>
      <c r="M2184" s="8">
        <v>6000000</v>
      </c>
      <c r="N2184" s="8">
        <v>6180000</v>
      </c>
      <c r="O2184" s="8">
        <v>13481400</v>
      </c>
      <c r="P2184" s="8">
        <v>1650000</v>
      </c>
      <c r="Q2184" s="8">
        <v>5348000</v>
      </c>
      <c r="R2184" s="8">
        <v>1500000</v>
      </c>
      <c r="S2184" s="8">
        <v>5160000</v>
      </c>
      <c r="T2184" s="8">
        <v>4.12</v>
      </c>
      <c r="U2184" s="8">
        <v>6.4600000000000005E-2</v>
      </c>
      <c r="V2184">
        <f t="shared" si="211"/>
        <v>2019</v>
      </c>
      <c r="W2184">
        <f t="shared" si="212"/>
        <v>2019</v>
      </c>
      <c r="X2184" t="str">
        <f t="shared" si="213"/>
        <v>SPNS</v>
      </c>
    </row>
    <row r="2185" spans="1:24" x14ac:dyDescent="0.2">
      <c r="A2185" s="4">
        <v>43613</v>
      </c>
      <c r="B2185" s="4">
        <v>43616</v>
      </c>
      <c r="C2185" t="s">
        <v>628</v>
      </c>
      <c r="D2185" t="s">
        <v>612</v>
      </c>
      <c r="E2185" s="4">
        <v>44331</v>
      </c>
      <c r="F2185" s="6">
        <v>6.5000000000000002E-2</v>
      </c>
      <c r="G2185" s="6">
        <v>7.3437500000000003E-2</v>
      </c>
      <c r="H2185" s="6">
        <v>7.4412000000000006E-2</v>
      </c>
      <c r="I2185" s="6">
        <v>7.5624999999999998E-2</v>
      </c>
      <c r="J2185" s="6">
        <v>7.3437500000000003E-2</v>
      </c>
      <c r="K2185" s="6">
        <v>7.3998599999999998E-2</v>
      </c>
      <c r="L2185" s="6">
        <v>7.4374999999999997E-2</v>
      </c>
      <c r="N2185" s="8">
        <v>3625000</v>
      </c>
      <c r="P2185" s="8">
        <v>2200000</v>
      </c>
      <c r="R2185" s="8">
        <v>2200000</v>
      </c>
      <c r="T2185" s="8">
        <v>1.6477272727272727</v>
      </c>
      <c r="U2185" s="8">
        <v>7.3999999999999996E-2</v>
      </c>
      <c r="V2185">
        <f t="shared" si="211"/>
        <v>2019</v>
      </c>
      <c r="W2185">
        <f t="shared" si="212"/>
        <v>2019</v>
      </c>
      <c r="X2185" t="str">
        <f t="shared" si="213"/>
        <v>PBS0</v>
      </c>
    </row>
    <row r="2186" spans="1:24" x14ac:dyDescent="0.2">
      <c r="A2186" s="4">
        <v>43613</v>
      </c>
      <c r="B2186" s="4">
        <v>43616</v>
      </c>
      <c r="C2186" t="s">
        <v>628</v>
      </c>
      <c r="D2186" t="s">
        <v>750</v>
      </c>
      <c r="E2186" s="4">
        <v>45184</v>
      </c>
      <c r="F2186" s="6">
        <v>8.2500000000000004E-2</v>
      </c>
      <c r="G2186" s="6">
        <v>7.6249999999999998E-2</v>
      </c>
      <c r="H2186" s="6">
        <v>7.6757900000000004E-2</v>
      </c>
      <c r="I2186" s="6">
        <v>7.8437499999999993E-2</v>
      </c>
      <c r="J2186" s="6">
        <v>7.6249999999999998E-2</v>
      </c>
      <c r="K2186" s="6">
        <v>7.6675199999999999E-2</v>
      </c>
      <c r="L2186" s="6">
        <v>7.7499999999999999E-2</v>
      </c>
      <c r="N2186" s="8">
        <v>1568000</v>
      </c>
      <c r="P2186" s="8">
        <v>1420000</v>
      </c>
      <c r="R2186" s="8">
        <v>1390000</v>
      </c>
      <c r="T2186" s="8">
        <v>1.1280575539568345</v>
      </c>
      <c r="U2186" s="8">
        <v>7.6700000000000004E-2</v>
      </c>
      <c r="V2186">
        <f t="shared" si="211"/>
        <v>2019</v>
      </c>
      <c r="W2186">
        <f t="shared" si="212"/>
        <v>2019</v>
      </c>
      <c r="X2186" t="str">
        <f t="shared" si="213"/>
        <v>PBS0</v>
      </c>
    </row>
    <row r="2187" spans="1:24" x14ac:dyDescent="0.2">
      <c r="A2187" s="4">
        <v>43613</v>
      </c>
      <c r="B2187" s="4">
        <v>43616</v>
      </c>
      <c r="C2187" t="s">
        <v>628</v>
      </c>
      <c r="D2187" t="s">
        <v>776</v>
      </c>
      <c r="E2187" s="4">
        <v>46341</v>
      </c>
      <c r="F2187" s="6">
        <v>8.5000000000000006E-2</v>
      </c>
      <c r="G2187" s="6">
        <v>0.08</v>
      </c>
      <c r="H2187" s="6">
        <v>8.0528799999999998E-2</v>
      </c>
      <c r="I2187" s="6">
        <v>8.1250000000000003E-2</v>
      </c>
      <c r="J2187" s="6">
        <v>0.08</v>
      </c>
      <c r="K2187" s="6">
        <v>8.0468799999999993E-2</v>
      </c>
      <c r="L2187" s="6">
        <v>8.0625000000000002E-2</v>
      </c>
      <c r="N2187" s="8">
        <v>78000</v>
      </c>
      <c r="P2187" s="8">
        <v>78000</v>
      </c>
      <c r="R2187" s="8">
        <v>70000</v>
      </c>
      <c r="T2187" s="8">
        <v>1.1142857142857143</v>
      </c>
      <c r="U2187" s="8">
        <v>8.1000000000000003E-2</v>
      </c>
      <c r="V2187">
        <f t="shared" si="211"/>
        <v>2019</v>
      </c>
      <c r="W2187">
        <f t="shared" si="212"/>
        <v>2019</v>
      </c>
      <c r="X2187" t="str">
        <f t="shared" si="213"/>
        <v>PBS0</v>
      </c>
    </row>
    <row r="2188" spans="1:24" x14ac:dyDescent="0.2">
      <c r="A2188" s="4">
        <v>43613</v>
      </c>
      <c r="B2188" s="4">
        <v>43616</v>
      </c>
      <c r="C2188" t="s">
        <v>628</v>
      </c>
      <c r="D2188" t="s">
        <v>777</v>
      </c>
      <c r="E2188" s="4">
        <v>49049</v>
      </c>
      <c r="F2188" s="6">
        <v>8.6249999999999993E-2</v>
      </c>
      <c r="G2188" s="6">
        <v>8.7817500000000007E-2</v>
      </c>
      <c r="H2188" s="6">
        <v>8.8156399999999996E-2</v>
      </c>
      <c r="I2188" s="6">
        <v>8.9062500000000003E-2</v>
      </c>
      <c r="N2188" s="8">
        <v>1169000</v>
      </c>
      <c r="P2188" s="8">
        <v>0</v>
      </c>
      <c r="R2188" s="8">
        <v>0</v>
      </c>
      <c r="S2188" s="8">
        <v>0</v>
      </c>
      <c r="U2188" s="8">
        <v>8.6699999999999999E-2</v>
      </c>
      <c r="V2188">
        <f t="shared" si="211"/>
        <v>2019</v>
      </c>
      <c r="W2188">
        <f t="shared" si="212"/>
        <v>2019</v>
      </c>
      <c r="X2188" t="str">
        <f t="shared" si="213"/>
        <v>PBS0</v>
      </c>
    </row>
    <row r="2189" spans="1:24" x14ac:dyDescent="0.2">
      <c r="A2189" s="4">
        <v>43613</v>
      </c>
      <c r="B2189" s="4">
        <v>43616</v>
      </c>
      <c r="C2189" t="s">
        <v>628</v>
      </c>
      <c r="D2189" t="s">
        <v>670</v>
      </c>
      <c r="E2189" s="4">
        <v>53888</v>
      </c>
      <c r="F2189" s="6">
        <v>0.08</v>
      </c>
      <c r="G2189" s="6">
        <v>8.9062500000000003E-2</v>
      </c>
      <c r="H2189" s="6">
        <v>9.0675199999999997E-2</v>
      </c>
      <c r="I2189" s="6">
        <v>9.3124999999999999E-2</v>
      </c>
      <c r="N2189" s="8">
        <v>861400</v>
      </c>
      <c r="P2189" s="8">
        <v>0</v>
      </c>
      <c r="R2189" s="8">
        <v>0</v>
      </c>
      <c r="U2189" s="8">
        <v>8.8999999999999996E-2</v>
      </c>
      <c r="V2189">
        <f t="shared" si="211"/>
        <v>2019</v>
      </c>
      <c r="W2189">
        <f t="shared" si="212"/>
        <v>2019</v>
      </c>
      <c r="X2189" t="str">
        <f t="shared" si="213"/>
        <v>PBS0</v>
      </c>
    </row>
    <row r="2190" spans="1:24" x14ac:dyDescent="0.2">
      <c r="A2190" s="4">
        <v>43627</v>
      </c>
      <c r="B2190" s="4">
        <v>43634</v>
      </c>
      <c r="C2190" t="s">
        <v>624</v>
      </c>
      <c r="D2190" t="s">
        <v>819</v>
      </c>
      <c r="E2190" s="4">
        <v>46283</v>
      </c>
      <c r="F2190" s="6">
        <v>1.4500000000000001E-2</v>
      </c>
      <c r="N2190" s="8">
        <v>74063082</v>
      </c>
      <c r="P2190" s="8">
        <v>12075502.5</v>
      </c>
      <c r="R2190" s="8">
        <v>12075502.5</v>
      </c>
      <c r="T2190" s="8">
        <v>6.1333333333333337</v>
      </c>
      <c r="V2190">
        <f t="shared" si="211"/>
        <v>2019</v>
      </c>
      <c r="W2190">
        <f t="shared" si="212"/>
        <v>2019</v>
      </c>
      <c r="X2190" t="str">
        <f t="shared" si="213"/>
        <v>RIEU</v>
      </c>
    </row>
    <row r="2191" spans="1:24" x14ac:dyDescent="0.2">
      <c r="A2191" s="4">
        <v>43627</v>
      </c>
      <c r="B2191" s="4">
        <v>43634</v>
      </c>
      <c r="C2191" t="s">
        <v>624</v>
      </c>
      <c r="D2191" t="s">
        <v>820</v>
      </c>
      <c r="E2191" s="4">
        <v>47379</v>
      </c>
      <c r="F2191" s="6">
        <v>3.4000000000000002E-2</v>
      </c>
      <c r="N2191" s="8">
        <v>27234600</v>
      </c>
      <c r="P2191" s="8">
        <v>10750500</v>
      </c>
      <c r="R2191" s="8">
        <v>10750500</v>
      </c>
      <c r="T2191" s="8">
        <v>2.5333333333333332</v>
      </c>
      <c r="V2191">
        <f t="shared" si="211"/>
        <v>2019</v>
      </c>
      <c r="W2191">
        <f t="shared" si="212"/>
        <v>2019</v>
      </c>
      <c r="X2191" t="str">
        <f t="shared" si="213"/>
        <v>RI09</v>
      </c>
    </row>
    <row r="2192" spans="1:24" x14ac:dyDescent="0.2">
      <c r="A2192" s="4">
        <v>43634</v>
      </c>
      <c r="B2192" s="4">
        <v>43637</v>
      </c>
      <c r="C2192" t="s">
        <v>642</v>
      </c>
      <c r="D2192" t="s">
        <v>815</v>
      </c>
      <c r="E2192" s="4">
        <v>48349</v>
      </c>
      <c r="F2192" s="6">
        <v>8.3750000000000005E-2</v>
      </c>
      <c r="K2192" s="6">
        <v>8.2900000000000001E-2</v>
      </c>
      <c r="N2192" s="8">
        <v>1500000</v>
      </c>
      <c r="P2192" s="8">
        <v>1500000</v>
      </c>
      <c r="R2192" s="8">
        <v>1500000</v>
      </c>
      <c r="T2192" s="8">
        <v>1</v>
      </c>
      <c r="U2192" s="8">
        <v>8.2900000000000001E-2</v>
      </c>
      <c r="V2192">
        <f t="shared" si="211"/>
        <v>2019</v>
      </c>
      <c r="W2192">
        <f t="shared" si="212"/>
        <v>2019</v>
      </c>
      <c r="X2192" t="str">
        <f t="shared" si="213"/>
        <v>PBS-</v>
      </c>
    </row>
    <row r="2193" spans="1:24" x14ac:dyDescent="0.2">
      <c r="A2193" s="4">
        <v>43634</v>
      </c>
      <c r="B2193" s="4">
        <v>43637</v>
      </c>
      <c r="C2193" t="s">
        <v>642</v>
      </c>
      <c r="D2193" t="s">
        <v>816</v>
      </c>
      <c r="E2193" s="4">
        <v>48714</v>
      </c>
      <c r="F2193" s="6">
        <v>8.3750000000000005E-2</v>
      </c>
      <c r="K2193" s="6">
        <v>8.3400000000000002E-2</v>
      </c>
      <c r="N2193" s="8">
        <v>1500000</v>
      </c>
      <c r="P2193" s="8">
        <v>1500000</v>
      </c>
      <c r="R2193" s="8">
        <v>1500000</v>
      </c>
      <c r="T2193" s="8">
        <v>1</v>
      </c>
      <c r="U2193" s="8">
        <v>8.3400000000000002E-2</v>
      </c>
      <c r="V2193">
        <f t="shared" si="211"/>
        <v>2019</v>
      </c>
      <c r="W2193">
        <f t="shared" si="212"/>
        <v>2019</v>
      </c>
      <c r="X2193" t="str">
        <f t="shared" si="213"/>
        <v>PBS-</v>
      </c>
    </row>
    <row r="2194" spans="1:24" x14ac:dyDescent="0.2">
      <c r="A2194" s="4">
        <v>43634</v>
      </c>
      <c r="B2194" s="4">
        <v>43636</v>
      </c>
      <c r="C2194" t="s">
        <v>628</v>
      </c>
      <c r="D2194" t="s">
        <v>821</v>
      </c>
      <c r="E2194" s="4">
        <v>43727</v>
      </c>
      <c r="F2194" s="6" t="s">
        <v>630</v>
      </c>
      <c r="G2194" s="6">
        <v>5.7799999999999997E-2</v>
      </c>
      <c r="H2194" s="6">
        <v>5.8605299999999999E-2</v>
      </c>
      <c r="I2194" s="6">
        <v>5.9900000000000002E-2</v>
      </c>
      <c r="J2194" s="6">
        <v>5.7799999999999997E-2</v>
      </c>
      <c r="K2194" s="6">
        <v>5.8380000000000001E-2</v>
      </c>
      <c r="L2194" s="6">
        <v>5.8700000000000002E-2</v>
      </c>
      <c r="M2194" s="8">
        <v>15000000</v>
      </c>
      <c r="N2194" s="8">
        <v>2950000</v>
      </c>
      <c r="O2194" s="8">
        <v>54796900</v>
      </c>
      <c r="P2194" s="8">
        <v>1550000</v>
      </c>
      <c r="Q2194" s="8">
        <v>42650000</v>
      </c>
      <c r="R2194" s="8">
        <v>1500000</v>
      </c>
      <c r="S2194" s="8">
        <v>24000000</v>
      </c>
      <c r="T2194" s="8">
        <v>1.9666666666666666</v>
      </c>
      <c r="U2194" s="8">
        <v>5.8400000000000001E-2</v>
      </c>
      <c r="V2194">
        <f t="shared" si="211"/>
        <v>2019</v>
      </c>
      <c r="W2194">
        <f t="shared" si="212"/>
        <v>2019</v>
      </c>
      <c r="X2194" t="str">
        <f t="shared" si="213"/>
        <v>SPN0</v>
      </c>
    </row>
    <row r="2195" spans="1:24" x14ac:dyDescent="0.2">
      <c r="A2195" s="4">
        <v>43634</v>
      </c>
      <c r="B2195" s="4">
        <v>43636</v>
      </c>
      <c r="C2195" t="s">
        <v>628</v>
      </c>
      <c r="D2195" t="s">
        <v>822</v>
      </c>
      <c r="E2195" s="4">
        <v>44001</v>
      </c>
      <c r="F2195" s="6" t="s">
        <v>630</v>
      </c>
      <c r="G2195" s="6">
        <v>5.8999999999999997E-2</v>
      </c>
      <c r="H2195" s="6">
        <v>6.0737899999999997E-2</v>
      </c>
      <c r="I2195" s="6">
        <v>6.25E-2</v>
      </c>
      <c r="J2195" s="6">
        <v>5.8999999999999997E-2</v>
      </c>
      <c r="K2195" s="6">
        <v>5.8999999999999997E-2</v>
      </c>
      <c r="L2195" s="6">
        <v>5.8999999999999997E-2</v>
      </c>
      <c r="N2195" s="8">
        <v>6310000</v>
      </c>
      <c r="P2195" s="8">
        <v>2700000</v>
      </c>
      <c r="R2195" s="8">
        <v>1100000</v>
      </c>
      <c r="T2195" s="8">
        <v>5.7363636363636363</v>
      </c>
      <c r="U2195" s="8">
        <v>0.06</v>
      </c>
      <c r="V2195">
        <f t="shared" si="211"/>
        <v>2019</v>
      </c>
      <c r="W2195">
        <f t="shared" si="212"/>
        <v>2019</v>
      </c>
      <c r="X2195" t="str">
        <f t="shared" si="213"/>
        <v>SPN1</v>
      </c>
    </row>
    <row r="2196" spans="1:24" x14ac:dyDescent="0.2">
      <c r="A2196" s="4">
        <v>43634</v>
      </c>
      <c r="B2196" s="4">
        <v>43636</v>
      </c>
      <c r="C2196" t="s">
        <v>628</v>
      </c>
      <c r="D2196" t="s">
        <v>746</v>
      </c>
      <c r="E2196" s="4">
        <v>45427</v>
      </c>
      <c r="F2196" s="6">
        <v>8.1250000000000003E-2</v>
      </c>
      <c r="G2196" s="6">
        <v>7.0800000000000002E-2</v>
      </c>
      <c r="H2196" s="6">
        <v>7.1216100000000004E-2</v>
      </c>
      <c r="I2196" s="6">
        <v>7.2999999999999995E-2</v>
      </c>
      <c r="J2196" s="6">
        <v>7.0800000000000002E-2</v>
      </c>
      <c r="K2196" s="6">
        <v>7.0925699999999994E-2</v>
      </c>
      <c r="L2196" s="6">
        <v>7.0999999999999994E-2</v>
      </c>
      <c r="N2196" s="8">
        <v>19811000</v>
      </c>
      <c r="P2196" s="8">
        <v>17100000</v>
      </c>
      <c r="R2196" s="8">
        <v>5000000</v>
      </c>
      <c r="T2196" s="8">
        <v>3.9622000000000002</v>
      </c>
      <c r="U2196" s="8">
        <v>7.1099999999999997E-2</v>
      </c>
      <c r="V2196">
        <f t="shared" si="211"/>
        <v>2019</v>
      </c>
      <c r="W2196">
        <f t="shared" si="212"/>
        <v>2019</v>
      </c>
      <c r="X2196" t="str">
        <f t="shared" si="213"/>
        <v>FR00</v>
      </c>
    </row>
    <row r="2197" spans="1:24" x14ac:dyDescent="0.2">
      <c r="A2197" s="4">
        <v>43634</v>
      </c>
      <c r="B2197" s="4">
        <v>43636</v>
      </c>
      <c r="C2197" t="s">
        <v>628</v>
      </c>
      <c r="D2197" t="s">
        <v>747</v>
      </c>
      <c r="E2197" s="4">
        <v>47253</v>
      </c>
      <c r="F2197" s="6">
        <v>8.2500000000000004E-2</v>
      </c>
      <c r="G2197" s="6">
        <v>7.5999999999999998E-2</v>
      </c>
      <c r="H2197" s="6">
        <v>7.6664499999999997E-2</v>
      </c>
      <c r="I2197" s="6">
        <v>7.7700000000000005E-2</v>
      </c>
      <c r="J2197" s="6">
        <v>7.5999999999999998E-2</v>
      </c>
      <c r="K2197" s="6">
        <v>7.6444399999999996E-2</v>
      </c>
      <c r="L2197" s="6">
        <v>7.6600000000000001E-2</v>
      </c>
      <c r="N2197" s="8">
        <v>13362000</v>
      </c>
      <c r="P2197" s="8">
        <v>12250000</v>
      </c>
      <c r="R2197" s="8">
        <v>7900000</v>
      </c>
      <c r="T2197" s="8">
        <v>1.6913924050632911</v>
      </c>
      <c r="U2197" s="8">
        <v>7.6600000000000001E-2</v>
      </c>
      <c r="V2197">
        <f t="shared" si="211"/>
        <v>2019</v>
      </c>
      <c r="W2197">
        <f t="shared" si="212"/>
        <v>2019</v>
      </c>
      <c r="X2197" t="str">
        <f t="shared" si="213"/>
        <v>FR00</v>
      </c>
    </row>
    <row r="2198" spans="1:24" x14ac:dyDescent="0.2">
      <c r="A2198" s="4">
        <v>43634</v>
      </c>
      <c r="B2198" s="4">
        <v>43636</v>
      </c>
      <c r="C2198" t="s">
        <v>628</v>
      </c>
      <c r="D2198" t="s">
        <v>437</v>
      </c>
      <c r="E2198" s="4">
        <v>49018</v>
      </c>
      <c r="F2198" s="6">
        <v>8.3750000000000005E-2</v>
      </c>
      <c r="G2198" s="6">
        <v>7.9399999999999998E-2</v>
      </c>
      <c r="H2198" s="6">
        <v>8.0074000000000006E-2</v>
      </c>
      <c r="I2198" s="6">
        <v>8.1500000000000003E-2</v>
      </c>
      <c r="J2198" s="6">
        <v>7.9399999999999998E-2</v>
      </c>
      <c r="K2198" s="6">
        <v>7.9897099999999999E-2</v>
      </c>
      <c r="L2198" s="6">
        <v>8.0199999999999994E-2</v>
      </c>
      <c r="N2198" s="8">
        <v>7362500</v>
      </c>
      <c r="P2198" s="8">
        <v>4900000</v>
      </c>
      <c r="R2198" s="8">
        <v>4900000</v>
      </c>
      <c r="T2198" s="8">
        <v>1.5025510204081634</v>
      </c>
      <c r="U2198" s="8">
        <v>7.9899999999999999E-2</v>
      </c>
      <c r="V2198">
        <f t="shared" si="211"/>
        <v>2019</v>
      </c>
      <c r="W2198">
        <f t="shared" si="212"/>
        <v>2019</v>
      </c>
      <c r="X2198" t="str">
        <f t="shared" si="213"/>
        <v>FR00</v>
      </c>
    </row>
    <row r="2199" spans="1:24" x14ac:dyDescent="0.2">
      <c r="A2199" s="4">
        <v>43634</v>
      </c>
      <c r="B2199" s="4">
        <v>43636</v>
      </c>
      <c r="C2199" t="s">
        <v>628</v>
      </c>
      <c r="D2199" t="s">
        <v>774</v>
      </c>
      <c r="E2199" s="4">
        <v>50875</v>
      </c>
      <c r="F2199" s="6">
        <v>8.3750000000000005E-2</v>
      </c>
      <c r="G2199" s="6">
        <v>8.1000000000000003E-2</v>
      </c>
      <c r="H2199" s="6">
        <v>8.1641599999999995E-2</v>
      </c>
      <c r="I2199" s="6">
        <v>8.3000000000000004E-2</v>
      </c>
      <c r="J2199" s="6">
        <v>8.1000000000000003E-2</v>
      </c>
      <c r="K2199" s="6">
        <v>8.1493200000000002E-2</v>
      </c>
      <c r="L2199" s="6">
        <v>8.1799999999999998E-2</v>
      </c>
      <c r="N2199" s="8">
        <v>3286700</v>
      </c>
      <c r="P2199" s="8">
        <v>2600000</v>
      </c>
      <c r="R2199" s="8">
        <v>2600000</v>
      </c>
      <c r="T2199" s="8">
        <v>1.2641153846153845</v>
      </c>
      <c r="U2199" s="8">
        <v>8.1500000000000003E-2</v>
      </c>
      <c r="V2199">
        <f t="shared" si="211"/>
        <v>2019</v>
      </c>
      <c r="W2199">
        <f t="shared" si="212"/>
        <v>2019</v>
      </c>
      <c r="X2199" t="str">
        <f t="shared" si="213"/>
        <v>FR00</v>
      </c>
    </row>
    <row r="2200" spans="1:24" x14ac:dyDescent="0.2">
      <c r="A2200" s="4">
        <v>43634</v>
      </c>
      <c r="B2200" s="4">
        <v>43636</v>
      </c>
      <c r="C2200" t="s">
        <v>628</v>
      </c>
      <c r="D2200" t="s">
        <v>680</v>
      </c>
      <c r="E2200" s="4">
        <v>54193</v>
      </c>
      <c r="F2200" s="6">
        <v>7.3749999999999996E-2</v>
      </c>
      <c r="G2200" s="6">
        <v>8.3900000000000002E-2</v>
      </c>
      <c r="H2200" s="6">
        <v>8.4807800000000003E-2</v>
      </c>
      <c r="I2200" s="6">
        <v>8.5999999999999993E-2</v>
      </c>
      <c r="J2200" s="6">
        <v>8.3900000000000002E-2</v>
      </c>
      <c r="K2200" s="6">
        <v>8.4404400000000004E-2</v>
      </c>
      <c r="L2200" s="6">
        <v>8.4699999999999998E-2</v>
      </c>
      <c r="N2200" s="8">
        <v>1714700</v>
      </c>
      <c r="P2200" s="8">
        <v>1550000</v>
      </c>
      <c r="R2200" s="8">
        <v>1000000</v>
      </c>
      <c r="T2200" s="8">
        <v>1.7146999999999999</v>
      </c>
      <c r="U2200" s="8">
        <v>8.4699999999999998E-2</v>
      </c>
      <c r="V2200">
        <f t="shared" si="211"/>
        <v>2019</v>
      </c>
      <c r="W2200">
        <f t="shared" si="212"/>
        <v>2019</v>
      </c>
      <c r="X2200" t="str">
        <f t="shared" si="213"/>
        <v>FR00</v>
      </c>
    </row>
    <row r="2201" spans="1:24" x14ac:dyDescent="0.2">
      <c r="A2201" s="4">
        <v>43641</v>
      </c>
      <c r="B2201" s="4">
        <v>43643</v>
      </c>
      <c r="C2201" t="s">
        <v>628</v>
      </c>
      <c r="D2201" t="s">
        <v>818</v>
      </c>
      <c r="E2201" s="4">
        <v>43800</v>
      </c>
      <c r="F2201" s="6" t="s">
        <v>630</v>
      </c>
      <c r="G2201" s="6">
        <v>6.1874999999999999E-2</v>
      </c>
      <c r="H2201" s="6">
        <v>6.3400700000000004E-2</v>
      </c>
      <c r="I2201" s="6">
        <v>6.7812499999999998E-2</v>
      </c>
      <c r="J2201" s="6">
        <v>6.1874999999999999E-2</v>
      </c>
      <c r="K2201" s="6">
        <v>6.2198299999999998E-2</v>
      </c>
      <c r="L2201" s="6">
        <v>6.25E-2</v>
      </c>
      <c r="M2201" s="8">
        <v>6000000</v>
      </c>
      <c r="N2201" s="8">
        <v>8885000</v>
      </c>
      <c r="O2201" s="8">
        <v>40191500</v>
      </c>
      <c r="P2201" s="8">
        <v>1450000</v>
      </c>
      <c r="Q2201" s="8">
        <v>11240000</v>
      </c>
      <c r="R2201" s="8">
        <v>1450000</v>
      </c>
      <c r="S2201" s="8">
        <v>8000000</v>
      </c>
      <c r="T2201" s="8">
        <v>6.1275862068965514</v>
      </c>
      <c r="U2201" s="8">
        <v>6.2199999999999998E-2</v>
      </c>
      <c r="V2201">
        <f t="shared" si="211"/>
        <v>2019</v>
      </c>
      <c r="W2201">
        <f t="shared" si="212"/>
        <v>2019</v>
      </c>
      <c r="X2201" t="str">
        <f t="shared" si="213"/>
        <v>SPNS</v>
      </c>
    </row>
    <row r="2202" spans="1:24" x14ac:dyDescent="0.2">
      <c r="A2202" s="4">
        <v>43641</v>
      </c>
      <c r="B2202" s="4">
        <v>43643</v>
      </c>
      <c r="C2202" t="s">
        <v>628</v>
      </c>
      <c r="D2202" t="s">
        <v>612</v>
      </c>
      <c r="E2202" s="4">
        <v>44331</v>
      </c>
      <c r="F2202" s="6">
        <v>6.5000000000000002E-2</v>
      </c>
      <c r="G2202" s="6">
        <v>6.7500000000000004E-2</v>
      </c>
      <c r="H2202" s="6">
        <v>6.9795700000000002E-2</v>
      </c>
      <c r="I2202" s="6">
        <v>7.3124999999999996E-2</v>
      </c>
      <c r="J2202" s="6">
        <v>6.7500000000000004E-2</v>
      </c>
      <c r="K2202" s="6">
        <v>6.7859600000000006E-2</v>
      </c>
      <c r="L2202" s="6">
        <v>6.8125000000000005E-2</v>
      </c>
      <c r="N2202" s="8">
        <v>17332000</v>
      </c>
      <c r="P2202" s="8">
        <v>1950000</v>
      </c>
      <c r="R2202" s="8">
        <v>1850000</v>
      </c>
      <c r="T2202" s="8">
        <v>9.368648648648648</v>
      </c>
      <c r="U2202" s="8">
        <v>6.7900000000000002E-2</v>
      </c>
      <c r="V2202">
        <f t="shared" si="211"/>
        <v>2019</v>
      </c>
      <c r="W2202">
        <f t="shared" si="212"/>
        <v>2019</v>
      </c>
      <c r="X2202" t="str">
        <f t="shared" si="213"/>
        <v>PBS0</v>
      </c>
    </row>
    <row r="2203" spans="1:24" x14ac:dyDescent="0.2">
      <c r="A2203" s="4">
        <v>43641</v>
      </c>
      <c r="B2203" s="4">
        <v>43643</v>
      </c>
      <c r="C2203" t="s">
        <v>628</v>
      </c>
      <c r="D2203" t="s">
        <v>750</v>
      </c>
      <c r="E2203" s="4">
        <v>45184</v>
      </c>
      <c r="F2203" s="6">
        <v>8.2500000000000004E-2</v>
      </c>
      <c r="G2203" s="6">
        <v>6.8125000000000005E-2</v>
      </c>
      <c r="H2203" s="6">
        <v>7.0311899999999997E-2</v>
      </c>
      <c r="I2203" s="6">
        <v>7.7187500000000006E-2</v>
      </c>
      <c r="J2203" s="6">
        <v>6.8125000000000005E-2</v>
      </c>
      <c r="K2203" s="6">
        <v>6.87865E-2</v>
      </c>
      <c r="L2203" s="6">
        <v>6.9062499999999999E-2</v>
      </c>
      <c r="N2203" s="8">
        <v>8951000</v>
      </c>
      <c r="P2203" s="8">
        <v>3650000</v>
      </c>
      <c r="R2203" s="8">
        <v>3550000</v>
      </c>
      <c r="T2203" s="8">
        <v>2.5214084507042251</v>
      </c>
      <c r="U2203" s="8">
        <v>6.88E-2</v>
      </c>
      <c r="V2203">
        <f t="shared" si="211"/>
        <v>2019</v>
      </c>
      <c r="W2203">
        <f t="shared" si="212"/>
        <v>2019</v>
      </c>
      <c r="X2203" t="str">
        <f t="shared" si="213"/>
        <v>PBS0</v>
      </c>
    </row>
    <row r="2204" spans="1:24" x14ac:dyDescent="0.2">
      <c r="A2204" s="4">
        <v>43641</v>
      </c>
      <c r="B2204" s="4">
        <v>43643</v>
      </c>
      <c r="C2204" t="s">
        <v>628</v>
      </c>
      <c r="D2204" t="s">
        <v>776</v>
      </c>
      <c r="E2204" s="4">
        <v>46341</v>
      </c>
      <c r="F2204" s="6">
        <v>8.5000000000000006E-2</v>
      </c>
      <c r="G2204" s="6">
        <v>7.4999999999999997E-2</v>
      </c>
      <c r="H2204" s="6">
        <v>7.7031299999999997E-2</v>
      </c>
      <c r="I2204" s="6">
        <v>7.8437499999999993E-2</v>
      </c>
      <c r="J2204" s="6">
        <v>7.4999999999999997E-2</v>
      </c>
      <c r="K2204" s="6">
        <v>7.5842400000000004E-2</v>
      </c>
      <c r="L2204" s="6">
        <v>7.6249999999999998E-2</v>
      </c>
      <c r="N2204" s="8">
        <v>580500</v>
      </c>
      <c r="P2204" s="8">
        <v>290000</v>
      </c>
      <c r="R2204" s="8">
        <v>250000</v>
      </c>
      <c r="T2204" s="8">
        <v>2.3220000000000001</v>
      </c>
      <c r="U2204" s="8">
        <v>7.5999999999999998E-2</v>
      </c>
      <c r="V2204">
        <f t="shared" si="211"/>
        <v>2019</v>
      </c>
      <c r="W2204">
        <f t="shared" si="212"/>
        <v>2019</v>
      </c>
      <c r="X2204" t="str">
        <f t="shared" si="213"/>
        <v>PBS0</v>
      </c>
    </row>
    <row r="2205" spans="1:24" x14ac:dyDescent="0.2">
      <c r="A2205" s="4">
        <v>43641</v>
      </c>
      <c r="B2205" s="4">
        <v>43643</v>
      </c>
      <c r="C2205" t="s">
        <v>628</v>
      </c>
      <c r="D2205" t="s">
        <v>777</v>
      </c>
      <c r="E2205" s="4">
        <v>49049</v>
      </c>
      <c r="F2205" s="6">
        <v>8.6249999999999993E-2</v>
      </c>
      <c r="G2205" s="6">
        <v>7.3437500000000003E-2</v>
      </c>
      <c r="H2205" s="6">
        <v>8.3136600000000005E-2</v>
      </c>
      <c r="I2205" s="6">
        <v>8.8124999999999995E-2</v>
      </c>
      <c r="J2205" s="6">
        <v>7.3437500000000003E-2</v>
      </c>
      <c r="K2205" s="6">
        <v>8.0995999999999999E-2</v>
      </c>
      <c r="L2205" s="6">
        <v>8.2187499999999997E-2</v>
      </c>
      <c r="N2205" s="8">
        <v>2443000</v>
      </c>
      <c r="P2205" s="8">
        <v>900000</v>
      </c>
      <c r="R2205" s="8">
        <v>900000</v>
      </c>
      <c r="S2205" s="8">
        <v>0</v>
      </c>
      <c r="T2205" s="8">
        <v>2.7144444444444447</v>
      </c>
      <c r="U2205" s="8">
        <v>8.1000000000000003E-2</v>
      </c>
      <c r="V2205">
        <f t="shared" ref="V2205:V2268" si="214">YEAR(A2205)</f>
        <v>2019</v>
      </c>
      <c r="W2205">
        <f t="shared" ref="W2205:W2268" si="215">YEAR(B2205)</f>
        <v>2019</v>
      </c>
      <c r="X2205" t="str">
        <f t="shared" ref="X2205:X2268" si="216">LEFT(D2205,4)</f>
        <v>PBS0</v>
      </c>
    </row>
    <row r="2206" spans="1:24" x14ac:dyDescent="0.2">
      <c r="A2206" s="4">
        <v>43641</v>
      </c>
      <c r="B2206" s="4">
        <v>43643</v>
      </c>
      <c r="C2206" t="s">
        <v>628</v>
      </c>
      <c r="D2206" t="s">
        <v>670</v>
      </c>
      <c r="E2206" s="4">
        <v>53888</v>
      </c>
      <c r="F2206" s="6">
        <v>0.08</v>
      </c>
      <c r="G2206" s="6">
        <v>8.3750000000000005E-2</v>
      </c>
      <c r="H2206" s="6">
        <v>8.6136500000000005E-2</v>
      </c>
      <c r="I2206" s="6">
        <v>8.8749999999999996E-2</v>
      </c>
      <c r="N2206" s="8">
        <v>2000000</v>
      </c>
      <c r="P2206" s="8">
        <v>0</v>
      </c>
      <c r="R2206" s="8">
        <v>0</v>
      </c>
      <c r="U2206" s="8">
        <v>8.5000000000000006E-2</v>
      </c>
      <c r="V2206">
        <f t="shared" si="214"/>
        <v>2019</v>
      </c>
      <c r="W2206">
        <f t="shared" si="215"/>
        <v>2019</v>
      </c>
      <c r="X2206" t="str">
        <f t="shared" si="216"/>
        <v>PBS0</v>
      </c>
    </row>
    <row r="2207" spans="1:24" x14ac:dyDescent="0.2">
      <c r="A2207" s="4">
        <v>43642</v>
      </c>
      <c r="B2207" s="4">
        <v>43648</v>
      </c>
      <c r="C2207" t="s">
        <v>642</v>
      </c>
      <c r="D2207" t="s">
        <v>816</v>
      </c>
      <c r="E2207" s="4">
        <v>48714</v>
      </c>
      <c r="F2207" s="6">
        <v>8.3750000000000005E-2</v>
      </c>
      <c r="K2207" s="6">
        <v>8.0399999999999999E-2</v>
      </c>
      <c r="N2207" s="8">
        <v>3000000</v>
      </c>
      <c r="P2207" s="8">
        <v>3000000</v>
      </c>
      <c r="R2207" s="8">
        <v>3000000</v>
      </c>
      <c r="T2207" s="8">
        <v>1</v>
      </c>
      <c r="U2207" s="8">
        <v>8.2900000000000001E-2</v>
      </c>
      <c r="V2207">
        <f t="shared" si="214"/>
        <v>2019</v>
      </c>
      <c r="W2207">
        <f t="shared" si="215"/>
        <v>2019</v>
      </c>
      <c r="X2207" t="str">
        <f t="shared" si="216"/>
        <v>PBS-</v>
      </c>
    </row>
    <row r="2208" spans="1:24" x14ac:dyDescent="0.2">
      <c r="A2208" s="4">
        <v>43648</v>
      </c>
      <c r="B2208" s="4">
        <v>43650</v>
      </c>
      <c r="C2208" t="s">
        <v>628</v>
      </c>
      <c r="D2208" t="s">
        <v>823</v>
      </c>
      <c r="E2208" s="4">
        <v>43741</v>
      </c>
      <c r="F2208" s="6" t="s">
        <v>630</v>
      </c>
      <c r="G2208" s="6">
        <v>5.7000000000000002E-2</v>
      </c>
      <c r="H2208" s="6">
        <v>5.7972099999999999E-2</v>
      </c>
      <c r="I2208" s="6">
        <v>5.8799999999999998E-2</v>
      </c>
      <c r="J2208" s="6">
        <v>5.7000000000000002E-2</v>
      </c>
      <c r="K2208" s="6">
        <v>5.74355E-2</v>
      </c>
      <c r="L2208" s="6">
        <v>5.7599999999999998E-2</v>
      </c>
      <c r="M2208" s="8">
        <v>15000000</v>
      </c>
      <c r="N2208" s="8">
        <v>4870000</v>
      </c>
      <c r="O2208" s="8">
        <v>62088800</v>
      </c>
      <c r="P2208" s="8">
        <v>4870000</v>
      </c>
      <c r="Q2208" s="8">
        <v>32045500</v>
      </c>
      <c r="R2208" s="8">
        <v>2000000</v>
      </c>
      <c r="S2208" s="8">
        <v>22150000</v>
      </c>
      <c r="T2208" s="8">
        <v>2.4350000000000001</v>
      </c>
      <c r="U2208" s="8">
        <v>5.8500000000000003E-2</v>
      </c>
      <c r="V2208">
        <f t="shared" si="214"/>
        <v>2019</v>
      </c>
      <c r="W2208">
        <f t="shared" si="215"/>
        <v>2019</v>
      </c>
      <c r="X2208" t="str">
        <f t="shared" si="216"/>
        <v>SPN0</v>
      </c>
    </row>
    <row r="2209" spans="1:24" x14ac:dyDescent="0.2">
      <c r="A2209" s="4">
        <v>43648</v>
      </c>
      <c r="B2209" s="4">
        <v>43650</v>
      </c>
      <c r="C2209" t="s">
        <v>628</v>
      </c>
      <c r="D2209" t="s">
        <v>824</v>
      </c>
      <c r="E2209" s="4">
        <v>44015</v>
      </c>
      <c r="F2209" s="6" t="s">
        <v>630</v>
      </c>
      <c r="G2209" s="6">
        <v>5.8500000000000003E-2</v>
      </c>
      <c r="H2209" s="6">
        <v>5.9190800000000002E-2</v>
      </c>
      <c r="I2209" s="6">
        <v>6.0199999999999997E-2</v>
      </c>
      <c r="J2209" s="6">
        <v>5.8500000000000003E-2</v>
      </c>
      <c r="K2209" s="6">
        <v>5.8680000000000003E-2</v>
      </c>
      <c r="L2209" s="6">
        <v>5.8999999999999997E-2</v>
      </c>
      <c r="N2209" s="8">
        <v>5650000</v>
      </c>
      <c r="P2209" s="8">
        <v>3800000</v>
      </c>
      <c r="R2209" s="8">
        <v>2000000</v>
      </c>
      <c r="T2209" s="8">
        <v>2.8250000000000002</v>
      </c>
      <c r="U2209" s="8">
        <v>5.9499999999999997E-2</v>
      </c>
      <c r="V2209">
        <f t="shared" si="214"/>
        <v>2019</v>
      </c>
      <c r="W2209">
        <f t="shared" si="215"/>
        <v>2019</v>
      </c>
      <c r="X2209" t="str">
        <f t="shared" si="216"/>
        <v>SPN1</v>
      </c>
    </row>
    <row r="2210" spans="1:24" x14ac:dyDescent="0.2">
      <c r="A2210" s="4">
        <v>43648</v>
      </c>
      <c r="B2210" s="4">
        <v>43650</v>
      </c>
      <c r="C2210" t="s">
        <v>628</v>
      </c>
      <c r="D2210" t="s">
        <v>746</v>
      </c>
      <c r="E2210" s="4">
        <v>45427</v>
      </c>
      <c r="F2210" s="6">
        <v>8.1250000000000003E-2</v>
      </c>
      <c r="G2210" s="6">
        <v>6.8000000000000005E-2</v>
      </c>
      <c r="H2210" s="6">
        <v>6.9195599999999996E-2</v>
      </c>
      <c r="I2210" s="6">
        <v>7.2499999999999995E-2</v>
      </c>
      <c r="J2210" s="6">
        <v>6.8000000000000005E-2</v>
      </c>
      <c r="K2210" s="6">
        <v>6.8199700000000002E-2</v>
      </c>
      <c r="L2210" s="6">
        <v>6.8400000000000002E-2</v>
      </c>
      <c r="N2210" s="8">
        <v>8289000</v>
      </c>
      <c r="P2210" s="8">
        <v>2050000</v>
      </c>
      <c r="R2210" s="8">
        <v>2050000</v>
      </c>
      <c r="T2210" s="8">
        <v>4.0434146341463411</v>
      </c>
      <c r="U2210" s="8">
        <v>6.8199999999999997E-2</v>
      </c>
      <c r="V2210">
        <f t="shared" si="214"/>
        <v>2019</v>
      </c>
      <c r="W2210">
        <f t="shared" si="215"/>
        <v>2019</v>
      </c>
      <c r="X2210" t="str">
        <f t="shared" si="216"/>
        <v>FR00</v>
      </c>
    </row>
    <row r="2211" spans="1:24" x14ac:dyDescent="0.2">
      <c r="A2211" s="4">
        <v>43648</v>
      </c>
      <c r="B2211" s="4">
        <v>43650</v>
      </c>
      <c r="C2211" t="s">
        <v>628</v>
      </c>
      <c r="D2211" t="s">
        <v>747</v>
      </c>
      <c r="E2211" s="4">
        <v>47253</v>
      </c>
      <c r="F2211" s="6">
        <v>8.2500000000000004E-2</v>
      </c>
      <c r="G2211" s="6">
        <v>7.3400000000000007E-2</v>
      </c>
      <c r="H2211" s="6">
        <v>7.3952900000000002E-2</v>
      </c>
      <c r="I2211" s="6">
        <v>7.5999999999999998E-2</v>
      </c>
      <c r="J2211" s="6">
        <v>7.3400000000000007E-2</v>
      </c>
      <c r="K2211" s="6">
        <v>7.3536500000000005E-2</v>
      </c>
      <c r="L2211" s="6">
        <v>7.3599999999999999E-2</v>
      </c>
      <c r="N2211" s="8">
        <v>17030400</v>
      </c>
      <c r="P2211" s="8">
        <v>8300000</v>
      </c>
      <c r="R2211" s="8">
        <v>5400000</v>
      </c>
      <c r="T2211" s="8">
        <v>3.1537777777777776</v>
      </c>
      <c r="U2211" s="8">
        <v>7.3599999999999999E-2</v>
      </c>
      <c r="V2211">
        <f t="shared" si="214"/>
        <v>2019</v>
      </c>
      <c r="W2211">
        <f t="shared" si="215"/>
        <v>2019</v>
      </c>
      <c r="X2211" t="str">
        <f t="shared" si="216"/>
        <v>FR00</v>
      </c>
    </row>
    <row r="2212" spans="1:24" x14ac:dyDescent="0.2">
      <c r="A2212" s="4">
        <v>43648</v>
      </c>
      <c r="B2212" s="4">
        <v>43650</v>
      </c>
      <c r="C2212" t="s">
        <v>628</v>
      </c>
      <c r="D2212" t="s">
        <v>825</v>
      </c>
      <c r="E2212" s="4">
        <v>49475</v>
      </c>
      <c r="F2212" s="6">
        <v>7.4999999999999997E-2</v>
      </c>
      <c r="G2212" s="6">
        <v>7.5999999999999998E-2</v>
      </c>
      <c r="H2212" s="6">
        <v>7.6972799999999994E-2</v>
      </c>
      <c r="I2212" s="6">
        <v>7.8700000000000006E-2</v>
      </c>
      <c r="J2212" s="6">
        <v>7.5999999999999998E-2</v>
      </c>
      <c r="K2212" s="6">
        <v>7.6599100000000003E-2</v>
      </c>
      <c r="L2212" s="6">
        <v>7.6799999999999993E-2</v>
      </c>
      <c r="N2212" s="8">
        <v>16928900</v>
      </c>
      <c r="P2212" s="8">
        <v>5450000</v>
      </c>
      <c r="R2212" s="8">
        <v>5450000</v>
      </c>
      <c r="T2212" s="8">
        <v>3.1062201834862386</v>
      </c>
      <c r="U2212" s="8">
        <v>7.6600000000000001E-2</v>
      </c>
      <c r="V2212">
        <f t="shared" si="214"/>
        <v>2019</v>
      </c>
      <c r="W2212">
        <f t="shared" si="215"/>
        <v>2019</v>
      </c>
      <c r="X2212" t="str">
        <f t="shared" si="216"/>
        <v>FR00</v>
      </c>
    </row>
    <row r="2213" spans="1:24" x14ac:dyDescent="0.2">
      <c r="A2213" s="4">
        <v>43648</v>
      </c>
      <c r="B2213" s="4">
        <v>43650</v>
      </c>
      <c r="C2213" t="s">
        <v>628</v>
      </c>
      <c r="D2213" t="s">
        <v>774</v>
      </c>
      <c r="E2213" s="4">
        <v>50875</v>
      </c>
      <c r="F2213" s="6">
        <v>8.3750000000000005E-2</v>
      </c>
      <c r="G2213" s="6">
        <v>7.8700000000000006E-2</v>
      </c>
      <c r="H2213" s="6">
        <v>7.9277200000000006E-2</v>
      </c>
      <c r="I2213" s="6">
        <v>8.0500000000000002E-2</v>
      </c>
      <c r="J2213" s="6">
        <v>7.8700000000000006E-2</v>
      </c>
      <c r="K2213" s="6">
        <v>7.90328E-2</v>
      </c>
      <c r="L2213" s="6">
        <v>7.9299999999999995E-2</v>
      </c>
      <c r="N2213" s="8">
        <v>4825500</v>
      </c>
      <c r="P2213" s="8">
        <v>4825500</v>
      </c>
      <c r="R2213" s="8">
        <v>3350000</v>
      </c>
      <c r="T2213" s="8">
        <v>1.4404477611940298</v>
      </c>
      <c r="U2213" s="8">
        <v>7.9299999999999995E-2</v>
      </c>
      <c r="V2213">
        <f t="shared" si="214"/>
        <v>2019</v>
      </c>
      <c r="W2213">
        <f t="shared" si="215"/>
        <v>2019</v>
      </c>
      <c r="X2213" t="str">
        <f t="shared" si="216"/>
        <v>FR00</v>
      </c>
    </row>
    <row r="2214" spans="1:24" x14ac:dyDescent="0.2">
      <c r="A2214" s="4">
        <v>43648</v>
      </c>
      <c r="B2214" s="4">
        <v>43650</v>
      </c>
      <c r="C2214" t="s">
        <v>628</v>
      </c>
      <c r="D2214" t="s">
        <v>680</v>
      </c>
      <c r="E2214" s="4">
        <v>54193</v>
      </c>
      <c r="F2214" s="6">
        <v>7.3749999999999996E-2</v>
      </c>
      <c r="G2214" s="6">
        <v>8.2199999999999995E-2</v>
      </c>
      <c r="H2214" s="6">
        <v>8.3030499999999993E-2</v>
      </c>
      <c r="I2214" s="6">
        <v>8.6499999999999994E-2</v>
      </c>
      <c r="J2214" s="6">
        <v>8.2199999999999995E-2</v>
      </c>
      <c r="K2214" s="6">
        <v>8.2610199999999995E-2</v>
      </c>
      <c r="L2214" s="6">
        <v>8.2699999999999996E-2</v>
      </c>
      <c r="N2214" s="8">
        <v>4495000</v>
      </c>
      <c r="P2214" s="8">
        <v>2750000</v>
      </c>
      <c r="R2214" s="8">
        <v>1900000</v>
      </c>
      <c r="T2214" s="8">
        <v>2.3657894736842104</v>
      </c>
      <c r="U2214" s="8">
        <v>8.2699999999999996E-2</v>
      </c>
      <c r="V2214">
        <f t="shared" si="214"/>
        <v>2019</v>
      </c>
      <c r="W2214">
        <f t="shared" si="215"/>
        <v>2019</v>
      </c>
      <c r="X2214" t="str">
        <f t="shared" si="216"/>
        <v>FR00</v>
      </c>
    </row>
    <row r="2215" spans="1:24" x14ac:dyDescent="0.2">
      <c r="A2215" s="4">
        <v>43655</v>
      </c>
      <c r="B2215" s="4">
        <v>43657</v>
      </c>
      <c r="C2215" t="s">
        <v>628</v>
      </c>
      <c r="D2215" t="s">
        <v>826</v>
      </c>
      <c r="E2215" s="4">
        <v>43840</v>
      </c>
      <c r="F2215" s="6" t="s">
        <v>630</v>
      </c>
      <c r="G2215" s="6">
        <v>6.0624999999999998E-2</v>
      </c>
      <c r="H2215" s="6">
        <v>6.2244399999999998E-2</v>
      </c>
      <c r="I2215" s="6">
        <v>7.0000000000000007E-2</v>
      </c>
      <c r="J2215" s="6">
        <v>6.0624999999999998E-2</v>
      </c>
      <c r="K2215" s="6">
        <v>6.1199400000000001E-2</v>
      </c>
      <c r="L2215" s="6">
        <v>6.1562499999999999E-2</v>
      </c>
      <c r="M2215" s="8">
        <v>8000000</v>
      </c>
      <c r="N2215" s="8">
        <v>9465000</v>
      </c>
      <c r="O2215" s="8">
        <v>36438000</v>
      </c>
      <c r="P2215" s="8">
        <v>1050000</v>
      </c>
      <c r="Q2215" s="8">
        <v>10160000</v>
      </c>
      <c r="R2215" s="8">
        <v>1050000</v>
      </c>
      <c r="S2215" s="8">
        <v>8000000</v>
      </c>
      <c r="T2215" s="8">
        <v>9.0142857142857142</v>
      </c>
      <c r="U2215" s="8">
        <v>6.1199999999999997E-2</v>
      </c>
      <c r="V2215">
        <f t="shared" si="214"/>
        <v>2019</v>
      </c>
      <c r="W2215">
        <f t="shared" si="215"/>
        <v>2019</v>
      </c>
      <c r="X2215" t="str">
        <f t="shared" si="216"/>
        <v>SPNS</v>
      </c>
    </row>
    <row r="2216" spans="1:24" x14ac:dyDescent="0.2">
      <c r="A2216" s="4">
        <v>43655</v>
      </c>
      <c r="B2216" s="4">
        <v>43657</v>
      </c>
      <c r="C2216" t="s">
        <v>628</v>
      </c>
      <c r="D2216" t="s">
        <v>612</v>
      </c>
      <c r="E2216" s="4">
        <v>44331</v>
      </c>
      <c r="F2216" s="6">
        <v>6.5000000000000002E-2</v>
      </c>
      <c r="G2216" s="6">
        <v>6.5937499999999996E-2</v>
      </c>
      <c r="H2216" s="6">
        <v>6.7470699999999995E-2</v>
      </c>
      <c r="I2216" s="6">
        <v>7.0000000000000007E-2</v>
      </c>
      <c r="J2216" s="6">
        <v>6.5937499999999996E-2</v>
      </c>
      <c r="K2216" s="6">
        <v>6.6236900000000001E-2</v>
      </c>
      <c r="L2216" s="6">
        <v>6.6250000000000003E-2</v>
      </c>
      <c r="N2216" s="8">
        <v>13760000</v>
      </c>
      <c r="P2216" s="8">
        <v>4670000</v>
      </c>
      <c r="R2216" s="8">
        <v>2550000</v>
      </c>
      <c r="T2216" s="8">
        <v>5.3960784313725494</v>
      </c>
      <c r="U2216" s="8">
        <v>6.6299999999999998E-2</v>
      </c>
      <c r="V2216">
        <f t="shared" si="214"/>
        <v>2019</v>
      </c>
      <c r="W2216">
        <f t="shared" si="215"/>
        <v>2019</v>
      </c>
      <c r="X2216" t="str">
        <f t="shared" si="216"/>
        <v>PBS0</v>
      </c>
    </row>
    <row r="2217" spans="1:24" x14ac:dyDescent="0.2">
      <c r="A2217" s="4">
        <v>43655</v>
      </c>
      <c r="B2217" s="4">
        <v>43657</v>
      </c>
      <c r="C2217" t="s">
        <v>628</v>
      </c>
      <c r="D2217" t="s">
        <v>750</v>
      </c>
      <c r="E2217" s="4">
        <v>45184</v>
      </c>
      <c r="F2217" s="6">
        <v>8.2500000000000004E-2</v>
      </c>
      <c r="G2217" s="6">
        <v>6.7500000000000004E-2</v>
      </c>
      <c r="H2217" s="6">
        <v>6.8378499999999995E-2</v>
      </c>
      <c r="I2217" s="6">
        <v>7.3437500000000003E-2</v>
      </c>
      <c r="J2217" s="6">
        <v>6.7500000000000004E-2</v>
      </c>
      <c r="K2217" s="6">
        <v>6.7797399999999994E-2</v>
      </c>
      <c r="L2217" s="6">
        <v>6.8125000000000005E-2</v>
      </c>
      <c r="N2217" s="8">
        <v>7935000</v>
      </c>
      <c r="P2217" s="8">
        <v>3450000</v>
      </c>
      <c r="R2217" s="8">
        <v>3450000</v>
      </c>
      <c r="T2217" s="8">
        <v>2.2999999999999998</v>
      </c>
      <c r="U2217" s="8">
        <v>6.7799999999999999E-2</v>
      </c>
      <c r="V2217">
        <f t="shared" si="214"/>
        <v>2019</v>
      </c>
      <c r="W2217">
        <f t="shared" si="215"/>
        <v>2019</v>
      </c>
      <c r="X2217" t="str">
        <f t="shared" si="216"/>
        <v>PBS0</v>
      </c>
    </row>
    <row r="2218" spans="1:24" x14ac:dyDescent="0.2">
      <c r="A2218" s="4">
        <v>43655</v>
      </c>
      <c r="B2218" s="4">
        <v>43657</v>
      </c>
      <c r="C2218" t="s">
        <v>628</v>
      </c>
      <c r="D2218" t="s">
        <v>776</v>
      </c>
      <c r="E2218" s="4">
        <v>46341</v>
      </c>
      <c r="F2218" s="6">
        <v>8.5000000000000006E-2</v>
      </c>
      <c r="G2218" s="6">
        <v>7.4062500000000003E-2</v>
      </c>
      <c r="H2218" s="6">
        <v>7.4562900000000001E-2</v>
      </c>
      <c r="I2218" s="6">
        <v>7.5937500000000005E-2</v>
      </c>
      <c r="J2218" s="6">
        <v>7.4062500000000003E-2</v>
      </c>
      <c r="K2218" s="6">
        <v>7.4062500000000003E-2</v>
      </c>
      <c r="L2218" s="6">
        <v>7.4062500000000003E-2</v>
      </c>
      <c r="N2218" s="8">
        <v>986000</v>
      </c>
      <c r="P2218" s="8">
        <v>340000</v>
      </c>
      <c r="R2218" s="8">
        <v>300000</v>
      </c>
      <c r="T2218" s="8">
        <v>3.2866666666666666</v>
      </c>
      <c r="U2218" s="8">
        <v>7.4099999999999999E-2</v>
      </c>
      <c r="V2218">
        <f t="shared" si="214"/>
        <v>2019</v>
      </c>
      <c r="W2218">
        <f t="shared" si="215"/>
        <v>2019</v>
      </c>
      <c r="X2218" t="str">
        <f t="shared" si="216"/>
        <v>PBS0</v>
      </c>
    </row>
    <row r="2219" spans="1:24" x14ac:dyDescent="0.2">
      <c r="A2219" s="4">
        <v>43655</v>
      </c>
      <c r="B2219" s="4">
        <v>43657</v>
      </c>
      <c r="C2219" t="s">
        <v>628</v>
      </c>
      <c r="D2219" t="s">
        <v>777</v>
      </c>
      <c r="E2219" s="4">
        <v>49049</v>
      </c>
      <c r="F2219" s="6">
        <v>8.6249999999999993E-2</v>
      </c>
      <c r="G2219" s="6">
        <v>7.8750000000000001E-2</v>
      </c>
      <c r="H2219" s="6">
        <v>8.0131300000000003E-2</v>
      </c>
      <c r="I2219" s="6">
        <v>8.2500000000000004E-2</v>
      </c>
      <c r="J2219" s="6">
        <v>7.8750000000000001E-2</v>
      </c>
      <c r="K2219" s="6">
        <v>7.8839300000000001E-2</v>
      </c>
      <c r="L2219" s="6">
        <v>7.9375000000000001E-2</v>
      </c>
      <c r="N2219" s="8">
        <v>2643000</v>
      </c>
      <c r="P2219" s="8">
        <v>250000</v>
      </c>
      <c r="R2219" s="8">
        <v>250000</v>
      </c>
      <c r="S2219" s="8">
        <v>0</v>
      </c>
      <c r="T2219" s="8">
        <v>10.571999999999999</v>
      </c>
      <c r="U2219" s="8">
        <v>7.8899999999999998E-2</v>
      </c>
      <c r="V2219">
        <f t="shared" si="214"/>
        <v>2019</v>
      </c>
      <c r="W2219">
        <f t="shared" si="215"/>
        <v>2019</v>
      </c>
      <c r="X2219" t="str">
        <f t="shared" si="216"/>
        <v>PBS0</v>
      </c>
    </row>
    <row r="2220" spans="1:24" x14ac:dyDescent="0.2">
      <c r="A2220" s="4">
        <v>43655</v>
      </c>
      <c r="B2220" s="4">
        <v>43657</v>
      </c>
      <c r="C2220" t="s">
        <v>628</v>
      </c>
      <c r="D2220" t="s">
        <v>670</v>
      </c>
      <c r="E2220" s="4">
        <v>53888</v>
      </c>
      <c r="F2220" s="6">
        <v>0.08</v>
      </c>
      <c r="G2220" s="6">
        <v>8.2500000000000004E-2</v>
      </c>
      <c r="H2220" s="6">
        <v>8.4878800000000004E-2</v>
      </c>
      <c r="I2220" s="6">
        <v>8.8124999999999995E-2</v>
      </c>
      <c r="J2220" s="6">
        <v>8.2500000000000004E-2</v>
      </c>
      <c r="K2220" s="6">
        <v>8.3196400000000004E-2</v>
      </c>
      <c r="L2220" s="6">
        <v>8.3437499999999998E-2</v>
      </c>
      <c r="N2220" s="8">
        <v>1649000</v>
      </c>
      <c r="P2220" s="8">
        <v>400000</v>
      </c>
      <c r="R2220" s="8">
        <v>400000</v>
      </c>
      <c r="T2220" s="8">
        <v>4.1224999999999996</v>
      </c>
      <c r="U2220" s="8">
        <v>8.3199999999999996E-2</v>
      </c>
      <c r="V2220">
        <f t="shared" si="214"/>
        <v>2019</v>
      </c>
      <c r="W2220">
        <f t="shared" si="215"/>
        <v>2019</v>
      </c>
      <c r="X2220" t="str">
        <f t="shared" si="216"/>
        <v>PBS0</v>
      </c>
    </row>
    <row r="2221" spans="1:24" x14ac:dyDescent="0.2">
      <c r="A2221" s="4">
        <v>43662</v>
      </c>
      <c r="B2221" s="4">
        <v>43664</v>
      </c>
      <c r="C2221" t="s">
        <v>628</v>
      </c>
      <c r="D2221" t="s">
        <v>827</v>
      </c>
      <c r="E2221" s="4">
        <v>43755</v>
      </c>
      <c r="F2221" s="6" t="s">
        <v>630</v>
      </c>
      <c r="G2221" s="6">
        <v>5.6599999999999998E-2</v>
      </c>
      <c r="H2221" s="6">
        <v>5.7576200000000001E-2</v>
      </c>
      <c r="I2221" s="6">
        <v>5.8500000000000003E-2</v>
      </c>
      <c r="J2221" s="6">
        <v>5.6599999999999998E-2</v>
      </c>
      <c r="K2221" s="6">
        <v>5.6998600000000003E-2</v>
      </c>
      <c r="L2221" s="6">
        <v>5.7200000000000001E-2</v>
      </c>
      <c r="M2221" s="8">
        <v>15000000</v>
      </c>
      <c r="N2221" s="8">
        <v>4485000</v>
      </c>
      <c r="O2221" s="8">
        <v>53144000</v>
      </c>
      <c r="P2221" s="8">
        <v>1450000</v>
      </c>
      <c r="Q2221" s="8">
        <v>28400000</v>
      </c>
      <c r="R2221" s="8">
        <v>1450000</v>
      </c>
      <c r="S2221" s="8">
        <v>22050000</v>
      </c>
      <c r="T2221" s="8">
        <v>3.0931034482758619</v>
      </c>
      <c r="U2221" s="8">
        <v>5.7000000000000002E-2</v>
      </c>
      <c r="V2221">
        <f t="shared" si="214"/>
        <v>2019</v>
      </c>
      <c r="W2221">
        <f t="shared" si="215"/>
        <v>2019</v>
      </c>
      <c r="X2221" t="str">
        <f t="shared" si="216"/>
        <v>SPN0</v>
      </c>
    </row>
    <row r="2222" spans="1:24" x14ac:dyDescent="0.2">
      <c r="A2222" s="4">
        <v>43662</v>
      </c>
      <c r="B2222" s="4">
        <v>43664</v>
      </c>
      <c r="C2222" t="s">
        <v>628</v>
      </c>
      <c r="D2222" t="s">
        <v>799</v>
      </c>
      <c r="E2222" s="4">
        <v>43931</v>
      </c>
      <c r="F2222" s="6" t="s">
        <v>630</v>
      </c>
      <c r="G2222" s="6">
        <v>5.8000000000000003E-2</v>
      </c>
      <c r="H2222" s="6">
        <v>5.8760199999999999E-2</v>
      </c>
      <c r="I2222" s="6">
        <v>5.8999999999999997E-2</v>
      </c>
      <c r="J2222" s="6">
        <v>5.8000000000000003E-2</v>
      </c>
      <c r="K2222" s="6">
        <v>5.8572199999999998E-2</v>
      </c>
      <c r="L2222" s="6">
        <v>5.8900000000000001E-2</v>
      </c>
      <c r="N2222" s="8">
        <v>4405000</v>
      </c>
      <c r="P2222" s="8">
        <v>950000</v>
      </c>
      <c r="R2222" s="8">
        <v>900000</v>
      </c>
      <c r="T2222" s="8">
        <v>4.8944444444444448</v>
      </c>
      <c r="U2222" s="8">
        <v>5.8599999999999999E-2</v>
      </c>
      <c r="V2222">
        <f t="shared" si="214"/>
        <v>2019</v>
      </c>
      <c r="W2222">
        <f t="shared" si="215"/>
        <v>2019</v>
      </c>
      <c r="X2222" t="str">
        <f t="shared" si="216"/>
        <v>SPN1</v>
      </c>
    </row>
    <row r="2223" spans="1:24" x14ac:dyDescent="0.2">
      <c r="A2223" s="4">
        <v>43662</v>
      </c>
      <c r="B2223" s="4">
        <v>43664</v>
      </c>
      <c r="C2223" t="s">
        <v>628</v>
      </c>
      <c r="D2223" t="s">
        <v>746</v>
      </c>
      <c r="E2223" s="4">
        <v>43931</v>
      </c>
      <c r="F2223" s="6">
        <v>8.1250000000000003E-2</v>
      </c>
      <c r="G2223" s="6">
        <v>6.4000000000000001E-2</v>
      </c>
      <c r="H2223" s="6">
        <v>6.51592E-2</v>
      </c>
      <c r="I2223" s="6">
        <v>6.8500000000000005E-2</v>
      </c>
      <c r="J2223" s="6">
        <v>6.4000000000000001E-2</v>
      </c>
      <c r="K2223" s="6">
        <v>6.4380199999999999E-2</v>
      </c>
      <c r="L2223" s="6">
        <v>6.4699999999999994E-2</v>
      </c>
      <c r="N2223" s="8">
        <v>6453000</v>
      </c>
      <c r="P2223" s="8">
        <v>5250000</v>
      </c>
      <c r="R2223" s="8">
        <v>2750000</v>
      </c>
      <c r="T2223" s="8">
        <v>2.3465454545454545</v>
      </c>
      <c r="U2223" s="8">
        <v>6.4699999999999994E-2</v>
      </c>
      <c r="V2223">
        <f t="shared" si="214"/>
        <v>2019</v>
      </c>
      <c r="W2223">
        <f t="shared" si="215"/>
        <v>2019</v>
      </c>
      <c r="X2223" t="str">
        <f t="shared" si="216"/>
        <v>FR00</v>
      </c>
    </row>
    <row r="2224" spans="1:24" x14ac:dyDescent="0.2">
      <c r="A2224" s="4">
        <v>43662</v>
      </c>
      <c r="B2224" s="4">
        <v>43664</v>
      </c>
      <c r="C2224" t="s">
        <v>628</v>
      </c>
      <c r="D2224" t="s">
        <v>747</v>
      </c>
      <c r="E2224" s="4">
        <v>47253</v>
      </c>
      <c r="F2224" s="6">
        <v>8.2500000000000004E-2</v>
      </c>
      <c r="G2224" s="6">
        <v>7.0499999999999993E-2</v>
      </c>
      <c r="H2224" s="6">
        <v>7.1048899999999998E-2</v>
      </c>
      <c r="I2224" s="6">
        <v>7.1999999999999995E-2</v>
      </c>
      <c r="J2224" s="6">
        <v>7.0499999999999993E-2</v>
      </c>
      <c r="K2224" s="6">
        <v>7.0799399999999998E-2</v>
      </c>
      <c r="L2224" s="6">
        <v>7.0900000000000005E-2</v>
      </c>
      <c r="N2224" s="8">
        <v>17059700</v>
      </c>
      <c r="P2224" s="8">
        <v>5500000</v>
      </c>
      <c r="R2224" s="8">
        <v>5500000</v>
      </c>
      <c r="T2224" s="8">
        <v>3.1017636363636365</v>
      </c>
      <c r="U2224" s="8">
        <v>7.0800000000000002E-2</v>
      </c>
      <c r="V2224">
        <f t="shared" si="214"/>
        <v>2019</v>
      </c>
      <c r="W2224">
        <f t="shared" si="215"/>
        <v>2019</v>
      </c>
      <c r="X2224" t="str">
        <f t="shared" si="216"/>
        <v>FR00</v>
      </c>
    </row>
    <row r="2225" spans="1:24" x14ac:dyDescent="0.2">
      <c r="A2225" s="4">
        <v>43662</v>
      </c>
      <c r="B2225" s="4">
        <v>43664</v>
      </c>
      <c r="C2225" t="s">
        <v>628</v>
      </c>
      <c r="D2225" t="s">
        <v>825</v>
      </c>
      <c r="E2225" s="4">
        <v>49475</v>
      </c>
      <c r="F2225" s="6">
        <v>7.4999999999999997E-2</v>
      </c>
      <c r="G2225" s="6">
        <v>7.3499999999999996E-2</v>
      </c>
      <c r="H2225" s="6">
        <v>7.4055800000000005E-2</v>
      </c>
      <c r="I2225" s="6">
        <v>7.4899999999999994E-2</v>
      </c>
      <c r="J2225" s="6">
        <v>7.3499999999999996E-2</v>
      </c>
      <c r="K2225" s="6">
        <v>7.3847800000000005E-2</v>
      </c>
      <c r="L2225" s="6">
        <v>7.3999999999999996E-2</v>
      </c>
      <c r="N2225" s="8">
        <v>8888500</v>
      </c>
      <c r="P2225" s="8">
        <v>7500000</v>
      </c>
      <c r="R2225" s="8">
        <v>4800000</v>
      </c>
      <c r="T2225" s="8">
        <v>1.8517708333333334</v>
      </c>
      <c r="U2225" s="8">
        <v>7.3999999999999996E-2</v>
      </c>
      <c r="V2225">
        <f t="shared" si="214"/>
        <v>2019</v>
      </c>
      <c r="W2225">
        <f t="shared" si="215"/>
        <v>2019</v>
      </c>
      <c r="X2225" t="str">
        <f t="shared" si="216"/>
        <v>FR00</v>
      </c>
    </row>
    <row r="2226" spans="1:24" x14ac:dyDescent="0.2">
      <c r="A2226" s="4">
        <v>43662</v>
      </c>
      <c r="B2226" s="4">
        <v>43664</v>
      </c>
      <c r="C2226" t="s">
        <v>628</v>
      </c>
      <c r="D2226" t="s">
        <v>774</v>
      </c>
      <c r="E2226" s="4">
        <v>50875</v>
      </c>
      <c r="F2226" s="6">
        <v>8.3750000000000005E-2</v>
      </c>
      <c r="G2226" s="6">
        <v>7.6100000000000001E-2</v>
      </c>
      <c r="H2226" s="6">
        <v>7.6487299999999994E-2</v>
      </c>
      <c r="I2226" s="6">
        <v>7.7399999999999997E-2</v>
      </c>
      <c r="J2226" s="6">
        <v>7.6100000000000001E-2</v>
      </c>
      <c r="K2226" s="6">
        <v>7.6300000000000007E-2</v>
      </c>
      <c r="L2226" s="6">
        <v>7.6499999999999999E-2</v>
      </c>
      <c r="N2226" s="8">
        <v>7544500</v>
      </c>
      <c r="P2226" s="8">
        <v>3950000</v>
      </c>
      <c r="R2226" s="8">
        <v>3950000</v>
      </c>
      <c r="T2226" s="8">
        <v>1.91</v>
      </c>
      <c r="U2226" s="8">
        <v>7.6300000000000007E-2</v>
      </c>
      <c r="V2226">
        <f t="shared" si="214"/>
        <v>2019</v>
      </c>
      <c r="W2226">
        <f t="shared" si="215"/>
        <v>2019</v>
      </c>
      <c r="X2226" t="str">
        <f t="shared" si="216"/>
        <v>FR00</v>
      </c>
    </row>
    <row r="2227" spans="1:24" x14ac:dyDescent="0.2">
      <c r="A2227" s="4">
        <v>43662</v>
      </c>
      <c r="B2227" s="4">
        <v>43664</v>
      </c>
      <c r="C2227" t="s">
        <v>628</v>
      </c>
      <c r="D2227" t="s">
        <v>680</v>
      </c>
      <c r="E2227" s="4">
        <v>54193</v>
      </c>
      <c r="F2227" s="6">
        <v>7.3749999999999996E-2</v>
      </c>
      <c r="G2227" s="6">
        <v>7.8700000000000006E-2</v>
      </c>
      <c r="H2227" s="6">
        <v>7.9438099999999998E-2</v>
      </c>
      <c r="I2227" s="6">
        <v>8.1000000000000003E-2</v>
      </c>
      <c r="J2227" s="6">
        <v>7.8700000000000006E-2</v>
      </c>
      <c r="K2227" s="6">
        <v>7.9094399999999995E-2</v>
      </c>
      <c r="L2227" s="6">
        <v>7.9299999999999995E-2</v>
      </c>
      <c r="N2227" s="8">
        <v>4308300</v>
      </c>
      <c r="P2227" s="8">
        <v>3800000</v>
      </c>
      <c r="R2227" s="8">
        <v>2700000</v>
      </c>
      <c r="T2227" s="8">
        <v>1.5956666666666666</v>
      </c>
      <c r="U2227" s="8">
        <v>7.9299999999999995E-2</v>
      </c>
      <c r="V2227">
        <f t="shared" si="214"/>
        <v>2019</v>
      </c>
      <c r="W2227">
        <f t="shared" si="215"/>
        <v>2019</v>
      </c>
      <c r="X2227" t="str">
        <f t="shared" si="216"/>
        <v>FR00</v>
      </c>
    </row>
    <row r="2228" spans="1:24" x14ac:dyDescent="0.2">
      <c r="A2228" s="4">
        <v>43669</v>
      </c>
      <c r="B2228" s="4">
        <v>43671</v>
      </c>
      <c r="C2228" t="s">
        <v>628</v>
      </c>
      <c r="D2228" t="s">
        <v>826</v>
      </c>
      <c r="E2228" s="4">
        <v>43840</v>
      </c>
      <c r="F2228" s="6" t="s">
        <v>630</v>
      </c>
      <c r="G2228" s="6">
        <v>5.9687499999999998E-2</v>
      </c>
      <c r="H2228" s="6">
        <v>6.0813300000000001E-2</v>
      </c>
      <c r="I2228" s="6">
        <v>6.6250000000000003E-2</v>
      </c>
      <c r="J2228" s="6">
        <v>5.9687499999999998E-2</v>
      </c>
      <c r="K2228" s="6">
        <v>6.0143799999999997E-2</v>
      </c>
      <c r="L2228" s="6">
        <v>6.0937499999999999E-2</v>
      </c>
      <c r="M2228" s="8">
        <v>8000000</v>
      </c>
      <c r="N2228" s="8">
        <v>6670000</v>
      </c>
      <c r="O2228" s="8">
        <v>16478000</v>
      </c>
      <c r="P2228" s="8">
        <v>1600000</v>
      </c>
      <c r="Q2228" s="8">
        <v>8170000</v>
      </c>
      <c r="R2228" s="8">
        <v>1500000</v>
      </c>
      <c r="S2228" s="8">
        <v>8000000</v>
      </c>
      <c r="T2228" s="8">
        <v>4.4466666666666663</v>
      </c>
      <c r="U2228" s="8">
        <v>6.0199999999999997E-2</v>
      </c>
      <c r="V2228">
        <f t="shared" si="214"/>
        <v>2019</v>
      </c>
      <c r="W2228">
        <f t="shared" si="215"/>
        <v>2019</v>
      </c>
      <c r="X2228" t="str">
        <f t="shared" si="216"/>
        <v>SPNS</v>
      </c>
    </row>
    <row r="2229" spans="1:24" x14ac:dyDescent="0.2">
      <c r="A2229" s="4">
        <v>43669</v>
      </c>
      <c r="B2229" s="4">
        <v>43671</v>
      </c>
      <c r="C2229" t="s">
        <v>628</v>
      </c>
      <c r="D2229" t="s">
        <v>612</v>
      </c>
      <c r="E2229" s="4">
        <v>44331</v>
      </c>
      <c r="F2229" s="6">
        <v>6.5000000000000002E-2</v>
      </c>
      <c r="G2229" s="6">
        <v>6.2812499999999993E-2</v>
      </c>
      <c r="H2229" s="6">
        <v>6.5312800000000004E-2</v>
      </c>
      <c r="I2229" s="6">
        <v>6.8125000000000005E-2</v>
      </c>
      <c r="J2229" s="6">
        <v>6.2812499999999993E-2</v>
      </c>
      <c r="K2229" s="6">
        <v>6.45955E-2</v>
      </c>
      <c r="L2229" s="6">
        <v>6.5312499999999996E-2</v>
      </c>
      <c r="N2229" s="8">
        <v>6048000</v>
      </c>
      <c r="P2229" s="8">
        <v>4610000</v>
      </c>
      <c r="R2229" s="8">
        <v>4600000</v>
      </c>
      <c r="T2229" s="8">
        <v>1.3147826086956522</v>
      </c>
      <c r="U2229" s="8">
        <v>6.4600000000000005E-2</v>
      </c>
      <c r="V2229">
        <f t="shared" si="214"/>
        <v>2019</v>
      </c>
      <c r="W2229">
        <f t="shared" si="215"/>
        <v>2019</v>
      </c>
      <c r="X2229" t="str">
        <f t="shared" si="216"/>
        <v>PBS0</v>
      </c>
    </row>
    <row r="2230" spans="1:24" x14ac:dyDescent="0.2">
      <c r="A2230" s="4">
        <v>43669</v>
      </c>
      <c r="B2230" s="4">
        <v>43671</v>
      </c>
      <c r="C2230" t="s">
        <v>628</v>
      </c>
      <c r="D2230" t="s">
        <v>750</v>
      </c>
      <c r="E2230" s="4">
        <v>45184</v>
      </c>
      <c r="F2230" s="6">
        <v>8.2500000000000004E-2</v>
      </c>
      <c r="G2230" s="6">
        <v>6.5625000000000003E-2</v>
      </c>
      <c r="H2230" s="6">
        <v>6.7266099999999995E-2</v>
      </c>
      <c r="I2230" s="6">
        <v>6.8437499999999998E-2</v>
      </c>
      <c r="J2230" s="6">
        <v>6.5625000000000003E-2</v>
      </c>
      <c r="K2230" s="6">
        <v>6.6870499999999999E-2</v>
      </c>
      <c r="L2230" s="6">
        <v>6.7500000000000004E-2</v>
      </c>
      <c r="N2230" s="8">
        <v>2260000</v>
      </c>
      <c r="P2230" s="8">
        <v>1550000</v>
      </c>
      <c r="R2230" s="8">
        <v>1500000</v>
      </c>
      <c r="T2230" s="8">
        <v>1.5066666666666666</v>
      </c>
      <c r="U2230" s="8">
        <v>6.6900000000000001E-2</v>
      </c>
      <c r="V2230">
        <f t="shared" si="214"/>
        <v>2019</v>
      </c>
      <c r="W2230">
        <f t="shared" si="215"/>
        <v>2019</v>
      </c>
      <c r="X2230" t="str">
        <f t="shared" si="216"/>
        <v>PBS0</v>
      </c>
    </row>
    <row r="2231" spans="1:24" x14ac:dyDescent="0.2">
      <c r="A2231" s="4">
        <v>43669</v>
      </c>
      <c r="B2231" s="4">
        <v>43671</v>
      </c>
      <c r="C2231" t="s">
        <v>628</v>
      </c>
      <c r="D2231" t="s">
        <v>776</v>
      </c>
      <c r="E2231" s="4">
        <v>46341</v>
      </c>
      <c r="F2231" s="6">
        <v>8.5000000000000006E-2</v>
      </c>
      <c r="G2231" s="6">
        <v>7.1562500000000001E-2</v>
      </c>
      <c r="H2231" s="6">
        <v>7.2764400000000007E-2</v>
      </c>
      <c r="I2231" s="6">
        <v>7.3124999999999996E-2</v>
      </c>
      <c r="J2231" s="6">
        <v>7.1562500000000001E-2</v>
      </c>
      <c r="K2231" s="6">
        <v>7.2678599999999996E-2</v>
      </c>
      <c r="L2231" s="6">
        <v>7.3124999999999996E-2</v>
      </c>
      <c r="N2231" s="8">
        <v>330000</v>
      </c>
      <c r="P2231" s="8">
        <v>150000</v>
      </c>
      <c r="R2231" s="8">
        <v>150000</v>
      </c>
      <c r="T2231" s="8">
        <v>2.2000000000000002</v>
      </c>
      <c r="U2231" s="8">
        <v>7.2700000000000001E-2</v>
      </c>
      <c r="V2231">
        <f t="shared" si="214"/>
        <v>2019</v>
      </c>
      <c r="W2231">
        <f t="shared" si="215"/>
        <v>2019</v>
      </c>
      <c r="X2231" t="str">
        <f t="shared" si="216"/>
        <v>PBS0</v>
      </c>
    </row>
    <row r="2232" spans="1:24" x14ac:dyDescent="0.2">
      <c r="A2232" s="4">
        <v>43669</v>
      </c>
      <c r="B2232" s="4">
        <v>43671</v>
      </c>
      <c r="C2232" t="s">
        <v>628</v>
      </c>
      <c r="D2232" t="s">
        <v>777</v>
      </c>
      <c r="E2232" s="4">
        <v>49049</v>
      </c>
      <c r="F2232" s="6">
        <v>8.6249999999999993E-2</v>
      </c>
      <c r="G2232" s="6">
        <v>7.8125E-2</v>
      </c>
      <c r="H2232" s="6">
        <v>7.9921500000000006E-2</v>
      </c>
      <c r="I2232" s="6">
        <v>8.0625000000000002E-2</v>
      </c>
      <c r="J2232" s="6">
        <v>7.8125E-2</v>
      </c>
      <c r="K2232" s="6">
        <v>7.8125E-2</v>
      </c>
      <c r="L2232" s="6">
        <v>7.8125E-2</v>
      </c>
      <c r="N2232" s="8">
        <v>619000</v>
      </c>
      <c r="P2232" s="8">
        <v>50000</v>
      </c>
      <c r="R2232" s="8">
        <v>50000</v>
      </c>
      <c r="S2232" s="8">
        <v>0</v>
      </c>
      <c r="T2232" s="8">
        <v>12.38</v>
      </c>
      <c r="U2232" s="8">
        <v>7.8200000000000006E-2</v>
      </c>
      <c r="V2232">
        <f t="shared" si="214"/>
        <v>2019</v>
      </c>
      <c r="W2232">
        <f t="shared" si="215"/>
        <v>2019</v>
      </c>
      <c r="X2232" t="str">
        <f t="shared" si="216"/>
        <v>PBS0</v>
      </c>
    </row>
    <row r="2233" spans="1:24" x14ac:dyDescent="0.2">
      <c r="A2233" s="4">
        <v>43669</v>
      </c>
      <c r="B2233" s="4">
        <v>43671</v>
      </c>
      <c r="C2233" t="s">
        <v>628</v>
      </c>
      <c r="D2233" t="s">
        <v>670</v>
      </c>
      <c r="E2233" s="4">
        <v>53888</v>
      </c>
      <c r="F2233" s="6">
        <v>0.08</v>
      </c>
      <c r="G2233" s="6">
        <v>8.1250000000000003E-2</v>
      </c>
      <c r="H2233" s="6">
        <v>8.35336E-2</v>
      </c>
      <c r="I2233" s="6">
        <v>8.5000000000000006E-2</v>
      </c>
      <c r="J2233" s="6">
        <v>8.1250000000000003E-2</v>
      </c>
      <c r="K2233" s="6">
        <v>8.2540199999999994E-2</v>
      </c>
      <c r="L2233" s="6">
        <v>8.3125000000000004E-2</v>
      </c>
      <c r="N2233" s="8">
        <v>551000</v>
      </c>
      <c r="P2233" s="8">
        <v>210000</v>
      </c>
      <c r="R2233" s="8">
        <v>200000</v>
      </c>
      <c r="T2233" s="8">
        <v>2.7549999999999999</v>
      </c>
      <c r="U2233" s="8">
        <v>8.2600000000000007E-2</v>
      </c>
      <c r="V2233">
        <f t="shared" si="214"/>
        <v>2019</v>
      </c>
      <c r="W2233">
        <f t="shared" si="215"/>
        <v>2019</v>
      </c>
      <c r="X2233" t="str">
        <f t="shared" si="216"/>
        <v>PBS0</v>
      </c>
    </row>
    <row r="2234" spans="1:24" x14ac:dyDescent="0.2">
      <c r="A2234" s="4">
        <v>43675</v>
      </c>
      <c r="B2234" s="4">
        <v>43677</v>
      </c>
      <c r="C2234" t="s">
        <v>624</v>
      </c>
      <c r="D2234" t="s">
        <v>828</v>
      </c>
      <c r="E2234" s="4">
        <v>44387</v>
      </c>
      <c r="F2234" s="6">
        <v>7.4999999999999997E-2</v>
      </c>
      <c r="K2234" s="6">
        <v>7.4999999999999997E-2</v>
      </c>
      <c r="M2234" s="8">
        <v>2000000</v>
      </c>
      <c r="N2234" s="8">
        <v>3216085</v>
      </c>
      <c r="P2234" s="8">
        <v>3216085</v>
      </c>
      <c r="R2234" s="8">
        <v>3216085</v>
      </c>
      <c r="T2234" s="8">
        <v>1</v>
      </c>
      <c r="U2234" s="8">
        <v>7.4999999999999997E-2</v>
      </c>
      <c r="V2234">
        <f t="shared" si="214"/>
        <v>2019</v>
      </c>
      <c r="W2234">
        <f t="shared" si="215"/>
        <v>2019</v>
      </c>
      <c r="X2234" t="str">
        <f t="shared" si="216"/>
        <v>SBR0</v>
      </c>
    </row>
    <row r="2235" spans="1:24" x14ac:dyDescent="0.2">
      <c r="A2235" s="4">
        <v>43676</v>
      </c>
      <c r="B2235" s="4">
        <v>43678</v>
      </c>
      <c r="C2235" t="s">
        <v>628</v>
      </c>
      <c r="D2235" t="s">
        <v>829</v>
      </c>
      <c r="E2235" s="4">
        <v>43769</v>
      </c>
      <c r="F2235" s="6" t="s">
        <v>630</v>
      </c>
      <c r="G2235" s="6">
        <v>5.5E-2</v>
      </c>
      <c r="H2235" s="6">
        <v>5.6985899999999999E-2</v>
      </c>
      <c r="I2235" s="6">
        <v>5.8000000000000003E-2</v>
      </c>
      <c r="J2235" s="6">
        <v>5.5E-2</v>
      </c>
      <c r="K2235" s="6">
        <v>5.6541500000000001E-2</v>
      </c>
      <c r="L2235" s="6">
        <v>5.7000000000000002E-2</v>
      </c>
      <c r="M2235" s="8">
        <v>15000000</v>
      </c>
      <c r="N2235" s="8">
        <v>5455000</v>
      </c>
      <c r="O2235" s="8">
        <v>43273800</v>
      </c>
      <c r="P2235" s="8">
        <v>5110000</v>
      </c>
      <c r="Q2235" s="8">
        <v>31810000</v>
      </c>
      <c r="R2235" s="8">
        <v>2000000</v>
      </c>
      <c r="S2235" s="8">
        <v>21450000</v>
      </c>
      <c r="T2235" s="8">
        <v>2.7275</v>
      </c>
      <c r="U2235" s="8">
        <v>5.7000000000000002E-2</v>
      </c>
      <c r="V2235">
        <f t="shared" si="214"/>
        <v>2019</v>
      </c>
      <c r="W2235">
        <f t="shared" si="215"/>
        <v>2019</v>
      </c>
      <c r="X2235" t="str">
        <f t="shared" si="216"/>
        <v>SPN0</v>
      </c>
    </row>
    <row r="2236" spans="1:24" x14ac:dyDescent="0.2">
      <c r="A2236" s="4">
        <v>43676</v>
      </c>
      <c r="B2236" s="4">
        <v>43678</v>
      </c>
      <c r="C2236" t="s">
        <v>628</v>
      </c>
      <c r="D2236" t="s">
        <v>799</v>
      </c>
      <c r="E2236" s="4">
        <v>43931</v>
      </c>
      <c r="F2236" s="6" t="s">
        <v>630</v>
      </c>
      <c r="G2236" s="6">
        <v>5.7000000000000002E-2</v>
      </c>
      <c r="H2236" s="6">
        <v>5.8700599999999999E-2</v>
      </c>
      <c r="I2236" s="6">
        <v>5.9499999999999997E-2</v>
      </c>
      <c r="J2236" s="6">
        <v>5.7000000000000002E-2</v>
      </c>
      <c r="K2236" s="6">
        <v>5.8398100000000001E-2</v>
      </c>
      <c r="L2236" s="6">
        <v>5.8999999999999997E-2</v>
      </c>
      <c r="N2236" s="8">
        <v>4170000</v>
      </c>
      <c r="P2236" s="8">
        <v>1050000</v>
      </c>
      <c r="R2236" s="8">
        <v>1050000</v>
      </c>
      <c r="T2236" s="8">
        <v>3.9714285714285715</v>
      </c>
      <c r="U2236" s="8">
        <v>5.8400000000000001E-2</v>
      </c>
      <c r="V2236">
        <f t="shared" si="214"/>
        <v>2019</v>
      </c>
      <c r="W2236">
        <f t="shared" si="215"/>
        <v>2019</v>
      </c>
      <c r="X2236" t="str">
        <f t="shared" si="216"/>
        <v>SPN1</v>
      </c>
    </row>
    <row r="2237" spans="1:24" x14ac:dyDescent="0.2">
      <c r="A2237" s="4">
        <v>43676</v>
      </c>
      <c r="B2237" s="4">
        <v>43678</v>
      </c>
      <c r="C2237" t="s">
        <v>628</v>
      </c>
      <c r="D2237" t="s">
        <v>830</v>
      </c>
      <c r="E2237" s="4">
        <v>45823</v>
      </c>
      <c r="F2237" s="6">
        <v>6.5000000000000002E-2</v>
      </c>
      <c r="G2237" s="6">
        <v>6.6799999999999998E-2</v>
      </c>
      <c r="H2237" s="6">
        <v>6.7389599999999994E-2</v>
      </c>
      <c r="I2237" s="6">
        <v>7.0999999999999994E-2</v>
      </c>
      <c r="J2237" s="6">
        <v>6.6799999999999998E-2</v>
      </c>
      <c r="K2237" s="6">
        <v>6.7099599999999995E-2</v>
      </c>
      <c r="L2237" s="6">
        <v>6.7299999999999999E-2</v>
      </c>
      <c r="N2237" s="8">
        <v>10386000</v>
      </c>
      <c r="P2237" s="8">
        <v>5050000</v>
      </c>
      <c r="R2237" s="8">
        <v>5050000</v>
      </c>
      <c r="T2237" s="8">
        <v>2.0566336633663367</v>
      </c>
      <c r="U2237" s="8">
        <v>6.7100000000000007E-2</v>
      </c>
      <c r="V2237">
        <f t="shared" si="214"/>
        <v>2019</v>
      </c>
      <c r="W2237">
        <f t="shared" si="215"/>
        <v>2019</v>
      </c>
      <c r="X2237" t="str">
        <f t="shared" si="216"/>
        <v>FR00</v>
      </c>
    </row>
    <row r="2238" spans="1:24" x14ac:dyDescent="0.2">
      <c r="A2238" s="4">
        <v>43676</v>
      </c>
      <c r="B2238" s="4">
        <v>43678</v>
      </c>
      <c r="C2238" t="s">
        <v>628</v>
      </c>
      <c r="D2238" t="s">
        <v>831</v>
      </c>
      <c r="E2238" s="4">
        <v>47741</v>
      </c>
      <c r="F2238" s="6">
        <v>7.0000000000000007E-2</v>
      </c>
      <c r="G2238" s="6">
        <v>7.2499999999999995E-2</v>
      </c>
      <c r="H2238" s="6">
        <v>7.3055400000000006E-2</v>
      </c>
      <c r="I2238" s="6">
        <v>7.4499999999999997E-2</v>
      </c>
      <c r="J2238" s="6">
        <v>7.2499999999999995E-2</v>
      </c>
      <c r="K2238" s="6">
        <v>7.2804800000000003E-2</v>
      </c>
      <c r="L2238" s="6">
        <v>7.2999999999999995E-2</v>
      </c>
      <c r="N2238" s="8">
        <v>19660000</v>
      </c>
      <c r="P2238" s="8">
        <v>18750000</v>
      </c>
      <c r="R2238" s="8">
        <v>11600000</v>
      </c>
      <c r="T2238" s="8">
        <v>1.6948275862068964</v>
      </c>
      <c r="U2238" s="8">
        <v>7.2999999999999995E-2</v>
      </c>
      <c r="V2238">
        <f t="shared" si="214"/>
        <v>2019</v>
      </c>
      <c r="W2238">
        <f t="shared" si="215"/>
        <v>2019</v>
      </c>
      <c r="X2238" t="str">
        <f t="shared" si="216"/>
        <v>FR00</v>
      </c>
    </row>
    <row r="2239" spans="1:24" x14ac:dyDescent="0.2">
      <c r="A2239" s="4">
        <v>43676</v>
      </c>
      <c r="B2239" s="4">
        <v>43678</v>
      </c>
      <c r="C2239" t="s">
        <v>628</v>
      </c>
      <c r="D2239" t="s">
        <v>825</v>
      </c>
      <c r="E2239" s="4">
        <v>49475</v>
      </c>
      <c r="F2239" s="6">
        <v>7.4999999999999997E-2</v>
      </c>
      <c r="G2239" s="6">
        <v>7.51E-2</v>
      </c>
      <c r="H2239" s="6">
        <v>7.5712500000000002E-2</v>
      </c>
      <c r="I2239" s="6">
        <v>7.6700000000000004E-2</v>
      </c>
      <c r="J2239" s="6">
        <v>7.51E-2</v>
      </c>
      <c r="K2239" s="6">
        <v>7.5486300000000006E-2</v>
      </c>
      <c r="L2239" s="6">
        <v>7.5700000000000003E-2</v>
      </c>
      <c r="N2239" s="8">
        <v>2438500</v>
      </c>
      <c r="P2239" s="8">
        <v>1500000</v>
      </c>
      <c r="R2239" s="8">
        <v>1450000</v>
      </c>
      <c r="T2239" s="8">
        <v>1.6817241379310346</v>
      </c>
      <c r="U2239" s="8">
        <v>7.5499999999999998E-2</v>
      </c>
      <c r="V2239">
        <f t="shared" si="214"/>
        <v>2019</v>
      </c>
      <c r="W2239">
        <f t="shared" si="215"/>
        <v>2019</v>
      </c>
      <c r="X2239" t="str">
        <f t="shared" si="216"/>
        <v>FR00</v>
      </c>
    </row>
    <row r="2240" spans="1:24" x14ac:dyDescent="0.2">
      <c r="A2240" s="4">
        <v>43676</v>
      </c>
      <c r="B2240" s="4">
        <v>43678</v>
      </c>
      <c r="C2240" t="s">
        <v>628</v>
      </c>
      <c r="D2240" t="s">
        <v>774</v>
      </c>
      <c r="E2240" s="4">
        <v>50875</v>
      </c>
      <c r="F2240" s="6">
        <v>8.3750000000000005E-2</v>
      </c>
      <c r="G2240" s="6">
        <v>7.8E-2</v>
      </c>
      <c r="H2240" s="6">
        <v>7.8359999999999999E-2</v>
      </c>
      <c r="I2240" s="6">
        <v>7.9000000000000001E-2</v>
      </c>
      <c r="J2240" s="6">
        <v>7.8E-2</v>
      </c>
      <c r="K2240" s="6">
        <v>7.8090999999999994E-2</v>
      </c>
      <c r="L2240" s="6">
        <v>7.8200000000000006E-2</v>
      </c>
      <c r="N2240" s="8">
        <v>524000</v>
      </c>
      <c r="P2240" s="8">
        <v>150000</v>
      </c>
      <c r="R2240" s="8">
        <v>150000</v>
      </c>
      <c r="T2240" s="8">
        <v>3.4933333333333332</v>
      </c>
      <c r="U2240" s="8">
        <v>7.8100000000000003E-2</v>
      </c>
      <c r="V2240">
        <f t="shared" si="214"/>
        <v>2019</v>
      </c>
      <c r="W2240">
        <f t="shared" si="215"/>
        <v>2019</v>
      </c>
      <c r="X2240" t="str">
        <f t="shared" si="216"/>
        <v>FR00</v>
      </c>
    </row>
    <row r="2241" spans="1:24" x14ac:dyDescent="0.2">
      <c r="A2241" s="4">
        <v>43676</v>
      </c>
      <c r="B2241" s="4">
        <v>43678</v>
      </c>
      <c r="C2241" t="s">
        <v>628</v>
      </c>
      <c r="D2241" t="s">
        <v>680</v>
      </c>
      <c r="E2241" s="4">
        <v>54193</v>
      </c>
      <c r="F2241" s="6">
        <v>7.3749999999999996E-2</v>
      </c>
      <c r="G2241" s="6">
        <v>7.9399999999999998E-2</v>
      </c>
      <c r="H2241" s="6">
        <v>8.0160800000000004E-2</v>
      </c>
      <c r="I2241" s="6">
        <v>8.1199999999999994E-2</v>
      </c>
      <c r="J2241" s="6">
        <v>7.9399999999999998E-2</v>
      </c>
      <c r="K2241" s="6">
        <v>7.9638899999999999E-2</v>
      </c>
      <c r="L2241" s="6">
        <v>7.9699999999999993E-2</v>
      </c>
      <c r="N2241" s="8">
        <v>640300</v>
      </c>
      <c r="P2241" s="8">
        <v>200000</v>
      </c>
      <c r="R2241" s="8">
        <v>150000</v>
      </c>
      <c r="T2241" s="8">
        <v>4.2686666666666664</v>
      </c>
      <c r="U2241" s="8">
        <v>7.9699999999999993E-2</v>
      </c>
      <c r="V2241">
        <f t="shared" si="214"/>
        <v>2019</v>
      </c>
      <c r="W2241">
        <f t="shared" si="215"/>
        <v>2019</v>
      </c>
      <c r="X2241" t="str">
        <f t="shared" si="216"/>
        <v>FR00</v>
      </c>
    </row>
    <row r="2242" spans="1:24" x14ac:dyDescent="0.2">
      <c r="A2242" s="4">
        <v>43683</v>
      </c>
      <c r="B2242" s="4">
        <v>43686</v>
      </c>
      <c r="C2242" t="s">
        <v>628</v>
      </c>
      <c r="D2242" t="s">
        <v>832</v>
      </c>
      <c r="E2242" s="4">
        <v>43868</v>
      </c>
      <c r="F2242" s="6" t="s">
        <v>630</v>
      </c>
      <c r="G2242" s="6">
        <v>6.0312499999999998E-2</v>
      </c>
      <c r="H2242" s="6">
        <v>6.0991299999999998E-2</v>
      </c>
      <c r="I2242" s="6">
        <v>6.25E-2</v>
      </c>
      <c r="J2242" s="6">
        <v>6.0312499999999998E-2</v>
      </c>
      <c r="K2242" s="6">
        <v>6.0695100000000002E-2</v>
      </c>
      <c r="L2242" s="6">
        <v>6.1249999999999999E-2</v>
      </c>
      <c r="M2242" s="8">
        <v>8000000</v>
      </c>
      <c r="N2242" s="8">
        <v>6550000</v>
      </c>
      <c r="O2242" s="8">
        <v>18051000</v>
      </c>
      <c r="P2242" s="8">
        <v>1650000</v>
      </c>
      <c r="Q2242" s="8">
        <v>8250000</v>
      </c>
      <c r="R2242" s="8">
        <v>1650000</v>
      </c>
      <c r="S2242" s="8">
        <v>8030000</v>
      </c>
      <c r="T2242" s="8">
        <v>3.9696969696969697</v>
      </c>
      <c r="U2242" s="8">
        <v>6.0699999999999997E-2</v>
      </c>
      <c r="V2242">
        <f t="shared" si="214"/>
        <v>2019</v>
      </c>
      <c r="W2242">
        <f t="shared" si="215"/>
        <v>2019</v>
      </c>
      <c r="X2242" t="str">
        <f t="shared" si="216"/>
        <v>SPNS</v>
      </c>
    </row>
    <row r="2243" spans="1:24" x14ac:dyDescent="0.2">
      <c r="A2243" s="4">
        <v>43683</v>
      </c>
      <c r="B2243" s="4">
        <v>43686</v>
      </c>
      <c r="C2243" t="s">
        <v>628</v>
      </c>
      <c r="D2243" t="s">
        <v>612</v>
      </c>
      <c r="E2243" s="4">
        <v>44331</v>
      </c>
      <c r="F2243" s="6">
        <v>6.5000000000000002E-2</v>
      </c>
      <c r="G2243" s="6">
        <v>6.7187499999999997E-2</v>
      </c>
      <c r="H2243" s="6">
        <v>6.9091399999999997E-2</v>
      </c>
      <c r="I2243" s="6">
        <v>7.1874999999999994E-2</v>
      </c>
      <c r="J2243" s="6">
        <v>6.7187499999999997E-2</v>
      </c>
      <c r="K2243" s="6">
        <v>6.8334199999999998E-2</v>
      </c>
      <c r="L2243" s="6">
        <v>6.9062499999999999E-2</v>
      </c>
      <c r="N2243" s="8">
        <v>6551000</v>
      </c>
      <c r="P2243" s="8">
        <v>4300000</v>
      </c>
      <c r="R2243" s="8">
        <v>4100000</v>
      </c>
      <c r="T2243" s="8">
        <v>1.5978048780487806</v>
      </c>
      <c r="U2243" s="8">
        <v>6.8400000000000002E-2</v>
      </c>
      <c r="V2243">
        <f t="shared" si="214"/>
        <v>2019</v>
      </c>
      <c r="W2243">
        <f t="shared" si="215"/>
        <v>2019</v>
      </c>
      <c r="X2243" t="str">
        <f t="shared" si="216"/>
        <v>PBS0</v>
      </c>
    </row>
    <row r="2244" spans="1:24" x14ac:dyDescent="0.2">
      <c r="A2244" s="4">
        <v>43683</v>
      </c>
      <c r="B2244" s="4">
        <v>43686</v>
      </c>
      <c r="C2244" t="s">
        <v>628</v>
      </c>
      <c r="D2244" t="s">
        <v>750</v>
      </c>
      <c r="E2244" s="4">
        <v>45184</v>
      </c>
      <c r="F2244" s="6">
        <v>8.2500000000000004E-2</v>
      </c>
      <c r="G2244" s="6">
        <v>7.0624999999999993E-2</v>
      </c>
      <c r="H2244" s="6">
        <v>7.1917200000000001E-2</v>
      </c>
      <c r="I2244" s="6">
        <v>7.5937500000000005E-2</v>
      </c>
      <c r="J2244" s="6">
        <v>7.0624999999999993E-2</v>
      </c>
      <c r="K2244" s="6">
        <v>7.1783100000000002E-2</v>
      </c>
      <c r="L2244" s="6">
        <v>7.2499999999999995E-2</v>
      </c>
      <c r="N2244" s="8">
        <v>2667000</v>
      </c>
      <c r="P2244" s="8">
        <v>2050000</v>
      </c>
      <c r="R2244" s="8">
        <v>2050000</v>
      </c>
      <c r="T2244" s="8">
        <v>1.3009756097560976</v>
      </c>
      <c r="U2244" s="8">
        <v>7.1800000000000003E-2</v>
      </c>
      <c r="V2244">
        <f t="shared" si="214"/>
        <v>2019</v>
      </c>
      <c r="W2244">
        <f t="shared" si="215"/>
        <v>2019</v>
      </c>
      <c r="X2244" t="str">
        <f t="shared" si="216"/>
        <v>PBS0</v>
      </c>
    </row>
    <row r="2245" spans="1:24" x14ac:dyDescent="0.2">
      <c r="A2245" s="4">
        <v>43683</v>
      </c>
      <c r="B2245" s="4">
        <v>43686</v>
      </c>
      <c r="C2245" t="s">
        <v>628</v>
      </c>
      <c r="D2245" t="s">
        <v>776</v>
      </c>
      <c r="E2245" s="4">
        <v>46341</v>
      </c>
      <c r="F2245" s="6">
        <v>8.5000000000000006E-2</v>
      </c>
      <c r="G2245" s="6">
        <v>7.7499999999999999E-2</v>
      </c>
      <c r="H2245" s="6">
        <v>7.8243400000000005E-2</v>
      </c>
      <c r="I2245" s="6">
        <v>7.9062499999999994E-2</v>
      </c>
      <c r="J2245" s="6">
        <v>7.7499999999999999E-2</v>
      </c>
      <c r="N2245" s="8">
        <v>571000</v>
      </c>
      <c r="P2245" s="8">
        <v>0</v>
      </c>
      <c r="R2245" s="8">
        <v>0</v>
      </c>
      <c r="U2245" s="8">
        <v>7.7100000000000002E-2</v>
      </c>
      <c r="V2245">
        <f t="shared" si="214"/>
        <v>2019</v>
      </c>
      <c r="W2245">
        <f t="shared" si="215"/>
        <v>2019</v>
      </c>
      <c r="X2245" t="str">
        <f t="shared" si="216"/>
        <v>PBS0</v>
      </c>
    </row>
    <row r="2246" spans="1:24" x14ac:dyDescent="0.2">
      <c r="A2246" s="4">
        <v>43683</v>
      </c>
      <c r="B2246" s="4">
        <v>43686</v>
      </c>
      <c r="C2246" t="s">
        <v>628</v>
      </c>
      <c r="D2246" t="s">
        <v>777</v>
      </c>
      <c r="E2246" s="4">
        <v>49049</v>
      </c>
      <c r="F2246" s="6">
        <v>8.6249999999999993E-2</v>
      </c>
      <c r="G2246" s="6">
        <v>8.1250000000000003E-2</v>
      </c>
      <c r="H2246" s="6">
        <v>8.3171400000000006E-2</v>
      </c>
      <c r="I2246" s="6">
        <v>8.4687499999999999E-2</v>
      </c>
      <c r="J2246" s="6">
        <v>8.1250000000000003E-2</v>
      </c>
      <c r="K2246" s="6">
        <v>8.2865900000000006E-2</v>
      </c>
      <c r="L2246" s="6">
        <v>8.3750000000000005E-2</v>
      </c>
      <c r="N2246" s="8">
        <v>313000</v>
      </c>
      <c r="P2246" s="8">
        <v>230000</v>
      </c>
      <c r="R2246" s="8">
        <v>230000</v>
      </c>
      <c r="S2246" s="8">
        <v>0</v>
      </c>
      <c r="T2246" s="8">
        <v>1.3608695652173912</v>
      </c>
      <c r="U2246" s="8">
        <v>8.2900000000000001E-2</v>
      </c>
      <c r="V2246">
        <f t="shared" si="214"/>
        <v>2019</v>
      </c>
      <c r="W2246">
        <f t="shared" si="215"/>
        <v>2019</v>
      </c>
      <c r="X2246" t="str">
        <f t="shared" si="216"/>
        <v>PBS0</v>
      </c>
    </row>
    <row r="2247" spans="1:24" x14ac:dyDescent="0.2">
      <c r="A2247" s="4">
        <v>43683</v>
      </c>
      <c r="B2247" s="4">
        <v>43686</v>
      </c>
      <c r="C2247" t="s">
        <v>628</v>
      </c>
      <c r="D2247" t="s">
        <v>670</v>
      </c>
      <c r="E2247" s="4">
        <v>53888</v>
      </c>
      <c r="F2247" s="6">
        <v>0.08</v>
      </c>
      <c r="G2247" s="6">
        <v>8.3125000000000004E-2</v>
      </c>
      <c r="H2247" s="6">
        <v>8.6264400000000005E-2</v>
      </c>
      <c r="I2247" s="6">
        <v>8.9062500000000003E-2</v>
      </c>
      <c r="J2247" s="6">
        <v>8.3125000000000004E-2</v>
      </c>
      <c r="N2247" s="8">
        <v>1399000</v>
      </c>
      <c r="P2247" s="8">
        <v>20000</v>
      </c>
      <c r="R2247" s="8">
        <v>0</v>
      </c>
      <c r="U2247" s="8">
        <v>8.4000000000000005E-2</v>
      </c>
      <c r="V2247">
        <f t="shared" si="214"/>
        <v>2019</v>
      </c>
      <c r="W2247">
        <f t="shared" si="215"/>
        <v>2019</v>
      </c>
      <c r="X2247" t="str">
        <f t="shared" si="216"/>
        <v>PBS0</v>
      </c>
    </row>
    <row r="2248" spans="1:24" x14ac:dyDescent="0.2">
      <c r="A2248" s="4">
        <v>43690</v>
      </c>
      <c r="B2248" s="4">
        <v>43692</v>
      </c>
      <c r="C2248" t="s">
        <v>628</v>
      </c>
      <c r="D2248" t="s">
        <v>833</v>
      </c>
      <c r="E2248" s="4">
        <v>43783</v>
      </c>
      <c r="F2248" s="6" t="s">
        <v>630</v>
      </c>
      <c r="G2248" s="6">
        <v>5.7000000000000002E-2</v>
      </c>
      <c r="H2248" s="6">
        <v>5.7576200000000001E-2</v>
      </c>
      <c r="I2248" s="6">
        <v>5.8000000000000003E-2</v>
      </c>
      <c r="J2248" s="6">
        <v>5.7000000000000002E-2</v>
      </c>
      <c r="K2248" s="6">
        <v>5.70909E-2</v>
      </c>
      <c r="L2248" s="6">
        <v>5.7200000000000001E-2</v>
      </c>
      <c r="M2248" s="8">
        <v>15000000</v>
      </c>
      <c r="N2248" s="8">
        <v>2680000</v>
      </c>
      <c r="O2248" s="8">
        <v>26509600</v>
      </c>
      <c r="P2248" s="8">
        <v>1360000</v>
      </c>
      <c r="Q2248" s="8">
        <v>22799600</v>
      </c>
      <c r="R2248" s="8">
        <v>1100000</v>
      </c>
      <c r="S2248" s="8">
        <v>15000000</v>
      </c>
      <c r="T2248" s="8">
        <v>2.4363636363636365</v>
      </c>
      <c r="U2248" s="8">
        <v>5.8000000000000003E-2</v>
      </c>
      <c r="V2248">
        <f t="shared" si="214"/>
        <v>2019</v>
      </c>
      <c r="W2248">
        <f t="shared" si="215"/>
        <v>2019</v>
      </c>
      <c r="X2248" t="str">
        <f t="shared" si="216"/>
        <v>SPN0</v>
      </c>
    </row>
    <row r="2249" spans="1:24" x14ac:dyDescent="0.2">
      <c r="A2249" s="4">
        <v>43690</v>
      </c>
      <c r="B2249" s="4">
        <v>43692</v>
      </c>
      <c r="C2249" t="s">
        <v>628</v>
      </c>
      <c r="D2249" t="s">
        <v>834</v>
      </c>
      <c r="E2249" s="4">
        <v>44057</v>
      </c>
      <c r="F2249" s="6" t="s">
        <v>630</v>
      </c>
      <c r="G2249" s="6">
        <v>5.8999999999999997E-2</v>
      </c>
      <c r="H2249" s="6">
        <v>5.9567200000000001E-2</v>
      </c>
      <c r="I2249" s="6">
        <v>6.25E-2</v>
      </c>
      <c r="J2249" s="6">
        <v>5.8999999999999997E-2</v>
      </c>
      <c r="K2249" s="6">
        <v>5.919E-2</v>
      </c>
      <c r="L2249" s="6">
        <v>5.9499999999999997E-2</v>
      </c>
      <c r="N2249" s="8">
        <v>4690000</v>
      </c>
      <c r="P2249" s="8">
        <v>2300000</v>
      </c>
      <c r="R2249" s="8">
        <v>2000000</v>
      </c>
      <c r="T2249" s="8">
        <v>2.3450000000000002</v>
      </c>
      <c r="U2249" s="8">
        <v>5.9499999999999997E-2</v>
      </c>
      <c r="V2249">
        <f t="shared" si="214"/>
        <v>2019</v>
      </c>
      <c r="W2249">
        <f t="shared" si="215"/>
        <v>2019</v>
      </c>
      <c r="X2249" t="str">
        <f t="shared" si="216"/>
        <v>SPN1</v>
      </c>
    </row>
    <row r="2250" spans="1:24" x14ac:dyDescent="0.2">
      <c r="A2250" s="4">
        <v>43690</v>
      </c>
      <c r="B2250" s="4">
        <v>43692</v>
      </c>
      <c r="C2250" t="s">
        <v>628</v>
      </c>
      <c r="D2250" t="s">
        <v>830</v>
      </c>
      <c r="E2250" s="4">
        <v>45823</v>
      </c>
      <c r="F2250" s="6">
        <v>6.5000000000000002E-2</v>
      </c>
      <c r="G2250" s="6">
        <v>6.7199999999999996E-2</v>
      </c>
      <c r="H2250" s="6">
        <v>6.86866E-2</v>
      </c>
      <c r="I2250" s="6">
        <v>7.0300000000000001E-2</v>
      </c>
      <c r="J2250" s="6">
        <v>6.7199999999999996E-2</v>
      </c>
      <c r="K2250" s="6">
        <v>6.8293199999999998E-2</v>
      </c>
      <c r="L2250" s="6">
        <v>6.8699999999999997E-2</v>
      </c>
      <c r="N2250" s="8">
        <v>6123000</v>
      </c>
      <c r="P2250" s="8">
        <v>6123000</v>
      </c>
      <c r="R2250" s="8">
        <v>3950000</v>
      </c>
      <c r="T2250" s="8">
        <v>1.5501265822784811</v>
      </c>
      <c r="U2250" s="8">
        <v>6.8699999999999997E-2</v>
      </c>
      <c r="V2250">
        <f t="shared" si="214"/>
        <v>2019</v>
      </c>
      <c r="W2250">
        <f t="shared" si="215"/>
        <v>2019</v>
      </c>
      <c r="X2250" t="str">
        <f t="shared" si="216"/>
        <v>FR00</v>
      </c>
    </row>
    <row r="2251" spans="1:24" x14ac:dyDescent="0.2">
      <c r="A2251" s="4">
        <v>43690</v>
      </c>
      <c r="B2251" s="4">
        <v>43692</v>
      </c>
      <c r="C2251" t="s">
        <v>628</v>
      </c>
      <c r="D2251" t="s">
        <v>831</v>
      </c>
      <c r="E2251" s="4">
        <v>47741</v>
      </c>
      <c r="F2251" s="6">
        <v>7.0000000000000007E-2</v>
      </c>
      <c r="G2251" s="6">
        <v>7.4200000000000002E-2</v>
      </c>
      <c r="H2251" s="6">
        <v>7.4835700000000005E-2</v>
      </c>
      <c r="I2251" s="6">
        <v>7.6999999999999999E-2</v>
      </c>
      <c r="J2251" s="6">
        <v>7.4200000000000002E-2</v>
      </c>
      <c r="K2251" s="6">
        <v>7.4614600000000003E-2</v>
      </c>
      <c r="L2251" s="6">
        <v>7.4800000000000005E-2</v>
      </c>
      <c r="N2251" s="8">
        <v>8715500</v>
      </c>
      <c r="P2251" s="8">
        <v>8715500</v>
      </c>
      <c r="R2251" s="8">
        <v>5700000</v>
      </c>
      <c r="T2251" s="8">
        <v>1.5290350877192982</v>
      </c>
      <c r="U2251" s="8">
        <v>7.4999999999999997E-2</v>
      </c>
      <c r="V2251">
        <f t="shared" si="214"/>
        <v>2019</v>
      </c>
      <c r="W2251">
        <f t="shared" si="215"/>
        <v>2019</v>
      </c>
      <c r="X2251" t="str">
        <f t="shared" si="216"/>
        <v>FR00</v>
      </c>
    </row>
    <row r="2252" spans="1:24" x14ac:dyDescent="0.2">
      <c r="A2252" s="4">
        <v>43690</v>
      </c>
      <c r="B2252" s="4">
        <v>43692</v>
      </c>
      <c r="C2252" t="s">
        <v>628</v>
      </c>
      <c r="D2252" t="s">
        <v>825</v>
      </c>
      <c r="E2252" s="4">
        <v>49475</v>
      </c>
      <c r="F2252" s="6">
        <v>7.4999999999999997E-2</v>
      </c>
      <c r="G2252" s="6">
        <v>7.6700000000000004E-2</v>
      </c>
      <c r="H2252" s="6">
        <v>7.7537499999999995E-2</v>
      </c>
      <c r="I2252" s="6">
        <v>7.9000000000000001E-2</v>
      </c>
      <c r="J2252" s="6">
        <v>7.6700000000000004E-2</v>
      </c>
      <c r="K2252" s="6">
        <v>7.7044600000000005E-2</v>
      </c>
      <c r="L2252" s="6">
        <v>7.7200000000000005E-2</v>
      </c>
      <c r="N2252" s="8">
        <v>2447200</v>
      </c>
      <c r="P2252" s="8">
        <v>2447200</v>
      </c>
      <c r="R2252" s="8">
        <v>1200000</v>
      </c>
      <c r="T2252" s="8">
        <v>2.0393333333333334</v>
      </c>
      <c r="U2252" s="8">
        <v>7.7899999999999997E-2</v>
      </c>
      <c r="V2252">
        <f t="shared" si="214"/>
        <v>2019</v>
      </c>
      <c r="W2252">
        <f t="shared" si="215"/>
        <v>2019</v>
      </c>
      <c r="X2252" t="str">
        <f t="shared" si="216"/>
        <v>FR00</v>
      </c>
    </row>
    <row r="2253" spans="1:24" x14ac:dyDescent="0.2">
      <c r="A2253" s="4">
        <v>43690</v>
      </c>
      <c r="B2253" s="4">
        <v>43692</v>
      </c>
      <c r="C2253" t="s">
        <v>628</v>
      </c>
      <c r="D2253" t="s">
        <v>774</v>
      </c>
      <c r="E2253" s="4">
        <v>50875</v>
      </c>
      <c r="F2253" s="6">
        <v>8.3750000000000005E-2</v>
      </c>
      <c r="G2253" s="6">
        <v>7.9000000000000001E-2</v>
      </c>
      <c r="H2253" s="6">
        <v>7.9538800000000007E-2</v>
      </c>
      <c r="I2253" s="6">
        <v>8.1000000000000003E-2</v>
      </c>
      <c r="J2253" s="6">
        <v>7.9000000000000001E-2</v>
      </c>
      <c r="K2253" s="6">
        <v>7.9372700000000004E-2</v>
      </c>
      <c r="L2253" s="6">
        <v>7.9399999999999998E-2</v>
      </c>
      <c r="N2253" s="8">
        <v>1190400</v>
      </c>
      <c r="P2253" s="8">
        <v>1190400</v>
      </c>
      <c r="R2253" s="8">
        <v>700000</v>
      </c>
      <c r="T2253" s="8">
        <v>1.7005714285714286</v>
      </c>
      <c r="U2253" s="8">
        <v>0.08</v>
      </c>
      <c r="V2253">
        <f t="shared" si="214"/>
        <v>2019</v>
      </c>
      <c r="W2253">
        <f t="shared" si="215"/>
        <v>2019</v>
      </c>
      <c r="X2253" t="str">
        <f t="shared" si="216"/>
        <v>FR00</v>
      </c>
    </row>
    <row r="2254" spans="1:24" x14ac:dyDescent="0.2">
      <c r="A2254" s="4">
        <v>43690</v>
      </c>
      <c r="B2254" s="4">
        <v>43692</v>
      </c>
      <c r="C2254" t="s">
        <v>628</v>
      </c>
      <c r="D2254" t="s">
        <v>680</v>
      </c>
      <c r="E2254" s="4">
        <v>54193</v>
      </c>
      <c r="F2254" s="6">
        <v>7.3749999999999996E-2</v>
      </c>
      <c r="G2254" s="6">
        <v>8.0799999999999997E-2</v>
      </c>
      <c r="H2254" s="6">
        <v>8.1864900000000004E-2</v>
      </c>
      <c r="I2254" s="6">
        <v>8.2799999999999999E-2</v>
      </c>
      <c r="J2254" s="6">
        <v>8.0799999999999997E-2</v>
      </c>
      <c r="K2254" s="6">
        <v>8.1472500000000003E-2</v>
      </c>
      <c r="L2254" s="6">
        <v>8.1500000000000003E-2</v>
      </c>
      <c r="N2254" s="8">
        <v>663500</v>
      </c>
      <c r="P2254" s="8">
        <v>663500</v>
      </c>
      <c r="R2254" s="8">
        <v>350000</v>
      </c>
      <c r="T2254" s="8">
        <v>1.8957142857142857</v>
      </c>
      <c r="U2254" s="8">
        <v>8.2299999999999998E-2</v>
      </c>
      <c r="V2254">
        <f t="shared" si="214"/>
        <v>2019</v>
      </c>
      <c r="W2254">
        <f t="shared" si="215"/>
        <v>2019</v>
      </c>
      <c r="X2254" t="str">
        <f t="shared" si="216"/>
        <v>FR00</v>
      </c>
    </row>
    <row r="2255" spans="1:24" x14ac:dyDescent="0.2">
      <c r="A2255" s="4">
        <v>43697</v>
      </c>
      <c r="B2255" s="4">
        <v>43699</v>
      </c>
      <c r="C2255" t="s">
        <v>628</v>
      </c>
      <c r="D2255" t="s">
        <v>832</v>
      </c>
      <c r="E2255" s="4">
        <v>43868</v>
      </c>
      <c r="F2255" s="6" t="s">
        <v>630</v>
      </c>
      <c r="G2255" s="6">
        <v>6.0312499999999998E-2</v>
      </c>
      <c r="H2255" s="6">
        <v>6.1276900000000002E-2</v>
      </c>
      <c r="I2255" s="6">
        <v>6.21875E-2</v>
      </c>
      <c r="J2255" s="6">
        <v>6.0312499999999998E-2</v>
      </c>
      <c r="K2255" s="6">
        <v>6.1031299999999997E-2</v>
      </c>
      <c r="L2255" s="6">
        <v>6.1562499999999999E-2</v>
      </c>
      <c r="M2255" s="8">
        <v>8000000</v>
      </c>
      <c r="N2255" s="8">
        <v>7235000</v>
      </c>
      <c r="O2255" s="8">
        <v>21398500</v>
      </c>
      <c r="P2255" s="8">
        <v>4070000</v>
      </c>
      <c r="Q2255" s="8">
        <v>10054985</v>
      </c>
      <c r="R2255" s="8">
        <v>2600000</v>
      </c>
      <c r="S2255" s="8">
        <v>8000000</v>
      </c>
      <c r="T2255" s="8">
        <v>2.7826923076923076</v>
      </c>
      <c r="U2255" s="8">
        <v>6.2199999999999998E-2</v>
      </c>
      <c r="V2255">
        <f t="shared" si="214"/>
        <v>2019</v>
      </c>
      <c r="W2255">
        <f t="shared" si="215"/>
        <v>2019</v>
      </c>
      <c r="X2255" t="str">
        <f t="shared" si="216"/>
        <v>SPNS</v>
      </c>
    </row>
    <row r="2256" spans="1:24" x14ac:dyDescent="0.2">
      <c r="A2256" s="4">
        <v>43697</v>
      </c>
      <c r="B2256" s="4">
        <v>43699</v>
      </c>
      <c r="C2256" t="s">
        <v>628</v>
      </c>
      <c r="D2256" t="s">
        <v>612</v>
      </c>
      <c r="E2256" s="4">
        <v>44331</v>
      </c>
      <c r="F2256" s="6">
        <v>6.5000000000000002E-2</v>
      </c>
      <c r="G2256" s="6">
        <v>6.6875000000000004E-2</v>
      </c>
      <c r="H2256" s="6">
        <v>6.8079200000000006E-2</v>
      </c>
      <c r="I2256" s="6">
        <v>7.03125E-2</v>
      </c>
      <c r="J2256" s="6">
        <v>6.6875000000000004E-2</v>
      </c>
      <c r="K2256" s="6">
        <v>6.6875000000000004E-2</v>
      </c>
      <c r="L2256" s="6">
        <v>6.6875000000000004E-2</v>
      </c>
      <c r="N2256" s="8">
        <v>6462000</v>
      </c>
      <c r="P2256" s="8">
        <v>150000</v>
      </c>
      <c r="R2256" s="8">
        <v>150000</v>
      </c>
      <c r="T2256" s="8">
        <v>43.08</v>
      </c>
      <c r="U2256" s="8">
        <v>6.6900000000000001E-2</v>
      </c>
      <c r="V2256">
        <f t="shared" si="214"/>
        <v>2019</v>
      </c>
      <c r="W2256">
        <f t="shared" si="215"/>
        <v>2019</v>
      </c>
      <c r="X2256" t="str">
        <f t="shared" si="216"/>
        <v>PBS0</v>
      </c>
    </row>
    <row r="2257" spans="1:24" x14ac:dyDescent="0.2">
      <c r="A2257" s="4">
        <v>43697</v>
      </c>
      <c r="B2257" s="4">
        <v>43699</v>
      </c>
      <c r="C2257" t="s">
        <v>628</v>
      </c>
      <c r="D2257" t="s">
        <v>750</v>
      </c>
      <c r="E2257" s="4">
        <v>45184</v>
      </c>
      <c r="F2257" s="6">
        <v>8.2500000000000004E-2</v>
      </c>
      <c r="G2257" s="6">
        <v>6.9062499999999999E-2</v>
      </c>
      <c r="H2257" s="6">
        <v>6.9863499999999995E-2</v>
      </c>
      <c r="I2257" s="6">
        <v>7.1874999999999994E-2</v>
      </c>
      <c r="J2257" s="6">
        <v>6.9062499999999999E-2</v>
      </c>
      <c r="K2257" s="6">
        <v>6.9776199999999997E-2</v>
      </c>
      <c r="L2257" s="6">
        <v>7.0624999999999993E-2</v>
      </c>
      <c r="N2257" s="8">
        <v>4440700</v>
      </c>
      <c r="P2257" s="8">
        <v>4440700</v>
      </c>
      <c r="R2257" s="8">
        <v>4150000</v>
      </c>
      <c r="T2257" s="8">
        <v>1.0700481927710843</v>
      </c>
      <c r="U2257" s="8">
        <v>7.0400000000000004E-2</v>
      </c>
      <c r="V2257">
        <f t="shared" si="214"/>
        <v>2019</v>
      </c>
      <c r="W2257">
        <f t="shared" si="215"/>
        <v>2019</v>
      </c>
      <c r="X2257" t="str">
        <f t="shared" si="216"/>
        <v>PBS0</v>
      </c>
    </row>
    <row r="2258" spans="1:24" x14ac:dyDescent="0.2">
      <c r="A2258" s="4">
        <v>43697</v>
      </c>
      <c r="B2258" s="4">
        <v>43699</v>
      </c>
      <c r="C2258" t="s">
        <v>628</v>
      </c>
      <c r="D2258" t="s">
        <v>776</v>
      </c>
      <c r="E2258" s="4">
        <v>46341</v>
      </c>
      <c r="F2258" s="6">
        <v>8.5000000000000006E-2</v>
      </c>
      <c r="G2258" s="6">
        <v>7.5624999999999998E-2</v>
      </c>
      <c r="H2258" s="6">
        <v>7.6549099999999995E-2</v>
      </c>
      <c r="I2258" s="6">
        <v>7.7187500000000006E-2</v>
      </c>
      <c r="J2258" s="6">
        <v>7.5624999999999998E-2</v>
      </c>
      <c r="N2258" s="8">
        <v>1075000</v>
      </c>
      <c r="P2258" s="8">
        <v>0</v>
      </c>
      <c r="R2258" s="8">
        <v>0</v>
      </c>
      <c r="U2258" s="8">
        <v>7.3999999999999996E-2</v>
      </c>
      <c r="V2258">
        <f t="shared" si="214"/>
        <v>2019</v>
      </c>
      <c r="W2258">
        <f t="shared" si="215"/>
        <v>2019</v>
      </c>
      <c r="X2258" t="str">
        <f t="shared" si="216"/>
        <v>PBS0</v>
      </c>
    </row>
    <row r="2259" spans="1:24" x14ac:dyDescent="0.2">
      <c r="A2259" s="4">
        <v>43697</v>
      </c>
      <c r="B2259" s="4">
        <v>43699</v>
      </c>
      <c r="C2259" t="s">
        <v>628</v>
      </c>
      <c r="D2259" t="s">
        <v>777</v>
      </c>
      <c r="E2259" s="4">
        <v>49049</v>
      </c>
      <c r="F2259" s="6">
        <v>8.6249999999999993E-2</v>
      </c>
      <c r="G2259" s="6">
        <v>0.08</v>
      </c>
      <c r="H2259" s="6">
        <v>8.2421599999999998E-2</v>
      </c>
      <c r="I2259" s="6">
        <v>8.3437499999999998E-2</v>
      </c>
      <c r="J2259" s="6">
        <v>0.08</v>
      </c>
      <c r="N2259" s="8">
        <v>689800</v>
      </c>
      <c r="P2259" s="8">
        <v>0</v>
      </c>
      <c r="S2259" s="8">
        <v>0</v>
      </c>
      <c r="U2259" s="8">
        <v>7.9100000000000004E-2</v>
      </c>
      <c r="V2259">
        <f t="shared" si="214"/>
        <v>2019</v>
      </c>
      <c r="W2259">
        <f t="shared" si="215"/>
        <v>2019</v>
      </c>
      <c r="X2259" t="str">
        <f t="shared" si="216"/>
        <v>PBS0</v>
      </c>
    </row>
    <row r="2260" spans="1:24" x14ac:dyDescent="0.2">
      <c r="A2260" s="4">
        <v>43697</v>
      </c>
      <c r="B2260" s="4">
        <v>43699</v>
      </c>
      <c r="C2260" t="s">
        <v>628</v>
      </c>
      <c r="D2260" t="s">
        <v>410</v>
      </c>
      <c r="E2260" s="4">
        <v>52336</v>
      </c>
      <c r="F2260" s="6">
        <v>6.7500000000000004E-2</v>
      </c>
      <c r="G2260" s="6">
        <v>8.3125000000000004E-2</v>
      </c>
      <c r="H2260" s="6">
        <v>8.3726599999999998E-2</v>
      </c>
      <c r="I2260" s="6">
        <v>8.6249999999999993E-2</v>
      </c>
      <c r="J2260" s="6">
        <v>8.3125000000000004E-2</v>
      </c>
      <c r="K2260" s="6">
        <v>8.3434300000000003E-2</v>
      </c>
      <c r="L2260" s="6">
        <v>8.3750000000000005E-2</v>
      </c>
      <c r="N2260" s="8">
        <v>1496000</v>
      </c>
      <c r="P2260" s="8">
        <v>1394285</v>
      </c>
      <c r="R2260" s="8">
        <v>1100000</v>
      </c>
      <c r="T2260" s="8">
        <v>1.36</v>
      </c>
      <c r="U2260" s="8">
        <v>8.3799999999999999E-2</v>
      </c>
      <c r="V2260">
        <f t="shared" si="214"/>
        <v>2019</v>
      </c>
      <c r="W2260">
        <f t="shared" si="215"/>
        <v>2019</v>
      </c>
      <c r="X2260" t="str">
        <f t="shared" si="216"/>
        <v>PBS0</v>
      </c>
    </row>
    <row r="2261" spans="1:24" x14ac:dyDescent="0.2">
      <c r="A2261" s="4">
        <v>43703</v>
      </c>
      <c r="B2261" s="4">
        <v>43705</v>
      </c>
      <c r="C2261" t="s">
        <v>624</v>
      </c>
      <c r="D2261" t="s">
        <v>835</v>
      </c>
      <c r="E2261" s="4">
        <v>44418</v>
      </c>
      <c r="F2261" s="6">
        <v>7.3999999999999996E-2</v>
      </c>
      <c r="K2261" s="6">
        <v>7.3999999999999996E-2</v>
      </c>
      <c r="M2261" s="8">
        <v>2000000</v>
      </c>
      <c r="N2261" s="8">
        <v>1962684</v>
      </c>
      <c r="P2261" s="8">
        <v>1962684</v>
      </c>
      <c r="R2261" s="8">
        <v>1962684</v>
      </c>
      <c r="T2261" s="8">
        <v>1</v>
      </c>
      <c r="U2261" s="8">
        <v>7.3999999999999996E-2</v>
      </c>
      <c r="V2261">
        <f t="shared" si="214"/>
        <v>2019</v>
      </c>
      <c r="W2261">
        <f t="shared" si="215"/>
        <v>2019</v>
      </c>
      <c r="X2261" t="str">
        <f t="shared" si="216"/>
        <v>ST-0</v>
      </c>
    </row>
    <row r="2262" spans="1:24" x14ac:dyDescent="0.2">
      <c r="A2262" s="4">
        <v>43704</v>
      </c>
      <c r="B2262" s="4">
        <v>43706</v>
      </c>
      <c r="C2262" t="s">
        <v>628</v>
      </c>
      <c r="D2262" t="s">
        <v>836</v>
      </c>
      <c r="E2262" s="4">
        <v>43797</v>
      </c>
      <c r="F2262" s="6" t="s">
        <v>630</v>
      </c>
      <c r="G2262" s="6">
        <v>5.7000000000000002E-2</v>
      </c>
      <c r="H2262" s="6">
        <v>5.7151399999999998E-2</v>
      </c>
      <c r="I2262" s="6">
        <v>5.7500000000000002E-2</v>
      </c>
      <c r="J2262" s="6">
        <v>5.7000000000000002E-2</v>
      </c>
      <c r="K2262" s="6">
        <v>5.7024999999999999E-2</v>
      </c>
      <c r="L2262" s="6">
        <v>5.7099999999999998E-2</v>
      </c>
      <c r="M2262" s="8">
        <v>15000000</v>
      </c>
      <c r="N2262" s="8">
        <v>4200000</v>
      </c>
      <c r="O2262" s="8">
        <v>29105000</v>
      </c>
      <c r="P2262" s="8">
        <v>3150000</v>
      </c>
      <c r="Q2262" s="8">
        <v>19850000</v>
      </c>
      <c r="R2262" s="8">
        <v>2000000</v>
      </c>
      <c r="S2262" s="8">
        <v>17300000</v>
      </c>
      <c r="T2262" s="8">
        <v>2.1</v>
      </c>
      <c r="U2262" s="8">
        <v>5.7099999999999998E-2</v>
      </c>
      <c r="V2262">
        <f t="shared" si="214"/>
        <v>2019</v>
      </c>
      <c r="W2262">
        <f t="shared" si="215"/>
        <v>2019</v>
      </c>
      <c r="X2262" t="str">
        <f t="shared" si="216"/>
        <v>SPN0</v>
      </c>
    </row>
    <row r="2263" spans="1:24" x14ac:dyDescent="0.2">
      <c r="A2263" s="4">
        <v>43704</v>
      </c>
      <c r="B2263" s="4">
        <v>43706</v>
      </c>
      <c r="C2263" t="s">
        <v>628</v>
      </c>
      <c r="D2263" t="s">
        <v>805</v>
      </c>
      <c r="E2263" s="4">
        <v>43959</v>
      </c>
      <c r="F2263" s="6" t="s">
        <v>630</v>
      </c>
      <c r="G2263" s="6">
        <v>5.7500000000000002E-2</v>
      </c>
      <c r="H2263" s="6">
        <v>5.8616099999999997E-2</v>
      </c>
      <c r="I2263" s="6">
        <v>5.9400000000000001E-2</v>
      </c>
      <c r="J2263" s="6">
        <v>5.7500000000000002E-2</v>
      </c>
      <c r="K2263" s="6">
        <v>5.8321999999999999E-2</v>
      </c>
      <c r="L2263" s="6">
        <v>5.8900000000000001E-2</v>
      </c>
      <c r="N2263" s="8">
        <v>4780000</v>
      </c>
      <c r="P2263" s="8">
        <v>2750000</v>
      </c>
      <c r="R2263" s="8">
        <v>2000000</v>
      </c>
      <c r="T2263" s="8">
        <v>2.39</v>
      </c>
      <c r="U2263" s="8">
        <v>5.8500000000000003E-2</v>
      </c>
      <c r="V2263">
        <f t="shared" si="214"/>
        <v>2019</v>
      </c>
      <c r="W2263">
        <f t="shared" si="215"/>
        <v>2019</v>
      </c>
      <c r="X2263" t="str">
        <f t="shared" si="216"/>
        <v>SPN1</v>
      </c>
    </row>
    <row r="2264" spans="1:24" x14ac:dyDescent="0.2">
      <c r="A2264" s="4">
        <v>43704</v>
      </c>
      <c r="B2264" s="4">
        <v>43706</v>
      </c>
      <c r="C2264" t="s">
        <v>628</v>
      </c>
      <c r="D2264" t="s">
        <v>830</v>
      </c>
      <c r="E2264" s="4">
        <v>45823</v>
      </c>
      <c r="F2264" s="6">
        <v>6.5000000000000002E-2</v>
      </c>
      <c r="G2264" s="6">
        <v>6.7199999999999996E-2</v>
      </c>
      <c r="H2264" s="6">
        <v>6.79255E-2</v>
      </c>
      <c r="I2264" s="6">
        <v>7.0000000000000007E-2</v>
      </c>
      <c r="J2264" s="6">
        <v>6.7199999999999996E-2</v>
      </c>
      <c r="K2264" s="6">
        <v>6.7698900000000006E-2</v>
      </c>
      <c r="L2264" s="6">
        <v>6.8000000000000005E-2</v>
      </c>
      <c r="N2264" s="8">
        <v>6920300</v>
      </c>
      <c r="P2264" s="8">
        <v>5000000</v>
      </c>
      <c r="R2264" s="8">
        <v>5000000</v>
      </c>
      <c r="T2264" s="8">
        <v>1.3840600000000001</v>
      </c>
      <c r="U2264" s="8">
        <v>6.7699999999999996E-2</v>
      </c>
      <c r="V2264">
        <f t="shared" si="214"/>
        <v>2019</v>
      </c>
      <c r="W2264">
        <f t="shared" si="215"/>
        <v>2019</v>
      </c>
      <c r="X2264" t="str">
        <f t="shared" si="216"/>
        <v>FR00</v>
      </c>
    </row>
    <row r="2265" spans="1:24" x14ac:dyDescent="0.2">
      <c r="A2265" s="4">
        <v>43704</v>
      </c>
      <c r="B2265" s="4">
        <v>43706</v>
      </c>
      <c r="C2265" t="s">
        <v>628</v>
      </c>
      <c r="D2265" t="s">
        <v>831</v>
      </c>
      <c r="E2265" s="4">
        <v>47741</v>
      </c>
      <c r="F2265" s="6">
        <v>7.0000000000000007E-2</v>
      </c>
      <c r="G2265" s="6">
        <v>7.2700000000000001E-2</v>
      </c>
      <c r="H2265" s="6">
        <v>7.3596099999999998E-2</v>
      </c>
      <c r="I2265" s="6">
        <v>7.4700000000000003E-2</v>
      </c>
      <c r="J2265" s="6">
        <v>7.2700000000000001E-2</v>
      </c>
      <c r="K2265" s="6">
        <v>7.3399900000000004E-2</v>
      </c>
      <c r="L2265" s="6">
        <v>7.3599999999999999E-2</v>
      </c>
      <c r="N2265" s="8">
        <v>9523600</v>
      </c>
      <c r="P2265" s="8">
        <v>6150000</v>
      </c>
      <c r="R2265" s="8">
        <v>6150000</v>
      </c>
      <c r="T2265" s="8">
        <v>1.5485528455284552</v>
      </c>
      <c r="U2265" s="8">
        <v>7.3400000000000007E-2</v>
      </c>
      <c r="V2265">
        <f t="shared" si="214"/>
        <v>2019</v>
      </c>
      <c r="W2265">
        <f t="shared" si="215"/>
        <v>2019</v>
      </c>
      <c r="X2265" t="str">
        <f t="shared" si="216"/>
        <v>FR00</v>
      </c>
    </row>
    <row r="2266" spans="1:24" x14ac:dyDescent="0.2">
      <c r="A2266" s="4">
        <v>43704</v>
      </c>
      <c r="B2266" s="4">
        <v>43706</v>
      </c>
      <c r="C2266" t="s">
        <v>628</v>
      </c>
      <c r="D2266" t="s">
        <v>825</v>
      </c>
      <c r="E2266" s="4">
        <v>49475</v>
      </c>
      <c r="F2266" s="6">
        <v>7.4999999999999997E-2</v>
      </c>
      <c r="G2266" s="6">
        <v>7.5499999999999998E-2</v>
      </c>
      <c r="H2266" s="6">
        <v>7.7077999999999994E-2</v>
      </c>
      <c r="I2266" s="6">
        <v>7.8E-2</v>
      </c>
      <c r="J2266" s="6">
        <v>7.5499999999999998E-2</v>
      </c>
      <c r="K2266" s="6">
        <v>7.68234E-2</v>
      </c>
      <c r="L2266" s="6">
        <v>7.6999999999999999E-2</v>
      </c>
      <c r="N2266" s="8">
        <v>1781600</v>
      </c>
      <c r="P2266" s="8">
        <v>1600000</v>
      </c>
      <c r="R2266" s="8">
        <v>1000000</v>
      </c>
      <c r="T2266" s="8">
        <v>1.7816000000000001</v>
      </c>
      <c r="U2266" s="8">
        <v>7.6999999999999999E-2</v>
      </c>
      <c r="V2266">
        <f t="shared" si="214"/>
        <v>2019</v>
      </c>
      <c r="W2266">
        <f t="shared" si="215"/>
        <v>2019</v>
      </c>
      <c r="X2266" t="str">
        <f t="shared" si="216"/>
        <v>FR00</v>
      </c>
    </row>
    <row r="2267" spans="1:24" x14ac:dyDescent="0.2">
      <c r="A2267" s="4">
        <v>43704</v>
      </c>
      <c r="B2267" s="4">
        <v>43706</v>
      </c>
      <c r="C2267" t="s">
        <v>628</v>
      </c>
      <c r="D2267" t="s">
        <v>774</v>
      </c>
      <c r="E2267" s="4">
        <v>50875</v>
      </c>
      <c r="F2267" s="6">
        <v>8.3750000000000005E-2</v>
      </c>
      <c r="G2267" s="6">
        <v>7.8200000000000006E-2</v>
      </c>
      <c r="H2267" s="6">
        <v>7.8559100000000007E-2</v>
      </c>
      <c r="I2267" s="6">
        <v>7.9100000000000004E-2</v>
      </c>
      <c r="J2267" s="6">
        <v>7.8200000000000006E-2</v>
      </c>
      <c r="K2267" s="6">
        <v>7.83938E-2</v>
      </c>
      <c r="L2267" s="6">
        <v>7.8600000000000003E-2</v>
      </c>
      <c r="N2267" s="8">
        <v>834000</v>
      </c>
      <c r="P2267" s="8">
        <v>500000</v>
      </c>
      <c r="R2267" s="8">
        <v>500000</v>
      </c>
      <c r="T2267" s="8">
        <v>1.6679999999999999</v>
      </c>
      <c r="U2267" s="8">
        <v>7.8399999999999997E-2</v>
      </c>
      <c r="V2267">
        <f t="shared" si="214"/>
        <v>2019</v>
      </c>
      <c r="W2267">
        <f t="shared" si="215"/>
        <v>2019</v>
      </c>
      <c r="X2267" t="str">
        <f t="shared" si="216"/>
        <v>FR00</v>
      </c>
    </row>
    <row r="2268" spans="1:24" x14ac:dyDescent="0.2">
      <c r="A2268" s="4">
        <v>43704</v>
      </c>
      <c r="B2268" s="4">
        <v>43706</v>
      </c>
      <c r="C2268" t="s">
        <v>628</v>
      </c>
      <c r="D2268" t="s">
        <v>680</v>
      </c>
      <c r="E2268" s="4">
        <v>54193</v>
      </c>
      <c r="F2268" s="6">
        <v>7.3749999999999996E-2</v>
      </c>
      <c r="G2268" s="6">
        <v>8.0100000000000005E-2</v>
      </c>
      <c r="H2268" s="6">
        <v>8.0693200000000007E-2</v>
      </c>
      <c r="I2268" s="6">
        <v>8.1500000000000003E-2</v>
      </c>
      <c r="J2268" s="6">
        <v>8.0100000000000005E-2</v>
      </c>
      <c r="K2268" s="6">
        <v>8.0475599999999994E-2</v>
      </c>
      <c r="L2268" s="6">
        <v>8.0500000000000002E-2</v>
      </c>
      <c r="N2268" s="8">
        <v>1065500</v>
      </c>
      <c r="P2268" s="8">
        <v>700000</v>
      </c>
      <c r="R2268" s="8">
        <v>650000</v>
      </c>
      <c r="T2268" s="8">
        <v>1.6392307692307693</v>
      </c>
      <c r="U2268" s="8">
        <v>8.0500000000000002E-2</v>
      </c>
      <c r="V2268">
        <f t="shared" si="214"/>
        <v>2019</v>
      </c>
      <c r="W2268">
        <f t="shared" si="215"/>
        <v>2019</v>
      </c>
      <c r="X2268" t="str">
        <f t="shared" si="216"/>
        <v>FR00</v>
      </c>
    </row>
    <row r="2269" spans="1:24" x14ac:dyDescent="0.2">
      <c r="A2269" s="4">
        <v>43711</v>
      </c>
      <c r="B2269" s="4">
        <v>43713</v>
      </c>
      <c r="C2269" t="s">
        <v>628</v>
      </c>
      <c r="D2269" t="s">
        <v>837</v>
      </c>
      <c r="E2269" s="4">
        <v>43894</v>
      </c>
      <c r="F2269" s="6" t="s">
        <v>630</v>
      </c>
      <c r="G2269" s="6">
        <v>6.0312499999999998E-2</v>
      </c>
      <c r="H2269" s="6">
        <v>6.1433799999999997E-2</v>
      </c>
      <c r="I2269" s="6">
        <v>6.5000000000000002E-2</v>
      </c>
      <c r="J2269" s="6">
        <v>6.0312499999999998E-2</v>
      </c>
      <c r="K2269" s="6">
        <v>6.0462500000000002E-2</v>
      </c>
      <c r="L2269" s="6">
        <v>6.0624999999999998E-2</v>
      </c>
      <c r="M2269" s="8">
        <v>8000000</v>
      </c>
      <c r="N2269" s="8">
        <v>9888000</v>
      </c>
      <c r="O2269" s="8">
        <v>21817500</v>
      </c>
      <c r="P2269" s="8">
        <v>1300000</v>
      </c>
      <c r="Q2269" s="8">
        <v>7510000</v>
      </c>
      <c r="R2269" s="8">
        <v>1000000</v>
      </c>
      <c r="S2269" s="8">
        <v>7000000</v>
      </c>
      <c r="T2269" s="8">
        <v>9.8879999999999999</v>
      </c>
      <c r="U2269" s="8">
        <v>6.0499999999999998E-2</v>
      </c>
      <c r="V2269">
        <f t="shared" ref="V2269:V2330" si="217">YEAR(A2269)</f>
        <v>2019</v>
      </c>
      <c r="W2269">
        <f t="shared" ref="W2269:W2330" si="218">YEAR(B2269)</f>
        <v>2019</v>
      </c>
      <c r="X2269" t="str">
        <f t="shared" ref="X2269:X2330" si="219">LEFT(D2269,4)</f>
        <v>SPNS</v>
      </c>
    </row>
    <row r="2270" spans="1:24" x14ac:dyDescent="0.2">
      <c r="A2270" s="4">
        <v>43711</v>
      </c>
      <c r="B2270" s="4">
        <v>43713</v>
      </c>
      <c r="C2270" t="s">
        <v>628</v>
      </c>
      <c r="D2270" t="s">
        <v>612</v>
      </c>
      <c r="E2270" s="4">
        <v>44331</v>
      </c>
      <c r="F2270" s="6">
        <v>6.5000000000000002E-2</v>
      </c>
      <c r="G2270" s="6">
        <v>6.5312499999999996E-2</v>
      </c>
      <c r="H2270" s="6">
        <v>6.6898399999999997E-2</v>
      </c>
      <c r="I2270" s="6">
        <v>6.8750000000000006E-2</v>
      </c>
      <c r="J2270" s="6">
        <v>6.5312499999999996E-2</v>
      </c>
      <c r="K2270" s="6">
        <v>6.6251000000000004E-2</v>
      </c>
      <c r="L2270" s="6">
        <v>6.6562499999999997E-2</v>
      </c>
      <c r="N2270" s="8">
        <v>5733000</v>
      </c>
      <c r="P2270" s="8">
        <v>2800000</v>
      </c>
      <c r="R2270" s="8">
        <v>2600000</v>
      </c>
      <c r="T2270" s="8">
        <v>2.2050000000000001</v>
      </c>
      <c r="U2270" s="8">
        <v>6.6299999999999998E-2</v>
      </c>
      <c r="V2270">
        <f t="shared" si="217"/>
        <v>2019</v>
      </c>
      <c r="W2270">
        <f t="shared" si="218"/>
        <v>2019</v>
      </c>
      <c r="X2270" t="str">
        <f t="shared" si="219"/>
        <v>PBS0</v>
      </c>
    </row>
    <row r="2271" spans="1:24" x14ac:dyDescent="0.2">
      <c r="A2271" s="4">
        <v>43711</v>
      </c>
      <c r="B2271" s="4">
        <v>43713</v>
      </c>
      <c r="C2271" t="s">
        <v>628</v>
      </c>
      <c r="D2271" t="s">
        <v>750</v>
      </c>
      <c r="E2271" s="4">
        <v>45184</v>
      </c>
      <c r="F2271" s="6">
        <v>8.2500000000000004E-2</v>
      </c>
      <c r="G2271" s="6">
        <v>6.8750000000000006E-2</v>
      </c>
      <c r="H2271" s="6">
        <v>7.0166300000000001E-2</v>
      </c>
      <c r="I2271" s="6">
        <v>7.1249999999999994E-2</v>
      </c>
      <c r="J2271" s="6">
        <v>6.8750000000000006E-2</v>
      </c>
      <c r="K2271" s="6">
        <v>6.9995299999999996E-2</v>
      </c>
      <c r="L2271" s="6">
        <v>7.0624999999999993E-2</v>
      </c>
      <c r="N2271" s="8">
        <v>3994500</v>
      </c>
      <c r="P2271" s="8">
        <v>3050000</v>
      </c>
      <c r="R2271" s="8">
        <v>3050000</v>
      </c>
      <c r="T2271" s="8">
        <v>1.309672131147541</v>
      </c>
      <c r="U2271" s="8">
        <v>7.0000000000000007E-2</v>
      </c>
      <c r="V2271">
        <f t="shared" si="217"/>
        <v>2019</v>
      </c>
      <c r="W2271">
        <f t="shared" si="218"/>
        <v>2019</v>
      </c>
      <c r="X2271" t="str">
        <f t="shared" si="219"/>
        <v>PBS0</v>
      </c>
    </row>
    <row r="2272" spans="1:24" x14ac:dyDescent="0.2">
      <c r="A2272" s="4">
        <v>43711</v>
      </c>
      <c r="B2272" s="4">
        <v>43713</v>
      </c>
      <c r="C2272" t="s">
        <v>628</v>
      </c>
      <c r="D2272" t="s">
        <v>776</v>
      </c>
      <c r="E2272" s="4">
        <v>46341</v>
      </c>
      <c r="F2272" s="6">
        <v>8.5000000000000006E-2</v>
      </c>
      <c r="G2272" s="6">
        <v>7.4999999999999997E-2</v>
      </c>
      <c r="H2272" s="6">
        <v>7.5967199999999999E-2</v>
      </c>
      <c r="I2272" s="6">
        <v>7.6562500000000006E-2</v>
      </c>
      <c r="J2272" s="6">
        <v>7.4999999999999997E-2</v>
      </c>
      <c r="N2272" s="8">
        <v>845000</v>
      </c>
      <c r="U2272" s="8">
        <v>7.4700000000000003E-2</v>
      </c>
      <c r="V2272">
        <f t="shared" si="217"/>
        <v>2019</v>
      </c>
      <c r="W2272">
        <f t="shared" si="218"/>
        <v>2019</v>
      </c>
      <c r="X2272" t="str">
        <f t="shared" si="219"/>
        <v>PBS0</v>
      </c>
    </row>
    <row r="2273" spans="1:24" x14ac:dyDescent="0.2">
      <c r="A2273" s="4">
        <v>43711</v>
      </c>
      <c r="B2273" s="4">
        <v>43713</v>
      </c>
      <c r="C2273" t="s">
        <v>628</v>
      </c>
      <c r="D2273" t="s">
        <v>777</v>
      </c>
      <c r="E2273" s="4">
        <v>49049</v>
      </c>
      <c r="F2273" s="6">
        <v>8.6249999999999993E-2</v>
      </c>
      <c r="G2273" s="6">
        <v>8.0312499999999995E-2</v>
      </c>
      <c r="H2273" s="6">
        <v>8.1702800000000006E-2</v>
      </c>
      <c r="I2273" s="6">
        <v>8.4062499999999998E-2</v>
      </c>
      <c r="J2273" s="6">
        <v>8.0312499999999995E-2</v>
      </c>
      <c r="K2273" s="6">
        <v>8.1182799999999999E-2</v>
      </c>
      <c r="L2273" s="6">
        <v>8.1875000000000003E-2</v>
      </c>
      <c r="N2273" s="8">
        <v>543000</v>
      </c>
      <c r="P2273" s="8">
        <v>300000</v>
      </c>
      <c r="R2273" s="8">
        <v>300000</v>
      </c>
      <c r="S2273" s="8">
        <v>0</v>
      </c>
      <c r="U2273" s="8">
        <v>8.1199999999999994E-2</v>
      </c>
      <c r="V2273">
        <f t="shared" si="217"/>
        <v>2019</v>
      </c>
      <c r="W2273">
        <f t="shared" si="218"/>
        <v>2019</v>
      </c>
      <c r="X2273" t="str">
        <f t="shared" si="219"/>
        <v>PBS0</v>
      </c>
    </row>
    <row r="2274" spans="1:24" x14ac:dyDescent="0.2">
      <c r="A2274" s="4">
        <v>43711</v>
      </c>
      <c r="B2274" s="4">
        <v>43713</v>
      </c>
      <c r="C2274" t="s">
        <v>628</v>
      </c>
      <c r="D2274" t="s">
        <v>670</v>
      </c>
      <c r="E2274" s="4">
        <v>53888</v>
      </c>
      <c r="F2274" s="6">
        <v>0.08</v>
      </c>
      <c r="G2274" s="6">
        <v>8.2500000000000004E-2</v>
      </c>
      <c r="H2274" s="6">
        <v>8.4387500000000004E-2</v>
      </c>
      <c r="I2274" s="6">
        <v>8.6874999999999994E-2</v>
      </c>
      <c r="J2274" s="6">
        <v>8.2500000000000004E-2</v>
      </c>
      <c r="K2274" s="6">
        <v>8.2633899999999996E-2</v>
      </c>
      <c r="L2274" s="6">
        <v>8.2812499999999997E-2</v>
      </c>
      <c r="N2274" s="8">
        <v>814000</v>
      </c>
      <c r="P2274" s="8">
        <v>60000</v>
      </c>
      <c r="R2274" s="8">
        <v>50000</v>
      </c>
      <c r="T2274" s="8">
        <v>16.28</v>
      </c>
      <c r="U2274" s="8">
        <v>8.2699999999999996E-2</v>
      </c>
      <c r="V2274">
        <f t="shared" si="217"/>
        <v>2019</v>
      </c>
      <c r="W2274">
        <f t="shared" si="218"/>
        <v>2019</v>
      </c>
      <c r="X2274" t="str">
        <f t="shared" si="219"/>
        <v>PBS0</v>
      </c>
    </row>
    <row r="2275" spans="1:24" x14ac:dyDescent="0.2">
      <c r="A2275" s="4">
        <v>43718</v>
      </c>
      <c r="B2275" s="4">
        <v>43720</v>
      </c>
      <c r="C2275" t="s">
        <v>628</v>
      </c>
      <c r="D2275" t="s">
        <v>838</v>
      </c>
      <c r="E2275" s="4">
        <v>43810</v>
      </c>
      <c r="F2275" s="6" t="s">
        <v>630</v>
      </c>
      <c r="G2275" s="6">
        <v>5.7000000000000002E-2</v>
      </c>
      <c r="H2275" s="6">
        <v>5.7102600000000003E-2</v>
      </c>
      <c r="I2275" s="6">
        <v>5.8099999999999999E-2</v>
      </c>
      <c r="J2275" s="6">
        <v>5.7000000000000002E-2</v>
      </c>
      <c r="K2275" s="6">
        <v>5.7020000000000001E-2</v>
      </c>
      <c r="L2275" s="6">
        <v>5.7099999999999998E-2</v>
      </c>
      <c r="M2275" s="8">
        <v>15000000</v>
      </c>
      <c r="N2275" s="8">
        <v>3360000</v>
      </c>
      <c r="O2275" s="8">
        <v>44727100</v>
      </c>
      <c r="P2275" s="8">
        <v>2720000</v>
      </c>
      <c r="Q2275" s="8">
        <v>37320000</v>
      </c>
      <c r="R2275" s="8">
        <v>2000000</v>
      </c>
      <c r="S2275" s="8">
        <v>23250000</v>
      </c>
      <c r="T2275" s="8">
        <v>1.68</v>
      </c>
      <c r="U2275" s="8">
        <v>5.7500000000000002E-2</v>
      </c>
      <c r="V2275">
        <f t="shared" si="217"/>
        <v>2019</v>
      </c>
      <c r="W2275">
        <f t="shared" si="218"/>
        <v>2019</v>
      </c>
      <c r="X2275" t="str">
        <f t="shared" si="219"/>
        <v>SPN0</v>
      </c>
    </row>
    <row r="2276" spans="1:24" x14ac:dyDescent="0.2">
      <c r="A2276" s="4">
        <v>43718</v>
      </c>
      <c r="B2276" s="4">
        <v>43720</v>
      </c>
      <c r="C2276" t="s">
        <v>628</v>
      </c>
      <c r="D2276" t="s">
        <v>839</v>
      </c>
      <c r="E2276" s="4">
        <v>44085</v>
      </c>
      <c r="F2276" s="6" t="s">
        <v>630</v>
      </c>
      <c r="G2276" s="6">
        <v>5.5500000000000001E-2</v>
      </c>
      <c r="H2276" s="6">
        <v>5.87617E-2</v>
      </c>
      <c r="I2276" s="6">
        <v>6.0100000000000001E-2</v>
      </c>
      <c r="J2276" s="6">
        <v>5.5500000000000001E-2</v>
      </c>
      <c r="K2276" s="6">
        <v>5.7063599999999999E-2</v>
      </c>
      <c r="L2276" s="6">
        <v>5.8799999999999998E-2</v>
      </c>
      <c r="N2276" s="8">
        <v>7950000</v>
      </c>
      <c r="P2276" s="8">
        <v>7950000</v>
      </c>
      <c r="R2276" s="8">
        <v>2200000</v>
      </c>
      <c r="T2276" s="8">
        <v>3.6136363636363638</v>
      </c>
      <c r="U2276" s="8">
        <v>5.8999999999999997E-2</v>
      </c>
      <c r="V2276">
        <f t="shared" si="217"/>
        <v>2019</v>
      </c>
      <c r="W2276">
        <f t="shared" si="218"/>
        <v>2019</v>
      </c>
      <c r="X2276" t="str">
        <f t="shared" si="219"/>
        <v>SPN1</v>
      </c>
    </row>
    <row r="2277" spans="1:24" x14ac:dyDescent="0.2">
      <c r="A2277" s="4">
        <v>43718</v>
      </c>
      <c r="B2277" s="4">
        <v>43720</v>
      </c>
      <c r="C2277" t="s">
        <v>628</v>
      </c>
      <c r="D2277" t="s">
        <v>830</v>
      </c>
      <c r="E2277" s="4">
        <v>45823</v>
      </c>
      <c r="F2277" s="6">
        <v>6.5000000000000002E-2</v>
      </c>
      <c r="G2277" s="6">
        <v>6.7000000000000004E-2</v>
      </c>
      <c r="H2277" s="6">
        <v>6.7597599999999994E-2</v>
      </c>
      <c r="I2277" s="6">
        <v>7.0000000000000007E-2</v>
      </c>
      <c r="J2277" s="6">
        <v>6.7000000000000004E-2</v>
      </c>
      <c r="K2277" s="6">
        <v>6.7291199999999995E-2</v>
      </c>
      <c r="L2277" s="6">
        <v>6.7400000000000002E-2</v>
      </c>
      <c r="N2277" s="8">
        <v>6753000</v>
      </c>
      <c r="P2277" s="8">
        <v>3200000</v>
      </c>
      <c r="R2277" s="8">
        <v>3100000</v>
      </c>
      <c r="T2277" s="8">
        <v>2.1783870967741934</v>
      </c>
      <c r="U2277" s="8">
        <v>6.7299999999999999E-2</v>
      </c>
      <c r="V2277">
        <f t="shared" si="217"/>
        <v>2019</v>
      </c>
      <c r="W2277">
        <f t="shared" si="218"/>
        <v>2019</v>
      </c>
      <c r="X2277" t="str">
        <f t="shared" si="219"/>
        <v>FR00</v>
      </c>
    </row>
    <row r="2278" spans="1:24" x14ac:dyDescent="0.2">
      <c r="A2278" s="4">
        <v>43718</v>
      </c>
      <c r="B2278" s="4">
        <v>43720</v>
      </c>
      <c r="C2278" t="s">
        <v>628</v>
      </c>
      <c r="D2278" t="s">
        <v>831</v>
      </c>
      <c r="E2278" s="4">
        <v>47741</v>
      </c>
      <c r="F2278" s="6">
        <v>7.0000000000000007E-2</v>
      </c>
      <c r="G2278" s="6">
        <v>7.2499999999999995E-2</v>
      </c>
      <c r="H2278" s="6">
        <v>7.3114799999999994E-2</v>
      </c>
      <c r="I2278" s="6">
        <v>7.4099999999999999E-2</v>
      </c>
      <c r="J2278" s="6">
        <v>7.2499999999999995E-2</v>
      </c>
      <c r="K2278" s="6">
        <v>7.29437E-2</v>
      </c>
      <c r="L2278" s="6">
        <v>7.3099999999999998E-2</v>
      </c>
      <c r="N2278" s="8">
        <v>16079500</v>
      </c>
      <c r="P2278" s="8">
        <v>15800000</v>
      </c>
      <c r="R2278" s="8">
        <v>10050000</v>
      </c>
      <c r="T2278" s="8">
        <v>1.5999502487562189</v>
      </c>
      <c r="U2278" s="8">
        <v>7.3099999999999998E-2</v>
      </c>
      <c r="V2278">
        <f t="shared" si="217"/>
        <v>2019</v>
      </c>
      <c r="W2278">
        <f t="shared" si="218"/>
        <v>2019</v>
      </c>
      <c r="X2278" t="str">
        <f t="shared" si="219"/>
        <v>FR00</v>
      </c>
    </row>
    <row r="2279" spans="1:24" x14ac:dyDescent="0.2">
      <c r="A2279" s="4">
        <v>43718</v>
      </c>
      <c r="B2279" s="4">
        <v>43720</v>
      </c>
      <c r="C2279" t="s">
        <v>628</v>
      </c>
      <c r="D2279" t="s">
        <v>825</v>
      </c>
      <c r="E2279" s="4">
        <v>49475</v>
      </c>
      <c r="F2279" s="6">
        <v>7.4999999999999997E-2</v>
      </c>
      <c r="G2279" s="6">
        <v>7.5600000000000001E-2</v>
      </c>
      <c r="H2279" s="6">
        <v>7.6082999999999998E-2</v>
      </c>
      <c r="I2279" s="6">
        <v>7.7799999999999994E-2</v>
      </c>
      <c r="J2279" s="6">
        <v>7.5600000000000001E-2</v>
      </c>
      <c r="K2279" s="6">
        <v>7.5890299999999994E-2</v>
      </c>
      <c r="L2279" s="6">
        <v>7.5999999999999998E-2</v>
      </c>
      <c r="N2279" s="8">
        <v>3286300</v>
      </c>
      <c r="P2279" s="8">
        <v>3050000</v>
      </c>
      <c r="R2279" s="8">
        <v>2250000</v>
      </c>
      <c r="T2279" s="8">
        <v>1.4605777777777778</v>
      </c>
      <c r="U2279" s="8">
        <v>7.5999999999999998E-2</v>
      </c>
      <c r="V2279">
        <f t="shared" si="217"/>
        <v>2019</v>
      </c>
      <c r="W2279">
        <f t="shared" si="218"/>
        <v>2019</v>
      </c>
      <c r="X2279" t="str">
        <f t="shared" si="219"/>
        <v>FR00</v>
      </c>
    </row>
    <row r="2280" spans="1:24" x14ac:dyDescent="0.2">
      <c r="A2280" s="4">
        <v>43718</v>
      </c>
      <c r="B2280" s="4">
        <v>43720</v>
      </c>
      <c r="C2280" t="s">
        <v>628</v>
      </c>
      <c r="D2280" t="s">
        <v>774</v>
      </c>
      <c r="E2280" s="4">
        <v>50875</v>
      </c>
      <c r="F2280" s="6">
        <v>8.3750000000000005E-2</v>
      </c>
      <c r="G2280" s="6">
        <v>7.7899999999999997E-2</v>
      </c>
      <c r="H2280" s="6">
        <v>7.9313300000000003E-2</v>
      </c>
      <c r="I2280" s="6">
        <v>8.2000000000000003E-2</v>
      </c>
      <c r="J2280" s="6">
        <v>7.7899999999999997E-2</v>
      </c>
      <c r="K2280" s="6">
        <v>7.8022099999999997E-2</v>
      </c>
      <c r="L2280" s="6">
        <v>7.8100000000000003E-2</v>
      </c>
      <c r="N2280" s="8">
        <v>6739400</v>
      </c>
      <c r="P2280" s="8">
        <v>4300000</v>
      </c>
      <c r="R2280" s="8">
        <v>3350000</v>
      </c>
      <c r="T2280" s="8">
        <v>2.0117611940298508</v>
      </c>
      <c r="U2280" s="8">
        <v>7.8100000000000003E-2</v>
      </c>
      <c r="V2280">
        <f t="shared" si="217"/>
        <v>2019</v>
      </c>
      <c r="W2280">
        <f t="shared" si="218"/>
        <v>2019</v>
      </c>
      <c r="X2280" t="str">
        <f t="shared" si="219"/>
        <v>FR00</v>
      </c>
    </row>
    <row r="2281" spans="1:24" x14ac:dyDescent="0.2">
      <c r="A2281" s="4">
        <v>43718</v>
      </c>
      <c r="B2281" s="4">
        <v>43720</v>
      </c>
      <c r="C2281" t="s">
        <v>628</v>
      </c>
      <c r="D2281" t="s">
        <v>680</v>
      </c>
      <c r="E2281" s="4">
        <v>54193</v>
      </c>
      <c r="F2281" s="6">
        <v>7.3749999999999996E-2</v>
      </c>
      <c r="G2281" s="6">
        <v>7.9500000000000001E-2</v>
      </c>
      <c r="H2281" s="6">
        <v>8.0164600000000003E-2</v>
      </c>
      <c r="I2281" s="6">
        <v>8.0600000000000005E-2</v>
      </c>
      <c r="J2281" s="6">
        <v>7.9500000000000001E-2</v>
      </c>
      <c r="K2281" s="6">
        <v>7.9985100000000003E-2</v>
      </c>
      <c r="L2281" s="6">
        <v>8.0199999999999994E-2</v>
      </c>
      <c r="N2281" s="8">
        <v>558900</v>
      </c>
      <c r="P2281" s="8">
        <v>300000</v>
      </c>
      <c r="R2281" s="8">
        <v>300000</v>
      </c>
      <c r="T2281" s="8">
        <v>1.863</v>
      </c>
      <c r="U2281" s="8">
        <v>0.08</v>
      </c>
      <c r="V2281">
        <f t="shared" si="217"/>
        <v>2019</v>
      </c>
      <c r="W2281">
        <f t="shared" si="218"/>
        <v>2019</v>
      </c>
      <c r="X2281" t="str">
        <f t="shared" si="219"/>
        <v>FR00</v>
      </c>
    </row>
    <row r="2282" spans="1:24" x14ac:dyDescent="0.2">
      <c r="A2282" s="4">
        <v>43725</v>
      </c>
      <c r="B2282" s="4">
        <v>43727</v>
      </c>
      <c r="C2282" t="s">
        <v>628</v>
      </c>
      <c r="D2282" t="s">
        <v>837</v>
      </c>
      <c r="E2282" s="4">
        <v>43894</v>
      </c>
      <c r="F2282" s="6" t="s">
        <v>630</v>
      </c>
      <c r="G2282" s="6">
        <v>5.9062499999999997E-2</v>
      </c>
      <c r="H2282" s="6">
        <v>6.0171599999999999E-2</v>
      </c>
      <c r="I2282" s="6">
        <v>6.1562499999999999E-2</v>
      </c>
      <c r="J2282" s="6">
        <v>5.9062499999999997E-2</v>
      </c>
      <c r="K2282" s="6">
        <v>5.9196400000000003E-2</v>
      </c>
      <c r="L2282" s="6">
        <v>5.9374999999999997E-2</v>
      </c>
      <c r="M2282" s="8">
        <v>8000000</v>
      </c>
      <c r="N2282" s="8">
        <v>10625000</v>
      </c>
      <c r="O2282" s="8">
        <v>29028000</v>
      </c>
      <c r="P2282" s="8">
        <v>1050000</v>
      </c>
      <c r="Q2282" s="8">
        <v>7220000</v>
      </c>
      <c r="R2282" s="8">
        <v>1050000</v>
      </c>
      <c r="S2282" s="8">
        <v>7050000</v>
      </c>
      <c r="T2282" s="8">
        <v>10.119047619047619</v>
      </c>
      <c r="U2282" s="8">
        <v>5.9200000000000003E-2</v>
      </c>
      <c r="V2282">
        <f t="shared" si="217"/>
        <v>2019</v>
      </c>
      <c r="W2282">
        <f t="shared" si="218"/>
        <v>2019</v>
      </c>
      <c r="X2282" t="str">
        <f t="shared" si="219"/>
        <v>SPNS</v>
      </c>
    </row>
    <row r="2283" spans="1:24" x14ac:dyDescent="0.2">
      <c r="A2283" s="4">
        <v>43725</v>
      </c>
      <c r="B2283" s="4">
        <v>43727</v>
      </c>
      <c r="C2283" t="s">
        <v>628</v>
      </c>
      <c r="D2283" t="s">
        <v>612</v>
      </c>
      <c r="E2283" s="4">
        <v>44331</v>
      </c>
      <c r="F2283" s="6">
        <v>6.5000000000000002E-2</v>
      </c>
      <c r="G2283" s="6">
        <v>6.5000000000000002E-2</v>
      </c>
      <c r="H2283" s="6">
        <v>6.66625E-2</v>
      </c>
      <c r="I2283" s="6">
        <v>6.8750000000000006E-2</v>
      </c>
      <c r="J2283" s="6">
        <v>6.5000000000000002E-2</v>
      </c>
      <c r="K2283" s="6">
        <v>6.5687499999999996E-2</v>
      </c>
      <c r="L2283" s="6">
        <v>6.5937499999999996E-2</v>
      </c>
      <c r="N2283" s="8">
        <v>7793000</v>
      </c>
      <c r="P2283" s="8">
        <v>400000</v>
      </c>
      <c r="R2283" s="8">
        <v>400000</v>
      </c>
      <c r="T2283" s="8">
        <v>19.482500000000002</v>
      </c>
      <c r="U2283" s="8">
        <v>6.5699999999999995E-2</v>
      </c>
      <c r="V2283">
        <f t="shared" si="217"/>
        <v>2019</v>
      </c>
      <c r="W2283">
        <f t="shared" si="218"/>
        <v>2019</v>
      </c>
      <c r="X2283" t="str">
        <f t="shared" si="219"/>
        <v>PBS0</v>
      </c>
    </row>
    <row r="2284" spans="1:24" x14ac:dyDescent="0.2">
      <c r="A2284" s="4">
        <v>43725</v>
      </c>
      <c r="B2284" s="4">
        <v>43727</v>
      </c>
      <c r="C2284" t="s">
        <v>628</v>
      </c>
      <c r="D2284" t="s">
        <v>750</v>
      </c>
      <c r="E2284" s="4">
        <v>45184</v>
      </c>
      <c r="F2284" s="6">
        <v>8.2500000000000004E-2</v>
      </c>
      <c r="G2284" s="6">
        <v>6.9062499999999999E-2</v>
      </c>
      <c r="H2284" s="6">
        <v>7.0035899999999998E-2</v>
      </c>
      <c r="I2284" s="6">
        <v>7.1249999999999994E-2</v>
      </c>
      <c r="J2284" s="6">
        <v>6.9062499999999999E-2</v>
      </c>
      <c r="K2284" s="6">
        <v>6.9473099999999996E-2</v>
      </c>
      <c r="L2284" s="6">
        <v>6.9687499999999999E-2</v>
      </c>
      <c r="N2284" s="8">
        <v>5388500</v>
      </c>
      <c r="P2284" s="8">
        <v>2400000</v>
      </c>
      <c r="R2284" s="8">
        <v>2300000</v>
      </c>
      <c r="T2284" s="8">
        <v>2.3428260869565216</v>
      </c>
      <c r="U2284" s="8">
        <v>6.9500000000000006E-2</v>
      </c>
      <c r="V2284">
        <f t="shared" si="217"/>
        <v>2019</v>
      </c>
      <c r="W2284">
        <f t="shared" si="218"/>
        <v>2019</v>
      </c>
      <c r="X2284" t="str">
        <f t="shared" si="219"/>
        <v>PBS0</v>
      </c>
    </row>
    <row r="2285" spans="1:24" x14ac:dyDescent="0.2">
      <c r="A2285" s="4">
        <v>43725</v>
      </c>
      <c r="B2285" s="4">
        <v>43727</v>
      </c>
      <c r="C2285" t="s">
        <v>628</v>
      </c>
      <c r="D2285" t="s">
        <v>776</v>
      </c>
      <c r="E2285" s="4">
        <v>46341</v>
      </c>
      <c r="F2285" s="6">
        <v>8.5000000000000006E-2</v>
      </c>
      <c r="G2285" s="6">
        <v>7.3124999999999996E-2</v>
      </c>
      <c r="H2285" s="6">
        <v>7.4723600000000001E-2</v>
      </c>
      <c r="I2285" s="6">
        <v>7.6249999999999998E-2</v>
      </c>
      <c r="J2285" s="6">
        <v>7.3124999999999996E-2</v>
      </c>
      <c r="K2285" s="6">
        <v>7.3995599999999995E-2</v>
      </c>
      <c r="L2285" s="6">
        <v>7.4374999999999997E-2</v>
      </c>
      <c r="N2285" s="8">
        <v>971500</v>
      </c>
      <c r="P2285" s="8">
        <v>400000</v>
      </c>
      <c r="R2285" s="8">
        <v>400000</v>
      </c>
      <c r="T2285" s="8">
        <v>2.42875</v>
      </c>
      <c r="U2285" s="8">
        <v>7.3999999999999996E-2</v>
      </c>
      <c r="V2285">
        <f t="shared" si="217"/>
        <v>2019</v>
      </c>
      <c r="W2285">
        <f t="shared" si="218"/>
        <v>2019</v>
      </c>
      <c r="X2285" t="str">
        <f t="shared" si="219"/>
        <v>PBS0</v>
      </c>
    </row>
    <row r="2286" spans="1:24" x14ac:dyDescent="0.2">
      <c r="A2286" s="4">
        <v>43725</v>
      </c>
      <c r="B2286" s="4">
        <v>43727</v>
      </c>
      <c r="C2286" t="s">
        <v>628</v>
      </c>
      <c r="D2286" t="s">
        <v>777</v>
      </c>
      <c r="E2286" s="4">
        <v>49049</v>
      </c>
      <c r="F2286" s="6">
        <v>8.6249999999999993E-2</v>
      </c>
      <c r="G2286" s="6">
        <v>7.9375000000000001E-2</v>
      </c>
      <c r="H2286" s="6">
        <v>8.0908099999999997E-2</v>
      </c>
      <c r="I2286" s="6">
        <v>8.3750000000000005E-2</v>
      </c>
      <c r="J2286" s="6">
        <v>7.9375000000000001E-2</v>
      </c>
      <c r="K2286" s="6">
        <v>8.0197099999999993E-2</v>
      </c>
      <c r="L2286" s="6">
        <v>8.0312499999999995E-2</v>
      </c>
      <c r="N2286" s="8">
        <v>1618500</v>
      </c>
      <c r="P2286" s="8">
        <v>350000</v>
      </c>
      <c r="R2286" s="8">
        <v>350000</v>
      </c>
      <c r="S2286" s="8">
        <v>0</v>
      </c>
      <c r="T2286" s="8">
        <v>4.6242857142857146</v>
      </c>
      <c r="U2286" s="8">
        <v>8.0199999999999994E-2</v>
      </c>
      <c r="V2286">
        <f t="shared" si="217"/>
        <v>2019</v>
      </c>
      <c r="W2286">
        <f t="shared" si="218"/>
        <v>2019</v>
      </c>
      <c r="X2286" t="str">
        <f t="shared" si="219"/>
        <v>PBS0</v>
      </c>
    </row>
    <row r="2287" spans="1:24" x14ac:dyDescent="0.2">
      <c r="A2287" s="4">
        <v>43725</v>
      </c>
      <c r="B2287" s="4">
        <v>43727</v>
      </c>
      <c r="C2287" t="s">
        <v>628</v>
      </c>
      <c r="D2287" t="s">
        <v>410</v>
      </c>
      <c r="E2287" s="4">
        <v>52336</v>
      </c>
      <c r="F2287" s="6">
        <v>6.7500000000000004E-2</v>
      </c>
      <c r="G2287" s="6">
        <v>8.2500000000000004E-2</v>
      </c>
      <c r="H2287" s="6">
        <v>8.2904599999999995E-2</v>
      </c>
      <c r="I2287" s="6">
        <v>8.59375E-2</v>
      </c>
      <c r="J2287" s="6">
        <v>8.2500000000000004E-2</v>
      </c>
      <c r="K2287" s="6">
        <v>8.28266E-2</v>
      </c>
      <c r="L2287" s="6">
        <v>8.3750000000000005E-2</v>
      </c>
      <c r="N2287" s="8">
        <v>2631500</v>
      </c>
      <c r="P2287" s="8">
        <v>2620000</v>
      </c>
      <c r="R2287" s="8">
        <v>2550000</v>
      </c>
      <c r="T2287" s="8">
        <v>1.0319607843137255</v>
      </c>
      <c r="U2287" s="8">
        <v>8.2900000000000001E-2</v>
      </c>
      <c r="V2287">
        <f t="shared" si="217"/>
        <v>2019</v>
      </c>
      <c r="W2287">
        <f t="shared" si="218"/>
        <v>2019</v>
      </c>
      <c r="X2287" t="str">
        <f t="shared" si="219"/>
        <v>PBS0</v>
      </c>
    </row>
    <row r="2288" spans="1:24" x14ac:dyDescent="0.2">
      <c r="A2288" s="4">
        <v>43727</v>
      </c>
      <c r="B2288" s="4">
        <v>43731</v>
      </c>
      <c r="C2288" t="s">
        <v>624</v>
      </c>
      <c r="D2288" t="s">
        <v>840</v>
      </c>
      <c r="E2288" s="4">
        <v>44449</v>
      </c>
      <c r="F2288" s="6">
        <v>7.1999999999999995E-2</v>
      </c>
      <c r="K2288" s="6">
        <v>7.4999999999999997E-2</v>
      </c>
      <c r="M2288" s="8">
        <v>2000000</v>
      </c>
      <c r="N2288" s="8">
        <v>1895451</v>
      </c>
      <c r="P2288" s="8">
        <v>1895451</v>
      </c>
      <c r="R2288" s="8">
        <v>1895451</v>
      </c>
      <c r="T2288" s="8">
        <v>1</v>
      </c>
      <c r="U2288" s="8">
        <v>7.1999999999999995E-2</v>
      </c>
      <c r="V2288">
        <f t="shared" si="217"/>
        <v>2019</v>
      </c>
      <c r="W2288">
        <f t="shared" si="218"/>
        <v>2019</v>
      </c>
      <c r="X2288" t="str">
        <f t="shared" si="219"/>
        <v>SBR0</v>
      </c>
    </row>
    <row r="2289" spans="1:24" x14ac:dyDescent="0.2">
      <c r="A2289" s="4">
        <v>43732</v>
      </c>
      <c r="B2289" s="4">
        <v>43734</v>
      </c>
      <c r="C2289" t="s">
        <v>628</v>
      </c>
      <c r="D2289" t="s">
        <v>841</v>
      </c>
      <c r="E2289" s="4">
        <v>43825</v>
      </c>
      <c r="F2289" s="6" t="s">
        <v>630</v>
      </c>
      <c r="G2289" s="6">
        <v>5.5E-2</v>
      </c>
      <c r="H2289" s="6">
        <v>5.6594699999999998E-2</v>
      </c>
      <c r="I2289" s="6">
        <v>5.7500000000000002E-2</v>
      </c>
      <c r="J2289" s="6">
        <v>5.5E-2</v>
      </c>
      <c r="K2289" s="6">
        <v>5.5869000000000002E-2</v>
      </c>
      <c r="L2289" s="6">
        <v>5.6500000000000002E-2</v>
      </c>
      <c r="M2289" s="8">
        <v>15000000</v>
      </c>
      <c r="N2289" s="8">
        <v>6722000</v>
      </c>
      <c r="O2289" s="8">
        <v>34063400</v>
      </c>
      <c r="P2289" s="8">
        <v>6722000</v>
      </c>
      <c r="Q2289" s="8">
        <v>32539800</v>
      </c>
      <c r="R2289" s="8">
        <v>2000000</v>
      </c>
      <c r="S2289" s="8">
        <v>18000000</v>
      </c>
      <c r="T2289" s="8">
        <v>3.3610000000000002</v>
      </c>
      <c r="U2289" s="8">
        <v>5.7299999999999997E-2</v>
      </c>
      <c r="V2289">
        <f t="shared" si="217"/>
        <v>2019</v>
      </c>
      <c r="W2289">
        <f t="shared" si="218"/>
        <v>2019</v>
      </c>
      <c r="X2289" t="str">
        <f t="shared" si="219"/>
        <v>SPN0</v>
      </c>
    </row>
    <row r="2290" spans="1:24" x14ac:dyDescent="0.2">
      <c r="A2290" s="4">
        <v>43732</v>
      </c>
      <c r="B2290" s="4">
        <v>43734</v>
      </c>
      <c r="C2290" t="s">
        <v>628</v>
      </c>
      <c r="D2290" t="s">
        <v>822</v>
      </c>
      <c r="E2290" s="4">
        <v>44001</v>
      </c>
      <c r="F2290" s="6" t="s">
        <v>630</v>
      </c>
      <c r="G2290" s="6">
        <v>5.6500000000000002E-2</v>
      </c>
      <c r="H2290" s="6">
        <v>5.7590799999999998E-2</v>
      </c>
      <c r="I2290" s="6">
        <v>5.8999999999999997E-2</v>
      </c>
      <c r="J2290" s="6">
        <v>5.6500000000000002E-2</v>
      </c>
      <c r="K2290" s="6">
        <v>5.6813299999999997E-2</v>
      </c>
      <c r="L2290" s="6">
        <v>5.7099999999999998E-2</v>
      </c>
      <c r="N2290" s="8">
        <v>8465000</v>
      </c>
      <c r="P2290" s="8">
        <v>8465000</v>
      </c>
      <c r="R2290" s="8">
        <v>3000000</v>
      </c>
      <c r="T2290" s="8">
        <v>2.8216666666666668</v>
      </c>
      <c r="U2290" s="8">
        <v>5.8500000000000003E-2</v>
      </c>
      <c r="V2290">
        <f t="shared" si="217"/>
        <v>2019</v>
      </c>
      <c r="W2290">
        <f t="shared" si="218"/>
        <v>2019</v>
      </c>
      <c r="X2290" t="str">
        <f t="shared" si="219"/>
        <v>SPN1</v>
      </c>
    </row>
    <row r="2291" spans="1:24" x14ac:dyDescent="0.2">
      <c r="A2291" s="4">
        <v>43732</v>
      </c>
      <c r="B2291" s="4">
        <v>43734</v>
      </c>
      <c r="C2291" t="s">
        <v>628</v>
      </c>
      <c r="D2291" t="s">
        <v>830</v>
      </c>
      <c r="E2291" s="4">
        <v>45823</v>
      </c>
      <c r="F2291" s="6">
        <v>6.5000000000000002E-2</v>
      </c>
      <c r="G2291" s="6">
        <v>6.7500000000000004E-2</v>
      </c>
      <c r="H2291" s="6">
        <v>6.8128599999999997E-2</v>
      </c>
      <c r="I2291" s="6">
        <v>6.9000000000000006E-2</v>
      </c>
      <c r="J2291" s="6">
        <v>6.7500000000000004E-2</v>
      </c>
      <c r="K2291" s="6">
        <v>6.8010000000000001E-2</v>
      </c>
      <c r="L2291" s="6">
        <v>6.8199999999999997E-2</v>
      </c>
      <c r="N2291" s="8">
        <v>5752800</v>
      </c>
      <c r="P2291" s="8">
        <v>5752800</v>
      </c>
      <c r="R2291" s="8">
        <v>4100000</v>
      </c>
      <c r="T2291" s="8">
        <v>1.4031219512195121</v>
      </c>
      <c r="U2291" s="8">
        <v>6.8199999999999997E-2</v>
      </c>
      <c r="V2291">
        <f t="shared" si="217"/>
        <v>2019</v>
      </c>
      <c r="W2291">
        <f t="shared" si="218"/>
        <v>2019</v>
      </c>
      <c r="X2291" t="str">
        <f t="shared" si="219"/>
        <v>FR00</v>
      </c>
    </row>
    <row r="2292" spans="1:24" x14ac:dyDescent="0.2">
      <c r="A2292" s="4">
        <v>43732</v>
      </c>
      <c r="B2292" s="4">
        <v>43734</v>
      </c>
      <c r="C2292" t="s">
        <v>628</v>
      </c>
      <c r="D2292" t="s">
        <v>831</v>
      </c>
      <c r="E2292" s="4">
        <v>47741</v>
      </c>
      <c r="F2292" s="6">
        <v>7.0000000000000007E-2</v>
      </c>
      <c r="G2292" s="6">
        <v>7.2999999999999995E-2</v>
      </c>
      <c r="H2292" s="6">
        <v>7.3737800000000006E-2</v>
      </c>
      <c r="I2292" s="6">
        <v>0.08</v>
      </c>
      <c r="J2292" s="6">
        <v>7.2999999999999995E-2</v>
      </c>
      <c r="K2292" s="6">
        <v>7.3572399999999996E-2</v>
      </c>
      <c r="L2292" s="6">
        <v>7.3700000000000002E-2</v>
      </c>
      <c r="N2292" s="8">
        <v>7664500</v>
      </c>
      <c r="P2292" s="8">
        <v>7400000</v>
      </c>
      <c r="R2292" s="8">
        <v>5200000</v>
      </c>
      <c r="T2292" s="8">
        <v>1.4739423076923077</v>
      </c>
      <c r="U2292" s="8">
        <v>7.3700000000000002E-2</v>
      </c>
      <c r="V2292">
        <f t="shared" si="217"/>
        <v>2019</v>
      </c>
      <c r="W2292">
        <f t="shared" si="218"/>
        <v>2019</v>
      </c>
      <c r="X2292" t="str">
        <f t="shared" si="219"/>
        <v>FR00</v>
      </c>
    </row>
    <row r="2293" spans="1:24" x14ac:dyDescent="0.2">
      <c r="A2293" s="4">
        <v>43732</v>
      </c>
      <c r="B2293" s="4">
        <v>43734</v>
      </c>
      <c r="C2293" t="s">
        <v>628</v>
      </c>
      <c r="D2293" t="s">
        <v>825</v>
      </c>
      <c r="E2293" s="4">
        <v>49475</v>
      </c>
      <c r="F2293" s="6">
        <v>7.4999999999999997E-2</v>
      </c>
      <c r="G2293" s="6">
        <v>7.6100000000000001E-2</v>
      </c>
      <c r="H2293" s="6">
        <v>7.6720999999999998E-2</v>
      </c>
      <c r="I2293" s="6">
        <v>7.8E-2</v>
      </c>
      <c r="J2293" s="6">
        <v>7.6100000000000001E-2</v>
      </c>
      <c r="K2293" s="6">
        <v>7.65734E-2</v>
      </c>
      <c r="L2293" s="6">
        <v>7.6799999999999993E-2</v>
      </c>
      <c r="N2293" s="8">
        <v>2935900</v>
      </c>
      <c r="P2293" s="8">
        <v>2300000</v>
      </c>
      <c r="R2293" s="8">
        <v>2150000</v>
      </c>
      <c r="T2293" s="8">
        <v>1.3655348837209302</v>
      </c>
      <c r="U2293" s="8">
        <v>7.6600000000000001E-2</v>
      </c>
      <c r="V2293">
        <f t="shared" si="217"/>
        <v>2019</v>
      </c>
      <c r="W2293">
        <f t="shared" si="218"/>
        <v>2019</v>
      </c>
      <c r="X2293" t="str">
        <f t="shared" si="219"/>
        <v>FR00</v>
      </c>
    </row>
    <row r="2294" spans="1:24" x14ac:dyDescent="0.2">
      <c r="A2294" s="4">
        <v>43732</v>
      </c>
      <c r="B2294" s="4">
        <v>43734</v>
      </c>
      <c r="C2294" t="s">
        <v>628</v>
      </c>
      <c r="D2294" t="s">
        <v>774</v>
      </c>
      <c r="E2294" s="4">
        <v>50875</v>
      </c>
      <c r="F2294" s="6">
        <v>8.3750000000000005E-2</v>
      </c>
      <c r="G2294" s="6">
        <v>7.8E-2</v>
      </c>
      <c r="H2294" s="6">
        <v>7.8344200000000003E-2</v>
      </c>
      <c r="I2294" s="6">
        <v>0.08</v>
      </c>
      <c r="J2294" s="6">
        <v>7.8E-2</v>
      </c>
      <c r="K2294" s="6">
        <v>7.8E-2</v>
      </c>
      <c r="L2294" s="6">
        <v>7.8E-2</v>
      </c>
      <c r="N2294" s="8">
        <v>937700</v>
      </c>
      <c r="P2294" s="8">
        <v>400000</v>
      </c>
      <c r="R2294" s="8">
        <v>400000</v>
      </c>
      <c r="T2294" s="8">
        <v>2.3442500000000002</v>
      </c>
      <c r="U2294" s="8">
        <v>7.8E-2</v>
      </c>
      <c r="V2294">
        <f t="shared" si="217"/>
        <v>2019</v>
      </c>
      <c r="W2294">
        <f t="shared" si="218"/>
        <v>2019</v>
      </c>
      <c r="X2294" t="str">
        <f t="shared" si="219"/>
        <v>FR00</v>
      </c>
    </row>
    <row r="2295" spans="1:24" x14ac:dyDescent="0.2">
      <c r="A2295" s="4">
        <v>43732</v>
      </c>
      <c r="B2295" s="4">
        <v>43734</v>
      </c>
      <c r="C2295" t="s">
        <v>628</v>
      </c>
      <c r="D2295" t="s">
        <v>680</v>
      </c>
      <c r="E2295" s="4">
        <v>54193</v>
      </c>
      <c r="F2295" s="6">
        <v>7.3749999999999996E-2</v>
      </c>
      <c r="G2295" s="6">
        <v>8.0100000000000005E-2</v>
      </c>
      <c r="H2295" s="6">
        <v>8.0742999999999995E-2</v>
      </c>
      <c r="I2295" s="6">
        <v>8.1500000000000003E-2</v>
      </c>
      <c r="J2295" s="6">
        <v>8.0100000000000005E-2</v>
      </c>
      <c r="K2295" s="6">
        <v>8.0592300000000006E-2</v>
      </c>
      <c r="L2295" s="6">
        <v>8.0699999999999994E-2</v>
      </c>
      <c r="N2295" s="8">
        <v>1585500</v>
      </c>
      <c r="P2295" s="8">
        <v>1500000</v>
      </c>
      <c r="R2295" s="8">
        <v>1150000</v>
      </c>
      <c r="T2295" s="8">
        <v>1.3786956521739131</v>
      </c>
      <c r="U2295" s="8">
        <v>8.0699999999999994E-2</v>
      </c>
      <c r="V2295">
        <f t="shared" si="217"/>
        <v>2019</v>
      </c>
      <c r="W2295">
        <f t="shared" si="218"/>
        <v>2019</v>
      </c>
      <c r="X2295" t="str">
        <f t="shared" si="219"/>
        <v>FR00</v>
      </c>
    </row>
    <row r="2296" spans="1:24" x14ac:dyDescent="0.2">
      <c r="A2296" s="4">
        <v>43739</v>
      </c>
      <c r="B2296" s="4">
        <v>43741</v>
      </c>
      <c r="C2296" t="s">
        <v>628</v>
      </c>
      <c r="D2296" t="s">
        <v>842</v>
      </c>
      <c r="E2296" s="4">
        <v>43923</v>
      </c>
      <c r="F2296" s="6" t="s">
        <v>630</v>
      </c>
      <c r="G2296" s="6">
        <v>5.6250000000000001E-2</v>
      </c>
      <c r="H2296" s="6">
        <v>5.8325799999999997E-2</v>
      </c>
      <c r="I2296" s="6">
        <v>6.5000000000000002E-2</v>
      </c>
      <c r="J2296" s="6">
        <v>5.6250000000000001E-2</v>
      </c>
      <c r="K2296" s="6">
        <v>5.7043799999999999E-2</v>
      </c>
      <c r="L2296" s="6">
        <v>5.7187500000000002E-2</v>
      </c>
      <c r="M2296" s="8">
        <v>7000000</v>
      </c>
      <c r="N2296" s="8">
        <v>14858500</v>
      </c>
      <c r="O2296" s="8">
        <v>28111300</v>
      </c>
      <c r="P2296" s="8">
        <v>10800000</v>
      </c>
      <c r="Q2296" s="8">
        <v>18080000</v>
      </c>
      <c r="R2296" s="8">
        <v>1000000</v>
      </c>
      <c r="S2296" s="8">
        <v>7120000</v>
      </c>
      <c r="T2296" s="8">
        <v>14.858499999999999</v>
      </c>
      <c r="U2296" s="8">
        <v>5.79E-2</v>
      </c>
      <c r="V2296">
        <f t="shared" si="217"/>
        <v>2019</v>
      </c>
      <c r="W2296">
        <f t="shared" si="218"/>
        <v>2019</v>
      </c>
      <c r="X2296" t="str">
        <f t="shared" si="219"/>
        <v>SPNS</v>
      </c>
    </row>
    <row r="2297" spans="1:24" x14ac:dyDescent="0.2">
      <c r="A2297" s="4">
        <v>43739</v>
      </c>
      <c r="B2297" s="4">
        <v>43741</v>
      </c>
      <c r="C2297" t="s">
        <v>628</v>
      </c>
      <c r="D2297" t="s">
        <v>331</v>
      </c>
      <c r="E2297" s="4">
        <v>44576</v>
      </c>
      <c r="F2297" s="6">
        <v>5.45E-2</v>
      </c>
      <c r="G2297" s="6">
        <v>6.5625000000000003E-2</v>
      </c>
      <c r="H2297" s="6">
        <v>6.7493999999999998E-2</v>
      </c>
      <c r="I2297" s="6">
        <v>7.0000000000000007E-2</v>
      </c>
      <c r="J2297" s="6">
        <v>6.5625000000000003E-2</v>
      </c>
      <c r="K2297" s="6">
        <v>6.7198599999999997E-2</v>
      </c>
      <c r="L2297" s="6">
        <v>6.7500000000000004E-2</v>
      </c>
      <c r="N2297" s="8">
        <v>5339000</v>
      </c>
      <c r="P2297" s="8">
        <v>2750000</v>
      </c>
      <c r="R2297" s="8">
        <v>2750000</v>
      </c>
      <c r="T2297" s="8">
        <v>1.9414545454545455</v>
      </c>
      <c r="U2297" s="8">
        <v>6.7199999999999996E-2</v>
      </c>
      <c r="V2297">
        <f t="shared" si="217"/>
        <v>2019</v>
      </c>
      <c r="W2297">
        <f t="shared" si="218"/>
        <v>2019</v>
      </c>
      <c r="X2297" t="str">
        <f t="shared" si="219"/>
        <v>PBS0</v>
      </c>
    </row>
    <row r="2298" spans="1:24" x14ac:dyDescent="0.2">
      <c r="A2298" s="4">
        <v>43739</v>
      </c>
      <c r="B2298" s="4">
        <v>43741</v>
      </c>
      <c r="C2298" t="s">
        <v>628</v>
      </c>
      <c r="D2298" t="s">
        <v>750</v>
      </c>
      <c r="E2298" s="4">
        <v>45184</v>
      </c>
      <c r="F2298" s="6">
        <v>8.2500000000000004E-2</v>
      </c>
      <c r="G2298" s="6">
        <v>6.8750000000000006E-2</v>
      </c>
      <c r="H2298" s="6">
        <v>6.9424700000000006E-2</v>
      </c>
      <c r="I2298" s="6">
        <v>7.1249999999999994E-2</v>
      </c>
      <c r="J2298" s="6">
        <v>6.8750000000000006E-2</v>
      </c>
      <c r="K2298" s="6">
        <v>6.9095799999999999E-2</v>
      </c>
      <c r="L2298" s="6">
        <v>6.9375000000000006E-2</v>
      </c>
      <c r="N2298" s="8">
        <v>5367000</v>
      </c>
      <c r="P2298" s="8">
        <v>3950000</v>
      </c>
      <c r="R2298" s="8">
        <v>2800000</v>
      </c>
      <c r="T2298" s="8">
        <v>1.9167857142857143</v>
      </c>
      <c r="U2298" s="8">
        <v>6.9199999999999998E-2</v>
      </c>
      <c r="V2298">
        <f t="shared" si="217"/>
        <v>2019</v>
      </c>
      <c r="W2298">
        <f t="shared" si="218"/>
        <v>2019</v>
      </c>
      <c r="X2298" t="str">
        <f t="shared" si="219"/>
        <v>PBS0</v>
      </c>
    </row>
    <row r="2299" spans="1:24" x14ac:dyDescent="0.2">
      <c r="A2299" s="4">
        <v>43739</v>
      </c>
      <c r="B2299" s="4">
        <v>43741</v>
      </c>
      <c r="C2299" t="s">
        <v>628</v>
      </c>
      <c r="D2299" t="s">
        <v>777</v>
      </c>
      <c r="E2299" s="4">
        <v>49049</v>
      </c>
      <c r="F2299" s="6">
        <v>8.6249999999999993E-2</v>
      </c>
      <c r="G2299" s="6">
        <v>0.08</v>
      </c>
      <c r="H2299" s="6">
        <v>8.0770700000000001E-2</v>
      </c>
      <c r="I2299" s="6">
        <v>8.6249999999999993E-2</v>
      </c>
      <c r="J2299" s="6">
        <v>0.08</v>
      </c>
      <c r="K2299" s="6">
        <v>8.0296400000000004E-2</v>
      </c>
      <c r="L2299" s="6">
        <v>8.0625000000000002E-2</v>
      </c>
      <c r="N2299" s="8">
        <v>1695500</v>
      </c>
      <c r="P2299" s="8">
        <v>360000</v>
      </c>
      <c r="R2299" s="8">
        <v>360000</v>
      </c>
      <c r="S2299" s="8">
        <v>0</v>
      </c>
      <c r="T2299" s="8">
        <v>4.7097222222222221</v>
      </c>
      <c r="U2299" s="8">
        <v>8.0299999999999996E-2</v>
      </c>
      <c r="V2299">
        <f t="shared" si="217"/>
        <v>2019</v>
      </c>
      <c r="W2299">
        <f t="shared" si="218"/>
        <v>2019</v>
      </c>
      <c r="X2299" t="str">
        <f t="shared" si="219"/>
        <v>PBS0</v>
      </c>
    </row>
    <row r="2300" spans="1:24" x14ac:dyDescent="0.2">
      <c r="A2300" s="4">
        <v>43739</v>
      </c>
      <c r="B2300" s="4">
        <v>43741</v>
      </c>
      <c r="C2300" t="s">
        <v>628</v>
      </c>
      <c r="D2300" t="s">
        <v>670</v>
      </c>
      <c r="E2300" s="4">
        <v>53888</v>
      </c>
      <c r="F2300" s="6">
        <v>0.08</v>
      </c>
      <c r="G2300" s="6">
        <v>8.1250000000000003E-2</v>
      </c>
      <c r="H2300" s="6">
        <v>8.3742200000000003E-2</v>
      </c>
      <c r="I2300" s="6">
        <v>8.59375E-2</v>
      </c>
      <c r="J2300" s="6">
        <v>8.1250000000000003E-2</v>
      </c>
      <c r="K2300" s="6">
        <v>8.2386299999999996E-2</v>
      </c>
      <c r="L2300" s="6">
        <v>8.3125000000000004E-2</v>
      </c>
      <c r="N2300" s="8">
        <v>851300</v>
      </c>
      <c r="P2300" s="8">
        <v>220000</v>
      </c>
      <c r="R2300" s="8">
        <v>210000</v>
      </c>
      <c r="T2300" s="8">
        <v>4.053809523809524</v>
      </c>
      <c r="U2300" s="8">
        <v>8.2500000000000004E-2</v>
      </c>
      <c r="V2300">
        <f t="shared" si="217"/>
        <v>2019</v>
      </c>
      <c r="W2300">
        <f t="shared" si="218"/>
        <v>2019</v>
      </c>
      <c r="X2300" t="str">
        <f t="shared" si="219"/>
        <v>PBS0</v>
      </c>
    </row>
    <row r="2301" spans="1:24" x14ac:dyDescent="0.2">
      <c r="A2301" s="4">
        <v>43746</v>
      </c>
      <c r="B2301" s="4">
        <v>43748</v>
      </c>
      <c r="C2301" t="s">
        <v>628</v>
      </c>
      <c r="D2301" t="s">
        <v>773</v>
      </c>
      <c r="E2301" s="4">
        <v>43836</v>
      </c>
      <c r="F2301" s="6" t="s">
        <v>630</v>
      </c>
      <c r="G2301" s="6">
        <v>5.4199999999999998E-2</v>
      </c>
      <c r="H2301" s="6">
        <v>5.5603300000000001E-2</v>
      </c>
      <c r="I2301" s="6">
        <v>5.7000000000000002E-2</v>
      </c>
      <c r="J2301" s="6">
        <v>5.4199999999999998E-2</v>
      </c>
      <c r="K2301" s="6">
        <v>5.4692499999999998E-2</v>
      </c>
      <c r="L2301" s="6">
        <v>5.5E-2</v>
      </c>
      <c r="M2301" s="8">
        <v>15000000</v>
      </c>
      <c r="N2301" s="8">
        <v>7570000</v>
      </c>
      <c r="O2301" s="8">
        <v>48010100</v>
      </c>
      <c r="P2301" s="8">
        <v>7570000</v>
      </c>
      <c r="Q2301" s="8">
        <v>46421142</v>
      </c>
      <c r="R2301" s="8">
        <v>2000000</v>
      </c>
      <c r="S2301" s="8">
        <v>23800000</v>
      </c>
      <c r="T2301" s="8">
        <v>3.7850000000000001</v>
      </c>
      <c r="U2301" s="8">
        <v>5.6500000000000002E-2</v>
      </c>
      <c r="V2301">
        <f t="shared" si="217"/>
        <v>2019</v>
      </c>
      <c r="W2301">
        <f t="shared" si="218"/>
        <v>2019</v>
      </c>
      <c r="X2301" t="str">
        <f t="shared" si="219"/>
        <v>SPN1</v>
      </c>
    </row>
    <row r="2302" spans="1:24" x14ac:dyDescent="0.2">
      <c r="A2302" s="4">
        <v>43746</v>
      </c>
      <c r="B2302" s="4">
        <v>43748</v>
      </c>
      <c r="C2302" t="s">
        <v>628</v>
      </c>
      <c r="D2302" t="s">
        <v>843</v>
      </c>
      <c r="E2302" s="4">
        <v>44113</v>
      </c>
      <c r="F2302" s="6" t="s">
        <v>630</v>
      </c>
      <c r="G2302" s="6">
        <v>5.5500000000000001E-2</v>
      </c>
      <c r="H2302" s="6">
        <v>5.6960499999999997E-2</v>
      </c>
      <c r="I2302" s="6">
        <v>5.8999999999999997E-2</v>
      </c>
      <c r="J2302" s="6">
        <v>5.5500000000000001E-2</v>
      </c>
      <c r="K2302" s="6">
        <v>5.6059999999999999E-2</v>
      </c>
      <c r="L2302" s="6">
        <v>5.6300000000000003E-2</v>
      </c>
      <c r="N2302" s="8">
        <v>11920000</v>
      </c>
      <c r="P2302" s="8">
        <v>11920000</v>
      </c>
      <c r="R2302" s="8">
        <v>2000000</v>
      </c>
      <c r="T2302" s="8">
        <v>5.96</v>
      </c>
      <c r="U2302" s="8">
        <v>5.8000000000000003E-2</v>
      </c>
      <c r="V2302">
        <f t="shared" si="217"/>
        <v>2019</v>
      </c>
      <c r="W2302">
        <f t="shared" si="218"/>
        <v>2019</v>
      </c>
      <c r="X2302" t="str">
        <f t="shared" si="219"/>
        <v>SPN1</v>
      </c>
    </row>
    <row r="2303" spans="1:24" x14ac:dyDescent="0.2">
      <c r="A2303" s="4">
        <v>43746</v>
      </c>
      <c r="B2303" s="4">
        <v>43748</v>
      </c>
      <c r="C2303" t="s">
        <v>628</v>
      </c>
      <c r="D2303" t="s">
        <v>830</v>
      </c>
      <c r="E2303" s="4">
        <v>45823</v>
      </c>
      <c r="F2303" s="6">
        <v>6.5000000000000002E-2</v>
      </c>
      <c r="G2303" s="6">
        <v>6.7199999999999996E-2</v>
      </c>
      <c r="H2303" s="6">
        <v>6.8049899999999997E-2</v>
      </c>
      <c r="I2303" s="6">
        <v>7.0000000000000007E-2</v>
      </c>
      <c r="J2303" s="6">
        <v>6.7199999999999996E-2</v>
      </c>
      <c r="K2303" s="6">
        <v>6.7617999999999998E-2</v>
      </c>
      <c r="L2303" s="6">
        <v>6.8000000000000005E-2</v>
      </c>
      <c r="N2303" s="8">
        <v>13023000</v>
      </c>
      <c r="P2303" s="8">
        <v>12750000</v>
      </c>
      <c r="R2303" s="8">
        <v>8950000</v>
      </c>
      <c r="T2303" s="8">
        <v>1.4550837988826815</v>
      </c>
      <c r="U2303" s="8">
        <v>6.8000000000000005E-2</v>
      </c>
      <c r="V2303">
        <f t="shared" si="217"/>
        <v>2019</v>
      </c>
      <c r="W2303">
        <f t="shared" si="218"/>
        <v>2019</v>
      </c>
      <c r="X2303" t="str">
        <f t="shared" si="219"/>
        <v>FR00</v>
      </c>
    </row>
    <row r="2304" spans="1:24" x14ac:dyDescent="0.2">
      <c r="A2304" s="4">
        <v>43746</v>
      </c>
      <c r="B2304" s="4">
        <v>43748</v>
      </c>
      <c r="C2304" t="s">
        <v>628</v>
      </c>
      <c r="D2304" t="s">
        <v>831</v>
      </c>
      <c r="E2304" s="4">
        <v>47741</v>
      </c>
      <c r="F2304" s="6">
        <v>7.0000000000000007E-2</v>
      </c>
      <c r="G2304" s="6">
        <v>7.2499999999999995E-2</v>
      </c>
      <c r="H2304" s="6">
        <v>7.3447799999999994E-2</v>
      </c>
      <c r="I2304" s="6">
        <v>7.4999999999999997E-2</v>
      </c>
      <c r="J2304" s="6">
        <v>7.2499999999999995E-2</v>
      </c>
      <c r="K2304" s="6">
        <v>7.3125399999999993E-2</v>
      </c>
      <c r="L2304" s="6">
        <v>7.3300000000000004E-2</v>
      </c>
      <c r="N2304" s="8">
        <v>10352000</v>
      </c>
      <c r="P2304" s="8">
        <v>9550000</v>
      </c>
      <c r="R2304" s="8">
        <v>7250000</v>
      </c>
      <c r="T2304" s="8">
        <v>1.4278620689655173</v>
      </c>
      <c r="U2304" s="8">
        <v>7.3300000000000004E-2</v>
      </c>
      <c r="V2304">
        <f t="shared" si="217"/>
        <v>2019</v>
      </c>
      <c r="W2304">
        <f t="shared" si="218"/>
        <v>2019</v>
      </c>
      <c r="X2304" t="str">
        <f t="shared" si="219"/>
        <v>FR00</v>
      </c>
    </row>
    <row r="2305" spans="1:24" x14ac:dyDescent="0.2">
      <c r="A2305" s="4">
        <v>43746</v>
      </c>
      <c r="B2305" s="4">
        <v>43748</v>
      </c>
      <c r="C2305" t="s">
        <v>628</v>
      </c>
      <c r="D2305" t="s">
        <v>825</v>
      </c>
      <c r="E2305" s="4">
        <v>49475</v>
      </c>
      <c r="F2305" s="6">
        <v>7.4999999999999997E-2</v>
      </c>
      <c r="G2305" s="6">
        <v>7.6200000000000004E-2</v>
      </c>
      <c r="H2305" s="6">
        <v>7.6649300000000004E-2</v>
      </c>
      <c r="I2305" s="6">
        <v>0.08</v>
      </c>
      <c r="J2305" s="6">
        <v>7.6200000000000004E-2</v>
      </c>
      <c r="K2305" s="6">
        <v>7.6448799999999997E-2</v>
      </c>
      <c r="L2305" s="6">
        <v>7.6600000000000001E-2</v>
      </c>
      <c r="N2305" s="8">
        <v>2199500</v>
      </c>
      <c r="P2305" s="8">
        <v>2100000</v>
      </c>
      <c r="R2305" s="8">
        <v>1400000</v>
      </c>
      <c r="T2305" s="8">
        <v>1.5710714285714287</v>
      </c>
      <c r="U2305" s="8">
        <v>7.6600000000000001E-2</v>
      </c>
      <c r="V2305">
        <f t="shared" si="217"/>
        <v>2019</v>
      </c>
      <c r="W2305">
        <f t="shared" si="218"/>
        <v>2019</v>
      </c>
      <c r="X2305" t="str">
        <f t="shared" si="219"/>
        <v>FR00</v>
      </c>
    </row>
    <row r="2306" spans="1:24" x14ac:dyDescent="0.2">
      <c r="A2306" s="4">
        <v>43746</v>
      </c>
      <c r="B2306" s="4">
        <v>43748</v>
      </c>
      <c r="C2306" t="s">
        <v>628</v>
      </c>
      <c r="D2306" t="s">
        <v>774</v>
      </c>
      <c r="E2306" s="4">
        <v>50875</v>
      </c>
      <c r="F2306" s="6">
        <v>8.3750000000000005E-2</v>
      </c>
      <c r="G2306" s="6">
        <v>7.8299999999999995E-2</v>
      </c>
      <c r="H2306" s="6">
        <v>7.8614400000000001E-2</v>
      </c>
      <c r="I2306" s="6">
        <v>8.1000000000000003E-2</v>
      </c>
      <c r="J2306" s="6">
        <v>7.8299999999999995E-2</v>
      </c>
      <c r="K2306" s="6">
        <v>7.8481899999999993E-2</v>
      </c>
      <c r="L2306" s="6">
        <v>7.85E-2</v>
      </c>
      <c r="N2306" s="8">
        <v>1723800</v>
      </c>
      <c r="P2306" s="8">
        <v>1350000</v>
      </c>
      <c r="R2306" s="8">
        <v>1200000</v>
      </c>
      <c r="T2306" s="8">
        <v>1.4365000000000001</v>
      </c>
      <c r="U2306" s="8">
        <v>7.85E-2</v>
      </c>
      <c r="V2306">
        <f t="shared" si="217"/>
        <v>2019</v>
      </c>
      <c r="W2306">
        <f t="shared" si="218"/>
        <v>2019</v>
      </c>
      <c r="X2306" t="str">
        <f t="shared" si="219"/>
        <v>FR00</v>
      </c>
    </row>
    <row r="2307" spans="1:24" x14ac:dyDescent="0.2">
      <c r="A2307" s="4">
        <v>43746</v>
      </c>
      <c r="B2307" s="4">
        <v>43748</v>
      </c>
      <c r="C2307" t="s">
        <v>628</v>
      </c>
      <c r="D2307" t="s">
        <v>680</v>
      </c>
      <c r="E2307" s="4">
        <v>54193</v>
      </c>
      <c r="F2307" s="6">
        <v>7.3749999999999996E-2</v>
      </c>
      <c r="G2307" s="6">
        <v>8.0100000000000005E-2</v>
      </c>
      <c r="H2307" s="6">
        <v>8.0634899999999995E-2</v>
      </c>
      <c r="I2307" s="6">
        <v>8.2000000000000003E-2</v>
      </c>
      <c r="J2307" s="6">
        <v>8.0100000000000005E-2</v>
      </c>
      <c r="K2307" s="6">
        <v>8.0573099999999995E-2</v>
      </c>
      <c r="L2307" s="6">
        <v>8.0699999999999994E-2</v>
      </c>
      <c r="N2307" s="8">
        <v>1221800</v>
      </c>
      <c r="P2307" s="8">
        <v>1181142</v>
      </c>
      <c r="R2307" s="8">
        <v>1000000</v>
      </c>
      <c r="T2307" s="8">
        <v>1.2218</v>
      </c>
      <c r="U2307" s="8">
        <v>8.0699999999999994E-2</v>
      </c>
      <c r="V2307">
        <f t="shared" si="217"/>
        <v>2019</v>
      </c>
      <c r="W2307">
        <f t="shared" si="218"/>
        <v>2019</v>
      </c>
      <c r="X2307" t="str">
        <f t="shared" si="219"/>
        <v>FR00</v>
      </c>
    </row>
    <row r="2308" spans="1:24" x14ac:dyDescent="0.2">
      <c r="A2308" s="4">
        <v>43753</v>
      </c>
      <c r="B2308" s="4">
        <v>43755</v>
      </c>
      <c r="C2308" t="s">
        <v>628</v>
      </c>
      <c r="D2308" t="s">
        <v>842</v>
      </c>
      <c r="E2308" s="4">
        <v>43923</v>
      </c>
      <c r="F2308" s="6" t="s">
        <v>630</v>
      </c>
      <c r="G2308" s="6">
        <v>5.3124999999999999E-2</v>
      </c>
      <c r="H2308" s="6">
        <v>5.5336200000000002E-2</v>
      </c>
      <c r="I2308" s="6">
        <v>0.06</v>
      </c>
      <c r="J2308" s="6">
        <v>5.3124999999999999E-2</v>
      </c>
      <c r="K2308" s="6">
        <v>5.4113799999999997E-2</v>
      </c>
      <c r="L2308" s="6">
        <v>5.46875E-2</v>
      </c>
      <c r="M2308" s="8">
        <v>7000000</v>
      </c>
      <c r="N2308" s="8">
        <v>13361000</v>
      </c>
      <c r="O2308" s="8">
        <v>29909500</v>
      </c>
      <c r="P2308" s="8">
        <v>2400000</v>
      </c>
      <c r="Q2308" s="8">
        <v>11440000</v>
      </c>
      <c r="R2308" s="8">
        <v>1000000</v>
      </c>
      <c r="S2308" s="8">
        <v>7040000</v>
      </c>
      <c r="T2308" s="8">
        <v>13.361000000000001</v>
      </c>
      <c r="U2308" s="8">
        <v>5.45E-2</v>
      </c>
      <c r="V2308">
        <f t="shared" si="217"/>
        <v>2019</v>
      </c>
      <c r="W2308">
        <f t="shared" si="218"/>
        <v>2019</v>
      </c>
      <c r="X2308" t="str">
        <f t="shared" si="219"/>
        <v>SPNS</v>
      </c>
    </row>
    <row r="2309" spans="1:24" x14ac:dyDescent="0.2">
      <c r="A2309" s="4">
        <v>43753</v>
      </c>
      <c r="B2309" s="4">
        <v>43755</v>
      </c>
      <c r="C2309" t="s">
        <v>628</v>
      </c>
      <c r="D2309" t="s">
        <v>331</v>
      </c>
      <c r="E2309" s="4">
        <v>44576</v>
      </c>
      <c r="F2309" s="6">
        <v>5.45E-2</v>
      </c>
      <c r="G2309" s="6">
        <v>6.4687499999999995E-2</v>
      </c>
      <c r="H2309" s="6">
        <v>6.6352499999999995E-2</v>
      </c>
      <c r="I2309" s="6">
        <v>6.8750000000000006E-2</v>
      </c>
      <c r="J2309" s="6">
        <v>6.4687499999999995E-2</v>
      </c>
      <c r="K2309" s="6">
        <v>6.5655699999999997E-2</v>
      </c>
      <c r="L2309" s="6">
        <v>6.6250000000000003E-2</v>
      </c>
      <c r="N2309" s="8">
        <v>8253000</v>
      </c>
      <c r="P2309" s="8">
        <v>3200000</v>
      </c>
      <c r="R2309" s="8">
        <v>3000000</v>
      </c>
      <c r="T2309" s="8">
        <v>2.7509999999999999</v>
      </c>
      <c r="U2309" s="8">
        <v>6.5699999999999995E-2</v>
      </c>
      <c r="V2309">
        <f t="shared" si="217"/>
        <v>2019</v>
      </c>
      <c r="W2309">
        <f t="shared" si="218"/>
        <v>2019</v>
      </c>
      <c r="X2309" t="str">
        <f t="shared" si="219"/>
        <v>PBS0</v>
      </c>
    </row>
    <row r="2310" spans="1:24" x14ac:dyDescent="0.2">
      <c r="A2310" s="4">
        <v>43753</v>
      </c>
      <c r="B2310" s="4">
        <v>43755</v>
      </c>
      <c r="C2310" t="s">
        <v>628</v>
      </c>
      <c r="D2310" t="s">
        <v>844</v>
      </c>
      <c r="E2310" s="4">
        <v>45580</v>
      </c>
      <c r="F2310" s="6">
        <v>6.6250000000000003E-2</v>
      </c>
      <c r="G2310" s="6">
        <v>6.7812499999999998E-2</v>
      </c>
      <c r="H2310" s="6">
        <v>6.91798E-2</v>
      </c>
      <c r="I2310" s="6">
        <v>7.1874999999999994E-2</v>
      </c>
      <c r="J2310" s="6">
        <v>6.7812499999999998E-2</v>
      </c>
      <c r="K2310" s="6">
        <v>6.8397799999999995E-2</v>
      </c>
      <c r="L2310" s="6">
        <v>6.8750000000000006E-2</v>
      </c>
      <c r="N2310" s="8">
        <v>5885500</v>
      </c>
      <c r="P2310" s="8">
        <v>5450000</v>
      </c>
      <c r="R2310" s="8">
        <v>2650000</v>
      </c>
      <c r="T2310" s="8">
        <v>2.2209433962264149</v>
      </c>
      <c r="U2310" s="8">
        <v>6.9000000000000006E-2</v>
      </c>
      <c r="V2310">
        <f t="shared" si="217"/>
        <v>2019</v>
      </c>
      <c r="W2310">
        <f t="shared" si="218"/>
        <v>2019</v>
      </c>
      <c r="X2310" t="str">
        <f t="shared" si="219"/>
        <v>PBS0</v>
      </c>
    </row>
    <row r="2311" spans="1:24" x14ac:dyDescent="0.2">
      <c r="A2311" s="4">
        <v>43753</v>
      </c>
      <c r="B2311" s="4">
        <v>43755</v>
      </c>
      <c r="C2311" t="s">
        <v>628</v>
      </c>
      <c r="D2311" t="s">
        <v>777</v>
      </c>
      <c r="E2311" s="4">
        <v>49049</v>
      </c>
      <c r="F2311" s="6">
        <v>8.6249999999999993E-2</v>
      </c>
      <c r="G2311" s="6">
        <v>7.9062499999999994E-2</v>
      </c>
      <c r="H2311" s="6">
        <v>8.0075900000000005E-2</v>
      </c>
      <c r="I2311" s="6">
        <v>8.0937499999999996E-2</v>
      </c>
      <c r="J2311" s="6">
        <v>7.9062499999999994E-2</v>
      </c>
      <c r="N2311" s="8">
        <v>1735700</v>
      </c>
      <c r="S2311" s="8">
        <v>0</v>
      </c>
      <c r="U2311" s="8">
        <v>7.9100000000000004E-2</v>
      </c>
      <c r="V2311">
        <f t="shared" si="217"/>
        <v>2019</v>
      </c>
      <c r="W2311">
        <f t="shared" si="218"/>
        <v>2019</v>
      </c>
      <c r="X2311" t="str">
        <f t="shared" si="219"/>
        <v>PBS0</v>
      </c>
    </row>
    <row r="2312" spans="1:24" x14ac:dyDescent="0.2">
      <c r="A2312" s="4">
        <v>43753</v>
      </c>
      <c r="B2312" s="4">
        <v>43755</v>
      </c>
      <c r="C2312" t="s">
        <v>628</v>
      </c>
      <c r="D2312" t="s">
        <v>670</v>
      </c>
      <c r="E2312" s="4">
        <v>53888</v>
      </c>
      <c r="F2312" s="6">
        <v>0.08</v>
      </c>
      <c r="G2312" s="6">
        <v>8.0937499999999996E-2</v>
      </c>
      <c r="H2312" s="6">
        <v>8.2901699999999995E-2</v>
      </c>
      <c r="I2312" s="6">
        <v>8.5312499999999999E-2</v>
      </c>
      <c r="J2312" s="6">
        <v>8.0937499999999996E-2</v>
      </c>
      <c r="K2312" s="6">
        <v>8.2488599999999995E-2</v>
      </c>
      <c r="L2312" s="6">
        <v>8.3125000000000004E-2</v>
      </c>
      <c r="N2312" s="8">
        <v>674300</v>
      </c>
      <c r="P2312" s="8">
        <v>390000</v>
      </c>
      <c r="R2312" s="8">
        <v>390000</v>
      </c>
      <c r="T2312" s="8">
        <v>1.7289743589743589</v>
      </c>
      <c r="U2312" s="8">
        <v>8.2500000000000004E-2</v>
      </c>
      <c r="V2312">
        <f t="shared" si="217"/>
        <v>2019</v>
      </c>
      <c r="W2312">
        <f t="shared" si="218"/>
        <v>2019</v>
      </c>
      <c r="X2312" t="str">
        <f t="shared" si="219"/>
        <v>PBS0</v>
      </c>
    </row>
    <row r="2313" spans="1:24" x14ac:dyDescent="0.2">
      <c r="A2313" s="4">
        <v>43760</v>
      </c>
      <c r="B2313" s="4">
        <v>43762</v>
      </c>
      <c r="C2313" t="s">
        <v>628</v>
      </c>
      <c r="D2313" t="s">
        <v>845</v>
      </c>
      <c r="E2313" s="4">
        <v>43853</v>
      </c>
      <c r="F2313" s="6" t="s">
        <v>630</v>
      </c>
      <c r="G2313" s="6">
        <v>5.1499999999999997E-2</v>
      </c>
      <c r="H2313" s="6">
        <v>5.32831E-2</v>
      </c>
      <c r="I2313" s="6">
        <v>5.5E-2</v>
      </c>
      <c r="J2313" s="6">
        <v>5.1499999999999997E-2</v>
      </c>
      <c r="K2313" s="6">
        <v>5.1819999999999998E-2</v>
      </c>
      <c r="L2313" s="6">
        <v>5.1999999999999998E-2</v>
      </c>
      <c r="M2313" s="8">
        <v>15000000</v>
      </c>
      <c r="N2313" s="8">
        <v>11910000</v>
      </c>
      <c r="O2313" s="8">
        <v>73862000</v>
      </c>
      <c r="P2313" s="8">
        <v>11910000</v>
      </c>
      <c r="Q2313" s="8">
        <v>58075000</v>
      </c>
      <c r="R2313" s="8">
        <v>2000000</v>
      </c>
      <c r="S2313" s="8">
        <v>27200000</v>
      </c>
      <c r="T2313" s="8">
        <v>5.9550000000000001</v>
      </c>
      <c r="U2313" s="8">
        <v>5.3900000000000003E-2</v>
      </c>
      <c r="V2313">
        <f t="shared" si="217"/>
        <v>2019</v>
      </c>
      <c r="W2313">
        <f t="shared" si="218"/>
        <v>2019</v>
      </c>
      <c r="X2313" t="str">
        <f t="shared" si="219"/>
        <v>SPN0</v>
      </c>
    </row>
    <row r="2314" spans="1:24" x14ac:dyDescent="0.2">
      <c r="A2314" s="4">
        <v>43760</v>
      </c>
      <c r="B2314" s="4">
        <v>43762</v>
      </c>
      <c r="C2314" t="s">
        <v>628</v>
      </c>
      <c r="D2314" t="s">
        <v>824</v>
      </c>
      <c r="E2314" s="4">
        <v>44015</v>
      </c>
      <c r="F2314" s="6" t="s">
        <v>630</v>
      </c>
      <c r="G2314" s="6">
        <v>5.2499999999999998E-2</v>
      </c>
      <c r="H2314" s="6">
        <v>5.39479E-2</v>
      </c>
      <c r="I2314" s="6">
        <v>5.6000000000000001E-2</v>
      </c>
      <c r="J2314" s="6">
        <v>5.2499999999999998E-2</v>
      </c>
      <c r="K2314" s="6">
        <v>5.2650000000000002E-2</v>
      </c>
      <c r="L2314" s="6">
        <v>5.2699999999999997E-2</v>
      </c>
      <c r="N2314" s="8">
        <v>12315000</v>
      </c>
      <c r="P2314" s="8">
        <v>12315000</v>
      </c>
      <c r="R2314" s="8">
        <v>2000000</v>
      </c>
      <c r="T2314" s="8">
        <v>6.1574999999999998</v>
      </c>
      <c r="U2314" s="8">
        <v>5.5E-2</v>
      </c>
      <c r="V2314">
        <f t="shared" si="217"/>
        <v>2019</v>
      </c>
      <c r="W2314">
        <f t="shared" si="218"/>
        <v>2019</v>
      </c>
      <c r="X2314" t="str">
        <f t="shared" si="219"/>
        <v>SPN1</v>
      </c>
    </row>
    <row r="2315" spans="1:24" x14ac:dyDescent="0.2">
      <c r="A2315" s="4">
        <v>43760</v>
      </c>
      <c r="B2315" s="4">
        <v>43762</v>
      </c>
      <c r="C2315" t="s">
        <v>628</v>
      </c>
      <c r="D2315" t="s">
        <v>830</v>
      </c>
      <c r="E2315" s="4">
        <v>45823</v>
      </c>
      <c r="F2315" s="6">
        <v>6.5000000000000002E-2</v>
      </c>
      <c r="G2315" s="6">
        <v>6.6199999999999995E-2</v>
      </c>
      <c r="H2315" s="6">
        <v>6.6703299999999993E-2</v>
      </c>
      <c r="I2315" s="6">
        <v>7.0000000000000007E-2</v>
      </c>
      <c r="J2315" s="6">
        <v>6.6199999999999995E-2</v>
      </c>
      <c r="K2315" s="6">
        <v>6.6412600000000002E-2</v>
      </c>
      <c r="L2315" s="6">
        <v>6.6500000000000004E-2</v>
      </c>
      <c r="N2315" s="8">
        <v>17703000</v>
      </c>
      <c r="P2315" s="8">
        <v>11250000</v>
      </c>
      <c r="R2315" s="8">
        <v>7150000</v>
      </c>
      <c r="T2315" s="8">
        <v>2.4759440559440558</v>
      </c>
      <c r="U2315" s="8">
        <v>6.6500000000000004E-2</v>
      </c>
      <c r="V2315">
        <f t="shared" si="217"/>
        <v>2019</v>
      </c>
      <c r="W2315">
        <f t="shared" si="218"/>
        <v>2019</v>
      </c>
      <c r="X2315" t="str">
        <f t="shared" si="219"/>
        <v>FR00</v>
      </c>
    </row>
    <row r="2316" spans="1:24" x14ac:dyDescent="0.2">
      <c r="A2316" s="4">
        <v>43760</v>
      </c>
      <c r="B2316" s="4">
        <v>43762</v>
      </c>
      <c r="C2316" t="s">
        <v>628</v>
      </c>
      <c r="D2316" t="s">
        <v>831</v>
      </c>
      <c r="E2316" s="4">
        <v>47741</v>
      </c>
      <c r="F2316" s="6">
        <v>7.0000000000000007E-2</v>
      </c>
      <c r="G2316" s="6">
        <v>7.1999999999999995E-2</v>
      </c>
      <c r="H2316" s="6">
        <v>7.2450000000000001E-2</v>
      </c>
      <c r="I2316" s="6">
        <v>7.3300000000000004E-2</v>
      </c>
      <c r="J2316" s="6">
        <v>7.1999999999999995E-2</v>
      </c>
      <c r="K2316" s="6">
        <v>7.2228399999999998E-2</v>
      </c>
      <c r="L2316" s="6">
        <v>7.2300000000000003E-2</v>
      </c>
      <c r="N2316" s="8">
        <v>19265800</v>
      </c>
      <c r="P2316" s="8">
        <v>12850000</v>
      </c>
      <c r="R2316" s="8">
        <v>8450000</v>
      </c>
      <c r="T2316" s="8">
        <v>2.2799763313609467</v>
      </c>
      <c r="U2316" s="8">
        <v>7.2300000000000003E-2</v>
      </c>
      <c r="V2316">
        <f t="shared" si="217"/>
        <v>2019</v>
      </c>
      <c r="W2316">
        <f t="shared" si="218"/>
        <v>2019</v>
      </c>
      <c r="X2316" t="str">
        <f t="shared" si="219"/>
        <v>FR00</v>
      </c>
    </row>
    <row r="2317" spans="1:24" x14ac:dyDescent="0.2">
      <c r="A2317" s="4">
        <v>43760</v>
      </c>
      <c r="B2317" s="4">
        <v>43762</v>
      </c>
      <c r="C2317" t="s">
        <v>628</v>
      </c>
      <c r="D2317" t="s">
        <v>825</v>
      </c>
      <c r="E2317" s="4">
        <v>49475</v>
      </c>
      <c r="F2317" s="6">
        <v>7.4999999999999997E-2</v>
      </c>
      <c r="G2317" s="6">
        <v>7.4899999999999994E-2</v>
      </c>
      <c r="H2317" s="6">
        <v>7.5461200000000006E-2</v>
      </c>
      <c r="I2317" s="6">
        <v>7.6200000000000004E-2</v>
      </c>
      <c r="J2317" s="6">
        <v>7.4899999999999994E-2</v>
      </c>
      <c r="K2317" s="6">
        <v>7.5278999999999999E-2</v>
      </c>
      <c r="L2317" s="6">
        <v>7.5399999999999995E-2</v>
      </c>
      <c r="N2317" s="8">
        <v>4844100</v>
      </c>
      <c r="P2317" s="8">
        <v>4400000</v>
      </c>
      <c r="R2317" s="8">
        <v>2950000</v>
      </c>
      <c r="T2317" s="8">
        <v>1.6420677966101695</v>
      </c>
      <c r="U2317" s="8">
        <v>7.5399999999999995E-2</v>
      </c>
      <c r="V2317">
        <f t="shared" si="217"/>
        <v>2019</v>
      </c>
      <c r="W2317">
        <f t="shared" si="218"/>
        <v>2019</v>
      </c>
      <c r="X2317" t="str">
        <f t="shared" si="219"/>
        <v>FR00</v>
      </c>
    </row>
    <row r="2318" spans="1:24" x14ac:dyDescent="0.2">
      <c r="A2318" s="4">
        <v>43760</v>
      </c>
      <c r="B2318" s="4">
        <v>43762</v>
      </c>
      <c r="C2318" t="s">
        <v>628</v>
      </c>
      <c r="D2318" t="s">
        <v>774</v>
      </c>
      <c r="E2318" s="4">
        <v>50875</v>
      </c>
      <c r="F2318" s="6">
        <v>8.3750000000000005E-2</v>
      </c>
      <c r="G2318" s="6">
        <v>7.7499999999999999E-2</v>
      </c>
      <c r="H2318" s="6">
        <v>7.7874700000000005E-2</v>
      </c>
      <c r="I2318" s="6">
        <v>7.85E-2</v>
      </c>
      <c r="J2318" s="6">
        <v>7.7499999999999999E-2</v>
      </c>
      <c r="K2318" s="6">
        <v>7.7748800000000007E-2</v>
      </c>
      <c r="L2318" s="6">
        <v>7.7799999999999994E-2</v>
      </c>
      <c r="N2318" s="8">
        <v>4442700</v>
      </c>
      <c r="P2318" s="8">
        <v>3600000</v>
      </c>
      <c r="R2318" s="8">
        <v>2900000</v>
      </c>
      <c r="T2318" s="8">
        <v>1.5319655172413793</v>
      </c>
      <c r="U2318" s="8">
        <v>7.7799999999999994E-2</v>
      </c>
      <c r="V2318">
        <f t="shared" si="217"/>
        <v>2019</v>
      </c>
      <c r="W2318">
        <f t="shared" si="218"/>
        <v>2019</v>
      </c>
      <c r="X2318" t="str">
        <f t="shared" si="219"/>
        <v>FR00</v>
      </c>
    </row>
    <row r="2319" spans="1:24" x14ac:dyDescent="0.2">
      <c r="A2319" s="4">
        <v>43760</v>
      </c>
      <c r="B2319" s="4">
        <v>43762</v>
      </c>
      <c r="C2319" t="s">
        <v>628</v>
      </c>
      <c r="D2319" t="s">
        <v>680</v>
      </c>
      <c r="E2319" s="4">
        <v>54193</v>
      </c>
      <c r="F2319" s="6">
        <v>7.3749999999999996E-2</v>
      </c>
      <c r="G2319" s="6">
        <v>7.9600000000000004E-2</v>
      </c>
      <c r="H2319" s="6">
        <v>7.9990199999999997E-2</v>
      </c>
      <c r="I2319" s="6">
        <v>8.1500000000000003E-2</v>
      </c>
      <c r="J2319" s="6">
        <v>7.9600000000000004E-2</v>
      </c>
      <c r="K2319" s="6">
        <v>7.9798499999999994E-2</v>
      </c>
      <c r="L2319" s="6">
        <v>7.9899999999999999E-2</v>
      </c>
      <c r="N2319" s="8">
        <v>3381400</v>
      </c>
      <c r="P2319" s="8">
        <v>1750000</v>
      </c>
      <c r="R2319" s="8">
        <v>1750000</v>
      </c>
      <c r="T2319" s="8">
        <v>1.9322285714285714</v>
      </c>
      <c r="U2319" s="8">
        <v>7.9799999999999996E-2</v>
      </c>
      <c r="V2319">
        <f t="shared" si="217"/>
        <v>2019</v>
      </c>
      <c r="W2319">
        <f t="shared" si="218"/>
        <v>2019</v>
      </c>
      <c r="X2319" t="str">
        <f t="shared" si="219"/>
        <v>FR00</v>
      </c>
    </row>
    <row r="2320" spans="1:24" x14ac:dyDescent="0.2">
      <c r="A2320" s="4">
        <v>43762</v>
      </c>
      <c r="B2320" s="4">
        <v>43768</v>
      </c>
      <c r="C2320" t="s">
        <v>624</v>
      </c>
      <c r="D2320" t="s">
        <v>846</v>
      </c>
      <c r="E2320" s="4">
        <v>48151</v>
      </c>
      <c r="F2320" s="6">
        <v>1.41E-2</v>
      </c>
      <c r="N2320" s="8">
        <v>51326566.200000003</v>
      </c>
      <c r="P2320" s="8">
        <v>15600780</v>
      </c>
      <c r="R2320" s="8">
        <v>15600780</v>
      </c>
      <c r="T2320" s="8">
        <v>3.29</v>
      </c>
      <c r="V2320">
        <f t="shared" si="217"/>
        <v>2019</v>
      </c>
      <c r="W2320">
        <f t="shared" si="218"/>
        <v>2019</v>
      </c>
      <c r="X2320" t="str">
        <f t="shared" si="219"/>
        <v>RIEU</v>
      </c>
    </row>
    <row r="2321" spans="1:24" x14ac:dyDescent="0.2">
      <c r="A2321" s="4">
        <v>43762</v>
      </c>
      <c r="B2321" s="4">
        <v>43768</v>
      </c>
      <c r="C2321" t="s">
        <v>624</v>
      </c>
      <c r="D2321" t="s">
        <v>847</v>
      </c>
      <c r="E2321" s="4">
        <v>54726</v>
      </c>
      <c r="F2321" s="6">
        <v>3.7499999999999999E-2</v>
      </c>
      <c r="N2321" s="8">
        <v>68956040</v>
      </c>
      <c r="P2321" s="8">
        <v>14044000</v>
      </c>
      <c r="R2321" s="8">
        <v>14044000</v>
      </c>
      <c r="T2321" s="8">
        <v>4.91</v>
      </c>
      <c r="V2321">
        <f t="shared" si="217"/>
        <v>2019</v>
      </c>
      <c r="W2321">
        <f t="shared" si="218"/>
        <v>2019</v>
      </c>
      <c r="X2321" t="str">
        <f t="shared" si="219"/>
        <v>RI10</v>
      </c>
    </row>
    <row r="2322" spans="1:24" x14ac:dyDescent="0.2">
      <c r="A2322" s="4">
        <v>43767</v>
      </c>
      <c r="B2322" s="4">
        <v>43769</v>
      </c>
      <c r="C2322" t="s">
        <v>628</v>
      </c>
      <c r="D2322" t="s">
        <v>842</v>
      </c>
      <c r="E2322" s="4">
        <v>43923</v>
      </c>
      <c r="F2322" s="6" t="s">
        <v>630</v>
      </c>
      <c r="G2322" s="6">
        <v>0.05</v>
      </c>
      <c r="H2322" s="6">
        <v>5.2042600000000001E-2</v>
      </c>
      <c r="I2322" s="6">
        <v>5.5E-2</v>
      </c>
      <c r="J2322" s="6">
        <v>0.05</v>
      </c>
      <c r="K2322" s="6">
        <v>5.1140600000000001E-2</v>
      </c>
      <c r="L2322" s="6">
        <v>5.1562499999999997E-2</v>
      </c>
      <c r="M2322" s="8">
        <v>7000000</v>
      </c>
      <c r="N2322" s="8">
        <v>13710000</v>
      </c>
      <c r="O2322" s="8">
        <v>35916400</v>
      </c>
      <c r="P2322" s="8">
        <v>11020000</v>
      </c>
      <c r="Q2322" s="8">
        <v>21207714</v>
      </c>
      <c r="R2322" s="8">
        <v>1000000</v>
      </c>
      <c r="S2322" s="8">
        <v>7430000</v>
      </c>
      <c r="T2322" s="8">
        <v>13.71</v>
      </c>
      <c r="U2322" s="8">
        <v>5.3499999999999999E-2</v>
      </c>
      <c r="V2322">
        <f t="shared" si="217"/>
        <v>2019</v>
      </c>
      <c r="W2322">
        <f t="shared" si="218"/>
        <v>2019</v>
      </c>
      <c r="X2322" t="str">
        <f t="shared" si="219"/>
        <v>SPNS</v>
      </c>
    </row>
    <row r="2323" spans="1:24" x14ac:dyDescent="0.2">
      <c r="A2323" s="4">
        <v>43767</v>
      </c>
      <c r="B2323" s="4">
        <v>43769</v>
      </c>
      <c r="C2323" t="s">
        <v>628</v>
      </c>
      <c r="D2323" t="s">
        <v>331</v>
      </c>
      <c r="E2323" s="4">
        <v>44576</v>
      </c>
      <c r="F2323" s="6">
        <v>5.45E-2</v>
      </c>
      <c r="G2323" s="6">
        <v>6.3125000000000001E-2</v>
      </c>
      <c r="H2323" s="6">
        <v>6.4597600000000005E-2</v>
      </c>
      <c r="I2323" s="6">
        <v>6.6875000000000004E-2</v>
      </c>
      <c r="J2323" s="6">
        <v>6.3125000000000001E-2</v>
      </c>
      <c r="K2323" s="6">
        <v>6.3694799999999996E-2</v>
      </c>
      <c r="L2323" s="6">
        <v>6.3750000000000001E-2</v>
      </c>
      <c r="N2323" s="8">
        <v>10694500</v>
      </c>
      <c r="P2323" s="8">
        <v>1950000</v>
      </c>
      <c r="R2323" s="8">
        <v>1900000</v>
      </c>
      <c r="T2323" s="8">
        <v>5.6286842105263162</v>
      </c>
      <c r="U2323" s="8">
        <v>6.3700000000000007E-2</v>
      </c>
      <c r="V2323">
        <f t="shared" si="217"/>
        <v>2019</v>
      </c>
      <c r="W2323">
        <f t="shared" si="218"/>
        <v>2019</v>
      </c>
      <c r="X2323" t="str">
        <f t="shared" si="219"/>
        <v>PBS0</v>
      </c>
    </row>
    <row r="2324" spans="1:24" x14ac:dyDescent="0.2">
      <c r="A2324" s="4">
        <v>43767</v>
      </c>
      <c r="B2324" s="4">
        <v>43769</v>
      </c>
      <c r="C2324" t="s">
        <v>628</v>
      </c>
      <c r="D2324" t="s">
        <v>844</v>
      </c>
      <c r="E2324" s="4">
        <v>45580</v>
      </c>
      <c r="F2324" s="6">
        <v>6.6250000000000003E-2</v>
      </c>
      <c r="G2324" s="6">
        <v>6.4062499999999994E-2</v>
      </c>
      <c r="H2324" s="6">
        <v>6.64714E-2</v>
      </c>
      <c r="I2324" s="6">
        <v>6.8750000000000006E-2</v>
      </c>
      <c r="J2324" s="6">
        <v>6.4062499999999994E-2</v>
      </c>
      <c r="K2324" s="6">
        <v>6.5614599999999995E-2</v>
      </c>
      <c r="L2324" s="6">
        <v>6.6250000000000003E-2</v>
      </c>
      <c r="N2324" s="8">
        <v>7129500</v>
      </c>
      <c r="P2324" s="8">
        <v>6165000</v>
      </c>
      <c r="R2324" s="8">
        <v>3000000</v>
      </c>
      <c r="T2324" s="8">
        <v>2.3765000000000001</v>
      </c>
      <c r="U2324" s="8">
        <v>6.8199999999999997E-2</v>
      </c>
      <c r="V2324">
        <f t="shared" si="217"/>
        <v>2019</v>
      </c>
      <c r="W2324">
        <f t="shared" si="218"/>
        <v>2019</v>
      </c>
      <c r="X2324" t="str">
        <f t="shared" si="219"/>
        <v>PBS0</v>
      </c>
    </row>
    <row r="2325" spans="1:24" x14ac:dyDescent="0.2">
      <c r="A2325" s="4">
        <v>43767</v>
      </c>
      <c r="B2325" s="4">
        <v>43769</v>
      </c>
      <c r="C2325" t="s">
        <v>628</v>
      </c>
      <c r="D2325" t="s">
        <v>777</v>
      </c>
      <c r="E2325" s="4">
        <v>49049</v>
      </c>
      <c r="F2325" s="6">
        <v>8.6249999999999993E-2</v>
      </c>
      <c r="G2325" s="6">
        <v>7.6874999999999999E-2</v>
      </c>
      <c r="H2325" s="6">
        <v>7.8648800000000005E-2</v>
      </c>
      <c r="I2325" s="6">
        <v>8.0312499999999995E-2</v>
      </c>
      <c r="J2325" s="6">
        <v>7.6874999999999999E-2</v>
      </c>
      <c r="K2325" s="6">
        <v>7.7407000000000004E-2</v>
      </c>
      <c r="L2325" s="6">
        <v>7.7812500000000007E-2</v>
      </c>
      <c r="N2325" s="8">
        <v>3211500</v>
      </c>
      <c r="P2325" s="8">
        <v>950000</v>
      </c>
      <c r="R2325" s="8">
        <v>900000</v>
      </c>
      <c r="S2325" s="8">
        <v>0</v>
      </c>
      <c r="T2325" s="8">
        <v>3.5683333333333334</v>
      </c>
      <c r="U2325" s="8">
        <v>7.7499999999999999E-2</v>
      </c>
      <c r="V2325">
        <f t="shared" si="217"/>
        <v>2019</v>
      </c>
      <c r="W2325">
        <f t="shared" si="218"/>
        <v>2019</v>
      </c>
      <c r="X2325" t="str">
        <f t="shared" si="219"/>
        <v>PBS0</v>
      </c>
    </row>
    <row r="2326" spans="1:24" x14ac:dyDescent="0.2">
      <c r="A2326" s="4">
        <v>43767</v>
      </c>
      <c r="B2326" s="4">
        <v>43769</v>
      </c>
      <c r="C2326" t="s">
        <v>628</v>
      </c>
      <c r="D2326" t="s">
        <v>670</v>
      </c>
      <c r="E2326" s="4">
        <v>53888</v>
      </c>
      <c r="F2326" s="6">
        <v>0.08</v>
      </c>
      <c r="G2326" s="6">
        <v>7.9687499999999994E-2</v>
      </c>
      <c r="H2326" s="6">
        <v>8.1267599999999995E-2</v>
      </c>
      <c r="I2326" s="6">
        <v>8.4375000000000006E-2</v>
      </c>
      <c r="J2326" s="6">
        <v>7.9687499999999994E-2</v>
      </c>
      <c r="K2326" s="6">
        <v>8.0431699999999995E-2</v>
      </c>
      <c r="L2326" s="6">
        <v>8.0937499999999996E-2</v>
      </c>
      <c r="N2326" s="8">
        <v>1170900</v>
      </c>
      <c r="P2326" s="8">
        <v>1122714</v>
      </c>
      <c r="R2326" s="8">
        <v>630000</v>
      </c>
      <c r="T2326" s="8">
        <v>1.8585714285714285</v>
      </c>
      <c r="U2326" s="8">
        <v>8.1299999999999997E-2</v>
      </c>
      <c r="V2326">
        <f t="shared" si="217"/>
        <v>2019</v>
      </c>
      <c r="W2326">
        <f t="shared" si="218"/>
        <v>2019</v>
      </c>
      <c r="X2326" t="str">
        <f t="shared" si="219"/>
        <v>PBS0</v>
      </c>
    </row>
    <row r="2327" spans="1:24" x14ac:dyDescent="0.2">
      <c r="A2327" s="4">
        <v>43768</v>
      </c>
      <c r="B2327" s="4">
        <v>43768</v>
      </c>
      <c r="C2327" t="s">
        <v>624</v>
      </c>
      <c r="D2327" t="s">
        <v>848</v>
      </c>
      <c r="E2327" s="4">
        <v>44849</v>
      </c>
      <c r="F2327" s="6">
        <v>6.8000000000000005E-2</v>
      </c>
      <c r="K2327" s="6">
        <v>6.8000000000000005E-2</v>
      </c>
      <c r="M2327" s="8">
        <v>10000000</v>
      </c>
      <c r="N2327" s="8">
        <v>8213531</v>
      </c>
      <c r="P2327" s="8">
        <v>8213531</v>
      </c>
      <c r="R2327" s="8">
        <v>8213531</v>
      </c>
      <c r="T2327" s="8">
        <v>1</v>
      </c>
      <c r="U2327" s="8">
        <v>6.8000000000000005E-2</v>
      </c>
      <c r="V2327">
        <f t="shared" si="217"/>
        <v>2019</v>
      </c>
      <c r="W2327">
        <f t="shared" si="218"/>
        <v>2019</v>
      </c>
      <c r="X2327" t="str">
        <f t="shared" si="219"/>
        <v>ORI0</v>
      </c>
    </row>
    <row r="2328" spans="1:24" x14ac:dyDescent="0.2">
      <c r="A2328" s="4">
        <v>43774</v>
      </c>
      <c r="B2328" s="4">
        <v>43776</v>
      </c>
      <c r="C2328" t="s">
        <v>628</v>
      </c>
      <c r="D2328" t="s">
        <v>849</v>
      </c>
      <c r="E2328" s="4">
        <v>43867</v>
      </c>
      <c r="F2328" s="6" t="s">
        <v>630</v>
      </c>
      <c r="G2328" s="6">
        <v>4.4999999999999998E-2</v>
      </c>
      <c r="H2328" s="6">
        <v>4.9045100000000001E-2</v>
      </c>
      <c r="I2328" s="6">
        <v>5.1999999999999998E-2</v>
      </c>
      <c r="J2328" s="6">
        <v>4.4999999999999998E-2</v>
      </c>
      <c r="K2328" s="6">
        <v>4.5920000000000002E-2</v>
      </c>
      <c r="L2328" s="6">
        <v>4.7E-2</v>
      </c>
      <c r="M2328" s="8">
        <v>15000000</v>
      </c>
      <c r="N2328" s="8">
        <v>12060000</v>
      </c>
      <c r="O2328" s="8">
        <v>67970700</v>
      </c>
      <c r="P2328" s="8">
        <v>12060000</v>
      </c>
      <c r="Q2328" s="8">
        <v>54710000</v>
      </c>
      <c r="R2328" s="8">
        <v>2000000</v>
      </c>
      <c r="S2328" s="8">
        <v>24250000</v>
      </c>
      <c r="T2328" s="8">
        <v>6.03</v>
      </c>
      <c r="U2328" s="8">
        <v>0.05</v>
      </c>
      <c r="V2328">
        <f t="shared" si="217"/>
        <v>2019</v>
      </c>
      <c r="W2328">
        <f t="shared" si="218"/>
        <v>2019</v>
      </c>
      <c r="X2328" t="str">
        <f t="shared" si="219"/>
        <v>SPN0</v>
      </c>
    </row>
    <row r="2329" spans="1:24" x14ac:dyDescent="0.2">
      <c r="A2329" s="4">
        <v>43774</v>
      </c>
      <c r="B2329" s="4">
        <v>43776</v>
      </c>
      <c r="C2329" t="s">
        <v>628</v>
      </c>
      <c r="D2329" t="s">
        <v>850</v>
      </c>
      <c r="E2329" s="4">
        <v>44141</v>
      </c>
      <c r="F2329" s="6" t="s">
        <v>630</v>
      </c>
      <c r="G2329" s="6">
        <v>4.7399999999999998E-2</v>
      </c>
      <c r="H2329" s="6">
        <v>5.0833499999999997E-2</v>
      </c>
      <c r="I2329" s="6">
        <v>5.45E-2</v>
      </c>
      <c r="J2329" s="6">
        <v>4.7399999999999998E-2</v>
      </c>
      <c r="K2329" s="6">
        <v>4.7625000000000001E-2</v>
      </c>
      <c r="L2329" s="6">
        <v>4.7800000000000002E-2</v>
      </c>
      <c r="N2329" s="8">
        <v>11950000</v>
      </c>
      <c r="P2329" s="8">
        <v>11950000</v>
      </c>
      <c r="R2329" s="8">
        <v>2000000</v>
      </c>
      <c r="T2329" s="8">
        <v>5.9749999999999996</v>
      </c>
      <c r="U2329" s="8">
        <v>5.2999999999999999E-2</v>
      </c>
      <c r="V2329">
        <f t="shared" si="217"/>
        <v>2019</v>
      </c>
      <c r="W2329">
        <f t="shared" si="218"/>
        <v>2019</v>
      </c>
      <c r="X2329" t="str">
        <f t="shared" si="219"/>
        <v>SPN1</v>
      </c>
    </row>
    <row r="2330" spans="1:24" x14ac:dyDescent="0.2">
      <c r="A2330" s="4">
        <v>43774</v>
      </c>
      <c r="B2330" s="4">
        <v>43776</v>
      </c>
      <c r="C2330" t="s">
        <v>628</v>
      </c>
      <c r="D2330" t="s">
        <v>830</v>
      </c>
      <c r="E2330" s="4">
        <v>45823</v>
      </c>
      <c r="F2330" s="6">
        <v>6.5000000000000002E-2</v>
      </c>
      <c r="G2330" s="6">
        <v>6.3600000000000004E-2</v>
      </c>
      <c r="H2330" s="6">
        <v>6.4330700000000005E-2</v>
      </c>
      <c r="I2330" s="6">
        <v>6.5000000000000002E-2</v>
      </c>
      <c r="J2330" s="6">
        <v>6.3600000000000004E-2</v>
      </c>
      <c r="K2330" s="6">
        <v>6.3968399999999995E-2</v>
      </c>
      <c r="L2330" s="6">
        <v>6.4199999999999993E-2</v>
      </c>
      <c r="N2330" s="8">
        <v>8514000</v>
      </c>
      <c r="P2330" s="8">
        <v>6850000</v>
      </c>
      <c r="R2330" s="8">
        <v>3800000</v>
      </c>
      <c r="T2330" s="8">
        <v>2.2405263157894737</v>
      </c>
      <c r="U2330" s="8">
        <v>6.4199999999999993E-2</v>
      </c>
      <c r="V2330">
        <f t="shared" si="217"/>
        <v>2019</v>
      </c>
      <c r="W2330">
        <f t="shared" si="218"/>
        <v>2019</v>
      </c>
      <c r="X2330" t="str">
        <f t="shared" si="219"/>
        <v>FR00</v>
      </c>
    </row>
    <row r="2331" spans="1:24" x14ac:dyDescent="0.2">
      <c r="A2331" s="4">
        <v>43774</v>
      </c>
      <c r="B2331" s="4">
        <v>43776</v>
      </c>
      <c r="C2331" t="s">
        <v>628</v>
      </c>
      <c r="D2331" t="s">
        <v>831</v>
      </c>
      <c r="E2331" s="4">
        <v>47741</v>
      </c>
      <c r="F2331" s="6">
        <v>7.0000000000000007E-2</v>
      </c>
      <c r="G2331" s="6">
        <v>7.0400000000000004E-2</v>
      </c>
      <c r="H2331" s="6">
        <v>7.0926500000000003E-2</v>
      </c>
      <c r="I2331" s="6">
        <v>7.2300000000000003E-2</v>
      </c>
      <c r="J2331" s="6">
        <v>7.0400000000000004E-2</v>
      </c>
      <c r="K2331" s="6">
        <v>7.0666300000000001E-2</v>
      </c>
      <c r="L2331" s="6">
        <v>7.0800000000000002E-2</v>
      </c>
      <c r="N2331" s="8">
        <v>18021400</v>
      </c>
      <c r="P2331" s="8">
        <v>14650000</v>
      </c>
      <c r="R2331" s="8">
        <v>8550000</v>
      </c>
      <c r="T2331" s="8">
        <v>2.1077660818713451</v>
      </c>
      <c r="U2331" s="8">
        <v>7.0800000000000002E-2</v>
      </c>
      <c r="V2331">
        <f t="shared" ref="V2331:V2352" si="220">YEAR(A2331)</f>
        <v>2019</v>
      </c>
      <c r="W2331">
        <f t="shared" ref="W2331:W2352" si="221">YEAR(B2331)</f>
        <v>2019</v>
      </c>
      <c r="X2331" t="str">
        <f t="shared" ref="X2331:X2352" si="222">LEFT(D2331,4)</f>
        <v>FR00</v>
      </c>
    </row>
    <row r="2332" spans="1:24" x14ac:dyDescent="0.2">
      <c r="A2332" s="4">
        <v>43774</v>
      </c>
      <c r="B2332" s="4">
        <v>43776</v>
      </c>
      <c r="C2332" t="s">
        <v>628</v>
      </c>
      <c r="D2332" t="s">
        <v>825</v>
      </c>
      <c r="E2332" s="4">
        <v>49475</v>
      </c>
      <c r="F2332" s="6">
        <v>7.4999999999999997E-2</v>
      </c>
      <c r="G2332" s="6">
        <v>7.3999999999999996E-2</v>
      </c>
      <c r="H2332" s="6">
        <v>7.4690599999999996E-2</v>
      </c>
      <c r="I2332" s="6">
        <v>7.5499999999999998E-2</v>
      </c>
      <c r="J2332" s="6">
        <v>7.3999999999999996E-2</v>
      </c>
      <c r="K2332" s="6">
        <v>7.4418300000000007E-2</v>
      </c>
      <c r="L2332" s="6">
        <v>7.4499999999999997E-2</v>
      </c>
      <c r="N2332" s="8">
        <v>4547300</v>
      </c>
      <c r="P2332" s="8">
        <v>3200000</v>
      </c>
      <c r="R2332" s="8">
        <v>2350000</v>
      </c>
      <c r="T2332" s="8">
        <v>1.9350212765957446</v>
      </c>
      <c r="U2332" s="8">
        <v>7.4499999999999997E-2</v>
      </c>
      <c r="V2332">
        <f t="shared" si="220"/>
        <v>2019</v>
      </c>
      <c r="W2332">
        <f t="shared" si="221"/>
        <v>2019</v>
      </c>
      <c r="X2332" t="str">
        <f t="shared" si="222"/>
        <v>FR00</v>
      </c>
    </row>
    <row r="2333" spans="1:24" x14ac:dyDescent="0.2">
      <c r="A2333" s="4">
        <v>43774</v>
      </c>
      <c r="B2333" s="4">
        <v>43776</v>
      </c>
      <c r="C2333" t="s">
        <v>628</v>
      </c>
      <c r="D2333" t="s">
        <v>851</v>
      </c>
      <c r="E2333" s="4">
        <v>51241</v>
      </c>
      <c r="F2333" s="6">
        <v>7.4999999999999997E-2</v>
      </c>
      <c r="G2333" s="6">
        <v>7.6499999999999999E-2</v>
      </c>
      <c r="H2333" s="6">
        <v>7.6964199999999997E-2</v>
      </c>
      <c r="I2333" s="6">
        <v>7.8E-2</v>
      </c>
      <c r="J2333" s="6">
        <v>7.6499999999999999E-2</v>
      </c>
      <c r="K2333" s="6">
        <v>7.6699400000000001E-2</v>
      </c>
      <c r="L2333" s="6">
        <v>7.6799999999999993E-2</v>
      </c>
      <c r="N2333" s="8">
        <v>10484100</v>
      </c>
      <c r="P2333" s="8">
        <v>4000000</v>
      </c>
      <c r="R2333" s="8">
        <v>4000000</v>
      </c>
      <c r="T2333" s="8">
        <v>2.6210249999999999</v>
      </c>
      <c r="U2333" s="8">
        <v>7.6700000000000004E-2</v>
      </c>
      <c r="V2333">
        <f t="shared" si="220"/>
        <v>2019</v>
      </c>
      <c r="W2333">
        <f t="shared" si="221"/>
        <v>2019</v>
      </c>
      <c r="X2333" t="str">
        <f t="shared" si="222"/>
        <v>FR00</v>
      </c>
    </row>
    <row r="2334" spans="1:24" x14ac:dyDescent="0.2">
      <c r="A2334" s="4">
        <v>43774</v>
      </c>
      <c r="B2334" s="4">
        <v>43776</v>
      </c>
      <c r="C2334" t="s">
        <v>628</v>
      </c>
      <c r="D2334" t="s">
        <v>680</v>
      </c>
      <c r="E2334" s="4">
        <v>54193</v>
      </c>
      <c r="F2334" s="6">
        <v>7.3749999999999996E-2</v>
      </c>
      <c r="G2334" s="6">
        <v>7.7100000000000002E-2</v>
      </c>
      <c r="H2334" s="6">
        <v>7.7674999999999994E-2</v>
      </c>
      <c r="I2334" s="6">
        <v>7.8399999999999997E-2</v>
      </c>
      <c r="J2334" s="6">
        <v>7.7100000000000002E-2</v>
      </c>
      <c r="K2334" s="6">
        <v>7.7524099999999999E-2</v>
      </c>
      <c r="L2334" s="6">
        <v>7.7600000000000002E-2</v>
      </c>
      <c r="N2334" s="8">
        <v>2393900</v>
      </c>
      <c r="P2334" s="8">
        <v>2000000</v>
      </c>
      <c r="R2334" s="8">
        <v>1550000</v>
      </c>
      <c r="T2334" s="8">
        <v>1.5444516129032257</v>
      </c>
      <c r="U2334" s="8">
        <v>7.7600000000000002E-2</v>
      </c>
      <c r="V2334">
        <f t="shared" si="220"/>
        <v>2019</v>
      </c>
      <c r="W2334">
        <f t="shared" si="221"/>
        <v>2019</v>
      </c>
      <c r="X2334" t="str">
        <f t="shared" si="222"/>
        <v>FR00</v>
      </c>
    </row>
    <row r="2335" spans="1:24" x14ac:dyDescent="0.2">
      <c r="A2335" s="4">
        <v>43781</v>
      </c>
      <c r="B2335" s="4">
        <v>43783</v>
      </c>
      <c r="C2335" t="s">
        <v>628</v>
      </c>
      <c r="D2335" t="s">
        <v>807</v>
      </c>
      <c r="E2335" s="4">
        <v>43966</v>
      </c>
      <c r="F2335" s="6" t="s">
        <v>630</v>
      </c>
      <c r="G2335" s="6">
        <v>4.71875E-2</v>
      </c>
      <c r="H2335" s="6">
        <v>4.8986599999999998E-2</v>
      </c>
      <c r="I2335" s="6">
        <v>5.5E-2</v>
      </c>
      <c r="J2335" s="6">
        <v>4.71875E-2</v>
      </c>
      <c r="K2335" s="6">
        <v>4.7892900000000002E-2</v>
      </c>
      <c r="L2335" s="6">
        <v>4.8125000000000001E-2</v>
      </c>
      <c r="M2335" s="8">
        <v>7000000</v>
      </c>
      <c r="N2335" s="8">
        <v>8545000</v>
      </c>
      <c r="O2335" s="8">
        <v>24324000</v>
      </c>
      <c r="P2335" s="8">
        <v>4490000</v>
      </c>
      <c r="Q2335" s="8">
        <v>11500000</v>
      </c>
      <c r="R2335" s="8">
        <v>1050000</v>
      </c>
      <c r="S2335" s="8">
        <v>8000000</v>
      </c>
      <c r="T2335" s="8">
        <v>8.1380952380952376</v>
      </c>
      <c r="U2335" s="8">
        <v>4.9000000000000002E-2</v>
      </c>
      <c r="V2335">
        <f t="shared" si="220"/>
        <v>2019</v>
      </c>
      <c r="W2335">
        <f t="shared" si="221"/>
        <v>2019</v>
      </c>
      <c r="X2335" t="str">
        <f t="shared" si="222"/>
        <v>SPNS</v>
      </c>
    </row>
    <row r="2336" spans="1:24" x14ac:dyDescent="0.2">
      <c r="A2336" s="4">
        <v>43781</v>
      </c>
      <c r="B2336" s="4">
        <v>43783</v>
      </c>
      <c r="C2336" t="s">
        <v>628</v>
      </c>
      <c r="D2336" t="s">
        <v>331</v>
      </c>
      <c r="E2336" s="4">
        <v>44576</v>
      </c>
      <c r="F2336" s="6">
        <v>5.45E-2</v>
      </c>
      <c r="G2336" s="6">
        <v>6.1562499999999999E-2</v>
      </c>
      <c r="H2336" s="6">
        <v>6.3059599999999993E-2</v>
      </c>
      <c r="I2336" s="6">
        <v>6.5000000000000002E-2</v>
      </c>
      <c r="J2336" s="6">
        <v>6.1562499999999999E-2</v>
      </c>
      <c r="K2336" s="6">
        <v>6.2390399999999999E-2</v>
      </c>
      <c r="L2336" s="6">
        <v>6.2812499999999993E-2</v>
      </c>
      <c r="N2336" s="8">
        <v>8474000</v>
      </c>
      <c r="P2336" s="8">
        <v>2000000</v>
      </c>
      <c r="R2336" s="8">
        <v>2000000</v>
      </c>
      <c r="T2336" s="8">
        <v>4.2370000000000001</v>
      </c>
      <c r="U2336" s="8">
        <v>6.2399999999999997E-2</v>
      </c>
      <c r="V2336">
        <f t="shared" si="220"/>
        <v>2019</v>
      </c>
      <c r="W2336">
        <f t="shared" si="221"/>
        <v>2019</v>
      </c>
      <c r="X2336" t="str">
        <f t="shared" si="222"/>
        <v>PBS0</v>
      </c>
    </row>
    <row r="2337" spans="1:24" x14ac:dyDescent="0.2">
      <c r="A2337" s="4">
        <v>43781</v>
      </c>
      <c r="B2337" s="4">
        <v>43783</v>
      </c>
      <c r="C2337" t="s">
        <v>628</v>
      </c>
      <c r="D2337" t="s">
        <v>844</v>
      </c>
      <c r="E2337" s="4">
        <v>45580</v>
      </c>
      <c r="F2337" s="6">
        <v>6.6250000000000003E-2</v>
      </c>
      <c r="G2337" s="6">
        <v>6.5000000000000002E-2</v>
      </c>
      <c r="H2337" s="6">
        <v>6.64627E-2</v>
      </c>
      <c r="I2337" s="6">
        <v>6.7812499999999998E-2</v>
      </c>
      <c r="J2337" s="6">
        <v>6.5000000000000002E-2</v>
      </c>
      <c r="K2337" s="6">
        <v>6.6173399999999993E-2</v>
      </c>
      <c r="L2337" s="6">
        <v>6.6875000000000004E-2</v>
      </c>
      <c r="N2337" s="8">
        <v>5832000</v>
      </c>
      <c r="P2337" s="8">
        <v>4800000</v>
      </c>
      <c r="R2337" s="8">
        <v>4750000</v>
      </c>
      <c r="T2337" s="8">
        <v>1.2277894736842105</v>
      </c>
      <c r="U2337" s="8">
        <v>6.6199999999999995E-2</v>
      </c>
      <c r="V2337">
        <f t="shared" si="220"/>
        <v>2019</v>
      </c>
      <c r="W2337">
        <f t="shared" si="221"/>
        <v>2019</v>
      </c>
      <c r="X2337" t="str">
        <f t="shared" si="222"/>
        <v>PBS0</v>
      </c>
    </row>
    <row r="2338" spans="1:24" x14ac:dyDescent="0.2">
      <c r="A2338" s="4">
        <v>43781</v>
      </c>
      <c r="B2338" s="4">
        <v>43783</v>
      </c>
      <c r="C2338" t="s">
        <v>628</v>
      </c>
      <c r="D2338" t="s">
        <v>777</v>
      </c>
      <c r="E2338" s="4">
        <v>49049</v>
      </c>
      <c r="F2338" s="6">
        <v>8.6249999999999993E-2</v>
      </c>
      <c r="G2338" s="6">
        <v>7.6249999999999998E-2</v>
      </c>
      <c r="H2338" s="6">
        <v>7.7835399999999999E-2</v>
      </c>
      <c r="I2338" s="6">
        <v>7.9375000000000001E-2</v>
      </c>
      <c r="N2338" s="8">
        <v>1116000</v>
      </c>
      <c r="P2338" s="8">
        <v>10000</v>
      </c>
      <c r="S2338" s="8">
        <v>0</v>
      </c>
      <c r="U2338" s="8">
        <v>7.6300000000000007E-2</v>
      </c>
      <c r="V2338">
        <f t="shared" si="220"/>
        <v>2019</v>
      </c>
      <c r="W2338">
        <f t="shared" si="221"/>
        <v>2019</v>
      </c>
      <c r="X2338" t="str">
        <f t="shared" si="222"/>
        <v>PBS0</v>
      </c>
    </row>
    <row r="2339" spans="1:24" x14ac:dyDescent="0.2">
      <c r="A2339" s="4">
        <v>43781</v>
      </c>
      <c r="B2339" s="4">
        <v>43783</v>
      </c>
      <c r="C2339" t="s">
        <v>628</v>
      </c>
      <c r="D2339" t="s">
        <v>410</v>
      </c>
      <c r="E2339" s="4">
        <v>52336</v>
      </c>
      <c r="F2339" s="6">
        <v>6.7500000000000004E-2</v>
      </c>
      <c r="G2339" s="6">
        <v>7.8437499999999993E-2</v>
      </c>
      <c r="H2339" s="6">
        <v>7.9695199999999994E-2</v>
      </c>
      <c r="I2339" s="6">
        <v>8.1562499999999996E-2</v>
      </c>
      <c r="J2339" s="6">
        <v>7.8437499999999993E-2</v>
      </c>
      <c r="K2339" s="6">
        <v>7.8437499999999993E-2</v>
      </c>
      <c r="L2339" s="6">
        <v>7.8437499999999993E-2</v>
      </c>
      <c r="N2339" s="8">
        <v>357000</v>
      </c>
      <c r="P2339" s="8">
        <v>200000</v>
      </c>
      <c r="R2339" s="8">
        <v>200000</v>
      </c>
      <c r="T2339" s="8">
        <v>1.7849999999999999</v>
      </c>
      <c r="U2339" s="8">
        <v>7.85E-2</v>
      </c>
      <c r="V2339">
        <f t="shared" si="220"/>
        <v>2019</v>
      </c>
      <c r="W2339">
        <f t="shared" si="221"/>
        <v>2019</v>
      </c>
      <c r="X2339" t="str">
        <f t="shared" si="222"/>
        <v>PBS0</v>
      </c>
    </row>
    <row r="2340" spans="1:24" x14ac:dyDescent="0.2">
      <c r="A2340" s="4">
        <v>43788</v>
      </c>
      <c r="B2340" s="4">
        <v>43790</v>
      </c>
      <c r="C2340" t="s">
        <v>628</v>
      </c>
      <c r="D2340" t="s">
        <v>852</v>
      </c>
      <c r="E2340" s="4">
        <v>43881</v>
      </c>
      <c r="F2340" s="6" t="s">
        <v>630</v>
      </c>
      <c r="G2340" s="6">
        <v>4.5499999999999999E-2</v>
      </c>
      <c r="H2340" s="6">
        <v>4.6828700000000001E-2</v>
      </c>
      <c r="I2340" s="6">
        <v>4.8000000000000001E-2</v>
      </c>
      <c r="J2340" s="6">
        <v>4.5499999999999999E-2</v>
      </c>
      <c r="K2340" s="6">
        <v>4.6199999999999998E-2</v>
      </c>
      <c r="L2340" s="6">
        <v>4.7E-2</v>
      </c>
      <c r="M2340" s="8">
        <v>15000000</v>
      </c>
      <c r="N2340" s="8">
        <v>4130000</v>
      </c>
      <c r="O2340" s="8">
        <v>42006900</v>
      </c>
      <c r="P2340" s="8">
        <v>2000000</v>
      </c>
      <c r="Q2340" s="8">
        <v>37586500</v>
      </c>
      <c r="R2340" s="8">
        <v>1850000</v>
      </c>
      <c r="S2340" s="8">
        <v>23000000</v>
      </c>
      <c r="T2340" s="8">
        <v>2.2324324324324323</v>
      </c>
      <c r="U2340" s="8">
        <v>4.6300000000000001E-2</v>
      </c>
      <c r="V2340">
        <f t="shared" si="220"/>
        <v>2019</v>
      </c>
      <c r="W2340">
        <f t="shared" si="221"/>
        <v>2019</v>
      </c>
      <c r="X2340" t="str">
        <f t="shared" si="222"/>
        <v>SPN0</v>
      </c>
    </row>
    <row r="2341" spans="1:24" x14ac:dyDescent="0.2">
      <c r="A2341" s="4">
        <v>43788</v>
      </c>
      <c r="B2341" s="4">
        <v>43790</v>
      </c>
      <c r="C2341" t="s">
        <v>628</v>
      </c>
      <c r="D2341" t="s">
        <v>853</v>
      </c>
      <c r="E2341" s="4">
        <v>44057</v>
      </c>
      <c r="F2341" s="6" t="s">
        <v>630</v>
      </c>
      <c r="G2341" s="6">
        <v>4.6300000000000001E-2</v>
      </c>
      <c r="H2341" s="6">
        <v>4.71776E-2</v>
      </c>
      <c r="I2341" s="6">
        <v>4.8399999999999999E-2</v>
      </c>
      <c r="J2341" s="6">
        <v>4.6300000000000001E-2</v>
      </c>
      <c r="K2341" s="6">
        <v>4.6638499999999999E-2</v>
      </c>
      <c r="L2341" s="6">
        <v>4.6800000000000001E-2</v>
      </c>
      <c r="N2341" s="8">
        <v>5775000</v>
      </c>
      <c r="P2341" s="8">
        <v>4250000</v>
      </c>
      <c r="R2341" s="8">
        <v>1950000</v>
      </c>
      <c r="T2341" s="8">
        <v>2.9615384615384617</v>
      </c>
      <c r="U2341" s="8">
        <v>4.7500000000000001E-2</v>
      </c>
      <c r="V2341">
        <f t="shared" si="220"/>
        <v>2019</v>
      </c>
      <c r="W2341">
        <f t="shared" si="221"/>
        <v>2019</v>
      </c>
      <c r="X2341" t="str">
        <f t="shared" si="222"/>
        <v>SPN1</v>
      </c>
    </row>
    <row r="2342" spans="1:24" x14ac:dyDescent="0.2">
      <c r="A2342" s="4">
        <v>43788</v>
      </c>
      <c r="B2342" s="4">
        <v>43790</v>
      </c>
      <c r="C2342" t="s">
        <v>628</v>
      </c>
      <c r="D2342" t="s">
        <v>830</v>
      </c>
      <c r="E2342" s="4">
        <v>45823</v>
      </c>
      <c r="F2342" s="6">
        <v>6.5000000000000002E-2</v>
      </c>
      <c r="G2342" s="6">
        <v>6.4199999999999993E-2</v>
      </c>
      <c r="H2342" s="6">
        <v>6.4948099999999995E-2</v>
      </c>
      <c r="I2342" s="6">
        <v>7.1199999999999999E-2</v>
      </c>
      <c r="J2342" s="6">
        <v>6.4199999999999993E-2</v>
      </c>
      <c r="K2342" s="6">
        <v>6.4657000000000006E-2</v>
      </c>
      <c r="L2342" s="6">
        <v>6.4899999999999999E-2</v>
      </c>
      <c r="N2342" s="8">
        <v>8217500</v>
      </c>
      <c r="P2342" s="8">
        <v>8100000</v>
      </c>
      <c r="R2342" s="8">
        <v>6350000</v>
      </c>
      <c r="T2342" s="8">
        <v>1.2940944881889764</v>
      </c>
      <c r="U2342" s="8">
        <v>6.4899999999999999E-2</v>
      </c>
      <c r="V2342">
        <f t="shared" si="220"/>
        <v>2019</v>
      </c>
      <c r="W2342">
        <f t="shared" si="221"/>
        <v>2019</v>
      </c>
      <c r="X2342" t="str">
        <f t="shared" si="222"/>
        <v>FR00</v>
      </c>
    </row>
    <row r="2343" spans="1:24" x14ac:dyDescent="0.2">
      <c r="A2343" s="4">
        <v>43788</v>
      </c>
      <c r="B2343" s="4">
        <v>43790</v>
      </c>
      <c r="C2343" t="s">
        <v>628</v>
      </c>
      <c r="D2343" t="s">
        <v>831</v>
      </c>
      <c r="E2343" s="4">
        <v>47741</v>
      </c>
      <c r="F2343" s="6">
        <v>7.0000000000000007E-2</v>
      </c>
      <c r="G2343" s="6">
        <v>7.0499999999999993E-2</v>
      </c>
      <c r="H2343" s="6">
        <v>7.0977700000000005E-2</v>
      </c>
      <c r="I2343" s="6">
        <v>7.4099999999999999E-2</v>
      </c>
      <c r="J2343" s="6">
        <v>7.0499999999999993E-2</v>
      </c>
      <c r="K2343" s="6">
        <v>7.0810200000000004E-2</v>
      </c>
      <c r="L2343" s="6">
        <v>7.0900000000000005E-2</v>
      </c>
      <c r="N2343" s="8">
        <v>14386500</v>
      </c>
      <c r="P2343" s="8">
        <v>14386500</v>
      </c>
      <c r="R2343" s="8">
        <v>7250000</v>
      </c>
      <c r="T2343" s="8">
        <v>1.984344827586207</v>
      </c>
      <c r="U2343" s="8">
        <v>7.1099999999999997E-2</v>
      </c>
      <c r="V2343">
        <f t="shared" si="220"/>
        <v>2019</v>
      </c>
      <c r="W2343">
        <f t="shared" si="221"/>
        <v>2019</v>
      </c>
      <c r="X2343" t="str">
        <f t="shared" si="222"/>
        <v>FR00</v>
      </c>
    </row>
    <row r="2344" spans="1:24" x14ac:dyDescent="0.2">
      <c r="A2344" s="4">
        <v>43788</v>
      </c>
      <c r="B2344" s="4">
        <v>43790</v>
      </c>
      <c r="C2344" t="s">
        <v>628</v>
      </c>
      <c r="D2344" t="s">
        <v>825</v>
      </c>
      <c r="E2344" s="4">
        <v>49475</v>
      </c>
      <c r="F2344" s="6">
        <v>7.4999999999999997E-2</v>
      </c>
      <c r="G2344" s="6">
        <v>7.3599999999999999E-2</v>
      </c>
      <c r="H2344" s="6">
        <v>7.4192800000000003E-2</v>
      </c>
      <c r="I2344" s="6">
        <v>7.51E-2</v>
      </c>
      <c r="J2344" s="6">
        <v>7.3599999999999999E-2</v>
      </c>
      <c r="K2344" s="6">
        <v>7.3950199999999994E-2</v>
      </c>
      <c r="L2344" s="6">
        <v>7.4099999999999999E-2</v>
      </c>
      <c r="N2344" s="8">
        <v>3575800</v>
      </c>
      <c r="P2344" s="8">
        <v>3050000</v>
      </c>
      <c r="R2344" s="8">
        <v>1700000</v>
      </c>
      <c r="T2344" s="8">
        <v>2.1034117647058825</v>
      </c>
      <c r="U2344" s="8">
        <v>7.4099999999999999E-2</v>
      </c>
      <c r="V2344">
        <f t="shared" si="220"/>
        <v>2019</v>
      </c>
      <c r="W2344">
        <f t="shared" si="221"/>
        <v>2019</v>
      </c>
      <c r="X2344" t="str">
        <f t="shared" si="222"/>
        <v>FR00</v>
      </c>
    </row>
    <row r="2345" spans="1:24" x14ac:dyDescent="0.2">
      <c r="A2345" s="4">
        <v>43788</v>
      </c>
      <c r="B2345" s="4">
        <v>43790</v>
      </c>
      <c r="C2345" t="s">
        <v>628</v>
      </c>
      <c r="D2345" t="s">
        <v>851</v>
      </c>
      <c r="E2345" s="4">
        <v>51241</v>
      </c>
      <c r="F2345" s="6">
        <v>7.4999999999999997E-2</v>
      </c>
      <c r="G2345" s="6">
        <v>7.4999999999999997E-2</v>
      </c>
      <c r="H2345" s="6">
        <v>7.5501499999999999E-2</v>
      </c>
      <c r="I2345" s="6">
        <v>7.6999999999999999E-2</v>
      </c>
      <c r="J2345" s="6">
        <v>7.4999999999999997E-2</v>
      </c>
      <c r="K2345" s="6">
        <v>7.5322600000000003E-2</v>
      </c>
      <c r="L2345" s="6">
        <v>7.5499999999999998E-2</v>
      </c>
      <c r="N2345" s="8">
        <v>4594400</v>
      </c>
      <c r="P2345" s="8">
        <v>4550000</v>
      </c>
      <c r="R2345" s="8">
        <v>2950000</v>
      </c>
      <c r="T2345" s="8">
        <v>1.5574237288135593</v>
      </c>
      <c r="U2345" s="8">
        <v>7.5499999999999998E-2</v>
      </c>
      <c r="V2345">
        <f t="shared" si="220"/>
        <v>2019</v>
      </c>
      <c r="W2345">
        <f t="shared" si="221"/>
        <v>2019</v>
      </c>
      <c r="X2345" t="str">
        <f t="shared" si="222"/>
        <v>FR00</v>
      </c>
    </row>
    <row r="2346" spans="1:24" x14ac:dyDescent="0.2">
      <c r="A2346" s="4">
        <v>43788</v>
      </c>
      <c r="B2346" s="4">
        <v>43790</v>
      </c>
      <c r="C2346" t="s">
        <v>628</v>
      </c>
      <c r="D2346" t="s">
        <v>680</v>
      </c>
      <c r="E2346" s="4">
        <v>54193</v>
      </c>
      <c r="F2346" s="6">
        <v>7.3749999999999996E-2</v>
      </c>
      <c r="G2346" s="6">
        <v>7.7499999999999999E-2</v>
      </c>
      <c r="H2346" s="6">
        <v>7.7826500000000007E-2</v>
      </c>
      <c r="I2346" s="6">
        <v>7.8799999999999995E-2</v>
      </c>
      <c r="J2346" s="6">
        <v>7.7499999999999999E-2</v>
      </c>
      <c r="K2346" s="6">
        <v>7.7687300000000001E-2</v>
      </c>
      <c r="L2346" s="6">
        <v>7.7799999999999994E-2</v>
      </c>
      <c r="N2346" s="8">
        <v>1327700</v>
      </c>
      <c r="P2346" s="8">
        <v>1250000</v>
      </c>
      <c r="R2346" s="8">
        <v>950000</v>
      </c>
      <c r="T2346" s="8">
        <v>1.397578947368421</v>
      </c>
      <c r="U2346" s="8">
        <v>7.7799999999999994E-2</v>
      </c>
      <c r="V2346">
        <f t="shared" si="220"/>
        <v>2019</v>
      </c>
      <c r="W2346">
        <f t="shared" si="221"/>
        <v>2019</v>
      </c>
      <c r="X2346" t="str">
        <f t="shared" si="222"/>
        <v>FR00</v>
      </c>
    </row>
    <row r="2347" spans="1:24" x14ac:dyDescent="0.2">
      <c r="A2347" s="4">
        <v>43795</v>
      </c>
      <c r="B2347" s="4">
        <v>43797</v>
      </c>
      <c r="C2347" t="s">
        <v>628</v>
      </c>
      <c r="D2347" t="s">
        <v>807</v>
      </c>
      <c r="E2347" s="4">
        <v>43966</v>
      </c>
      <c r="F2347" s="6" t="s">
        <v>630</v>
      </c>
      <c r="G2347" s="6">
        <v>4.6249999999999999E-2</v>
      </c>
      <c r="H2347" s="6">
        <v>4.8083599999999997E-2</v>
      </c>
      <c r="I2347" s="6">
        <v>5.5E-2</v>
      </c>
      <c r="J2347" s="6">
        <v>4.6249999999999999E-2</v>
      </c>
      <c r="K2347" s="6">
        <v>4.7462499999999998E-2</v>
      </c>
      <c r="L2347" s="6">
        <v>4.7812500000000001E-2</v>
      </c>
      <c r="M2347" s="8">
        <v>7000000</v>
      </c>
      <c r="N2347" s="8">
        <v>6940000</v>
      </c>
      <c r="O2347" s="8">
        <v>19510700</v>
      </c>
      <c r="P2347" s="8">
        <v>2800000</v>
      </c>
      <c r="Q2347" s="8">
        <v>11851700</v>
      </c>
      <c r="R2347" s="8">
        <v>1000000</v>
      </c>
      <c r="S2347" s="8">
        <v>7900000</v>
      </c>
      <c r="T2347" s="8">
        <v>6.94</v>
      </c>
      <c r="U2347" s="8">
        <v>4.8000000000000001E-2</v>
      </c>
      <c r="V2347">
        <f t="shared" si="220"/>
        <v>2019</v>
      </c>
      <c r="W2347">
        <f t="shared" si="221"/>
        <v>2019</v>
      </c>
      <c r="X2347" t="str">
        <f t="shared" si="222"/>
        <v>SPNS</v>
      </c>
    </row>
    <row r="2348" spans="1:24" x14ac:dyDescent="0.2">
      <c r="A2348" s="4">
        <v>43795</v>
      </c>
      <c r="B2348" s="4">
        <v>43797</v>
      </c>
      <c r="C2348" t="s">
        <v>628</v>
      </c>
      <c r="D2348" t="s">
        <v>331</v>
      </c>
      <c r="E2348" s="4">
        <v>44576</v>
      </c>
      <c r="F2348" s="6">
        <v>5.45E-2</v>
      </c>
      <c r="G2348" s="6">
        <v>6.25E-2</v>
      </c>
      <c r="H2348" s="6">
        <v>6.3273499999999996E-2</v>
      </c>
      <c r="I2348" s="6">
        <v>6.5000000000000002E-2</v>
      </c>
      <c r="J2348" s="6">
        <v>6.25E-2</v>
      </c>
      <c r="K2348" s="6">
        <v>6.2705399999999994E-2</v>
      </c>
      <c r="L2348" s="6">
        <v>6.2812499999999993E-2</v>
      </c>
      <c r="N2348" s="8">
        <v>5631000</v>
      </c>
      <c r="P2348" s="8">
        <v>3300000</v>
      </c>
      <c r="R2348" s="8">
        <v>1750000</v>
      </c>
      <c r="T2348" s="8">
        <v>3.2177142857142855</v>
      </c>
      <c r="U2348" s="8">
        <v>6.2899999999999998E-2</v>
      </c>
      <c r="V2348">
        <f t="shared" si="220"/>
        <v>2019</v>
      </c>
      <c r="W2348">
        <f t="shared" si="221"/>
        <v>2019</v>
      </c>
      <c r="X2348" t="str">
        <f t="shared" si="222"/>
        <v>PBS0</v>
      </c>
    </row>
    <row r="2349" spans="1:24" x14ac:dyDescent="0.2">
      <c r="A2349" s="4">
        <v>43795</v>
      </c>
      <c r="B2349" s="4">
        <v>43797</v>
      </c>
      <c r="C2349" t="s">
        <v>628</v>
      </c>
      <c r="D2349" t="s">
        <v>844</v>
      </c>
      <c r="E2349" s="4">
        <v>45580</v>
      </c>
      <c r="F2349" s="6">
        <v>6.6250000000000003E-2</v>
      </c>
      <c r="G2349" s="6">
        <v>6.5937499999999996E-2</v>
      </c>
      <c r="H2349" s="6">
        <v>6.6953100000000002E-2</v>
      </c>
      <c r="I2349" s="6">
        <v>6.8125000000000005E-2</v>
      </c>
      <c r="J2349" s="6">
        <v>6.5937499999999996E-2</v>
      </c>
      <c r="K2349" s="6">
        <v>6.6608299999999995E-2</v>
      </c>
      <c r="L2349" s="6">
        <v>6.7187499999999997E-2</v>
      </c>
      <c r="N2349" s="8">
        <v>2344500</v>
      </c>
      <c r="P2349" s="8">
        <v>1860000</v>
      </c>
      <c r="R2349" s="8">
        <v>1700000</v>
      </c>
      <c r="T2349" s="8">
        <v>1.3791176470588236</v>
      </c>
      <c r="U2349" s="8">
        <v>6.6699999999999995E-2</v>
      </c>
      <c r="V2349">
        <f t="shared" si="220"/>
        <v>2019</v>
      </c>
      <c r="W2349">
        <f t="shared" si="221"/>
        <v>2019</v>
      </c>
      <c r="X2349" t="str">
        <f t="shared" si="222"/>
        <v>PBS0</v>
      </c>
    </row>
    <row r="2350" spans="1:24" x14ac:dyDescent="0.2">
      <c r="A2350" s="4">
        <v>43795</v>
      </c>
      <c r="B2350" s="4">
        <v>43797</v>
      </c>
      <c r="C2350" t="s">
        <v>628</v>
      </c>
      <c r="D2350" t="s">
        <v>777</v>
      </c>
      <c r="E2350" s="4">
        <v>49049</v>
      </c>
      <c r="F2350" s="6">
        <v>8.6249999999999993E-2</v>
      </c>
      <c r="G2350" s="6">
        <v>7.7187500000000006E-2</v>
      </c>
      <c r="H2350" s="6">
        <v>7.7991599999999994E-2</v>
      </c>
      <c r="I2350" s="6">
        <v>7.8437499999999993E-2</v>
      </c>
      <c r="J2350" s="6">
        <v>7.7187500000000006E-2</v>
      </c>
      <c r="K2350" s="6">
        <v>7.7496999999999996E-2</v>
      </c>
      <c r="L2350" s="6">
        <v>7.7812500000000007E-2</v>
      </c>
      <c r="N2350" s="8">
        <v>853500</v>
      </c>
      <c r="P2350" s="8">
        <v>150000</v>
      </c>
      <c r="R2350" s="8">
        <v>150000</v>
      </c>
      <c r="S2350" s="8">
        <v>0</v>
      </c>
      <c r="T2350" s="8">
        <v>5.69</v>
      </c>
      <c r="U2350" s="8">
        <v>7.7499999999999999E-2</v>
      </c>
      <c r="V2350">
        <f t="shared" si="220"/>
        <v>2019</v>
      </c>
      <c r="W2350">
        <f t="shared" si="221"/>
        <v>2019</v>
      </c>
      <c r="X2350" t="str">
        <f t="shared" si="222"/>
        <v>PBS0</v>
      </c>
    </row>
    <row r="2351" spans="1:24" x14ac:dyDescent="0.2">
      <c r="A2351" s="4">
        <v>43795</v>
      </c>
      <c r="B2351" s="4">
        <v>43797</v>
      </c>
      <c r="C2351" t="s">
        <v>628</v>
      </c>
      <c r="D2351" t="s">
        <v>670</v>
      </c>
      <c r="E2351" s="4">
        <v>53888</v>
      </c>
      <c r="F2351" s="6">
        <v>0.08</v>
      </c>
      <c r="G2351" s="6">
        <v>7.9375000000000001E-2</v>
      </c>
      <c r="H2351" s="6">
        <v>8.0111000000000002E-2</v>
      </c>
      <c r="I2351" s="6">
        <v>8.0625000000000002E-2</v>
      </c>
      <c r="J2351" s="6">
        <v>7.9375000000000001E-2</v>
      </c>
      <c r="K2351" s="6">
        <v>8.0038100000000001E-2</v>
      </c>
      <c r="L2351" s="6">
        <v>8.0312499999999995E-2</v>
      </c>
      <c r="N2351" s="8">
        <v>3741700</v>
      </c>
      <c r="P2351" s="8">
        <v>3741700</v>
      </c>
      <c r="R2351" s="8">
        <v>3300000</v>
      </c>
      <c r="T2351" s="8">
        <v>1.1338484848484849</v>
      </c>
      <c r="U2351" s="8">
        <v>8.0399999999999999E-2</v>
      </c>
      <c r="V2351">
        <f t="shared" si="220"/>
        <v>2019</v>
      </c>
      <c r="W2351">
        <f t="shared" si="221"/>
        <v>2019</v>
      </c>
      <c r="X2351" t="str">
        <f t="shared" si="222"/>
        <v>PBS0</v>
      </c>
    </row>
    <row r="2352" spans="1:24" x14ac:dyDescent="0.2">
      <c r="A2352" s="4">
        <v>43795</v>
      </c>
      <c r="B2352" s="4">
        <v>43797</v>
      </c>
      <c r="C2352" t="s">
        <v>624</v>
      </c>
      <c r="D2352" t="s">
        <v>854</v>
      </c>
      <c r="E2352" s="4">
        <v>44510</v>
      </c>
      <c r="F2352" s="6">
        <v>6.7500000000000004E-2</v>
      </c>
      <c r="K2352" s="6">
        <v>6.7500000000000004E-2</v>
      </c>
      <c r="M2352" s="8">
        <v>2000000</v>
      </c>
      <c r="N2352" s="8">
        <v>1459880</v>
      </c>
      <c r="P2352" s="8">
        <v>1459880</v>
      </c>
      <c r="R2352" s="8">
        <v>1459880</v>
      </c>
      <c r="T2352" s="8">
        <v>1</v>
      </c>
      <c r="U2352" s="8">
        <v>6.7500000000000004E-2</v>
      </c>
      <c r="V2352">
        <f t="shared" si="220"/>
        <v>2019</v>
      </c>
      <c r="W2352">
        <f t="shared" si="221"/>
        <v>2019</v>
      </c>
      <c r="X2352" t="str">
        <f t="shared" si="222"/>
        <v>ST-0</v>
      </c>
    </row>
    <row r="2353" spans="1:24" x14ac:dyDescent="0.2">
      <c r="A2353" s="4">
        <v>43837</v>
      </c>
      <c r="B2353" s="4">
        <v>43839</v>
      </c>
      <c r="C2353" t="s">
        <v>628</v>
      </c>
      <c r="D2353" t="s">
        <v>799</v>
      </c>
      <c r="E2353" s="4">
        <v>43931</v>
      </c>
      <c r="F2353" s="6" t="s">
        <v>630</v>
      </c>
      <c r="G2353" s="6">
        <v>4.2500000000000003E-2</v>
      </c>
      <c r="H2353" s="6">
        <v>4.5751500000000001E-2</v>
      </c>
      <c r="I2353" s="6">
        <v>4.9500000000000002E-2</v>
      </c>
      <c r="J2353" s="6">
        <v>4.2500000000000003E-2</v>
      </c>
      <c r="K2353" s="6">
        <v>4.4173299999999999E-2</v>
      </c>
      <c r="L2353" s="6">
        <v>4.4999999999999998E-2</v>
      </c>
      <c r="M2353" s="8">
        <v>15000000</v>
      </c>
      <c r="N2353" s="8">
        <v>13200000</v>
      </c>
      <c r="O2353" s="8">
        <v>81542200</v>
      </c>
      <c r="P2353" s="8">
        <v>13200000</v>
      </c>
      <c r="Q2353" s="8">
        <v>59990000</v>
      </c>
      <c r="R2353" s="8">
        <v>1500000</v>
      </c>
      <c r="S2353" s="8">
        <v>20000000</v>
      </c>
      <c r="T2353" s="8">
        <v>8.8000000000000007</v>
      </c>
      <c r="U2353" s="6">
        <v>4.65E-2</v>
      </c>
      <c r="V2353">
        <f t="shared" ref="V2353" si="223">YEAR(A2353)</f>
        <v>2020</v>
      </c>
      <c r="W2353">
        <f t="shared" ref="W2353" si="224">YEAR(B2353)</f>
        <v>2020</v>
      </c>
      <c r="X2353" t="str">
        <f t="shared" ref="X2353" si="225">LEFT(D2353,4)</f>
        <v>SPN1</v>
      </c>
    </row>
    <row r="2354" spans="1:24" x14ac:dyDescent="0.2">
      <c r="A2354" s="4">
        <v>43837</v>
      </c>
      <c r="B2354" s="4">
        <v>43839</v>
      </c>
      <c r="C2354" t="s">
        <v>628</v>
      </c>
      <c r="D2354" t="s">
        <v>857</v>
      </c>
      <c r="E2354" s="4">
        <v>44204</v>
      </c>
      <c r="F2354" s="6" t="s">
        <v>630</v>
      </c>
      <c r="G2354" s="6">
        <v>4.6399999999999997E-2</v>
      </c>
      <c r="H2354" s="6">
        <v>4.7655599999999999E-2</v>
      </c>
      <c r="I2354" s="6">
        <v>5.2999999999999999E-2</v>
      </c>
      <c r="J2354" s="6">
        <v>4.6399999999999997E-2</v>
      </c>
      <c r="K2354" s="6">
        <v>4.6406700000000002E-2</v>
      </c>
      <c r="L2354" s="6">
        <v>4.65E-2</v>
      </c>
      <c r="N2354" s="8">
        <v>12440000</v>
      </c>
      <c r="P2354" s="8">
        <v>12440000</v>
      </c>
      <c r="R2354" s="8">
        <v>1500000</v>
      </c>
      <c r="T2354" s="8">
        <v>8.293333333333333</v>
      </c>
      <c r="U2354" s="6">
        <v>4.9000000000000002E-2</v>
      </c>
      <c r="V2354">
        <f t="shared" ref="V2354:V2414" si="226">YEAR(A2354)</f>
        <v>2020</v>
      </c>
      <c r="W2354">
        <f t="shared" ref="W2354:W2414" si="227">YEAR(B2354)</f>
        <v>2020</v>
      </c>
      <c r="X2354" t="str">
        <f t="shared" ref="X2354:X2414" si="228">LEFT(D2354,4)</f>
        <v>SPN1</v>
      </c>
    </row>
    <row r="2355" spans="1:24" x14ac:dyDescent="0.2">
      <c r="A2355" s="4">
        <v>43837</v>
      </c>
      <c r="B2355" s="4">
        <v>43839</v>
      </c>
      <c r="C2355" t="s">
        <v>628</v>
      </c>
      <c r="D2355" t="s">
        <v>830</v>
      </c>
      <c r="E2355" s="4">
        <v>45823</v>
      </c>
      <c r="F2355" s="6">
        <v>6.5000000000000002E-2</v>
      </c>
      <c r="G2355" s="6">
        <v>6.3500000000000001E-2</v>
      </c>
      <c r="H2355" s="6">
        <v>6.4116999999999993E-2</v>
      </c>
      <c r="I2355" s="6">
        <v>6.5000000000000002E-2</v>
      </c>
      <c r="J2355" s="6">
        <v>6.3500000000000001E-2</v>
      </c>
      <c r="K2355" s="6">
        <v>6.3793900000000001E-2</v>
      </c>
      <c r="L2355" s="6">
        <v>6.3899999999999998E-2</v>
      </c>
      <c r="N2355" s="8">
        <v>17034400</v>
      </c>
      <c r="P2355" s="8">
        <v>11000000</v>
      </c>
      <c r="R2355" s="8">
        <v>5650000</v>
      </c>
      <c r="T2355" s="8">
        <v>3.0149380530973451</v>
      </c>
      <c r="U2355" s="6">
        <v>6.3899999999999998E-2</v>
      </c>
      <c r="V2355">
        <f t="shared" si="226"/>
        <v>2020</v>
      </c>
      <c r="W2355">
        <f t="shared" si="227"/>
        <v>2020</v>
      </c>
      <c r="X2355" t="str">
        <f t="shared" si="228"/>
        <v>FR00</v>
      </c>
    </row>
    <row r="2356" spans="1:24" x14ac:dyDescent="0.2">
      <c r="A2356" s="4">
        <v>43837</v>
      </c>
      <c r="B2356" s="4">
        <v>43839</v>
      </c>
      <c r="C2356" t="s">
        <v>628</v>
      </c>
      <c r="D2356" t="s">
        <v>831</v>
      </c>
      <c r="E2356" s="4">
        <v>47741</v>
      </c>
      <c r="F2356" s="6">
        <v>7.0000000000000007E-2</v>
      </c>
      <c r="G2356" s="6">
        <v>7.0499999999999993E-2</v>
      </c>
      <c r="H2356" s="6">
        <v>7.1137199999999998E-2</v>
      </c>
      <c r="I2356" s="6">
        <v>7.1900000000000006E-2</v>
      </c>
      <c r="J2356" s="6">
        <v>7.0499999999999993E-2</v>
      </c>
      <c r="K2356" s="6">
        <v>7.09341E-2</v>
      </c>
      <c r="L2356" s="6">
        <v>7.0999999999999994E-2</v>
      </c>
      <c r="N2356" s="8">
        <v>28785500</v>
      </c>
      <c r="P2356" s="8">
        <v>16950000</v>
      </c>
      <c r="R2356" s="8">
        <v>6400000</v>
      </c>
      <c r="T2356" s="8">
        <v>4.4977343750000003</v>
      </c>
      <c r="U2356" s="6">
        <v>7.0999999999999994E-2</v>
      </c>
      <c r="V2356">
        <f t="shared" si="226"/>
        <v>2020</v>
      </c>
      <c r="W2356">
        <f t="shared" si="227"/>
        <v>2020</v>
      </c>
      <c r="X2356" t="str">
        <f t="shared" si="228"/>
        <v>FR00</v>
      </c>
    </row>
    <row r="2357" spans="1:24" x14ac:dyDescent="0.2">
      <c r="A2357" s="4">
        <v>43837</v>
      </c>
      <c r="B2357" s="4">
        <v>43839</v>
      </c>
      <c r="C2357" t="s">
        <v>628</v>
      </c>
      <c r="D2357" t="s">
        <v>825</v>
      </c>
      <c r="E2357" s="4">
        <v>49475</v>
      </c>
      <c r="F2357" s="6">
        <v>7.4999999999999997E-2</v>
      </c>
      <c r="G2357" s="6">
        <v>7.4200000000000002E-2</v>
      </c>
      <c r="H2357" s="6">
        <v>7.4610800000000005E-2</v>
      </c>
      <c r="I2357" s="6">
        <v>7.5499999999999998E-2</v>
      </c>
      <c r="J2357" s="6">
        <v>7.4200000000000002E-2</v>
      </c>
      <c r="K2357" s="6">
        <v>7.4438400000000002E-2</v>
      </c>
      <c r="L2357" s="6">
        <v>7.4499999999999997E-2</v>
      </c>
      <c r="N2357" s="8">
        <v>6050000</v>
      </c>
      <c r="P2357" s="8">
        <v>4500000</v>
      </c>
      <c r="R2357" s="8">
        <v>3100000</v>
      </c>
      <c r="T2357" s="8">
        <v>1.9516129032258065</v>
      </c>
      <c r="U2357" s="6">
        <v>7.4499999999999997E-2</v>
      </c>
      <c r="V2357">
        <f t="shared" si="226"/>
        <v>2020</v>
      </c>
      <c r="W2357">
        <f t="shared" si="227"/>
        <v>2020</v>
      </c>
      <c r="X2357" t="str">
        <f t="shared" si="228"/>
        <v>FR00</v>
      </c>
    </row>
    <row r="2358" spans="1:24" x14ac:dyDescent="0.2">
      <c r="A2358" s="4">
        <v>43837</v>
      </c>
      <c r="B2358" s="4">
        <v>43839</v>
      </c>
      <c r="C2358" t="s">
        <v>628</v>
      </c>
      <c r="D2358" t="s">
        <v>851</v>
      </c>
      <c r="E2358" s="4">
        <v>51241</v>
      </c>
      <c r="F2358" s="6">
        <v>7.4999999999999997E-2</v>
      </c>
      <c r="G2358" s="6">
        <v>7.5200000000000003E-2</v>
      </c>
      <c r="H2358" s="6">
        <v>7.5700100000000006E-2</v>
      </c>
      <c r="I2358" s="6">
        <v>7.6499999999999999E-2</v>
      </c>
      <c r="J2358" s="6">
        <v>7.5200000000000003E-2</v>
      </c>
      <c r="K2358" s="6">
        <v>7.5388800000000006E-2</v>
      </c>
      <c r="L2358" s="6">
        <v>7.5499999999999998E-2</v>
      </c>
      <c r="N2358" s="8">
        <v>2412500</v>
      </c>
      <c r="P2358" s="8">
        <v>750000</v>
      </c>
      <c r="R2358" s="8">
        <v>750000</v>
      </c>
      <c r="T2358" s="8">
        <v>3.2166666666666668</v>
      </c>
      <c r="U2358" s="6">
        <v>7.5399999999999995E-2</v>
      </c>
      <c r="V2358">
        <f t="shared" si="226"/>
        <v>2020</v>
      </c>
      <c r="W2358">
        <f t="shared" si="227"/>
        <v>2020</v>
      </c>
      <c r="X2358" t="str">
        <f t="shared" si="228"/>
        <v>FR00</v>
      </c>
    </row>
    <row r="2359" spans="1:24" x14ac:dyDescent="0.2">
      <c r="A2359" s="4">
        <v>43837</v>
      </c>
      <c r="B2359" s="4">
        <v>43839</v>
      </c>
      <c r="C2359" t="s">
        <v>628</v>
      </c>
      <c r="D2359" t="s">
        <v>680</v>
      </c>
      <c r="E2359" s="4">
        <v>54193</v>
      </c>
      <c r="F2359" s="6">
        <v>7.3749999999999996E-2</v>
      </c>
      <c r="G2359" s="6">
        <v>7.6899999999999996E-2</v>
      </c>
      <c r="H2359" s="6">
        <v>7.7340900000000004E-2</v>
      </c>
      <c r="I2359" s="6">
        <v>7.8799999999999995E-2</v>
      </c>
      <c r="J2359" s="6">
        <v>7.6899999999999996E-2</v>
      </c>
      <c r="K2359" s="6">
        <v>7.7189400000000005E-2</v>
      </c>
      <c r="L2359" s="6">
        <v>7.7299999999999994E-2</v>
      </c>
      <c r="N2359" s="8">
        <v>1619800</v>
      </c>
      <c r="P2359" s="8">
        <v>1150000</v>
      </c>
      <c r="R2359" s="8">
        <v>1100000</v>
      </c>
      <c r="T2359" s="8">
        <v>1.4725454545454546</v>
      </c>
      <c r="U2359" s="6">
        <v>7.7200000000000005E-2</v>
      </c>
      <c r="V2359">
        <f t="shared" si="226"/>
        <v>2020</v>
      </c>
      <c r="W2359">
        <f t="shared" si="227"/>
        <v>2020</v>
      </c>
      <c r="X2359" t="str">
        <f t="shared" si="228"/>
        <v>FR00</v>
      </c>
    </row>
    <row r="2360" spans="1:24" x14ac:dyDescent="0.2">
      <c r="A2360" s="4">
        <v>43837</v>
      </c>
      <c r="B2360" s="4">
        <v>43847</v>
      </c>
      <c r="C2360" t="s">
        <v>624</v>
      </c>
      <c r="D2360" t="s">
        <v>858</v>
      </c>
      <c r="E2360" s="4">
        <v>47528</v>
      </c>
      <c r="F2360" s="6">
        <v>2.8500000000000001E-2</v>
      </c>
      <c r="N2360" s="8">
        <v>59020944.248000003</v>
      </c>
      <c r="P2360" s="8">
        <v>16384800</v>
      </c>
      <c r="R2360" s="8">
        <v>16384800</v>
      </c>
      <c r="U2360" s="6"/>
      <c r="V2360">
        <f t="shared" si="226"/>
        <v>2020</v>
      </c>
      <c r="W2360">
        <f t="shared" si="227"/>
        <v>2020</v>
      </c>
      <c r="X2360" t="str">
        <f t="shared" si="228"/>
        <v>RI02</v>
      </c>
    </row>
    <row r="2361" spans="1:24" x14ac:dyDescent="0.2">
      <c r="A2361" s="4">
        <v>43837</v>
      </c>
      <c r="B2361" s="4">
        <v>43847</v>
      </c>
      <c r="C2361" t="s">
        <v>624</v>
      </c>
      <c r="D2361" t="s">
        <v>859</v>
      </c>
      <c r="E2361" s="4">
        <v>54833</v>
      </c>
      <c r="F2361" s="6">
        <v>3.5000000000000003E-2</v>
      </c>
      <c r="N2361" s="8">
        <v>46078973.040000007</v>
      </c>
      <c r="P2361" s="8">
        <v>10923200</v>
      </c>
      <c r="R2361" s="8">
        <v>10923200</v>
      </c>
      <c r="U2361" s="6"/>
      <c r="V2361">
        <f t="shared" si="226"/>
        <v>2020</v>
      </c>
      <c r="W2361">
        <f t="shared" si="227"/>
        <v>2020</v>
      </c>
      <c r="X2361" t="str">
        <f t="shared" si="228"/>
        <v>RI02</v>
      </c>
    </row>
    <row r="2362" spans="1:24" x14ac:dyDescent="0.2">
      <c r="A2362" s="4">
        <v>43837</v>
      </c>
      <c r="B2362" s="4">
        <v>43847</v>
      </c>
      <c r="C2362" t="s">
        <v>624</v>
      </c>
      <c r="D2362" t="s">
        <v>860</v>
      </c>
      <c r="E2362" s="4">
        <v>46432</v>
      </c>
      <c r="F2362" s="6">
        <v>8.9999999999999993E-3</v>
      </c>
      <c r="N2362" s="8">
        <v>67501671.93979001</v>
      </c>
      <c r="P2362" s="8">
        <v>15207830</v>
      </c>
      <c r="R2362" s="8">
        <v>15207830</v>
      </c>
      <c r="U2362" s="6"/>
      <c r="V2362">
        <f t="shared" si="226"/>
        <v>2020</v>
      </c>
      <c r="W2362">
        <f t="shared" si="227"/>
        <v>2020</v>
      </c>
      <c r="X2362" t="str">
        <f t="shared" si="228"/>
        <v>RIEU</v>
      </c>
    </row>
    <row r="2363" spans="1:24" x14ac:dyDescent="0.2">
      <c r="A2363" s="4">
        <v>43844</v>
      </c>
      <c r="B2363" s="4">
        <v>43846</v>
      </c>
      <c r="C2363" t="s">
        <v>628</v>
      </c>
      <c r="D2363" t="s">
        <v>861</v>
      </c>
      <c r="E2363" s="4">
        <v>44027</v>
      </c>
      <c r="F2363" s="6" t="s">
        <v>630</v>
      </c>
      <c r="G2363" s="6">
        <v>4.1250000000000002E-2</v>
      </c>
      <c r="H2363" s="6">
        <v>4.4363E-2</v>
      </c>
      <c r="I2363" s="6">
        <v>4.6249999999999999E-2</v>
      </c>
      <c r="J2363" s="6">
        <v>4.1250000000000002E-2</v>
      </c>
      <c r="K2363" s="6">
        <v>4.2041700000000001E-2</v>
      </c>
      <c r="L2363" s="6">
        <v>4.2500000000000003E-2</v>
      </c>
      <c r="M2363" s="8">
        <v>7000000</v>
      </c>
      <c r="N2363" s="8">
        <v>21150000</v>
      </c>
      <c r="O2363" s="8">
        <v>59143000</v>
      </c>
      <c r="P2363" s="8">
        <v>20900000</v>
      </c>
      <c r="Q2363" s="8">
        <v>39040000</v>
      </c>
      <c r="R2363" s="8">
        <v>1500000</v>
      </c>
      <c r="S2363" s="8">
        <v>7000000</v>
      </c>
      <c r="T2363" s="8">
        <v>14.1</v>
      </c>
      <c r="U2363" s="6">
        <v>4.7500000000000001E-2</v>
      </c>
      <c r="V2363">
        <f t="shared" si="226"/>
        <v>2020</v>
      </c>
      <c r="W2363">
        <f t="shared" si="227"/>
        <v>2020</v>
      </c>
      <c r="X2363" t="str">
        <f t="shared" si="228"/>
        <v>SPNS</v>
      </c>
    </row>
    <row r="2364" spans="1:24" x14ac:dyDescent="0.2">
      <c r="A2364" s="4">
        <v>43844</v>
      </c>
      <c r="B2364" s="4">
        <v>43846</v>
      </c>
      <c r="C2364" t="s">
        <v>628</v>
      </c>
      <c r="D2364" t="s">
        <v>331</v>
      </c>
      <c r="E2364" s="4">
        <v>44576</v>
      </c>
      <c r="F2364" s="6">
        <v>5.45E-2</v>
      </c>
      <c r="G2364" s="6">
        <v>5.7500000000000002E-2</v>
      </c>
      <c r="H2364" s="6">
        <v>6.0375199999999997E-2</v>
      </c>
      <c r="I2364" s="6">
        <v>6.3125000000000001E-2</v>
      </c>
      <c r="J2364" s="6">
        <v>5.7500000000000002E-2</v>
      </c>
      <c r="K2364" s="6">
        <v>5.8515299999999999E-2</v>
      </c>
      <c r="L2364" s="6">
        <v>5.9062499999999997E-2</v>
      </c>
      <c r="N2364" s="8">
        <v>22182000</v>
      </c>
      <c r="P2364" s="8">
        <v>3800000</v>
      </c>
      <c r="R2364" s="8">
        <v>1550000</v>
      </c>
      <c r="T2364" s="8">
        <v>14.310967741935483</v>
      </c>
      <c r="U2364" s="6">
        <v>5.91E-2</v>
      </c>
      <c r="V2364">
        <f t="shared" si="226"/>
        <v>2020</v>
      </c>
      <c r="W2364">
        <f t="shared" si="227"/>
        <v>2020</v>
      </c>
      <c r="X2364" t="str">
        <f t="shared" si="228"/>
        <v>PBS0</v>
      </c>
    </row>
    <row r="2365" spans="1:24" x14ac:dyDescent="0.2">
      <c r="A2365" s="4">
        <v>43844</v>
      </c>
      <c r="B2365" s="4">
        <v>43846</v>
      </c>
      <c r="C2365" t="s">
        <v>628</v>
      </c>
      <c r="D2365" t="s">
        <v>844</v>
      </c>
      <c r="E2365" s="4">
        <v>45580</v>
      </c>
      <c r="F2365" s="6">
        <v>6.6250000000000003E-2</v>
      </c>
      <c r="G2365" s="6">
        <v>6.4062499999999994E-2</v>
      </c>
      <c r="H2365" s="6">
        <v>6.5339099999999997E-2</v>
      </c>
      <c r="I2365" s="6">
        <v>6.7812499999999998E-2</v>
      </c>
      <c r="J2365" s="6">
        <v>6.4062499999999994E-2</v>
      </c>
      <c r="K2365" s="6">
        <v>6.4192799999999994E-2</v>
      </c>
      <c r="L2365" s="6">
        <v>6.4375000000000002E-2</v>
      </c>
      <c r="N2365" s="8">
        <v>12431000</v>
      </c>
      <c r="P2365" s="8">
        <v>11450000</v>
      </c>
      <c r="R2365" s="8">
        <v>2450000</v>
      </c>
      <c r="T2365" s="8">
        <v>5.0738775510204084</v>
      </c>
      <c r="U2365" s="6">
        <v>6.5199999999999994E-2</v>
      </c>
      <c r="V2365">
        <f t="shared" si="226"/>
        <v>2020</v>
      </c>
      <c r="W2365">
        <f t="shared" si="227"/>
        <v>2020</v>
      </c>
      <c r="X2365" t="str">
        <f t="shared" si="228"/>
        <v>PBS0</v>
      </c>
    </row>
    <row r="2366" spans="1:24" x14ac:dyDescent="0.2">
      <c r="A2366" s="4">
        <v>43844</v>
      </c>
      <c r="B2366" s="4">
        <v>43846</v>
      </c>
      <c r="C2366" t="s">
        <v>628</v>
      </c>
      <c r="D2366" t="s">
        <v>410</v>
      </c>
      <c r="E2366" s="4">
        <v>52336</v>
      </c>
      <c r="F2366" s="6">
        <v>6.7500000000000004E-2</v>
      </c>
      <c r="G2366" s="6">
        <v>7.6249999999999998E-2</v>
      </c>
      <c r="H2366" s="6">
        <v>7.7597200000000005E-2</v>
      </c>
      <c r="I2366" s="6">
        <v>8.0312499999999995E-2</v>
      </c>
      <c r="J2366" s="6">
        <v>7.6249999999999998E-2</v>
      </c>
      <c r="K2366" s="6">
        <v>7.7021999999999993E-2</v>
      </c>
      <c r="L2366" s="6">
        <v>7.7187500000000006E-2</v>
      </c>
      <c r="N2366" s="8">
        <v>3380000</v>
      </c>
      <c r="P2366" s="8">
        <v>2890000</v>
      </c>
      <c r="R2366" s="8">
        <v>1500000</v>
      </c>
      <c r="T2366" s="8">
        <v>2.2533333333333334</v>
      </c>
      <c r="U2366" s="6">
        <v>7.9399999999999998E-2</v>
      </c>
      <c r="V2366">
        <f t="shared" si="226"/>
        <v>2020</v>
      </c>
      <c r="W2366">
        <f t="shared" si="227"/>
        <v>2020</v>
      </c>
      <c r="X2366" t="str">
        <f t="shared" si="228"/>
        <v>PBS0</v>
      </c>
    </row>
    <row r="2367" spans="1:24" x14ac:dyDescent="0.2">
      <c r="A2367" s="4">
        <v>43851</v>
      </c>
      <c r="B2367" s="4">
        <v>43853</v>
      </c>
      <c r="C2367" t="s">
        <v>628</v>
      </c>
      <c r="D2367" t="s">
        <v>862</v>
      </c>
      <c r="E2367" s="4">
        <v>43943</v>
      </c>
      <c r="F2367" s="6" t="s">
        <v>630</v>
      </c>
      <c r="G2367" s="6">
        <v>3.9E-2</v>
      </c>
      <c r="H2367" s="6">
        <v>4.1106999999999998E-2</v>
      </c>
      <c r="I2367" s="6">
        <v>4.4900000000000002E-2</v>
      </c>
      <c r="J2367" s="6">
        <v>3.9E-2</v>
      </c>
      <c r="K2367" s="6">
        <v>3.9399999999999998E-2</v>
      </c>
      <c r="L2367" s="6">
        <v>3.95E-2</v>
      </c>
      <c r="M2367" s="8">
        <v>15000000</v>
      </c>
      <c r="N2367" s="8">
        <v>21990000</v>
      </c>
      <c r="O2367" s="8">
        <v>94979700</v>
      </c>
      <c r="P2367" s="8">
        <v>15800000</v>
      </c>
      <c r="Q2367" s="8">
        <v>71250000</v>
      </c>
      <c r="R2367" s="8">
        <v>1500000</v>
      </c>
      <c r="S2367" s="8">
        <v>20000000</v>
      </c>
      <c r="T2367" s="8">
        <v>14.66</v>
      </c>
      <c r="U2367" s="6">
        <v>4.3999999999999997E-2</v>
      </c>
      <c r="V2367">
        <f t="shared" si="226"/>
        <v>2020</v>
      </c>
      <c r="W2367">
        <f t="shared" si="227"/>
        <v>2020</v>
      </c>
      <c r="X2367" t="str">
        <f t="shared" si="228"/>
        <v>SPN0</v>
      </c>
    </row>
    <row r="2368" spans="1:24" x14ac:dyDescent="0.2">
      <c r="A2368" s="4">
        <v>43851</v>
      </c>
      <c r="B2368" s="4">
        <v>43853</v>
      </c>
      <c r="C2368" t="s">
        <v>628</v>
      </c>
      <c r="D2368" t="s">
        <v>857</v>
      </c>
      <c r="E2368" s="4">
        <v>44204</v>
      </c>
      <c r="F2368" s="6" t="s">
        <v>630</v>
      </c>
      <c r="G2368" s="6">
        <v>4.1500000000000002E-2</v>
      </c>
      <c r="H2368" s="6">
        <v>4.3268000000000001E-2</v>
      </c>
      <c r="I2368" s="6">
        <v>4.5600000000000002E-2</v>
      </c>
      <c r="J2368" s="6">
        <v>4.1500000000000002E-2</v>
      </c>
      <c r="K2368" s="6">
        <v>4.19333E-2</v>
      </c>
      <c r="L2368" s="6">
        <v>4.2000000000000003E-2</v>
      </c>
      <c r="N2368" s="8">
        <v>21490000</v>
      </c>
      <c r="P2368" s="8">
        <v>14700000</v>
      </c>
      <c r="R2368" s="8">
        <v>1500000</v>
      </c>
      <c r="T2368" s="8">
        <v>14.326666666666666</v>
      </c>
      <c r="U2368" s="6">
        <v>4.5999999999999999E-2</v>
      </c>
      <c r="V2368">
        <f t="shared" si="226"/>
        <v>2020</v>
      </c>
      <c r="W2368">
        <f t="shared" si="227"/>
        <v>2020</v>
      </c>
      <c r="X2368" t="str">
        <f t="shared" si="228"/>
        <v>SPN1</v>
      </c>
    </row>
    <row r="2369" spans="1:24" x14ac:dyDescent="0.2">
      <c r="A2369" s="4">
        <v>43851</v>
      </c>
      <c r="B2369" s="4">
        <v>43853</v>
      </c>
      <c r="C2369" t="s">
        <v>628</v>
      </c>
      <c r="D2369" t="s">
        <v>830</v>
      </c>
      <c r="E2369" s="4">
        <v>45823</v>
      </c>
      <c r="F2369" s="6">
        <v>6.5000000000000002E-2</v>
      </c>
      <c r="G2369" s="6">
        <v>0.06</v>
      </c>
      <c r="H2369" s="6">
        <v>6.0839600000000001E-2</v>
      </c>
      <c r="I2369" s="6">
        <v>6.1600000000000002E-2</v>
      </c>
      <c r="J2369" s="6">
        <v>0.06</v>
      </c>
      <c r="K2369" s="6">
        <v>6.0385500000000002E-2</v>
      </c>
      <c r="L2369" s="6">
        <v>6.0699999999999997E-2</v>
      </c>
      <c r="N2369" s="8">
        <v>16649800</v>
      </c>
      <c r="P2369" s="8">
        <v>11800000</v>
      </c>
      <c r="R2369" s="8">
        <v>5550000</v>
      </c>
      <c r="T2369" s="8">
        <v>2.9999639639639639</v>
      </c>
      <c r="U2369" s="6">
        <v>6.0699999999999997E-2</v>
      </c>
      <c r="V2369">
        <f t="shared" si="226"/>
        <v>2020</v>
      </c>
      <c r="W2369">
        <f t="shared" si="227"/>
        <v>2020</v>
      </c>
      <c r="X2369" t="str">
        <f t="shared" si="228"/>
        <v>FR00</v>
      </c>
    </row>
    <row r="2370" spans="1:24" x14ac:dyDescent="0.2">
      <c r="A2370" s="4">
        <v>43851</v>
      </c>
      <c r="B2370" s="4">
        <v>43853</v>
      </c>
      <c r="C2370" t="s">
        <v>628</v>
      </c>
      <c r="D2370" t="s">
        <v>831</v>
      </c>
      <c r="E2370" s="4">
        <v>47741</v>
      </c>
      <c r="F2370" s="6">
        <v>7.0000000000000007E-2</v>
      </c>
      <c r="G2370" s="6">
        <v>6.7699999999999996E-2</v>
      </c>
      <c r="H2370" s="6">
        <v>6.8106200000000006E-2</v>
      </c>
      <c r="I2370" s="6">
        <v>6.88E-2</v>
      </c>
      <c r="J2370" s="6">
        <v>6.7699999999999996E-2</v>
      </c>
      <c r="K2370" s="6">
        <v>6.7849699999999999E-2</v>
      </c>
      <c r="L2370" s="6">
        <v>6.7900000000000002E-2</v>
      </c>
      <c r="N2370" s="8">
        <v>17223000</v>
      </c>
      <c r="P2370" s="8">
        <v>17050000</v>
      </c>
      <c r="R2370" s="8">
        <v>4200000</v>
      </c>
      <c r="T2370" s="8">
        <v>4.100714285714286</v>
      </c>
      <c r="U2370" s="6">
        <v>6.8099999999999994E-2</v>
      </c>
      <c r="V2370">
        <f t="shared" si="226"/>
        <v>2020</v>
      </c>
      <c r="W2370">
        <f t="shared" si="227"/>
        <v>2020</v>
      </c>
      <c r="X2370" t="str">
        <f t="shared" si="228"/>
        <v>FR00</v>
      </c>
    </row>
    <row r="2371" spans="1:24" x14ac:dyDescent="0.2">
      <c r="A2371" s="4">
        <v>43851</v>
      </c>
      <c r="B2371" s="4">
        <v>43853</v>
      </c>
      <c r="C2371" t="s">
        <v>628</v>
      </c>
      <c r="D2371" t="s">
        <v>825</v>
      </c>
      <c r="E2371" s="4">
        <v>49475</v>
      </c>
      <c r="F2371" s="6">
        <v>7.4999999999999997E-2</v>
      </c>
      <c r="G2371" s="6">
        <v>7.2499999999999995E-2</v>
      </c>
      <c r="H2371" s="6">
        <v>7.3252800000000007E-2</v>
      </c>
      <c r="I2371" s="6">
        <v>7.4999999999999997E-2</v>
      </c>
      <c r="J2371" s="6">
        <v>7.2499999999999995E-2</v>
      </c>
      <c r="K2371" s="6">
        <v>7.3062500000000002E-2</v>
      </c>
      <c r="L2371" s="6">
        <v>7.3099999999999998E-2</v>
      </c>
      <c r="N2371" s="8">
        <v>5407000</v>
      </c>
      <c r="P2371" s="8">
        <v>3050000</v>
      </c>
      <c r="R2371" s="8">
        <v>2200000</v>
      </c>
      <c r="T2371" s="8">
        <v>2.4577272727272725</v>
      </c>
      <c r="U2371" s="6">
        <v>7.3099999999999998E-2</v>
      </c>
      <c r="V2371">
        <f t="shared" si="226"/>
        <v>2020</v>
      </c>
      <c r="W2371">
        <f t="shared" si="227"/>
        <v>2020</v>
      </c>
      <c r="X2371" t="str">
        <f t="shared" si="228"/>
        <v>FR00</v>
      </c>
    </row>
    <row r="2372" spans="1:24" x14ac:dyDescent="0.2">
      <c r="A2372" s="4">
        <v>43851</v>
      </c>
      <c r="B2372" s="4">
        <v>43853</v>
      </c>
      <c r="C2372" t="s">
        <v>628</v>
      </c>
      <c r="D2372" t="s">
        <v>851</v>
      </c>
      <c r="E2372" s="4">
        <v>51241</v>
      </c>
      <c r="F2372" s="6">
        <v>7.4999999999999997E-2</v>
      </c>
      <c r="G2372" s="6">
        <v>7.3800000000000004E-2</v>
      </c>
      <c r="H2372" s="6">
        <v>7.4161199999999997E-2</v>
      </c>
      <c r="I2372" s="6">
        <v>7.4800000000000005E-2</v>
      </c>
      <c r="J2372" s="6">
        <v>7.3800000000000004E-2</v>
      </c>
      <c r="K2372" s="6">
        <v>7.3871400000000004E-2</v>
      </c>
      <c r="L2372" s="6">
        <v>7.3999999999999996E-2</v>
      </c>
      <c r="N2372" s="8">
        <v>6910300</v>
      </c>
      <c r="P2372" s="8">
        <v>4400000</v>
      </c>
      <c r="R2372" s="8">
        <v>2250000</v>
      </c>
      <c r="T2372" s="8">
        <v>3.0712444444444444</v>
      </c>
      <c r="U2372" s="6">
        <v>7.3999999999999996E-2</v>
      </c>
      <c r="V2372">
        <f t="shared" si="226"/>
        <v>2020</v>
      </c>
      <c r="W2372">
        <f t="shared" si="227"/>
        <v>2020</v>
      </c>
      <c r="X2372" t="str">
        <f t="shared" si="228"/>
        <v>FR00</v>
      </c>
    </row>
    <row r="2373" spans="1:24" x14ac:dyDescent="0.2">
      <c r="A2373" s="4">
        <v>43851</v>
      </c>
      <c r="B2373" s="4">
        <v>43853</v>
      </c>
      <c r="C2373" t="s">
        <v>628</v>
      </c>
      <c r="D2373" t="s">
        <v>680</v>
      </c>
      <c r="E2373" s="4">
        <v>54193</v>
      </c>
      <c r="F2373" s="6">
        <v>7.3749999999999996E-2</v>
      </c>
      <c r="G2373" s="6">
        <v>7.5499999999999998E-2</v>
      </c>
      <c r="H2373" s="6">
        <v>7.6376399999999997E-2</v>
      </c>
      <c r="I2373" s="6">
        <v>7.85E-2</v>
      </c>
      <c r="J2373" s="6">
        <v>7.5499999999999998E-2</v>
      </c>
      <c r="K2373" s="6">
        <v>7.5864500000000001E-2</v>
      </c>
      <c r="L2373" s="6">
        <v>7.5999999999999998E-2</v>
      </c>
      <c r="N2373" s="8">
        <v>5309600</v>
      </c>
      <c r="P2373" s="8">
        <v>4450000</v>
      </c>
      <c r="R2373" s="8">
        <v>2800000</v>
      </c>
      <c r="T2373" s="8">
        <v>1.8962857142857144</v>
      </c>
      <c r="U2373" s="6">
        <v>7.5999999999999998E-2</v>
      </c>
      <c r="V2373">
        <f t="shared" si="226"/>
        <v>2020</v>
      </c>
      <c r="W2373">
        <f t="shared" si="227"/>
        <v>2020</v>
      </c>
      <c r="X2373" t="str">
        <f t="shared" si="228"/>
        <v>FR00</v>
      </c>
    </row>
    <row r="2374" spans="1:24" x14ac:dyDescent="0.2">
      <c r="A2374" s="4">
        <v>43858</v>
      </c>
      <c r="B2374" s="4">
        <v>43860</v>
      </c>
      <c r="C2374" t="s">
        <v>628</v>
      </c>
      <c r="D2374" t="s">
        <v>861</v>
      </c>
      <c r="E2374" s="4">
        <v>44027</v>
      </c>
      <c r="F2374" s="6" t="s">
        <v>630</v>
      </c>
      <c r="G2374" s="6">
        <v>3.90625E-2</v>
      </c>
      <c r="H2374" s="6">
        <v>4.06573E-2</v>
      </c>
      <c r="I2374" s="6">
        <v>4.3124999999999997E-2</v>
      </c>
      <c r="J2374" s="6">
        <v>3.90625E-2</v>
      </c>
      <c r="K2374" s="6">
        <v>3.94375E-2</v>
      </c>
      <c r="L2374" s="6">
        <v>3.9687500000000001E-2</v>
      </c>
      <c r="M2374" s="8">
        <v>7000000</v>
      </c>
      <c r="N2374" s="8">
        <v>19075000</v>
      </c>
      <c r="O2374" s="8">
        <v>46914800</v>
      </c>
      <c r="P2374" s="8">
        <v>13550000</v>
      </c>
      <c r="Q2374" s="8">
        <v>28848600</v>
      </c>
      <c r="R2374" s="8">
        <v>1000000</v>
      </c>
      <c r="S2374" s="8">
        <v>8000000</v>
      </c>
      <c r="T2374" s="8">
        <v>19.074999999999999</v>
      </c>
      <c r="U2374" s="6">
        <v>4.0800000000000003E-2</v>
      </c>
      <c r="V2374">
        <f t="shared" si="226"/>
        <v>2020</v>
      </c>
      <c r="W2374">
        <f t="shared" si="227"/>
        <v>2020</v>
      </c>
      <c r="X2374" t="str">
        <f t="shared" si="228"/>
        <v>SPNS</v>
      </c>
    </row>
    <row r="2375" spans="1:24" x14ac:dyDescent="0.2">
      <c r="A2375" s="4">
        <v>43858</v>
      </c>
      <c r="B2375" s="4">
        <v>43860</v>
      </c>
      <c r="C2375" t="s">
        <v>628</v>
      </c>
      <c r="D2375" t="s">
        <v>331</v>
      </c>
      <c r="E2375" s="4">
        <v>44576</v>
      </c>
      <c r="F2375" s="6">
        <v>5.45E-2</v>
      </c>
      <c r="G2375" s="6">
        <v>5.6250000000000001E-2</v>
      </c>
      <c r="H2375" s="6">
        <v>5.8546899999999999E-2</v>
      </c>
      <c r="I2375" s="6">
        <v>6.25E-2</v>
      </c>
      <c r="J2375" s="6">
        <v>5.6250000000000001E-2</v>
      </c>
      <c r="K2375" s="6">
        <v>5.7080400000000003E-2</v>
      </c>
      <c r="L2375" s="6">
        <v>5.7187500000000002E-2</v>
      </c>
      <c r="N2375" s="8">
        <v>12236000</v>
      </c>
      <c r="P2375" s="8">
        <v>1400000</v>
      </c>
      <c r="R2375" s="8">
        <v>1000000</v>
      </c>
      <c r="T2375" s="8">
        <v>12.236000000000001</v>
      </c>
      <c r="U2375" s="6">
        <v>5.7200000000000001E-2</v>
      </c>
      <c r="V2375">
        <f t="shared" si="226"/>
        <v>2020</v>
      </c>
      <c r="W2375">
        <f t="shared" si="227"/>
        <v>2020</v>
      </c>
      <c r="X2375" t="str">
        <f t="shared" si="228"/>
        <v>PBS0</v>
      </c>
    </row>
    <row r="2376" spans="1:24" x14ac:dyDescent="0.2">
      <c r="A2376" s="4">
        <v>43858</v>
      </c>
      <c r="B2376" s="4">
        <v>43860</v>
      </c>
      <c r="C2376" t="s">
        <v>628</v>
      </c>
      <c r="D2376" t="s">
        <v>844</v>
      </c>
      <c r="E2376" s="4">
        <v>45580</v>
      </c>
      <c r="F2376" s="6">
        <v>6.6250000000000003E-2</v>
      </c>
      <c r="G2376" s="6">
        <v>6.1874999999999999E-2</v>
      </c>
      <c r="H2376" s="6">
        <v>6.2893599999999994E-2</v>
      </c>
      <c r="I2376" s="6">
        <v>6.6250000000000003E-2</v>
      </c>
      <c r="J2376" s="6">
        <v>6.1874999999999999E-2</v>
      </c>
      <c r="K2376" s="6">
        <v>6.1874999999999999E-2</v>
      </c>
      <c r="L2376" s="6">
        <v>6.1874999999999999E-2</v>
      </c>
      <c r="N2376" s="8">
        <v>9227000</v>
      </c>
      <c r="P2376" s="8">
        <v>8960000</v>
      </c>
      <c r="R2376" s="8">
        <v>2280000</v>
      </c>
      <c r="T2376" s="8">
        <v>4.0469298245614036</v>
      </c>
      <c r="U2376" s="6">
        <v>6.2799999999999995E-2</v>
      </c>
      <c r="V2376">
        <f t="shared" si="226"/>
        <v>2020</v>
      </c>
      <c r="W2376">
        <f t="shared" si="227"/>
        <v>2020</v>
      </c>
      <c r="X2376" t="str">
        <f t="shared" si="228"/>
        <v>PBS0</v>
      </c>
    </row>
    <row r="2377" spans="1:24" x14ac:dyDescent="0.2">
      <c r="A2377" s="4">
        <v>43858</v>
      </c>
      <c r="B2377" s="4">
        <v>43860</v>
      </c>
      <c r="C2377" t="s">
        <v>628</v>
      </c>
      <c r="D2377" t="s">
        <v>410</v>
      </c>
      <c r="E2377" s="4">
        <v>52336</v>
      </c>
      <c r="F2377" s="6">
        <v>6.7500000000000004E-2</v>
      </c>
      <c r="G2377" s="6">
        <v>7.6249999999999998E-2</v>
      </c>
      <c r="H2377" s="6">
        <v>7.6654E-2</v>
      </c>
      <c r="I2377" s="6">
        <v>7.9062499999999994E-2</v>
      </c>
      <c r="J2377" s="6">
        <v>7.6249999999999998E-2</v>
      </c>
      <c r="K2377" s="6">
        <v>7.6414200000000002E-2</v>
      </c>
      <c r="L2377" s="6">
        <v>7.6562500000000006E-2</v>
      </c>
      <c r="N2377" s="8">
        <v>1988600</v>
      </c>
      <c r="P2377" s="8">
        <v>1988600</v>
      </c>
      <c r="R2377" s="8">
        <v>1370000</v>
      </c>
      <c r="T2377" s="8">
        <v>1.4515328467153286</v>
      </c>
      <c r="U2377" s="6">
        <v>7.7499999999999999E-2</v>
      </c>
      <c r="V2377">
        <f t="shared" si="226"/>
        <v>2020</v>
      </c>
      <c r="W2377">
        <f t="shared" si="227"/>
        <v>2020</v>
      </c>
      <c r="X2377" t="str">
        <f t="shared" si="228"/>
        <v>PBS0</v>
      </c>
    </row>
    <row r="2378" spans="1:24" x14ac:dyDescent="0.2">
      <c r="A2378" s="4">
        <v>43858</v>
      </c>
      <c r="B2378" s="4">
        <v>43860</v>
      </c>
      <c r="C2378" t="s">
        <v>628</v>
      </c>
      <c r="D2378" t="s">
        <v>670</v>
      </c>
      <c r="E2378" s="4">
        <v>17363</v>
      </c>
      <c r="F2378" s="6">
        <v>0.08</v>
      </c>
      <c r="G2378" s="6">
        <v>7.8437499999999993E-2</v>
      </c>
      <c r="H2378" s="6">
        <v>7.87437E-2</v>
      </c>
      <c r="I2378" s="6">
        <v>0.08</v>
      </c>
      <c r="J2378" s="6">
        <v>7.8437499999999993E-2</v>
      </c>
      <c r="K2378" s="6">
        <v>7.8437499999999993E-2</v>
      </c>
      <c r="L2378" s="6">
        <v>7.8437499999999993E-2</v>
      </c>
      <c r="N2378" s="8">
        <v>4388200</v>
      </c>
      <c r="P2378" s="8">
        <v>2950000</v>
      </c>
      <c r="R2378" s="8">
        <v>2350000</v>
      </c>
      <c r="T2378" s="8">
        <v>1.8673191489361702</v>
      </c>
      <c r="U2378" s="6">
        <v>7.85E-2</v>
      </c>
      <c r="V2378">
        <f t="shared" si="226"/>
        <v>2020</v>
      </c>
      <c r="W2378">
        <f t="shared" si="227"/>
        <v>2020</v>
      </c>
      <c r="X2378" t="str">
        <f t="shared" si="228"/>
        <v>PBS0</v>
      </c>
    </row>
    <row r="2379" spans="1:24" x14ac:dyDescent="0.2">
      <c r="A2379" s="4">
        <v>43865</v>
      </c>
      <c r="B2379" s="4">
        <v>43867</v>
      </c>
      <c r="C2379" t="s">
        <v>628</v>
      </c>
      <c r="D2379" t="s">
        <v>805</v>
      </c>
      <c r="E2379" s="4">
        <v>43959</v>
      </c>
      <c r="F2379" s="6" t="s">
        <v>630</v>
      </c>
      <c r="G2379" s="6">
        <v>3.49E-2</v>
      </c>
      <c r="H2379" s="6">
        <v>3.6995899999999998E-2</v>
      </c>
      <c r="I2379" s="6">
        <v>4.2500000000000003E-2</v>
      </c>
      <c r="J2379" s="6">
        <v>3.49E-2</v>
      </c>
      <c r="K2379" s="6">
        <v>3.49E-2</v>
      </c>
      <c r="L2379" s="6">
        <v>3.49E-2</v>
      </c>
      <c r="M2379" s="8">
        <v>15000000</v>
      </c>
      <c r="N2379" s="8">
        <v>16160000</v>
      </c>
      <c r="O2379" s="8">
        <v>96901400</v>
      </c>
      <c r="P2379" s="8">
        <v>13120000</v>
      </c>
      <c r="Q2379" s="8">
        <v>57177142</v>
      </c>
      <c r="R2379" s="8">
        <v>1500000</v>
      </c>
      <c r="S2379" s="8">
        <v>21000000</v>
      </c>
      <c r="T2379" s="8">
        <v>10.773333333333333</v>
      </c>
      <c r="U2379" s="6">
        <v>0.04</v>
      </c>
      <c r="V2379">
        <f t="shared" si="226"/>
        <v>2020</v>
      </c>
      <c r="W2379">
        <f t="shared" si="227"/>
        <v>2020</v>
      </c>
      <c r="X2379" t="str">
        <f t="shared" si="228"/>
        <v>SPN1</v>
      </c>
    </row>
    <row r="2380" spans="1:24" x14ac:dyDescent="0.2">
      <c r="A2380" s="4">
        <v>43865</v>
      </c>
      <c r="B2380" s="4">
        <v>43867</v>
      </c>
      <c r="C2380" t="s">
        <v>628</v>
      </c>
      <c r="D2380" t="s">
        <v>863</v>
      </c>
      <c r="E2380" s="4">
        <v>44232</v>
      </c>
      <c r="F2380" s="6" t="s">
        <v>630</v>
      </c>
      <c r="G2380" s="6">
        <v>3.7900000000000003E-2</v>
      </c>
      <c r="H2380" s="6">
        <v>3.8976299999999998E-2</v>
      </c>
      <c r="I2380" s="6">
        <v>4.1000000000000002E-2</v>
      </c>
      <c r="J2380" s="6">
        <v>3.7900000000000003E-2</v>
      </c>
      <c r="K2380" s="6">
        <v>3.7960000000000001E-2</v>
      </c>
      <c r="L2380" s="6">
        <v>3.7999999999999999E-2</v>
      </c>
      <c r="N2380" s="8">
        <v>18800000</v>
      </c>
      <c r="P2380" s="8">
        <v>11800000</v>
      </c>
      <c r="R2380" s="8">
        <v>1500000</v>
      </c>
      <c r="T2380" s="8">
        <v>12.533333333333333</v>
      </c>
      <c r="U2380" s="6">
        <v>4.2000000000000003E-2</v>
      </c>
      <c r="V2380">
        <f t="shared" si="226"/>
        <v>2020</v>
      </c>
      <c r="W2380">
        <f t="shared" si="227"/>
        <v>2020</v>
      </c>
      <c r="X2380" t="str">
        <f t="shared" si="228"/>
        <v>SPN1</v>
      </c>
    </row>
    <row r="2381" spans="1:24" x14ac:dyDescent="0.2">
      <c r="A2381" s="4">
        <v>43865</v>
      </c>
      <c r="B2381" s="4">
        <v>43867</v>
      </c>
      <c r="C2381" t="s">
        <v>628</v>
      </c>
      <c r="D2381" t="s">
        <v>830</v>
      </c>
      <c r="E2381" s="4">
        <v>45823</v>
      </c>
      <c r="F2381" s="6">
        <v>6.5000000000000002E-2</v>
      </c>
      <c r="G2381" s="6">
        <v>5.96E-2</v>
      </c>
      <c r="H2381" s="6">
        <v>6.0027999999999998E-2</v>
      </c>
      <c r="I2381" s="6">
        <v>6.5000000000000002E-2</v>
      </c>
      <c r="J2381" s="6">
        <v>5.96E-2</v>
      </c>
      <c r="K2381" s="6">
        <v>5.97653E-2</v>
      </c>
      <c r="L2381" s="6">
        <v>5.9900000000000002E-2</v>
      </c>
      <c r="N2381" s="8">
        <v>19996000</v>
      </c>
      <c r="P2381" s="8">
        <v>14807142</v>
      </c>
      <c r="R2381" s="8">
        <v>4750000</v>
      </c>
      <c r="T2381" s="8">
        <v>4.2096842105263157</v>
      </c>
      <c r="U2381" s="6">
        <v>6.0100000000000001E-2</v>
      </c>
      <c r="V2381">
        <f t="shared" si="226"/>
        <v>2020</v>
      </c>
      <c r="W2381">
        <f t="shared" si="227"/>
        <v>2020</v>
      </c>
      <c r="X2381" t="str">
        <f t="shared" si="228"/>
        <v>FR00</v>
      </c>
    </row>
    <row r="2382" spans="1:24" x14ac:dyDescent="0.2">
      <c r="A2382" s="4">
        <v>43865</v>
      </c>
      <c r="B2382" s="4">
        <v>43867</v>
      </c>
      <c r="C2382" t="s">
        <v>628</v>
      </c>
      <c r="D2382" t="s">
        <v>831</v>
      </c>
      <c r="E2382" s="4">
        <v>47741</v>
      </c>
      <c r="F2382" s="6">
        <v>7.0000000000000007E-2</v>
      </c>
      <c r="G2382" s="6">
        <v>6.6000000000000003E-2</v>
      </c>
      <c r="H2382" s="6">
        <v>6.6774399999999998E-2</v>
      </c>
      <c r="I2382" s="6">
        <v>7.0999999999999994E-2</v>
      </c>
      <c r="J2382" s="6">
        <v>6.6000000000000003E-2</v>
      </c>
      <c r="K2382" s="6">
        <v>6.6423200000000002E-2</v>
      </c>
      <c r="L2382" s="6">
        <v>6.6500000000000004E-2</v>
      </c>
      <c r="N2382" s="8">
        <v>24167000</v>
      </c>
      <c r="P2382" s="8">
        <v>9950000</v>
      </c>
      <c r="R2382" s="8">
        <v>6500000</v>
      </c>
      <c r="T2382" s="8">
        <v>3.718</v>
      </c>
      <c r="U2382" s="6">
        <v>6.6500000000000004E-2</v>
      </c>
      <c r="V2382">
        <f t="shared" si="226"/>
        <v>2020</v>
      </c>
      <c r="W2382">
        <f t="shared" si="227"/>
        <v>2020</v>
      </c>
      <c r="X2382" t="str">
        <f t="shared" si="228"/>
        <v>FR00</v>
      </c>
    </row>
    <row r="2383" spans="1:24" x14ac:dyDescent="0.2">
      <c r="A2383" s="4">
        <v>43865</v>
      </c>
      <c r="B2383" s="4">
        <v>43867</v>
      </c>
      <c r="C2383" t="s">
        <v>628</v>
      </c>
      <c r="D2383" t="s">
        <v>825</v>
      </c>
      <c r="E2383" s="4">
        <v>49475</v>
      </c>
      <c r="F2383" s="6">
        <v>7.4999999999999997E-2</v>
      </c>
      <c r="G2383" s="6">
        <v>7.1300000000000002E-2</v>
      </c>
      <c r="H2383" s="6">
        <v>7.1900000000000006E-2</v>
      </c>
      <c r="I2383" s="6">
        <v>7.2300000000000003E-2</v>
      </c>
      <c r="J2383" s="6">
        <v>7.1300000000000002E-2</v>
      </c>
      <c r="K2383" s="6">
        <v>7.1698499999999998E-2</v>
      </c>
      <c r="L2383" s="6">
        <v>7.1800000000000003E-2</v>
      </c>
      <c r="N2383" s="8">
        <v>9931100</v>
      </c>
      <c r="P2383" s="8">
        <v>3100000</v>
      </c>
      <c r="R2383" s="8">
        <v>3100000</v>
      </c>
      <c r="T2383" s="8">
        <v>3.2035806451612903</v>
      </c>
      <c r="U2383" s="6">
        <v>7.17E-2</v>
      </c>
      <c r="V2383">
        <f t="shared" si="226"/>
        <v>2020</v>
      </c>
      <c r="W2383">
        <f t="shared" si="227"/>
        <v>2020</v>
      </c>
      <c r="X2383" t="str">
        <f t="shared" si="228"/>
        <v>FR00</v>
      </c>
    </row>
    <row r="2384" spans="1:24" x14ac:dyDescent="0.2">
      <c r="A2384" s="4">
        <v>43865</v>
      </c>
      <c r="B2384" s="4">
        <v>43867</v>
      </c>
      <c r="C2384" t="s">
        <v>628</v>
      </c>
      <c r="D2384" t="s">
        <v>851</v>
      </c>
      <c r="E2384" s="4">
        <v>51241</v>
      </c>
      <c r="F2384" s="6">
        <v>7.4999999999999997E-2</v>
      </c>
      <c r="G2384" s="6">
        <v>7.3400000000000007E-2</v>
      </c>
      <c r="H2384" s="6">
        <v>7.3634099999999994E-2</v>
      </c>
      <c r="I2384" s="6">
        <v>7.4200000000000002E-2</v>
      </c>
      <c r="J2384" s="6">
        <v>7.3400000000000007E-2</v>
      </c>
      <c r="K2384" s="6">
        <v>7.3499900000000007E-2</v>
      </c>
      <c r="L2384" s="6">
        <v>7.3599999999999999E-2</v>
      </c>
      <c r="N2384" s="8">
        <v>3912100</v>
      </c>
      <c r="P2384" s="8">
        <v>1900000</v>
      </c>
      <c r="R2384" s="8">
        <v>1900000</v>
      </c>
      <c r="T2384" s="8">
        <v>2.0590000000000002</v>
      </c>
      <c r="U2384" s="6">
        <v>7.3499999999999996E-2</v>
      </c>
      <c r="V2384">
        <f t="shared" si="226"/>
        <v>2020</v>
      </c>
      <c r="W2384">
        <f t="shared" si="227"/>
        <v>2020</v>
      </c>
      <c r="X2384" t="str">
        <f t="shared" si="228"/>
        <v>FR00</v>
      </c>
    </row>
    <row r="2385" spans="1:24" x14ac:dyDescent="0.2">
      <c r="A2385" s="4">
        <v>43865</v>
      </c>
      <c r="B2385" s="4">
        <v>43867</v>
      </c>
      <c r="C2385" t="s">
        <v>628</v>
      </c>
      <c r="D2385" t="s">
        <v>680</v>
      </c>
      <c r="E2385" s="4">
        <v>54193</v>
      </c>
      <c r="F2385" s="6">
        <v>7.3749999999999996E-2</v>
      </c>
      <c r="G2385" s="6">
        <v>7.5399999999999995E-2</v>
      </c>
      <c r="H2385" s="6">
        <v>7.6770900000000003E-2</v>
      </c>
      <c r="I2385" s="6">
        <v>7.85E-2</v>
      </c>
      <c r="J2385" s="6">
        <v>7.5399999999999995E-2</v>
      </c>
      <c r="K2385" s="6">
        <v>7.5636300000000004E-2</v>
      </c>
      <c r="L2385" s="6">
        <v>7.5800000000000006E-2</v>
      </c>
      <c r="N2385" s="8">
        <v>3935200</v>
      </c>
      <c r="P2385" s="8">
        <v>2500000</v>
      </c>
      <c r="R2385" s="8">
        <v>1750000</v>
      </c>
      <c r="T2385" s="8">
        <v>2.2486857142857142</v>
      </c>
      <c r="U2385" s="6">
        <v>7.5800000000000006E-2</v>
      </c>
      <c r="V2385">
        <f t="shared" si="226"/>
        <v>2020</v>
      </c>
      <c r="W2385">
        <f t="shared" si="227"/>
        <v>2020</v>
      </c>
      <c r="X2385" t="str">
        <f t="shared" si="228"/>
        <v>FR00</v>
      </c>
    </row>
    <row r="2386" spans="1:24" x14ac:dyDescent="0.2">
      <c r="A2386" s="4">
        <v>43872</v>
      </c>
      <c r="B2386" s="4">
        <v>43874</v>
      </c>
      <c r="C2386" t="s">
        <v>628</v>
      </c>
      <c r="D2386" t="s">
        <v>864</v>
      </c>
      <c r="E2386" s="4">
        <v>44027</v>
      </c>
      <c r="F2386" s="6" t="s">
        <v>630</v>
      </c>
      <c r="G2386" s="6">
        <v>3.4687500000000003E-2</v>
      </c>
      <c r="H2386" s="6">
        <v>3.5831799999999997E-2</v>
      </c>
      <c r="I2386" s="6">
        <v>3.90625E-2</v>
      </c>
      <c r="J2386" s="6">
        <v>3.4687500000000003E-2</v>
      </c>
      <c r="K2386" s="6">
        <v>3.4687500000000003E-2</v>
      </c>
      <c r="L2386" s="6">
        <v>3.4687500000000003E-2</v>
      </c>
      <c r="M2386" s="8">
        <v>7000000</v>
      </c>
      <c r="N2386" s="8">
        <v>22010000</v>
      </c>
      <c r="O2386" s="8">
        <v>69574800</v>
      </c>
      <c r="P2386" s="8">
        <v>15020000</v>
      </c>
      <c r="Q2386" s="8">
        <v>43007142</v>
      </c>
      <c r="R2386" s="8">
        <v>1500000</v>
      </c>
      <c r="S2386" s="8">
        <v>8000000</v>
      </c>
      <c r="T2386" s="8">
        <v>14.673333333333334</v>
      </c>
      <c r="U2386" s="6">
        <v>3.6600000000000001E-2</v>
      </c>
      <c r="V2386">
        <f t="shared" si="226"/>
        <v>2020</v>
      </c>
      <c r="W2386">
        <f t="shared" si="227"/>
        <v>2020</v>
      </c>
      <c r="X2386" t="str">
        <f t="shared" si="228"/>
        <v>SPNS</v>
      </c>
    </row>
    <row r="2387" spans="1:24" x14ac:dyDescent="0.2">
      <c r="A2387" s="4">
        <v>43872</v>
      </c>
      <c r="B2387" s="4">
        <v>43874</v>
      </c>
      <c r="C2387" t="s">
        <v>628</v>
      </c>
      <c r="D2387" t="s">
        <v>331</v>
      </c>
      <c r="E2387" s="4">
        <v>44576</v>
      </c>
      <c r="F2387" s="6">
        <v>5.45E-2</v>
      </c>
      <c r="G2387" s="6">
        <v>5.46875E-2</v>
      </c>
      <c r="H2387" s="6">
        <v>5.5966500000000002E-2</v>
      </c>
      <c r="I2387" s="6">
        <v>5.8125000000000003E-2</v>
      </c>
      <c r="J2387" s="6">
        <v>5.46875E-2</v>
      </c>
      <c r="K2387" s="6">
        <v>5.5148999999999997E-2</v>
      </c>
      <c r="L2387" s="6">
        <v>5.5312500000000001E-2</v>
      </c>
      <c r="N2387" s="8">
        <v>28707000</v>
      </c>
      <c r="P2387" s="8">
        <v>15500000</v>
      </c>
      <c r="R2387" s="8">
        <v>2730000</v>
      </c>
      <c r="T2387" s="8">
        <v>10.515384615384615</v>
      </c>
      <c r="U2387" s="6">
        <v>5.6000000000000001E-2</v>
      </c>
      <c r="V2387">
        <f t="shared" si="226"/>
        <v>2020</v>
      </c>
      <c r="W2387">
        <f t="shared" si="227"/>
        <v>2020</v>
      </c>
      <c r="X2387" t="str">
        <f t="shared" si="228"/>
        <v>PBS0</v>
      </c>
    </row>
    <row r="2388" spans="1:24" x14ac:dyDescent="0.2">
      <c r="A2388" s="4">
        <v>43872</v>
      </c>
      <c r="B2388" s="4">
        <v>43874</v>
      </c>
      <c r="C2388" t="s">
        <v>628</v>
      </c>
      <c r="D2388" t="s">
        <v>844</v>
      </c>
      <c r="E2388" s="4">
        <v>45580</v>
      </c>
      <c r="F2388" s="6">
        <v>6.6250000000000003E-2</v>
      </c>
      <c r="G2388" s="6">
        <v>0.06</v>
      </c>
      <c r="H2388" s="6">
        <v>6.11359E-2</v>
      </c>
      <c r="I2388" s="6">
        <v>6.5000000000000002E-2</v>
      </c>
      <c r="J2388" s="6">
        <v>0.06</v>
      </c>
      <c r="K2388" s="6">
        <v>6.0226599999999998E-2</v>
      </c>
      <c r="L2388" s="6">
        <v>6.0312499999999998E-2</v>
      </c>
      <c r="N2388" s="8">
        <v>15111000</v>
      </c>
      <c r="P2388" s="8">
        <v>10597142</v>
      </c>
      <c r="R2388" s="8">
        <v>2600000</v>
      </c>
      <c r="T2388" s="8">
        <v>5.811923076923077</v>
      </c>
      <c r="U2388" s="6">
        <v>6.1600000000000002E-2</v>
      </c>
      <c r="V2388">
        <f t="shared" si="226"/>
        <v>2020</v>
      </c>
      <c r="W2388">
        <f t="shared" si="227"/>
        <v>2020</v>
      </c>
      <c r="X2388" t="str">
        <f t="shared" si="228"/>
        <v>PBS0</v>
      </c>
    </row>
    <row r="2389" spans="1:24" x14ac:dyDescent="0.2">
      <c r="A2389" s="4">
        <v>43872</v>
      </c>
      <c r="B2389" s="4">
        <v>43874</v>
      </c>
      <c r="C2389" t="s">
        <v>628</v>
      </c>
      <c r="D2389" t="s">
        <v>410</v>
      </c>
      <c r="E2389" s="4">
        <v>52336</v>
      </c>
      <c r="F2389" s="6">
        <v>6.7500000000000004E-2</v>
      </c>
      <c r="G2389" s="6">
        <v>7.5312500000000004E-2</v>
      </c>
      <c r="H2389" s="6">
        <v>7.7361100000000002E-2</v>
      </c>
      <c r="I2389" s="6">
        <v>7.8125E-2</v>
      </c>
      <c r="J2389" s="6">
        <v>7.5312500000000004E-2</v>
      </c>
      <c r="K2389" s="6">
        <v>7.5734200000000002E-2</v>
      </c>
      <c r="L2389" s="6">
        <v>7.6249999999999998E-2</v>
      </c>
      <c r="N2389" s="8">
        <v>3746800</v>
      </c>
      <c r="P2389" s="8">
        <v>1890000</v>
      </c>
      <c r="R2389" s="8">
        <v>1170000</v>
      </c>
      <c r="T2389" s="8">
        <v>3.2023931623931623</v>
      </c>
      <c r="U2389" s="6">
        <v>7.6300000000000007E-2</v>
      </c>
      <c r="V2389">
        <f t="shared" si="226"/>
        <v>2020</v>
      </c>
      <c r="W2389">
        <f t="shared" si="227"/>
        <v>2020</v>
      </c>
      <c r="X2389" t="str">
        <f t="shared" si="228"/>
        <v>PBS0</v>
      </c>
    </row>
    <row r="2390" spans="1:24" x14ac:dyDescent="0.2">
      <c r="A2390" s="4">
        <v>43879</v>
      </c>
      <c r="B2390" s="4">
        <v>43881</v>
      </c>
      <c r="C2390" t="s">
        <v>628</v>
      </c>
      <c r="D2390" t="s">
        <v>865</v>
      </c>
      <c r="E2390" s="4">
        <v>43970</v>
      </c>
      <c r="F2390" s="6" t="s">
        <v>630</v>
      </c>
      <c r="G2390" s="6">
        <v>2.4899999999999999E-2</v>
      </c>
      <c r="H2390" s="6">
        <v>3.28518E-2</v>
      </c>
      <c r="I2390" s="6">
        <v>0.04</v>
      </c>
      <c r="J2390" s="6">
        <v>2.4899999999999999E-2</v>
      </c>
      <c r="K2390" s="6">
        <v>2.8931999999999999E-2</v>
      </c>
      <c r="L2390" s="6">
        <v>3.2899999999999999E-2</v>
      </c>
      <c r="M2390" s="8">
        <v>15000000</v>
      </c>
      <c r="N2390" s="8">
        <v>15740000</v>
      </c>
      <c r="O2390" s="8">
        <v>127119700</v>
      </c>
      <c r="P2390" s="8">
        <v>7880000</v>
      </c>
      <c r="Q2390" s="8">
        <v>39530000</v>
      </c>
      <c r="R2390" s="8">
        <v>1500000</v>
      </c>
      <c r="S2390" s="8">
        <v>18500000</v>
      </c>
      <c r="T2390" s="8">
        <v>10.493333333333334</v>
      </c>
      <c r="U2390" s="6">
        <v>3.4500000000000003E-2</v>
      </c>
      <c r="V2390">
        <f t="shared" si="226"/>
        <v>2020</v>
      </c>
      <c r="W2390">
        <f t="shared" si="227"/>
        <v>2020</v>
      </c>
      <c r="X2390" t="str">
        <f t="shared" si="228"/>
        <v>SPN0</v>
      </c>
    </row>
    <row r="2391" spans="1:24" x14ac:dyDescent="0.2">
      <c r="A2391" s="4">
        <v>43879</v>
      </c>
      <c r="B2391" s="4">
        <v>43881</v>
      </c>
      <c r="C2391" t="s">
        <v>628</v>
      </c>
      <c r="D2391" t="s">
        <v>863</v>
      </c>
      <c r="E2391" s="4">
        <v>44232</v>
      </c>
      <c r="F2391" s="6" t="s">
        <v>630</v>
      </c>
      <c r="G2391" s="6">
        <v>3.4000000000000002E-2</v>
      </c>
      <c r="H2391" s="6">
        <v>3.6436799999999998E-2</v>
      </c>
      <c r="I2391" s="6">
        <v>3.7499999999999999E-2</v>
      </c>
      <c r="J2391" s="6">
        <v>3.4000000000000002E-2</v>
      </c>
      <c r="K2391" s="6">
        <v>3.5213300000000003E-2</v>
      </c>
      <c r="L2391" s="6">
        <v>3.6200000000000003E-2</v>
      </c>
      <c r="N2391" s="8">
        <v>17700000</v>
      </c>
      <c r="P2391" s="8">
        <v>7600000</v>
      </c>
      <c r="R2391" s="8">
        <v>1500000</v>
      </c>
      <c r="T2391" s="8">
        <v>11.8</v>
      </c>
      <c r="U2391" s="6">
        <v>3.6999999999999998E-2</v>
      </c>
      <c r="V2391">
        <f t="shared" si="226"/>
        <v>2020</v>
      </c>
      <c r="W2391">
        <f t="shared" si="227"/>
        <v>2020</v>
      </c>
      <c r="X2391" t="str">
        <f t="shared" si="228"/>
        <v>SPN1</v>
      </c>
    </row>
    <row r="2392" spans="1:24" x14ac:dyDescent="0.2">
      <c r="A2392" s="4">
        <v>43879</v>
      </c>
      <c r="B2392" s="4">
        <v>43881</v>
      </c>
      <c r="C2392" t="s">
        <v>628</v>
      </c>
      <c r="D2392" t="s">
        <v>830</v>
      </c>
      <c r="E2392" s="4">
        <v>45823</v>
      </c>
      <c r="F2392" s="6">
        <v>6.5000000000000002E-2</v>
      </c>
      <c r="G2392" s="6">
        <v>5.6500000000000002E-2</v>
      </c>
      <c r="H2392" s="6">
        <v>5.73923E-2</v>
      </c>
      <c r="I2392" s="6">
        <v>6.7599999999999993E-2</v>
      </c>
      <c r="J2392" s="6">
        <v>5.6500000000000002E-2</v>
      </c>
      <c r="K2392" s="6">
        <v>5.6922199999999999E-2</v>
      </c>
      <c r="L2392" s="6">
        <v>5.7099999999999998E-2</v>
      </c>
      <c r="N2392" s="8">
        <v>37244000</v>
      </c>
      <c r="P2392" s="8">
        <v>8600000</v>
      </c>
      <c r="R2392" s="8">
        <v>3600000</v>
      </c>
      <c r="T2392" s="8">
        <v>10.345555555555556</v>
      </c>
      <c r="U2392" s="6">
        <v>5.7099999999999998E-2</v>
      </c>
      <c r="V2392">
        <f t="shared" si="226"/>
        <v>2020</v>
      </c>
      <c r="W2392">
        <f t="shared" si="227"/>
        <v>2020</v>
      </c>
      <c r="X2392" t="str">
        <f t="shared" si="228"/>
        <v>FR00</v>
      </c>
    </row>
    <row r="2393" spans="1:24" x14ac:dyDescent="0.2">
      <c r="A2393" s="4">
        <v>43879</v>
      </c>
      <c r="B2393" s="4">
        <v>43881</v>
      </c>
      <c r="C2393" t="s">
        <v>628</v>
      </c>
      <c r="D2393" t="s">
        <v>831</v>
      </c>
      <c r="E2393" s="4">
        <v>47741</v>
      </c>
      <c r="F2393" s="6">
        <v>7.0000000000000007E-2</v>
      </c>
      <c r="G2393" s="6">
        <v>6.4799999999999996E-2</v>
      </c>
      <c r="H2393" s="6">
        <v>6.5407000000000007E-2</v>
      </c>
      <c r="I2393" s="6">
        <v>6.6299999999999998E-2</v>
      </c>
      <c r="J2393" s="6">
        <v>6.4799999999999996E-2</v>
      </c>
      <c r="K2393" s="6">
        <v>6.5162200000000003E-2</v>
      </c>
      <c r="L2393" s="6">
        <v>6.5199999999999994E-2</v>
      </c>
      <c r="N2393" s="8">
        <v>25261000</v>
      </c>
      <c r="P2393" s="8">
        <v>5300000</v>
      </c>
      <c r="R2393" s="8">
        <v>3850000</v>
      </c>
      <c r="T2393" s="8">
        <v>6.5612987012987016</v>
      </c>
      <c r="U2393" s="6">
        <v>6.5199999999999994E-2</v>
      </c>
      <c r="V2393">
        <f t="shared" si="226"/>
        <v>2020</v>
      </c>
      <c r="W2393">
        <f t="shared" si="227"/>
        <v>2020</v>
      </c>
      <c r="X2393" t="str">
        <f t="shared" si="228"/>
        <v>FR00</v>
      </c>
    </row>
    <row r="2394" spans="1:24" x14ac:dyDescent="0.2">
      <c r="A2394" s="4">
        <v>43879</v>
      </c>
      <c r="B2394" s="4">
        <v>43881</v>
      </c>
      <c r="C2394" t="s">
        <v>628</v>
      </c>
      <c r="D2394" t="s">
        <v>825</v>
      </c>
      <c r="E2394" s="4">
        <v>49475</v>
      </c>
      <c r="F2394" s="6">
        <v>7.4999999999999997E-2</v>
      </c>
      <c r="G2394" s="6">
        <v>6.9900000000000004E-2</v>
      </c>
      <c r="H2394" s="6">
        <v>7.0276500000000006E-2</v>
      </c>
      <c r="I2394" s="6">
        <v>7.0999999999999994E-2</v>
      </c>
      <c r="J2394" s="6">
        <v>6.9900000000000004E-2</v>
      </c>
      <c r="K2394" s="6">
        <v>7.00992E-2</v>
      </c>
      <c r="L2394" s="6">
        <v>7.0199999999999999E-2</v>
      </c>
      <c r="N2394" s="8">
        <v>16795700</v>
      </c>
      <c r="P2394" s="8">
        <v>3850000</v>
      </c>
      <c r="R2394" s="8">
        <v>3850000</v>
      </c>
      <c r="T2394" s="8">
        <v>4.3625194805194809</v>
      </c>
      <c r="U2394" s="6">
        <v>7.0099999999999996E-2</v>
      </c>
      <c r="V2394">
        <f t="shared" si="226"/>
        <v>2020</v>
      </c>
      <c r="W2394">
        <f t="shared" si="227"/>
        <v>2020</v>
      </c>
      <c r="X2394" t="str">
        <f t="shared" si="228"/>
        <v>FR00</v>
      </c>
    </row>
    <row r="2395" spans="1:24" x14ac:dyDescent="0.2">
      <c r="A2395" s="4">
        <v>43879</v>
      </c>
      <c r="B2395" s="4">
        <v>43881</v>
      </c>
      <c r="C2395" t="s">
        <v>628</v>
      </c>
      <c r="D2395" t="s">
        <v>851</v>
      </c>
      <c r="E2395" s="4">
        <v>51241</v>
      </c>
      <c r="F2395" s="6">
        <v>7.4999999999999997E-2</v>
      </c>
      <c r="G2395" s="6">
        <v>7.2400000000000006E-2</v>
      </c>
      <c r="H2395" s="6">
        <v>7.2869299999999998E-2</v>
      </c>
      <c r="I2395" s="6">
        <v>7.3300000000000004E-2</v>
      </c>
      <c r="J2395" s="6">
        <v>7.2400000000000006E-2</v>
      </c>
      <c r="K2395" s="6">
        <v>7.2653300000000004E-2</v>
      </c>
      <c r="L2395" s="6">
        <v>7.2700000000000001E-2</v>
      </c>
      <c r="N2395" s="8">
        <v>9176000</v>
      </c>
      <c r="P2395" s="8">
        <v>2200000</v>
      </c>
      <c r="R2395" s="8">
        <v>1500000</v>
      </c>
      <c r="T2395" s="8">
        <v>6.1173333333333337</v>
      </c>
      <c r="U2395" s="6">
        <v>7.2700000000000001E-2</v>
      </c>
      <c r="V2395">
        <f t="shared" si="226"/>
        <v>2020</v>
      </c>
      <c r="W2395">
        <f t="shared" si="227"/>
        <v>2020</v>
      </c>
      <c r="X2395" t="str">
        <f t="shared" si="228"/>
        <v>FR00</v>
      </c>
    </row>
    <row r="2396" spans="1:24" x14ac:dyDescent="0.2">
      <c r="A2396" s="4">
        <v>43879</v>
      </c>
      <c r="B2396" s="4">
        <v>43881</v>
      </c>
      <c r="C2396" t="s">
        <v>628</v>
      </c>
      <c r="D2396" t="s">
        <v>680</v>
      </c>
      <c r="E2396" s="4">
        <v>54193</v>
      </c>
      <c r="F2396" s="6">
        <v>7.3749999999999996E-2</v>
      </c>
      <c r="G2396" s="6">
        <v>7.4300000000000005E-2</v>
      </c>
      <c r="H2396" s="6">
        <v>7.4837500000000001E-2</v>
      </c>
      <c r="I2396" s="6">
        <v>7.5999999999999998E-2</v>
      </c>
      <c r="J2396" s="6">
        <v>7.4300000000000005E-2</v>
      </c>
      <c r="K2396" s="6">
        <v>7.4642200000000006E-2</v>
      </c>
      <c r="L2396" s="6">
        <v>7.4800000000000005E-2</v>
      </c>
      <c r="N2396" s="8">
        <v>5203000</v>
      </c>
      <c r="P2396" s="8">
        <v>4100000</v>
      </c>
      <c r="R2396" s="8">
        <v>2700000</v>
      </c>
      <c r="T2396" s="8">
        <v>1.9270370370370371</v>
      </c>
      <c r="U2396" s="6">
        <v>7.4800000000000005E-2</v>
      </c>
      <c r="V2396">
        <f t="shared" si="226"/>
        <v>2020</v>
      </c>
      <c r="W2396">
        <f t="shared" si="227"/>
        <v>2020</v>
      </c>
      <c r="X2396" t="str">
        <f t="shared" si="228"/>
        <v>FR00</v>
      </c>
    </row>
    <row r="2397" spans="1:24" x14ac:dyDescent="0.2">
      <c r="A2397" s="4">
        <v>43880</v>
      </c>
      <c r="B2397" s="4">
        <v>43880</v>
      </c>
      <c r="C2397" t="s">
        <v>624</v>
      </c>
      <c r="D2397" t="s">
        <v>866</v>
      </c>
      <c r="E2397" s="4">
        <v>44602</v>
      </c>
      <c r="F2397" s="6">
        <v>6.3E-2</v>
      </c>
      <c r="K2397" s="6">
        <v>6.3E-2</v>
      </c>
      <c r="M2397" s="8">
        <v>2000000</v>
      </c>
      <c r="N2397" s="8">
        <v>2255246</v>
      </c>
      <c r="O2397" s="8">
        <v>2255246</v>
      </c>
      <c r="P2397" s="8">
        <v>2255246</v>
      </c>
      <c r="Q2397" s="8">
        <v>2255246</v>
      </c>
      <c r="R2397" s="8">
        <v>2255246</v>
      </c>
      <c r="S2397" s="8">
        <v>2255246</v>
      </c>
      <c r="T2397" s="8">
        <v>1</v>
      </c>
      <c r="U2397" s="6">
        <v>6.3E-2</v>
      </c>
      <c r="V2397">
        <f t="shared" si="226"/>
        <v>2020</v>
      </c>
      <c r="W2397">
        <f t="shared" si="227"/>
        <v>2020</v>
      </c>
      <c r="X2397" t="str">
        <f t="shared" si="228"/>
        <v>SBR0</v>
      </c>
    </row>
    <row r="2398" spans="1:24" x14ac:dyDescent="0.2">
      <c r="A2398" s="4">
        <v>43886</v>
      </c>
      <c r="B2398" s="4">
        <v>43888</v>
      </c>
      <c r="C2398" t="s">
        <v>628</v>
      </c>
      <c r="D2398" t="s">
        <v>864</v>
      </c>
      <c r="E2398" s="4">
        <v>44027</v>
      </c>
      <c r="F2398" s="6" t="s">
        <v>630</v>
      </c>
      <c r="G2398" s="6">
        <v>0.03</v>
      </c>
      <c r="H2398" s="6">
        <v>3.1534899999999998E-2</v>
      </c>
      <c r="I2398" s="6">
        <v>3.3125000000000002E-2</v>
      </c>
      <c r="J2398" s="6">
        <v>0.03</v>
      </c>
      <c r="K2398" s="6">
        <v>3.02125E-2</v>
      </c>
      <c r="L2398" s="6">
        <v>3.0624999999999999E-2</v>
      </c>
      <c r="M2398" s="8">
        <v>7000000</v>
      </c>
      <c r="N2398" s="8">
        <v>10830000</v>
      </c>
      <c r="O2398" s="8">
        <v>60544700</v>
      </c>
      <c r="P2398" s="8">
        <v>5660000</v>
      </c>
      <c r="Q2398" s="8">
        <v>38810000</v>
      </c>
      <c r="R2398" s="8">
        <v>1000000</v>
      </c>
      <c r="S2398" s="8">
        <v>7000000</v>
      </c>
      <c r="T2398" s="8">
        <v>10.83</v>
      </c>
      <c r="U2398" s="6">
        <v>3.1899999999999998E-2</v>
      </c>
      <c r="V2398">
        <f t="shared" si="226"/>
        <v>2020</v>
      </c>
      <c r="W2398">
        <f t="shared" si="227"/>
        <v>2020</v>
      </c>
      <c r="X2398" t="str">
        <f t="shared" si="228"/>
        <v>SPNS</v>
      </c>
    </row>
    <row r="2399" spans="1:24" x14ac:dyDescent="0.2">
      <c r="A2399" s="4">
        <v>43886</v>
      </c>
      <c r="B2399" s="4">
        <v>43888</v>
      </c>
      <c r="C2399" t="s">
        <v>628</v>
      </c>
      <c r="D2399" t="s">
        <v>331</v>
      </c>
      <c r="E2399" s="4">
        <v>44576</v>
      </c>
      <c r="F2399" s="6">
        <v>5.45E-2</v>
      </c>
      <c r="G2399" s="6">
        <v>0.05</v>
      </c>
      <c r="H2399" s="6">
        <v>5.1593400000000005E-2</v>
      </c>
      <c r="I2399" s="6">
        <v>5.5E-2</v>
      </c>
      <c r="J2399" s="6">
        <v>0.05</v>
      </c>
      <c r="K2399" s="6">
        <v>5.0367299999999997E-2</v>
      </c>
      <c r="L2399" s="6">
        <v>5.0625000000000003E-2</v>
      </c>
      <c r="N2399" s="8">
        <v>17975000</v>
      </c>
      <c r="P2399" s="8">
        <v>11000000</v>
      </c>
      <c r="R2399" s="8">
        <v>2200000</v>
      </c>
      <c r="T2399" s="8">
        <v>8.170454545454545</v>
      </c>
      <c r="U2399" s="6">
        <v>5.11E-2</v>
      </c>
      <c r="V2399">
        <f t="shared" si="226"/>
        <v>2020</v>
      </c>
      <c r="W2399">
        <f t="shared" si="227"/>
        <v>2020</v>
      </c>
      <c r="X2399" t="str">
        <f t="shared" si="228"/>
        <v>PBS0</v>
      </c>
    </row>
    <row r="2400" spans="1:24" x14ac:dyDescent="0.2">
      <c r="A2400" s="4">
        <v>43886</v>
      </c>
      <c r="B2400" s="4">
        <v>43888</v>
      </c>
      <c r="C2400" t="s">
        <v>628</v>
      </c>
      <c r="D2400" t="s">
        <v>844</v>
      </c>
      <c r="E2400" s="4">
        <v>45580</v>
      </c>
      <c r="F2400" s="6">
        <v>6.6250000000000003E-2</v>
      </c>
      <c r="G2400" s="6">
        <v>5.6875000000000002E-2</v>
      </c>
      <c r="H2400" s="6">
        <v>5.8184199999999998E-2</v>
      </c>
      <c r="I2400" s="6">
        <v>6.0312499999999998E-2</v>
      </c>
      <c r="J2400" s="6">
        <v>5.6875000000000002E-2</v>
      </c>
      <c r="K2400" s="6">
        <v>5.7335400000000002E-2</v>
      </c>
      <c r="L2400" s="6">
        <v>5.7500000000000002E-2</v>
      </c>
      <c r="N2400" s="8">
        <v>21139000</v>
      </c>
      <c r="P2400" s="8">
        <v>11850000</v>
      </c>
      <c r="R2400" s="8">
        <v>1500000</v>
      </c>
      <c r="T2400" s="8">
        <v>14.092666666666666</v>
      </c>
      <c r="U2400" s="6">
        <v>5.8000000000000003E-2</v>
      </c>
      <c r="V2400">
        <f t="shared" si="226"/>
        <v>2020</v>
      </c>
      <c r="W2400">
        <f t="shared" si="227"/>
        <v>2020</v>
      </c>
      <c r="X2400" t="str">
        <f t="shared" si="228"/>
        <v>PBS0</v>
      </c>
    </row>
    <row r="2401" spans="1:24" x14ac:dyDescent="0.2">
      <c r="A2401" s="4">
        <v>43886</v>
      </c>
      <c r="B2401" s="4">
        <v>43888</v>
      </c>
      <c r="C2401" t="s">
        <v>628</v>
      </c>
      <c r="D2401" t="s">
        <v>410</v>
      </c>
      <c r="E2401" s="4">
        <v>52336</v>
      </c>
      <c r="F2401" s="6">
        <v>6.7500000000000004E-2</v>
      </c>
      <c r="G2401" s="6">
        <v>7.4999999999999997E-2</v>
      </c>
      <c r="H2401" s="6">
        <v>7.5153300000000006E-2</v>
      </c>
      <c r="I2401" s="6">
        <v>7.7187500000000006E-2</v>
      </c>
      <c r="J2401" s="6">
        <v>7.4999999999999997E-2</v>
      </c>
      <c r="K2401" s="6">
        <v>7.4999999999999997E-2</v>
      </c>
      <c r="L2401" s="6">
        <v>7.4999999999999997E-2</v>
      </c>
      <c r="N2401" s="8">
        <v>10600700</v>
      </c>
      <c r="P2401" s="8">
        <v>10300000</v>
      </c>
      <c r="R2401" s="8">
        <v>2300000</v>
      </c>
      <c r="T2401" s="8">
        <v>4.609</v>
      </c>
      <c r="U2401" s="6">
        <v>7.51E-2</v>
      </c>
      <c r="V2401">
        <f t="shared" si="226"/>
        <v>2020</v>
      </c>
      <c r="W2401">
        <f t="shared" si="227"/>
        <v>2020</v>
      </c>
      <c r="X2401" t="str">
        <f t="shared" si="228"/>
        <v>PBS0</v>
      </c>
    </row>
    <row r="2402" spans="1:24" x14ac:dyDescent="0.2">
      <c r="A2402" s="4">
        <v>43893</v>
      </c>
      <c r="B2402" s="4">
        <v>43895</v>
      </c>
      <c r="C2402" t="s">
        <v>628</v>
      </c>
      <c r="D2402" t="s">
        <v>867</v>
      </c>
      <c r="E2402" s="4">
        <v>43986</v>
      </c>
      <c r="F2402" s="6" t="s">
        <v>630</v>
      </c>
      <c r="G2402" s="6">
        <v>2.8500000000000001E-2</v>
      </c>
      <c r="H2402" s="6">
        <v>3.1703000000000002E-2</v>
      </c>
      <c r="I2402" s="6">
        <v>3.4000000000000002E-2</v>
      </c>
      <c r="J2402" s="6">
        <v>2.8500000000000001E-2</v>
      </c>
      <c r="K2402" s="6">
        <v>2.9010000000000001E-2</v>
      </c>
      <c r="L2402" s="6">
        <v>2.9499999999999998E-2</v>
      </c>
      <c r="M2402" s="8">
        <v>15000000</v>
      </c>
      <c r="N2402" s="8">
        <v>10815000</v>
      </c>
      <c r="O2402" s="8">
        <v>78413500</v>
      </c>
      <c r="P2402" s="8">
        <v>3000000</v>
      </c>
      <c r="Q2402" s="8">
        <v>29950000</v>
      </c>
      <c r="R2402" s="8">
        <v>1500000</v>
      </c>
      <c r="S2402" s="8">
        <v>17500000</v>
      </c>
      <c r="T2402" s="8">
        <v>7.21</v>
      </c>
      <c r="U2402" s="6">
        <v>0.03</v>
      </c>
      <c r="V2402">
        <f t="shared" si="226"/>
        <v>2020</v>
      </c>
      <c r="W2402">
        <f t="shared" si="227"/>
        <v>2020</v>
      </c>
      <c r="X2402" t="str">
        <f t="shared" si="228"/>
        <v>SPN0</v>
      </c>
    </row>
    <row r="2403" spans="1:24" x14ac:dyDescent="0.2">
      <c r="A2403" s="4">
        <v>43893</v>
      </c>
      <c r="B2403" s="4">
        <v>43895</v>
      </c>
      <c r="C2403" t="s">
        <v>628</v>
      </c>
      <c r="D2403" t="s">
        <v>868</v>
      </c>
      <c r="E2403" s="4">
        <v>44259</v>
      </c>
      <c r="F2403" s="6" t="s">
        <v>630</v>
      </c>
      <c r="G2403" s="6">
        <v>3.2000000000000001E-2</v>
      </c>
      <c r="H2403" s="6">
        <v>3.5625299999999999E-2</v>
      </c>
      <c r="I2403" s="6">
        <v>0.04</v>
      </c>
      <c r="J2403" s="6">
        <v>3.2000000000000001E-2</v>
      </c>
      <c r="K2403" s="6">
        <v>3.2539999999999999E-2</v>
      </c>
      <c r="L2403" s="6">
        <v>3.3000000000000002E-2</v>
      </c>
      <c r="N2403" s="8">
        <v>17650000</v>
      </c>
      <c r="P2403" s="8">
        <v>7500000</v>
      </c>
      <c r="R2403" s="8">
        <v>1500000</v>
      </c>
      <c r="T2403" s="8">
        <v>11.766666666666667</v>
      </c>
      <c r="U2403" s="6">
        <v>3.5999999999999997E-2</v>
      </c>
      <c r="V2403">
        <f t="shared" si="226"/>
        <v>2020</v>
      </c>
      <c r="W2403">
        <f t="shared" si="227"/>
        <v>2020</v>
      </c>
      <c r="X2403" t="str">
        <f t="shared" si="228"/>
        <v>SPN1</v>
      </c>
    </row>
    <row r="2404" spans="1:24" x14ac:dyDescent="0.2">
      <c r="A2404" s="4">
        <v>43893</v>
      </c>
      <c r="B2404" s="4">
        <v>43895</v>
      </c>
      <c r="C2404" t="s">
        <v>628</v>
      </c>
      <c r="D2404" t="s">
        <v>830</v>
      </c>
      <c r="E2404" s="4">
        <v>45823</v>
      </c>
      <c r="F2404" s="6">
        <v>6.5000000000000002E-2</v>
      </c>
      <c r="G2404" s="6">
        <v>5.9900000000000002E-2</v>
      </c>
      <c r="H2404" s="6">
        <v>6.05855E-2</v>
      </c>
      <c r="I2404" s="6">
        <v>6.2E-2</v>
      </c>
      <c r="J2404" s="6">
        <v>5.9900000000000002E-2</v>
      </c>
      <c r="K2404" s="6">
        <v>6.0183E-2</v>
      </c>
      <c r="L2404" s="6">
        <v>6.0299999999999999E-2</v>
      </c>
      <c r="N2404" s="8">
        <v>19319000</v>
      </c>
      <c r="P2404" s="8">
        <v>8750000</v>
      </c>
      <c r="R2404" s="8">
        <v>4550000</v>
      </c>
      <c r="T2404" s="8">
        <v>4.2459340659340663</v>
      </c>
      <c r="U2404" s="6">
        <v>6.0299999999999999E-2</v>
      </c>
      <c r="V2404">
        <f t="shared" si="226"/>
        <v>2020</v>
      </c>
      <c r="W2404">
        <f t="shared" si="227"/>
        <v>2020</v>
      </c>
      <c r="X2404" t="str">
        <f t="shared" si="228"/>
        <v>FR00</v>
      </c>
    </row>
    <row r="2405" spans="1:24" x14ac:dyDescent="0.2">
      <c r="A2405" s="4">
        <v>43893</v>
      </c>
      <c r="B2405" s="4">
        <v>43895</v>
      </c>
      <c r="C2405" t="s">
        <v>628</v>
      </c>
      <c r="D2405" t="s">
        <v>831</v>
      </c>
      <c r="E2405" s="4">
        <v>47741</v>
      </c>
      <c r="F2405" s="6">
        <v>7.0000000000000007E-2</v>
      </c>
      <c r="G2405" s="6">
        <v>6.7299999999999999E-2</v>
      </c>
      <c r="H2405" s="6">
        <v>6.8843600000000005E-2</v>
      </c>
      <c r="I2405" s="6">
        <v>7.0300000000000001E-2</v>
      </c>
      <c r="J2405" s="6">
        <v>6.7299999999999999E-2</v>
      </c>
      <c r="K2405" s="6">
        <v>6.7699999999999996E-2</v>
      </c>
      <c r="L2405" s="6">
        <v>6.8000000000000005E-2</v>
      </c>
      <c r="N2405" s="8">
        <v>17915000</v>
      </c>
      <c r="P2405" s="8">
        <v>3800000</v>
      </c>
      <c r="R2405" s="8">
        <v>3800000</v>
      </c>
      <c r="T2405" s="8">
        <v>4.7144736842105264</v>
      </c>
      <c r="U2405" s="6">
        <v>6.7699999999999996E-2</v>
      </c>
      <c r="V2405">
        <f t="shared" si="226"/>
        <v>2020</v>
      </c>
      <c r="W2405">
        <f t="shared" si="227"/>
        <v>2020</v>
      </c>
      <c r="X2405" t="str">
        <f t="shared" si="228"/>
        <v>FR00</v>
      </c>
    </row>
    <row r="2406" spans="1:24" x14ac:dyDescent="0.2">
      <c r="A2406" s="4">
        <v>43893</v>
      </c>
      <c r="B2406" s="4">
        <v>43895</v>
      </c>
      <c r="C2406" t="s">
        <v>628</v>
      </c>
      <c r="D2406" t="s">
        <v>825</v>
      </c>
      <c r="E2406" s="4">
        <v>49475</v>
      </c>
      <c r="F2406" s="6">
        <v>7.4999999999999997E-2</v>
      </c>
      <c r="G2406" s="6">
        <v>7.3300000000000004E-2</v>
      </c>
      <c r="H2406" s="6">
        <v>7.4226E-2</v>
      </c>
      <c r="I2406" s="6">
        <v>7.5999999999999998E-2</v>
      </c>
      <c r="J2406" s="6">
        <v>7.3300000000000004E-2</v>
      </c>
      <c r="K2406" s="6">
        <v>7.36739E-2</v>
      </c>
      <c r="L2406" s="6">
        <v>7.3700000000000002E-2</v>
      </c>
      <c r="N2406" s="8">
        <v>7351500</v>
      </c>
      <c r="P2406" s="8">
        <v>3650000</v>
      </c>
      <c r="R2406" s="8">
        <v>3200000</v>
      </c>
      <c r="T2406" s="8">
        <v>2.29734375</v>
      </c>
      <c r="U2406" s="6">
        <v>7.3700000000000002E-2</v>
      </c>
      <c r="V2406">
        <f t="shared" si="226"/>
        <v>2020</v>
      </c>
      <c r="W2406">
        <f t="shared" si="227"/>
        <v>2020</v>
      </c>
      <c r="X2406" t="str">
        <f t="shared" si="228"/>
        <v>FR00</v>
      </c>
    </row>
    <row r="2407" spans="1:24" x14ac:dyDescent="0.2">
      <c r="A2407" s="4">
        <v>43893</v>
      </c>
      <c r="B2407" s="4">
        <v>43895</v>
      </c>
      <c r="C2407" t="s">
        <v>628</v>
      </c>
      <c r="D2407" t="s">
        <v>851</v>
      </c>
      <c r="E2407" s="4">
        <v>51241</v>
      </c>
      <c r="F2407" s="6">
        <v>7.4999999999999997E-2</v>
      </c>
      <c r="G2407" s="6">
        <v>7.4899999999999994E-2</v>
      </c>
      <c r="H2407" s="6">
        <v>7.5139600000000001E-2</v>
      </c>
      <c r="I2407" s="6">
        <v>7.6300000000000007E-2</v>
      </c>
      <c r="J2407" s="6">
        <v>7.4899999999999994E-2</v>
      </c>
      <c r="K2407" s="6">
        <v>7.4976799999999996E-2</v>
      </c>
      <c r="L2407" s="6">
        <v>7.4999999999999997E-2</v>
      </c>
      <c r="N2407" s="8">
        <v>3079800</v>
      </c>
      <c r="P2407" s="8">
        <v>2500000</v>
      </c>
      <c r="R2407" s="8">
        <v>2250000</v>
      </c>
      <c r="T2407" s="8">
        <v>1.3688</v>
      </c>
      <c r="U2407" s="6">
        <v>7.4999999999999997E-2</v>
      </c>
      <c r="V2407">
        <f t="shared" si="226"/>
        <v>2020</v>
      </c>
      <c r="W2407">
        <f t="shared" si="227"/>
        <v>2020</v>
      </c>
      <c r="X2407" t="str">
        <f t="shared" si="228"/>
        <v>FR00</v>
      </c>
    </row>
    <row r="2408" spans="1:24" x14ac:dyDescent="0.2">
      <c r="A2408" s="4">
        <v>43893</v>
      </c>
      <c r="B2408" s="4">
        <v>43895</v>
      </c>
      <c r="C2408" t="s">
        <v>628</v>
      </c>
      <c r="D2408" t="s">
        <v>680</v>
      </c>
      <c r="E2408" s="4">
        <v>54193</v>
      </c>
      <c r="F2408" s="6">
        <v>7.3749999999999996E-2</v>
      </c>
      <c r="G2408" s="6">
        <v>7.5999999999999998E-2</v>
      </c>
      <c r="H2408" s="6">
        <v>7.6899400000000007E-2</v>
      </c>
      <c r="I2408" s="6">
        <v>7.7499999999999999E-2</v>
      </c>
      <c r="J2408" s="6">
        <v>7.5999999999999998E-2</v>
      </c>
      <c r="K2408" s="6">
        <v>7.6474399999999998E-2</v>
      </c>
      <c r="L2408" s="6">
        <v>7.6700000000000004E-2</v>
      </c>
      <c r="N2408" s="8">
        <v>2283200</v>
      </c>
      <c r="P2408" s="8">
        <v>750000</v>
      </c>
      <c r="R2408" s="8">
        <v>700000</v>
      </c>
      <c r="T2408" s="8">
        <v>3.2617142857142856</v>
      </c>
      <c r="U2408" s="6">
        <v>7.6499999999999999E-2</v>
      </c>
      <c r="V2408">
        <f t="shared" si="226"/>
        <v>2020</v>
      </c>
      <c r="W2408">
        <f t="shared" si="227"/>
        <v>2020</v>
      </c>
      <c r="X2408" t="str">
        <f t="shared" si="228"/>
        <v>FR00</v>
      </c>
    </row>
    <row r="2409" spans="1:24" x14ac:dyDescent="0.2">
      <c r="A2409" s="4">
        <v>43894</v>
      </c>
      <c r="B2409" s="4">
        <v>43896</v>
      </c>
      <c r="C2409" t="s">
        <v>642</v>
      </c>
      <c r="D2409" t="s">
        <v>376</v>
      </c>
      <c r="E2409" s="4">
        <v>46888</v>
      </c>
      <c r="F2409" s="6">
        <v>6.1249999999999999E-2</v>
      </c>
      <c r="K2409" s="6">
        <v>6.6500000000000004E-2</v>
      </c>
      <c r="N2409" s="8">
        <v>1500000</v>
      </c>
      <c r="O2409" s="8">
        <v>1500000</v>
      </c>
      <c r="P2409" s="8">
        <v>1500000</v>
      </c>
      <c r="Q2409" s="8">
        <v>1500000</v>
      </c>
      <c r="R2409" s="8">
        <v>1500000</v>
      </c>
      <c r="S2409" s="8">
        <v>1500000</v>
      </c>
      <c r="T2409" s="8">
        <v>1</v>
      </c>
      <c r="U2409" s="6">
        <v>6.6500000000000004E-2</v>
      </c>
      <c r="V2409">
        <f t="shared" si="226"/>
        <v>2020</v>
      </c>
      <c r="W2409">
        <f t="shared" si="227"/>
        <v>2020</v>
      </c>
      <c r="X2409" t="str">
        <f t="shared" si="228"/>
        <v>FR00</v>
      </c>
    </row>
    <row r="2410" spans="1:24" x14ac:dyDescent="0.2">
      <c r="A2410" s="4">
        <v>43894</v>
      </c>
      <c r="B2410" s="4">
        <v>43896</v>
      </c>
      <c r="C2410" t="s">
        <v>642</v>
      </c>
      <c r="D2410" t="s">
        <v>619</v>
      </c>
      <c r="E2410" s="4">
        <v>48441</v>
      </c>
      <c r="F2410" s="6">
        <v>7.4999999999999997E-2</v>
      </c>
      <c r="K2410" s="6">
        <v>7.1999999999999995E-2</v>
      </c>
      <c r="N2410" s="8">
        <v>500000</v>
      </c>
      <c r="O2410" s="8">
        <v>500000</v>
      </c>
      <c r="P2410" s="8">
        <v>500000</v>
      </c>
      <c r="Q2410" s="8">
        <v>500000</v>
      </c>
      <c r="R2410" s="8">
        <v>500000</v>
      </c>
      <c r="S2410" s="8">
        <v>500000</v>
      </c>
      <c r="T2410" s="8">
        <v>1</v>
      </c>
      <c r="U2410" s="6">
        <v>7.1999999999999995E-2</v>
      </c>
      <c r="V2410">
        <f t="shared" si="226"/>
        <v>2020</v>
      </c>
      <c r="W2410">
        <f t="shared" si="227"/>
        <v>2020</v>
      </c>
      <c r="X2410" t="str">
        <f t="shared" si="228"/>
        <v>FR00</v>
      </c>
    </row>
    <row r="2411" spans="1:24" x14ac:dyDescent="0.2">
      <c r="A2411" s="4">
        <v>43900</v>
      </c>
      <c r="B2411" s="4">
        <v>43902</v>
      </c>
      <c r="C2411" t="s">
        <v>628</v>
      </c>
      <c r="D2411" t="s">
        <v>869</v>
      </c>
      <c r="E2411" s="4">
        <v>44085</v>
      </c>
      <c r="F2411" s="6" t="s">
        <v>630</v>
      </c>
      <c r="G2411" s="6">
        <v>2.9687499999999999E-2</v>
      </c>
      <c r="H2411" s="6">
        <v>3.0536000000000001E-2</v>
      </c>
      <c r="I2411" s="6">
        <v>0.05</v>
      </c>
      <c r="J2411" s="6">
        <v>2.9687499999999999E-2</v>
      </c>
      <c r="K2411" s="6">
        <v>3.00781E-2</v>
      </c>
      <c r="L2411" s="6">
        <v>3.0312499999999999E-2</v>
      </c>
      <c r="M2411" s="8">
        <v>7000000</v>
      </c>
      <c r="N2411" s="8">
        <v>10781000</v>
      </c>
      <c r="O2411" s="8">
        <v>36731900</v>
      </c>
      <c r="P2411" s="8">
        <v>4162000</v>
      </c>
      <c r="Q2411" s="8">
        <v>27875685</v>
      </c>
      <c r="R2411" s="8">
        <v>1000000</v>
      </c>
      <c r="S2411" s="8">
        <v>8000000</v>
      </c>
      <c r="T2411" s="8">
        <v>10.781000000000001</v>
      </c>
      <c r="U2411" s="6">
        <v>3.3399999999999999E-2</v>
      </c>
      <c r="V2411">
        <f t="shared" si="226"/>
        <v>2020</v>
      </c>
      <c r="W2411">
        <f t="shared" si="227"/>
        <v>2020</v>
      </c>
      <c r="X2411" t="str">
        <f t="shared" si="228"/>
        <v>SPNS</v>
      </c>
    </row>
    <row r="2412" spans="1:24" x14ac:dyDescent="0.2">
      <c r="A2412" s="4">
        <v>43900</v>
      </c>
      <c r="B2412" s="4">
        <v>43902</v>
      </c>
      <c r="C2412" t="s">
        <v>628</v>
      </c>
      <c r="D2412" t="s">
        <v>331</v>
      </c>
      <c r="E2412" s="4">
        <v>44576</v>
      </c>
      <c r="F2412" s="6">
        <v>5.45E-2</v>
      </c>
      <c r="G2412" s="6">
        <v>4.9062500000000002E-2</v>
      </c>
      <c r="H2412" s="6">
        <v>5.16642E-2</v>
      </c>
      <c r="I2412" s="6">
        <v>5.5E-2</v>
      </c>
      <c r="J2412" s="6">
        <v>4.9062500000000002E-2</v>
      </c>
      <c r="K2412" s="6">
        <v>4.9793000000000004E-2</v>
      </c>
      <c r="L2412" s="6">
        <v>5.0625000000000003E-2</v>
      </c>
      <c r="N2412" s="8">
        <v>9561000</v>
      </c>
      <c r="P2412" s="8">
        <v>7934285</v>
      </c>
      <c r="R2412" s="8">
        <v>2400000</v>
      </c>
      <c r="T2412" s="8">
        <v>3.9837500000000001</v>
      </c>
      <c r="U2412" s="6">
        <v>5.2900000000000003E-2</v>
      </c>
      <c r="V2412">
        <f t="shared" si="226"/>
        <v>2020</v>
      </c>
      <c r="W2412">
        <f t="shared" si="227"/>
        <v>2020</v>
      </c>
      <c r="X2412" t="str">
        <f t="shared" si="228"/>
        <v>PBS0</v>
      </c>
    </row>
    <row r="2413" spans="1:24" x14ac:dyDescent="0.2">
      <c r="A2413" s="4">
        <v>43900</v>
      </c>
      <c r="B2413" s="4">
        <v>43902</v>
      </c>
      <c r="C2413" t="s">
        <v>628</v>
      </c>
      <c r="D2413" t="s">
        <v>844</v>
      </c>
      <c r="E2413" s="4">
        <v>45580</v>
      </c>
      <c r="F2413" s="6">
        <v>6.6250000000000003E-2</v>
      </c>
      <c r="G2413" s="6">
        <v>5.6875000000000002E-2</v>
      </c>
      <c r="H2413" s="6">
        <v>6.0696300000000002E-2</v>
      </c>
      <c r="I2413" s="6">
        <v>6.5000000000000002E-2</v>
      </c>
      <c r="J2413" s="6">
        <v>5.6875000000000002E-2</v>
      </c>
      <c r="K2413" s="6">
        <v>5.7025200000000005E-2</v>
      </c>
      <c r="L2413" s="6">
        <v>5.7187500000000002E-2</v>
      </c>
      <c r="N2413" s="8">
        <v>8660500</v>
      </c>
      <c r="P2413" s="8">
        <v>8050000</v>
      </c>
      <c r="R2413" s="8">
        <v>550000</v>
      </c>
      <c r="T2413" s="8">
        <v>15.746363636363636</v>
      </c>
      <c r="U2413" s="6">
        <v>6.0400000000000002E-2</v>
      </c>
      <c r="V2413">
        <f t="shared" si="226"/>
        <v>2020</v>
      </c>
      <c r="W2413">
        <f t="shared" si="227"/>
        <v>2020</v>
      </c>
      <c r="X2413" t="str">
        <f t="shared" si="228"/>
        <v>PBS0</v>
      </c>
    </row>
    <row r="2414" spans="1:24" x14ac:dyDescent="0.2">
      <c r="A2414" s="4">
        <v>43900</v>
      </c>
      <c r="B2414" s="4">
        <v>43902</v>
      </c>
      <c r="C2414" t="s">
        <v>628</v>
      </c>
      <c r="D2414" t="s">
        <v>410</v>
      </c>
      <c r="E2414" s="4">
        <v>52336</v>
      </c>
      <c r="F2414" s="6">
        <v>6.7500000000000004E-2</v>
      </c>
      <c r="G2414" s="6">
        <v>7.5312500000000004E-2</v>
      </c>
      <c r="H2414" s="6">
        <v>7.6683299999999996E-2</v>
      </c>
      <c r="I2414" s="6">
        <v>8.0625000000000002E-2</v>
      </c>
      <c r="J2414" s="6">
        <v>7.5312500000000004E-2</v>
      </c>
      <c r="K2414" s="6">
        <v>7.5731199999999999E-2</v>
      </c>
      <c r="L2414" s="6">
        <v>7.5937500000000005E-2</v>
      </c>
      <c r="N2414" s="8">
        <v>7729400</v>
      </c>
      <c r="P2414" s="8">
        <v>7729400</v>
      </c>
      <c r="R2414" s="8">
        <v>4050000</v>
      </c>
      <c r="T2414" s="8">
        <v>1.9084938271604939</v>
      </c>
      <c r="U2414" s="6">
        <v>7.7200000000000005E-2</v>
      </c>
      <c r="V2414">
        <f t="shared" si="226"/>
        <v>2020</v>
      </c>
      <c r="W2414">
        <f t="shared" si="227"/>
        <v>2020</v>
      </c>
      <c r="X2414" t="str">
        <f t="shared" si="228"/>
        <v>PBS0</v>
      </c>
    </row>
    <row r="2415" spans="1:24" x14ac:dyDescent="0.2">
      <c r="A2415" s="4">
        <v>43900</v>
      </c>
      <c r="B2415" s="4">
        <v>43902</v>
      </c>
      <c r="C2415" t="s">
        <v>642</v>
      </c>
      <c r="D2415" t="s">
        <v>870</v>
      </c>
      <c r="E2415" s="4">
        <v>44995</v>
      </c>
      <c r="F2415" s="6">
        <v>0.05</v>
      </c>
      <c r="K2415" s="6">
        <v>6.1499999999999999E-2</v>
      </c>
      <c r="N2415" s="8">
        <v>50000</v>
      </c>
      <c r="O2415" s="8">
        <v>50000</v>
      </c>
      <c r="P2415" s="8">
        <v>50000</v>
      </c>
      <c r="Q2415" s="8">
        <v>50000</v>
      </c>
      <c r="R2415" s="8">
        <v>50000</v>
      </c>
      <c r="S2415" s="8">
        <v>50000</v>
      </c>
      <c r="T2415" s="8">
        <v>1</v>
      </c>
      <c r="U2415" s="6">
        <v>6.1499999999999999E-2</v>
      </c>
      <c r="V2415">
        <f t="shared" ref="V2415:V2475" si="229">YEAR(A2415)</f>
        <v>2020</v>
      </c>
      <c r="W2415">
        <f t="shared" ref="W2415:W2475" si="230">YEAR(B2415)</f>
        <v>2020</v>
      </c>
      <c r="X2415" t="str">
        <f t="shared" ref="X2415:X2475" si="231">LEFT(D2415,4)</f>
        <v>SW00</v>
      </c>
    </row>
    <row r="2416" spans="1:24" x14ac:dyDescent="0.2">
      <c r="A2416" s="4">
        <v>43907</v>
      </c>
      <c r="B2416" s="4">
        <v>43909</v>
      </c>
      <c r="C2416" t="s">
        <v>628</v>
      </c>
      <c r="D2416" t="s">
        <v>822</v>
      </c>
      <c r="E2416" s="4">
        <v>44001</v>
      </c>
      <c r="F2416" s="6" t="s">
        <v>630</v>
      </c>
      <c r="G2416" s="6">
        <v>2.5999999999999999E-2</v>
      </c>
      <c r="H2416" s="6">
        <v>2.9345500000000004E-2</v>
      </c>
      <c r="I2416" s="6">
        <v>3.2000000000000001E-2</v>
      </c>
      <c r="J2416" s="6">
        <v>2.5999999999999999E-2</v>
      </c>
      <c r="K2416" s="6">
        <v>2.7652900000000001E-2</v>
      </c>
      <c r="L2416" s="6">
        <v>2.9399999999999999E-2</v>
      </c>
      <c r="M2416" s="8">
        <v>15000000</v>
      </c>
      <c r="N2416" s="8">
        <v>11240000</v>
      </c>
      <c r="O2416" s="8">
        <v>51307800</v>
      </c>
      <c r="P2416" s="8">
        <v>8480000</v>
      </c>
      <c r="Q2416" s="8">
        <v>25980000</v>
      </c>
      <c r="R2416" s="8">
        <v>3100000</v>
      </c>
      <c r="S2416" s="8">
        <v>17050000</v>
      </c>
      <c r="T2416" s="8">
        <v>3.6258064516129034</v>
      </c>
      <c r="U2416" s="6">
        <v>2.9399999999999999E-2</v>
      </c>
      <c r="V2416">
        <f t="shared" si="229"/>
        <v>2020</v>
      </c>
      <c r="W2416">
        <f t="shared" si="230"/>
        <v>2020</v>
      </c>
      <c r="X2416" t="str">
        <f t="shared" si="231"/>
        <v>SPN1</v>
      </c>
    </row>
    <row r="2417" spans="1:24" x14ac:dyDescent="0.2">
      <c r="A2417" s="4">
        <v>43907</v>
      </c>
      <c r="B2417" s="4">
        <v>43909</v>
      </c>
      <c r="C2417" t="s">
        <v>628</v>
      </c>
      <c r="D2417" t="s">
        <v>868</v>
      </c>
      <c r="E2417" s="4">
        <v>44259</v>
      </c>
      <c r="F2417" s="6" t="s">
        <v>630</v>
      </c>
      <c r="G2417" s="6">
        <v>3.0499999999999999E-2</v>
      </c>
      <c r="H2417" s="6">
        <v>3.3851399999999997E-2</v>
      </c>
      <c r="I2417" s="6">
        <v>3.5999999999999997E-2</v>
      </c>
      <c r="J2417" s="6">
        <v>3.0499999999999999E-2</v>
      </c>
      <c r="K2417" s="6">
        <v>3.35156E-2</v>
      </c>
      <c r="L2417" s="6">
        <v>3.5000000000000003E-2</v>
      </c>
      <c r="N2417" s="8">
        <v>18200000</v>
      </c>
      <c r="P2417" s="8">
        <v>6600000</v>
      </c>
      <c r="R2417" s="8">
        <v>6400000</v>
      </c>
      <c r="T2417" s="8">
        <v>2.84375</v>
      </c>
      <c r="U2417" s="6">
        <v>3.3599999999999998E-2</v>
      </c>
      <c r="V2417">
        <f t="shared" si="229"/>
        <v>2020</v>
      </c>
      <c r="W2417">
        <f t="shared" si="230"/>
        <v>2020</v>
      </c>
      <c r="X2417" t="str">
        <f t="shared" si="231"/>
        <v>SPN1</v>
      </c>
    </row>
    <row r="2418" spans="1:24" x14ac:dyDescent="0.2">
      <c r="A2418" s="4">
        <v>43907</v>
      </c>
      <c r="B2418" s="4">
        <v>43909</v>
      </c>
      <c r="C2418" t="s">
        <v>628</v>
      </c>
      <c r="D2418" t="s">
        <v>830</v>
      </c>
      <c r="E2418" s="4">
        <v>45823</v>
      </c>
      <c r="F2418" s="6">
        <v>6.5000000000000002E-2</v>
      </c>
      <c r="G2418" s="6">
        <v>6.6900000000000001E-2</v>
      </c>
      <c r="H2418" s="6">
        <v>6.8056199999999997E-2</v>
      </c>
      <c r="I2418" s="6">
        <v>7.0999999999999994E-2</v>
      </c>
      <c r="J2418" s="6">
        <v>6.6900000000000001E-2</v>
      </c>
      <c r="K2418" s="6">
        <v>6.71041E-2</v>
      </c>
      <c r="L2418" s="6">
        <v>6.7299999999999999E-2</v>
      </c>
      <c r="N2418" s="8">
        <v>10412000</v>
      </c>
      <c r="P2418" s="8">
        <v>4650000</v>
      </c>
      <c r="R2418" s="8">
        <v>3500000</v>
      </c>
      <c r="T2418" s="8">
        <v>2.9748571428571426</v>
      </c>
      <c r="U2418" s="6">
        <v>6.7299999999999999E-2</v>
      </c>
      <c r="V2418">
        <f t="shared" si="229"/>
        <v>2020</v>
      </c>
      <c r="W2418">
        <f t="shared" si="230"/>
        <v>2020</v>
      </c>
      <c r="X2418" t="str">
        <f t="shared" si="231"/>
        <v>FR00</v>
      </c>
    </row>
    <row r="2419" spans="1:24" x14ac:dyDescent="0.2">
      <c r="A2419" s="4">
        <v>43907</v>
      </c>
      <c r="B2419" s="4">
        <v>43909</v>
      </c>
      <c r="C2419" t="s">
        <v>628</v>
      </c>
      <c r="D2419" t="s">
        <v>831</v>
      </c>
      <c r="E2419" s="4">
        <v>47741</v>
      </c>
      <c r="F2419" s="6">
        <v>7.0000000000000007E-2</v>
      </c>
      <c r="G2419" s="6">
        <v>7.4200000000000002E-2</v>
      </c>
      <c r="H2419" s="6">
        <v>7.5648199999999999E-2</v>
      </c>
      <c r="I2419" s="6">
        <v>7.7499999999999999E-2</v>
      </c>
      <c r="J2419" s="6">
        <v>7.4200000000000002E-2</v>
      </c>
      <c r="K2419" s="6">
        <v>7.4739700000000006E-2</v>
      </c>
      <c r="L2419" s="6">
        <v>7.4999999999999997E-2</v>
      </c>
      <c r="N2419" s="8">
        <v>7427100</v>
      </c>
      <c r="P2419" s="8">
        <v>4500000</v>
      </c>
      <c r="R2419" s="8">
        <v>2600000</v>
      </c>
      <c r="T2419" s="8">
        <v>2.8565769230769229</v>
      </c>
      <c r="U2419" s="6">
        <v>7.4999999999999997E-2</v>
      </c>
      <c r="V2419">
        <f t="shared" si="229"/>
        <v>2020</v>
      </c>
      <c r="W2419">
        <f t="shared" si="230"/>
        <v>2020</v>
      </c>
      <c r="X2419" t="str">
        <f t="shared" si="231"/>
        <v>FR00</v>
      </c>
    </row>
    <row r="2420" spans="1:24" x14ac:dyDescent="0.2">
      <c r="A2420" s="4">
        <v>43907</v>
      </c>
      <c r="B2420" s="4">
        <v>43909</v>
      </c>
      <c r="C2420" t="s">
        <v>628</v>
      </c>
      <c r="D2420" t="s">
        <v>825</v>
      </c>
      <c r="E2420" s="4">
        <v>49475</v>
      </c>
      <c r="F2420" s="6">
        <v>7.4999999999999997E-2</v>
      </c>
      <c r="G2420" s="6">
        <v>7.6200000000000004E-2</v>
      </c>
      <c r="H2420" s="6">
        <v>7.7768400000000001E-2</v>
      </c>
      <c r="I2420" s="6">
        <v>0.08</v>
      </c>
      <c r="J2420" s="6">
        <v>7.6200000000000004E-2</v>
      </c>
      <c r="K2420" s="6">
        <v>7.69262E-2</v>
      </c>
      <c r="L2420" s="6">
        <v>7.7100000000000002E-2</v>
      </c>
      <c r="N2420" s="8">
        <v>2009400</v>
      </c>
      <c r="P2420" s="8">
        <v>1050000</v>
      </c>
      <c r="R2420" s="8">
        <v>850000</v>
      </c>
      <c r="T2420" s="8">
        <v>2.3639999999999999</v>
      </c>
      <c r="U2420" s="6">
        <v>7.7100000000000002E-2</v>
      </c>
      <c r="V2420">
        <f t="shared" si="229"/>
        <v>2020</v>
      </c>
      <c r="W2420">
        <f t="shared" si="230"/>
        <v>2020</v>
      </c>
      <c r="X2420" t="str">
        <f t="shared" si="231"/>
        <v>FR00</v>
      </c>
    </row>
    <row r="2421" spans="1:24" x14ac:dyDescent="0.2">
      <c r="A2421" s="4">
        <v>43907</v>
      </c>
      <c r="B2421" s="4">
        <v>43909</v>
      </c>
      <c r="C2421" t="s">
        <v>628</v>
      </c>
      <c r="D2421" t="s">
        <v>851</v>
      </c>
      <c r="E2421" s="4">
        <v>51241</v>
      </c>
      <c r="F2421" s="6">
        <v>7.4999999999999997E-2</v>
      </c>
      <c r="G2421" s="6">
        <v>7.7499999999999999E-2</v>
      </c>
      <c r="H2421" s="6">
        <v>8.0466400000000007E-2</v>
      </c>
      <c r="I2421" s="6">
        <v>8.2500000000000004E-2</v>
      </c>
      <c r="J2421" s="6">
        <v>7.7499999999999999E-2</v>
      </c>
      <c r="K2421" s="6">
        <v>7.8369499999999995E-2</v>
      </c>
      <c r="L2421" s="6">
        <v>7.85E-2</v>
      </c>
      <c r="N2421" s="8">
        <v>1263800</v>
      </c>
      <c r="P2421" s="8">
        <v>600000</v>
      </c>
      <c r="R2421" s="8">
        <v>600000</v>
      </c>
      <c r="T2421" s="8">
        <v>2.1063333333333332</v>
      </c>
      <c r="U2421" s="6">
        <v>7.8399999999999997E-2</v>
      </c>
      <c r="V2421">
        <f t="shared" si="229"/>
        <v>2020</v>
      </c>
      <c r="W2421">
        <f t="shared" si="230"/>
        <v>2020</v>
      </c>
      <c r="X2421" t="str">
        <f t="shared" si="231"/>
        <v>FR00</v>
      </c>
    </row>
    <row r="2422" spans="1:24" x14ac:dyDescent="0.2">
      <c r="A2422" s="4">
        <v>43907</v>
      </c>
      <c r="B2422" s="4">
        <v>43909</v>
      </c>
      <c r="C2422" t="s">
        <v>628</v>
      </c>
      <c r="D2422" t="s">
        <v>680</v>
      </c>
      <c r="E2422" s="4">
        <v>54193</v>
      </c>
      <c r="F2422" s="6">
        <v>7.3749999999999996E-2</v>
      </c>
      <c r="G2422" s="6">
        <v>7.7399999999999997E-2</v>
      </c>
      <c r="H2422" s="6">
        <v>8.38058E-2</v>
      </c>
      <c r="I2422" s="6">
        <v>8.5000000000000006E-2</v>
      </c>
      <c r="J2422" s="6">
        <v>7.7399999999999997E-2</v>
      </c>
      <c r="K2422" s="6" t="s">
        <v>21</v>
      </c>
      <c r="L2422" s="6" t="s">
        <v>21</v>
      </c>
      <c r="N2422" s="8">
        <v>755500</v>
      </c>
      <c r="P2422" s="8">
        <v>100000</v>
      </c>
      <c r="R2422" s="8" t="s">
        <v>21</v>
      </c>
      <c r="T2422" s="8" t="s">
        <v>21</v>
      </c>
      <c r="U2422" s="6">
        <v>7.85E-2</v>
      </c>
      <c r="V2422">
        <f t="shared" si="229"/>
        <v>2020</v>
      </c>
      <c r="W2422">
        <f t="shared" si="230"/>
        <v>2020</v>
      </c>
      <c r="X2422" t="str">
        <f t="shared" si="231"/>
        <v>FR00</v>
      </c>
    </row>
    <row r="2423" spans="1:24" x14ac:dyDescent="0.2">
      <c r="A2423" s="4">
        <v>43907</v>
      </c>
      <c r="B2423" s="4">
        <v>43909</v>
      </c>
      <c r="C2423" t="s">
        <v>642</v>
      </c>
      <c r="D2423" t="s">
        <v>670</v>
      </c>
      <c r="E2423" s="4">
        <v>53888</v>
      </c>
      <c r="F2423" s="6">
        <v>0.08</v>
      </c>
      <c r="G2423" s="6">
        <v>0</v>
      </c>
      <c r="H2423" s="6">
        <v>0</v>
      </c>
      <c r="I2423" s="6">
        <v>0</v>
      </c>
      <c r="K2423" s="6">
        <v>7.6499999999999998E-7</v>
      </c>
      <c r="L2423" s="6">
        <v>0</v>
      </c>
      <c r="N2423" s="8">
        <v>2000000</v>
      </c>
      <c r="O2423" s="8">
        <v>2000000</v>
      </c>
      <c r="P2423" s="8">
        <v>2000000</v>
      </c>
      <c r="Q2423" s="8">
        <v>2000000</v>
      </c>
      <c r="R2423" s="8">
        <v>2000000</v>
      </c>
      <c r="S2423" s="8">
        <v>2000000</v>
      </c>
      <c r="T2423" s="8">
        <v>1</v>
      </c>
      <c r="U2423" s="6">
        <v>7.6499999999999999E-2</v>
      </c>
      <c r="V2423">
        <f t="shared" si="229"/>
        <v>2020</v>
      </c>
      <c r="W2423">
        <f t="shared" si="230"/>
        <v>2020</v>
      </c>
      <c r="X2423" t="str">
        <f t="shared" si="231"/>
        <v>PBS0</v>
      </c>
    </row>
    <row r="2424" spans="1:24" x14ac:dyDescent="0.2">
      <c r="A2424" s="4">
        <v>43914</v>
      </c>
      <c r="B2424" s="4">
        <v>43916</v>
      </c>
      <c r="C2424" t="s">
        <v>628</v>
      </c>
      <c r="D2424" t="s">
        <v>869</v>
      </c>
      <c r="E2424" s="4">
        <v>44085</v>
      </c>
      <c r="F2424" s="6" t="s">
        <v>630</v>
      </c>
      <c r="G2424" s="6">
        <v>0.03</v>
      </c>
      <c r="H2424" s="6">
        <v>3.1184899999999998E-2</v>
      </c>
      <c r="I2424" s="6">
        <v>0.06</v>
      </c>
      <c r="J2424" s="6">
        <v>0.03</v>
      </c>
      <c r="K2424" s="6">
        <v>3.07354E-2</v>
      </c>
      <c r="L2424" s="6">
        <v>3.125E-2</v>
      </c>
      <c r="M2424" s="8">
        <v>7000000</v>
      </c>
      <c r="N2424" s="8">
        <v>10181000</v>
      </c>
      <c r="O2424" s="8">
        <v>14609600</v>
      </c>
      <c r="P2424" s="8">
        <v>5262000</v>
      </c>
      <c r="Q2424" s="8">
        <v>6783600</v>
      </c>
      <c r="R2424" s="8">
        <v>5150000</v>
      </c>
      <c r="S2424" s="8">
        <v>6600000</v>
      </c>
      <c r="T2424" s="8">
        <v>1.9768932038834952</v>
      </c>
      <c r="U2424" s="6">
        <v>3.7999999999999999E-2</v>
      </c>
      <c r="V2424">
        <f t="shared" si="229"/>
        <v>2020</v>
      </c>
      <c r="W2424">
        <f t="shared" si="230"/>
        <v>2020</v>
      </c>
      <c r="X2424" t="str">
        <f t="shared" si="231"/>
        <v>SPNS</v>
      </c>
    </row>
    <row r="2425" spans="1:24" x14ac:dyDescent="0.2">
      <c r="A2425" s="4">
        <v>43914</v>
      </c>
      <c r="B2425" s="4">
        <v>43916</v>
      </c>
      <c r="C2425" t="s">
        <v>628</v>
      </c>
      <c r="D2425" t="s">
        <v>331</v>
      </c>
      <c r="E2425" s="4">
        <v>44576</v>
      </c>
      <c r="F2425" s="6">
        <v>5.45E-2</v>
      </c>
      <c r="G2425" s="6">
        <v>5.9687499999999998E-2</v>
      </c>
      <c r="H2425" s="6">
        <v>6.3470799999999994E-2</v>
      </c>
      <c r="I2425" s="6">
        <v>7.4999999999999997E-2</v>
      </c>
      <c r="J2425" s="6">
        <v>5.9687499999999998E-2</v>
      </c>
      <c r="K2425" s="6" t="s">
        <v>21</v>
      </c>
      <c r="L2425" s="6" t="s">
        <v>21</v>
      </c>
      <c r="N2425" s="8">
        <v>2258000</v>
      </c>
      <c r="P2425" s="8">
        <v>0</v>
      </c>
      <c r="R2425" s="8" t="s">
        <v>21</v>
      </c>
      <c r="T2425" s="8" t="s">
        <v>21</v>
      </c>
      <c r="U2425" s="6">
        <v>5.6899999999999999E-2</v>
      </c>
      <c r="V2425">
        <f t="shared" si="229"/>
        <v>2020</v>
      </c>
      <c r="W2425">
        <f t="shared" si="230"/>
        <v>2020</v>
      </c>
      <c r="X2425" t="str">
        <f t="shared" si="231"/>
        <v>PBS0</v>
      </c>
    </row>
    <row r="2426" spans="1:24" x14ac:dyDescent="0.2">
      <c r="A2426" s="4">
        <v>43914</v>
      </c>
      <c r="B2426" s="4">
        <v>43916</v>
      </c>
      <c r="C2426" t="s">
        <v>628</v>
      </c>
      <c r="D2426" t="s">
        <v>844</v>
      </c>
      <c r="E2426" s="4">
        <v>45580</v>
      </c>
      <c r="F2426" s="6">
        <v>6.6250000000000003E-2</v>
      </c>
      <c r="G2426" s="6">
        <v>7.0624999999999993E-2</v>
      </c>
      <c r="H2426" s="6">
        <v>7.27497E-2</v>
      </c>
      <c r="I2426" s="6">
        <v>7.4999999999999997E-2</v>
      </c>
      <c r="J2426" s="6">
        <v>7.0624999999999993E-2</v>
      </c>
      <c r="K2426" s="6">
        <v>7.1645799999999996E-2</v>
      </c>
      <c r="L2426" s="6">
        <v>7.2499999999999995E-2</v>
      </c>
      <c r="N2426" s="8">
        <v>368000</v>
      </c>
      <c r="P2426" s="8">
        <v>260000</v>
      </c>
      <c r="R2426" s="8">
        <v>240000</v>
      </c>
      <c r="T2426" s="8">
        <v>1.5333333333333334</v>
      </c>
      <c r="U2426" s="6">
        <v>7.1900000000000006E-2</v>
      </c>
      <c r="V2426">
        <f t="shared" si="229"/>
        <v>2020</v>
      </c>
      <c r="W2426">
        <f t="shared" si="230"/>
        <v>2020</v>
      </c>
      <c r="X2426" t="str">
        <f t="shared" si="231"/>
        <v>PBS0</v>
      </c>
    </row>
    <row r="2427" spans="1:24" x14ac:dyDescent="0.2">
      <c r="A2427" s="4">
        <v>43914</v>
      </c>
      <c r="B2427" s="4">
        <v>43916</v>
      </c>
      <c r="C2427" t="s">
        <v>628</v>
      </c>
      <c r="D2427" t="s">
        <v>337</v>
      </c>
      <c r="E2427" s="4">
        <v>50086</v>
      </c>
      <c r="F2427" s="6">
        <v>6.0999999999999999E-2</v>
      </c>
      <c r="G2427" s="6">
        <v>8.6562500000000001E-2</v>
      </c>
      <c r="H2427" s="6">
        <v>8.8254899999999997E-2</v>
      </c>
      <c r="I2427" s="6">
        <v>8.9687500000000003E-2</v>
      </c>
      <c r="J2427" s="6">
        <v>8.6562500000000001E-2</v>
      </c>
      <c r="K2427" s="6">
        <v>8.7477000000000013E-2</v>
      </c>
      <c r="L2427" s="6">
        <v>8.7499999999999994E-2</v>
      </c>
      <c r="N2427" s="8">
        <v>1321000</v>
      </c>
      <c r="P2427" s="8">
        <v>780000</v>
      </c>
      <c r="R2427" s="8">
        <v>770000</v>
      </c>
      <c r="T2427" s="8">
        <v>1.7155844155844155</v>
      </c>
      <c r="U2427" s="6">
        <v>8.7499999999999994E-2</v>
      </c>
      <c r="V2427">
        <f t="shared" si="229"/>
        <v>2020</v>
      </c>
      <c r="W2427">
        <f t="shared" si="230"/>
        <v>2020</v>
      </c>
      <c r="X2427" t="str">
        <f t="shared" si="231"/>
        <v>PBS0</v>
      </c>
    </row>
    <row r="2428" spans="1:24" x14ac:dyDescent="0.2">
      <c r="A2428" s="4">
        <v>43914</v>
      </c>
      <c r="B2428" s="4">
        <v>43916</v>
      </c>
      <c r="C2428" t="s">
        <v>628</v>
      </c>
      <c r="D2428" t="s">
        <v>410</v>
      </c>
      <c r="E2428" s="4">
        <v>52336</v>
      </c>
      <c r="F2428" s="6">
        <v>6.7500000000000004E-2</v>
      </c>
      <c r="G2428" s="6">
        <v>8.9374999999999996E-2</v>
      </c>
      <c r="H2428" s="6">
        <v>9.0470800000000004E-2</v>
      </c>
      <c r="I2428" s="6">
        <v>9.5000000000000001E-2</v>
      </c>
      <c r="J2428" s="6">
        <v>8.9374999999999996E-2</v>
      </c>
      <c r="K2428" s="6">
        <v>9.0148500000000006E-2</v>
      </c>
      <c r="L2428" s="6">
        <v>9.0624999999999997E-2</v>
      </c>
      <c r="N2428" s="8">
        <v>481600</v>
      </c>
      <c r="P2428" s="8">
        <v>481600</v>
      </c>
      <c r="R2428" s="8">
        <v>440000</v>
      </c>
      <c r="T2428" s="8">
        <v>1.0945454545454545</v>
      </c>
      <c r="U2428" s="6">
        <v>9.0499999999999997E-2</v>
      </c>
      <c r="V2428">
        <f t="shared" si="229"/>
        <v>2020</v>
      </c>
      <c r="W2428">
        <f t="shared" si="230"/>
        <v>2020</v>
      </c>
      <c r="X2428" t="str">
        <f t="shared" si="231"/>
        <v>PBS0</v>
      </c>
    </row>
    <row r="2429" spans="1:24" x14ac:dyDescent="0.2">
      <c r="A2429" s="4">
        <v>43916</v>
      </c>
      <c r="B2429" s="4">
        <v>43916</v>
      </c>
      <c r="C2429" t="s">
        <v>624</v>
      </c>
      <c r="D2429" t="s">
        <v>871</v>
      </c>
      <c r="E2429" s="4">
        <v>44995</v>
      </c>
      <c r="F2429" s="6">
        <v>6.3E-2</v>
      </c>
      <c r="G2429" s="6">
        <v>0</v>
      </c>
      <c r="H2429" s="6">
        <v>0</v>
      </c>
      <c r="I2429" s="6">
        <v>0</v>
      </c>
      <c r="K2429" s="6">
        <v>6.3E-2</v>
      </c>
      <c r="M2429" s="8">
        <v>8000000</v>
      </c>
      <c r="N2429" s="8">
        <v>12142572</v>
      </c>
      <c r="O2429" s="8">
        <v>12142572</v>
      </c>
      <c r="P2429" s="8">
        <v>12142572</v>
      </c>
      <c r="Q2429" s="8">
        <v>12142572</v>
      </c>
      <c r="R2429" s="8">
        <v>12142572</v>
      </c>
      <c r="S2429" s="8">
        <v>12142572</v>
      </c>
      <c r="T2429" s="8">
        <v>1</v>
      </c>
      <c r="U2429" s="6">
        <v>6.3E-2</v>
      </c>
      <c r="V2429">
        <f t="shared" si="229"/>
        <v>2020</v>
      </c>
      <c r="W2429">
        <f t="shared" si="230"/>
        <v>2020</v>
      </c>
      <c r="X2429" t="str">
        <f t="shared" si="231"/>
        <v>SR01</v>
      </c>
    </row>
    <row r="2430" spans="1:24" x14ac:dyDescent="0.2">
      <c r="A2430" s="4">
        <v>43916</v>
      </c>
      <c r="B2430" s="4">
        <v>43920</v>
      </c>
      <c r="C2430" t="s">
        <v>642</v>
      </c>
      <c r="D2430" t="s">
        <v>375</v>
      </c>
      <c r="E2430" s="4">
        <v>45061</v>
      </c>
      <c r="F2430" s="6">
        <v>5.6250000000000001E-2</v>
      </c>
      <c r="G2430" s="6">
        <v>0</v>
      </c>
      <c r="H2430" s="6">
        <v>0</v>
      </c>
      <c r="I2430" s="6">
        <v>0</v>
      </c>
      <c r="K2430" s="6">
        <v>6.5799999999999997E-2</v>
      </c>
      <c r="N2430" s="8">
        <v>2000000</v>
      </c>
      <c r="O2430" s="8">
        <v>2000000</v>
      </c>
      <c r="P2430" s="8">
        <v>2000000</v>
      </c>
      <c r="Q2430" s="8">
        <v>2000000</v>
      </c>
      <c r="R2430" s="8">
        <v>2000000</v>
      </c>
      <c r="S2430" s="8">
        <v>2000000</v>
      </c>
      <c r="T2430" s="8">
        <v>1</v>
      </c>
      <c r="U2430" s="6">
        <v>6.5799999999999997E-2</v>
      </c>
      <c r="V2430">
        <f t="shared" si="229"/>
        <v>2020</v>
      </c>
      <c r="W2430">
        <f t="shared" si="230"/>
        <v>2020</v>
      </c>
      <c r="X2430" t="str">
        <f t="shared" si="231"/>
        <v>FR00</v>
      </c>
    </row>
    <row r="2431" spans="1:24" x14ac:dyDescent="0.2">
      <c r="A2431" s="4">
        <v>43921</v>
      </c>
      <c r="B2431" s="4">
        <v>43923</v>
      </c>
      <c r="C2431" t="s">
        <v>628</v>
      </c>
      <c r="D2431" t="s">
        <v>824</v>
      </c>
      <c r="E2431" s="4">
        <v>44015</v>
      </c>
      <c r="F2431" s="6" t="s">
        <v>630</v>
      </c>
      <c r="G2431" s="6">
        <v>2.4500000000000001E-2</v>
      </c>
      <c r="H2431" s="6">
        <v>2.6838200000000003E-2</v>
      </c>
      <c r="I2431" s="6">
        <v>2.9499999999999998E-2</v>
      </c>
      <c r="J2431" s="6">
        <v>2.4500000000000001E-2</v>
      </c>
      <c r="K2431" s="6">
        <v>2.5000000000000001E-2</v>
      </c>
      <c r="L2431" s="6">
        <v>2.5499999999999998E-2</v>
      </c>
      <c r="M2431" s="8">
        <v>15000000</v>
      </c>
      <c r="N2431" s="8">
        <v>2590000</v>
      </c>
      <c r="O2431" s="8">
        <v>33515000</v>
      </c>
      <c r="P2431" s="8">
        <v>400000</v>
      </c>
      <c r="Q2431" s="8">
        <v>24014285</v>
      </c>
      <c r="R2431" s="8">
        <v>320000</v>
      </c>
      <c r="S2431" s="8">
        <v>22220000</v>
      </c>
      <c r="T2431" s="8">
        <v>8.09375</v>
      </c>
      <c r="U2431" s="6">
        <v>2.5499999999999998E-2</v>
      </c>
      <c r="V2431">
        <f t="shared" si="229"/>
        <v>2020</v>
      </c>
      <c r="W2431">
        <f t="shared" si="230"/>
        <v>2020</v>
      </c>
      <c r="X2431" t="str">
        <f t="shared" si="231"/>
        <v>SPN1</v>
      </c>
    </row>
    <row r="2432" spans="1:24" x14ac:dyDescent="0.2">
      <c r="A2432" s="4">
        <v>43921</v>
      </c>
      <c r="B2432" s="4">
        <v>43923</v>
      </c>
      <c r="C2432" t="s">
        <v>628</v>
      </c>
      <c r="D2432" t="s">
        <v>872</v>
      </c>
      <c r="E2432" s="4">
        <v>44287</v>
      </c>
      <c r="F2432" s="6" t="s">
        <v>630</v>
      </c>
      <c r="G2432" s="6">
        <v>3.3500000000000002E-2</v>
      </c>
      <c r="H2432" s="6">
        <v>3.4723699999999996E-2</v>
      </c>
      <c r="I2432" s="6">
        <v>3.5499999999999997E-2</v>
      </c>
      <c r="J2432" s="6">
        <v>3.3500000000000002E-2</v>
      </c>
      <c r="K2432" s="6">
        <v>3.4490699999999999E-2</v>
      </c>
      <c r="L2432" s="6">
        <v>3.5099999999999999E-2</v>
      </c>
      <c r="N2432" s="8">
        <v>7600000</v>
      </c>
      <c r="P2432" s="8">
        <v>4350000</v>
      </c>
      <c r="R2432" s="8">
        <v>4300000</v>
      </c>
      <c r="T2432" s="8">
        <v>1.7674418604651163</v>
      </c>
      <c r="U2432" s="6">
        <v>3.4500000000000003E-2</v>
      </c>
      <c r="V2432">
        <f t="shared" si="229"/>
        <v>2020</v>
      </c>
      <c r="W2432">
        <f t="shared" si="230"/>
        <v>2020</v>
      </c>
      <c r="X2432" t="str">
        <f t="shared" si="231"/>
        <v>SPN1</v>
      </c>
    </row>
    <row r="2433" spans="1:24" x14ac:dyDescent="0.2">
      <c r="A2433" s="4">
        <v>43921</v>
      </c>
      <c r="B2433" s="4">
        <v>43923</v>
      </c>
      <c r="C2433" t="s">
        <v>628</v>
      </c>
      <c r="D2433" t="s">
        <v>830</v>
      </c>
      <c r="E2433" s="4">
        <v>45823</v>
      </c>
      <c r="F2433" s="6">
        <v>6.5000000000000002E-2</v>
      </c>
      <c r="G2433" s="6">
        <v>7.1099999999999997E-2</v>
      </c>
      <c r="H2433" s="6">
        <v>7.1771199999999993E-2</v>
      </c>
      <c r="I2433" s="6">
        <v>7.5499999999999998E-2</v>
      </c>
      <c r="J2433" s="6">
        <v>7.1099999999999997E-2</v>
      </c>
      <c r="K2433" s="6">
        <v>7.1543099999999998E-2</v>
      </c>
      <c r="L2433" s="6">
        <v>7.2300000000000003E-2</v>
      </c>
      <c r="N2433" s="8">
        <v>9463000</v>
      </c>
      <c r="P2433" s="8">
        <v>9294285</v>
      </c>
      <c r="R2433" s="8">
        <v>8000000</v>
      </c>
      <c r="T2433" s="8">
        <v>1.1828749999999999</v>
      </c>
      <c r="U2433" s="6">
        <v>7.2300000000000003E-2</v>
      </c>
      <c r="V2433">
        <f t="shared" si="229"/>
        <v>2020</v>
      </c>
      <c r="W2433">
        <f t="shared" si="230"/>
        <v>2020</v>
      </c>
      <c r="X2433" t="str">
        <f t="shared" si="231"/>
        <v>FR00</v>
      </c>
    </row>
    <row r="2434" spans="1:24" x14ac:dyDescent="0.2">
      <c r="A2434" s="4">
        <v>43921</v>
      </c>
      <c r="B2434" s="4">
        <v>43923</v>
      </c>
      <c r="C2434" t="s">
        <v>628</v>
      </c>
      <c r="D2434" t="s">
        <v>831</v>
      </c>
      <c r="E2434" s="4">
        <v>47741</v>
      </c>
      <c r="F2434" s="6">
        <v>7.0000000000000007E-2</v>
      </c>
      <c r="G2434" s="6">
        <v>7.7799999999999994E-2</v>
      </c>
      <c r="H2434" s="6">
        <v>7.8626199999999993E-2</v>
      </c>
      <c r="I2434" s="6">
        <v>8.2699999999999996E-2</v>
      </c>
      <c r="J2434" s="6">
        <v>7.7799999999999994E-2</v>
      </c>
      <c r="K2434" s="6">
        <v>7.8298699999999999E-2</v>
      </c>
      <c r="L2434" s="6">
        <v>7.9000000000000001E-2</v>
      </c>
      <c r="N2434" s="8">
        <v>8514500</v>
      </c>
      <c r="P2434" s="8">
        <v>6350000</v>
      </c>
      <c r="R2434" s="8">
        <v>6350000</v>
      </c>
      <c r="T2434" s="8">
        <v>1.3408661417322834</v>
      </c>
      <c r="U2434" s="6">
        <v>7.8299999999999995E-2</v>
      </c>
      <c r="V2434">
        <f t="shared" si="229"/>
        <v>2020</v>
      </c>
      <c r="W2434">
        <f t="shared" si="230"/>
        <v>2020</v>
      </c>
      <c r="X2434" t="str">
        <f t="shared" si="231"/>
        <v>FR00</v>
      </c>
    </row>
    <row r="2435" spans="1:24" x14ac:dyDescent="0.2">
      <c r="A2435" s="4">
        <v>43921</v>
      </c>
      <c r="B2435" s="4">
        <v>43923</v>
      </c>
      <c r="C2435" t="s">
        <v>628</v>
      </c>
      <c r="D2435" t="s">
        <v>825</v>
      </c>
      <c r="E2435" s="4">
        <v>49475</v>
      </c>
      <c r="F2435" s="6">
        <v>7.4999999999999997E-2</v>
      </c>
      <c r="G2435" s="6">
        <v>8.1699999999999995E-2</v>
      </c>
      <c r="H2435" s="6">
        <v>8.2736799999999999E-2</v>
      </c>
      <c r="I2435" s="6">
        <v>8.5300000000000001E-2</v>
      </c>
      <c r="J2435" s="6">
        <v>8.1699999999999995E-2</v>
      </c>
      <c r="K2435" s="6">
        <v>8.2299500000000012E-2</v>
      </c>
      <c r="L2435" s="6">
        <v>8.2600000000000007E-2</v>
      </c>
      <c r="N2435" s="8">
        <v>3595800</v>
      </c>
      <c r="P2435" s="8">
        <v>2400000</v>
      </c>
      <c r="R2435" s="8">
        <v>2400000</v>
      </c>
      <c r="T2435" s="8">
        <v>1.4982500000000001</v>
      </c>
      <c r="U2435" s="6">
        <v>8.2299999999999998E-2</v>
      </c>
      <c r="V2435">
        <f t="shared" si="229"/>
        <v>2020</v>
      </c>
      <c r="W2435">
        <f t="shared" si="230"/>
        <v>2020</v>
      </c>
      <c r="X2435" t="str">
        <f t="shared" si="231"/>
        <v>FR00</v>
      </c>
    </row>
    <row r="2436" spans="1:24" x14ac:dyDescent="0.2">
      <c r="A2436" s="4">
        <v>43921</v>
      </c>
      <c r="B2436" s="4">
        <v>43923</v>
      </c>
      <c r="C2436" t="s">
        <v>628</v>
      </c>
      <c r="D2436" t="s">
        <v>851</v>
      </c>
      <c r="E2436" s="4">
        <v>51241</v>
      </c>
      <c r="F2436" s="6">
        <v>7.4999999999999997E-2</v>
      </c>
      <c r="G2436" s="6">
        <v>8.2699999999999996E-2</v>
      </c>
      <c r="H2436" s="6">
        <v>8.3754500000000009E-2</v>
      </c>
      <c r="I2436" s="6">
        <v>8.6499999999999994E-2</v>
      </c>
      <c r="J2436" s="6">
        <v>8.2699999999999996E-2</v>
      </c>
      <c r="K2436" s="6">
        <v>8.3394200000000002E-2</v>
      </c>
      <c r="L2436" s="6">
        <v>8.3500000000000005E-2</v>
      </c>
      <c r="N2436" s="8">
        <v>1486900</v>
      </c>
      <c r="P2436" s="8">
        <v>1150000</v>
      </c>
      <c r="R2436" s="8">
        <v>850000</v>
      </c>
      <c r="T2436" s="8">
        <v>1.7492941176470589</v>
      </c>
      <c r="U2436" s="6">
        <v>8.3500000000000005E-2</v>
      </c>
      <c r="V2436">
        <f t="shared" si="229"/>
        <v>2020</v>
      </c>
      <c r="W2436">
        <f t="shared" si="230"/>
        <v>2020</v>
      </c>
      <c r="X2436" t="str">
        <f t="shared" si="231"/>
        <v>FR00</v>
      </c>
    </row>
    <row r="2437" spans="1:24" x14ac:dyDescent="0.2">
      <c r="A2437" s="4">
        <v>43921</v>
      </c>
      <c r="B2437" s="4">
        <v>43923</v>
      </c>
      <c r="C2437" t="s">
        <v>628</v>
      </c>
      <c r="D2437" t="s">
        <v>680</v>
      </c>
      <c r="E2437" s="4">
        <v>54193</v>
      </c>
      <c r="F2437" s="6">
        <v>7.3749999999999996E-2</v>
      </c>
      <c r="G2437" s="6">
        <v>8.3400000000000002E-2</v>
      </c>
      <c r="H2437" s="6">
        <v>8.7249699999999999E-2</v>
      </c>
      <c r="I2437" s="6">
        <v>8.9499999999999996E-2</v>
      </c>
      <c r="J2437" s="6">
        <v>8.3400000000000002E-2</v>
      </c>
      <c r="K2437" s="6" t="s">
        <v>21</v>
      </c>
      <c r="L2437" s="6" t="s">
        <v>21</v>
      </c>
      <c r="N2437" s="8">
        <v>264800</v>
      </c>
      <c r="P2437" s="8">
        <v>70000</v>
      </c>
      <c r="T2437" s="8" t="s">
        <v>21</v>
      </c>
      <c r="U2437" s="6">
        <v>8.4500000000000006E-2</v>
      </c>
      <c r="V2437">
        <f t="shared" si="229"/>
        <v>2020</v>
      </c>
      <c r="W2437">
        <f t="shared" si="230"/>
        <v>2020</v>
      </c>
      <c r="X2437" t="str">
        <f t="shared" si="231"/>
        <v>FR00</v>
      </c>
    </row>
    <row r="2438" spans="1:24" x14ac:dyDescent="0.2">
      <c r="A2438" s="4">
        <v>43928</v>
      </c>
      <c r="B2438" s="4">
        <v>43930</v>
      </c>
      <c r="C2438" t="s">
        <v>628</v>
      </c>
      <c r="D2438" t="s">
        <v>873</v>
      </c>
      <c r="E2438" s="4">
        <v>44112</v>
      </c>
      <c r="F2438" s="6" t="s">
        <v>630</v>
      </c>
      <c r="G2438" s="6">
        <v>3.125E-2</v>
      </c>
      <c r="H2438" s="6">
        <v>3.4112200000000002E-2</v>
      </c>
      <c r="I2438" s="6">
        <v>6.7500000000000004E-2</v>
      </c>
      <c r="J2438" s="6">
        <v>3.125E-2</v>
      </c>
      <c r="K2438" s="6">
        <v>3.125E-2</v>
      </c>
      <c r="L2438" s="6">
        <v>3.125E-2</v>
      </c>
      <c r="M2438" s="8">
        <v>7000000</v>
      </c>
      <c r="N2438" s="8">
        <v>6182000</v>
      </c>
      <c r="O2438" s="8">
        <v>18005000</v>
      </c>
      <c r="P2438" s="8">
        <v>600000</v>
      </c>
      <c r="Q2438" s="8">
        <v>7260000</v>
      </c>
      <c r="R2438" s="8">
        <v>600000</v>
      </c>
      <c r="S2438" s="8">
        <v>6290000</v>
      </c>
      <c r="T2438" s="8">
        <v>10.303333333333333</v>
      </c>
      <c r="U2438" s="6">
        <v>3.1300000000000001E-2</v>
      </c>
      <c r="V2438">
        <f t="shared" si="229"/>
        <v>2020</v>
      </c>
      <c r="W2438">
        <f t="shared" si="230"/>
        <v>2020</v>
      </c>
      <c r="X2438" t="str">
        <f t="shared" si="231"/>
        <v>SPNS</v>
      </c>
    </row>
    <row r="2439" spans="1:24" x14ac:dyDescent="0.2">
      <c r="A2439" s="4">
        <v>43928</v>
      </c>
      <c r="B2439" s="4">
        <v>43930</v>
      </c>
      <c r="C2439" t="s">
        <v>628</v>
      </c>
      <c r="D2439" t="s">
        <v>874</v>
      </c>
      <c r="E2439" s="4">
        <v>44204</v>
      </c>
      <c r="F2439" s="6" t="s">
        <v>630</v>
      </c>
      <c r="G2439" s="6">
        <v>3.3437500000000002E-2</v>
      </c>
      <c r="H2439" s="6">
        <v>3.4169900000000003E-2</v>
      </c>
      <c r="I2439" s="6">
        <v>3.5000000000000003E-2</v>
      </c>
      <c r="J2439" s="6">
        <v>3.3437500000000002E-2</v>
      </c>
      <c r="K2439" s="6">
        <v>3.4169900000000003E-2</v>
      </c>
      <c r="L2439" s="6">
        <v>3.5000000000000003E-2</v>
      </c>
      <c r="N2439" s="8">
        <v>6600000</v>
      </c>
      <c r="P2439" s="8">
        <v>3200000</v>
      </c>
      <c r="R2439" s="8">
        <v>3200000</v>
      </c>
      <c r="T2439" s="8">
        <v>2.0625</v>
      </c>
      <c r="U2439" s="6">
        <v>3.4200000000000001E-2</v>
      </c>
      <c r="V2439">
        <f t="shared" si="229"/>
        <v>2020</v>
      </c>
      <c r="W2439">
        <f t="shared" si="230"/>
        <v>2020</v>
      </c>
      <c r="X2439" t="str">
        <f t="shared" si="231"/>
        <v>SPNS</v>
      </c>
    </row>
    <row r="2440" spans="1:24" x14ac:dyDescent="0.2">
      <c r="A2440" s="4">
        <v>43928</v>
      </c>
      <c r="B2440" s="4">
        <v>43930</v>
      </c>
      <c r="C2440" t="s">
        <v>628</v>
      </c>
      <c r="D2440" t="s">
        <v>331</v>
      </c>
      <c r="E2440" s="4">
        <v>44576</v>
      </c>
      <c r="F2440" s="6">
        <v>5.45E-2</v>
      </c>
      <c r="G2440" s="6">
        <v>5.8749999999999997E-2</v>
      </c>
      <c r="H2440" s="6">
        <v>6.3097399999999998E-2</v>
      </c>
      <c r="I2440" s="6">
        <v>7.0000000000000007E-2</v>
      </c>
      <c r="J2440" s="6">
        <v>5.8749999999999997E-2</v>
      </c>
      <c r="K2440" s="6">
        <v>5.90573E-2</v>
      </c>
      <c r="L2440" s="6">
        <v>5.9374999999999997E-2</v>
      </c>
      <c r="N2440" s="8">
        <v>1126000</v>
      </c>
      <c r="P2440" s="8">
        <v>1090000</v>
      </c>
      <c r="R2440" s="8">
        <v>470000</v>
      </c>
      <c r="T2440" s="8" t="s">
        <v>21</v>
      </c>
      <c r="U2440" s="6">
        <v>6.2899999999999998E-2</v>
      </c>
      <c r="V2440">
        <f t="shared" si="229"/>
        <v>2020</v>
      </c>
      <c r="W2440">
        <f t="shared" si="230"/>
        <v>2020</v>
      </c>
      <c r="X2440" t="str">
        <f t="shared" si="231"/>
        <v>PBS0</v>
      </c>
    </row>
    <row r="2441" spans="1:24" x14ac:dyDescent="0.2">
      <c r="A2441" s="4">
        <v>43928</v>
      </c>
      <c r="B2441" s="4">
        <v>43930</v>
      </c>
      <c r="C2441" t="s">
        <v>628</v>
      </c>
      <c r="D2441" t="s">
        <v>844</v>
      </c>
      <c r="E2441" s="4">
        <v>45580</v>
      </c>
      <c r="F2441" s="6">
        <v>6.6250000000000003E-2</v>
      </c>
      <c r="G2441" s="6">
        <v>7.0624999999999993E-2</v>
      </c>
      <c r="H2441" s="6">
        <v>7.6779799999999995E-2</v>
      </c>
      <c r="I2441" s="6">
        <v>8.3750000000000005E-2</v>
      </c>
      <c r="J2441" s="6">
        <v>7.0624999999999993E-2</v>
      </c>
      <c r="K2441" s="6">
        <v>7.1910199999999994E-2</v>
      </c>
      <c r="L2441" s="6">
        <v>7.2812500000000002E-2</v>
      </c>
      <c r="N2441" s="8">
        <v>1510500</v>
      </c>
      <c r="P2441" s="8">
        <v>910000</v>
      </c>
      <c r="R2441" s="8">
        <v>650000</v>
      </c>
      <c r="T2441" s="8">
        <v>2.3238461538461537</v>
      </c>
      <c r="U2441" s="6">
        <v>7.2800000000000004E-2</v>
      </c>
      <c r="V2441">
        <f t="shared" si="229"/>
        <v>2020</v>
      </c>
      <c r="W2441">
        <f t="shared" si="230"/>
        <v>2020</v>
      </c>
      <c r="X2441" t="str">
        <f t="shared" si="231"/>
        <v>PBS0</v>
      </c>
    </row>
    <row r="2442" spans="1:24" x14ac:dyDescent="0.2">
      <c r="A2442" s="4">
        <v>43928</v>
      </c>
      <c r="B2442" s="4">
        <v>43930</v>
      </c>
      <c r="C2442" t="s">
        <v>628</v>
      </c>
      <c r="D2442" t="s">
        <v>337</v>
      </c>
      <c r="E2442" s="4">
        <v>50086</v>
      </c>
      <c r="F2442" s="6">
        <v>6.0999999999999999E-2</v>
      </c>
      <c r="G2442" s="6">
        <v>8.6249999999999993E-2</v>
      </c>
      <c r="H2442" s="6">
        <v>8.9801000000000006E-2</v>
      </c>
      <c r="I2442" s="6">
        <v>9.2499999999999999E-2</v>
      </c>
      <c r="J2442" s="6">
        <v>8.6249999999999993E-2</v>
      </c>
      <c r="K2442" s="6">
        <v>8.68482E-2</v>
      </c>
      <c r="L2442" s="6">
        <v>8.7187500000000001E-2</v>
      </c>
      <c r="N2442" s="8">
        <v>1324000</v>
      </c>
      <c r="P2442" s="8">
        <v>650000</v>
      </c>
      <c r="R2442" s="8">
        <v>650000</v>
      </c>
      <c r="T2442" s="8">
        <v>2.0369230769230771</v>
      </c>
      <c r="U2442" s="6">
        <v>8.6900000000000005E-2</v>
      </c>
      <c r="V2442">
        <f t="shared" si="229"/>
        <v>2020</v>
      </c>
      <c r="W2442">
        <f t="shared" si="230"/>
        <v>2020</v>
      </c>
      <c r="X2442" t="str">
        <f t="shared" si="231"/>
        <v>PBS0</v>
      </c>
    </row>
    <row r="2443" spans="1:24" x14ac:dyDescent="0.2">
      <c r="A2443" s="4">
        <v>43928</v>
      </c>
      <c r="B2443" s="4">
        <v>43930</v>
      </c>
      <c r="C2443" t="s">
        <v>628</v>
      </c>
      <c r="D2443" t="s">
        <v>410</v>
      </c>
      <c r="E2443" s="4">
        <v>52336</v>
      </c>
      <c r="F2443" s="6">
        <v>6.7500000000000004E-2</v>
      </c>
      <c r="G2443" s="6">
        <v>8.7499999999999994E-2</v>
      </c>
      <c r="H2443" s="6">
        <v>8.7499999999999994E-2</v>
      </c>
      <c r="I2443" s="6">
        <v>9.7500000000000003E-2</v>
      </c>
      <c r="J2443" s="6">
        <v>8.7499999999999994E-2</v>
      </c>
      <c r="K2443" s="6">
        <v>8.89321E-2</v>
      </c>
      <c r="L2443" s="6">
        <v>0.09</v>
      </c>
      <c r="N2443" s="8">
        <v>1262500</v>
      </c>
      <c r="P2443" s="8">
        <v>810000</v>
      </c>
      <c r="R2443" s="8">
        <v>720000</v>
      </c>
      <c r="T2443" s="8">
        <v>1.7534722222222223</v>
      </c>
      <c r="U2443" s="6">
        <v>8.9700000000000002E-2</v>
      </c>
      <c r="V2443">
        <f t="shared" si="229"/>
        <v>2020</v>
      </c>
      <c r="W2443">
        <f t="shared" si="230"/>
        <v>2020</v>
      </c>
      <c r="X2443" t="str">
        <f t="shared" si="231"/>
        <v>PBS0</v>
      </c>
    </row>
    <row r="2444" spans="1:24" x14ac:dyDescent="0.2">
      <c r="A2444" s="4">
        <v>43928</v>
      </c>
      <c r="B2444" s="4">
        <v>43936</v>
      </c>
      <c r="C2444" t="s">
        <v>624</v>
      </c>
      <c r="D2444" t="s">
        <v>875</v>
      </c>
      <c r="E2444" s="4">
        <v>47771</v>
      </c>
      <c r="F2444" s="6">
        <v>3.85E-2</v>
      </c>
      <c r="N2444" s="8">
        <v>25916550</v>
      </c>
      <c r="R2444" s="8">
        <v>25916550</v>
      </c>
      <c r="U2444" s="6"/>
      <c r="V2444">
        <f t="shared" si="229"/>
        <v>2020</v>
      </c>
      <c r="W2444">
        <f t="shared" si="230"/>
        <v>2020</v>
      </c>
      <c r="X2444" t="str">
        <f t="shared" si="231"/>
        <v>RI10</v>
      </c>
    </row>
    <row r="2445" spans="1:24" x14ac:dyDescent="0.2">
      <c r="A2445" s="4">
        <v>43928</v>
      </c>
      <c r="B2445" s="4">
        <v>43936</v>
      </c>
      <c r="C2445" t="s">
        <v>624</v>
      </c>
      <c r="D2445" t="s">
        <v>876</v>
      </c>
      <c r="E2445" s="4">
        <v>55076</v>
      </c>
      <c r="F2445" s="6">
        <v>4.2000000000000003E-2</v>
      </c>
      <c r="N2445" s="8">
        <v>25916550</v>
      </c>
      <c r="R2445" s="8">
        <v>25916550</v>
      </c>
      <c r="U2445" s="6"/>
      <c r="V2445">
        <f t="shared" si="229"/>
        <v>2020</v>
      </c>
      <c r="W2445">
        <f t="shared" si="230"/>
        <v>2020</v>
      </c>
      <c r="X2445" t="str">
        <f t="shared" si="231"/>
        <v>RI10</v>
      </c>
    </row>
    <row r="2446" spans="1:24" x14ac:dyDescent="0.2">
      <c r="A2446" s="4">
        <v>43928</v>
      </c>
      <c r="B2446" s="4">
        <v>43936</v>
      </c>
      <c r="C2446" t="s">
        <v>624</v>
      </c>
      <c r="D2446" t="s">
        <v>877</v>
      </c>
      <c r="E2446" s="4">
        <v>62198</v>
      </c>
      <c r="F2446" s="6">
        <v>4.4499999999999998E-2</v>
      </c>
      <c r="N2446" s="8">
        <v>15707000</v>
      </c>
      <c r="R2446" s="8">
        <v>15707000</v>
      </c>
      <c r="U2446" s="6"/>
      <c r="V2446">
        <f t="shared" si="229"/>
        <v>2020</v>
      </c>
      <c r="W2446">
        <f t="shared" si="230"/>
        <v>2020</v>
      </c>
      <c r="X2446" t="str">
        <f t="shared" si="231"/>
        <v>RI04</v>
      </c>
    </row>
    <row r="2447" spans="1:24" x14ac:dyDescent="0.2">
      <c r="A2447" s="4">
        <v>43935</v>
      </c>
      <c r="B2447" s="4">
        <v>43937</v>
      </c>
      <c r="C2447" t="s">
        <v>628</v>
      </c>
      <c r="D2447" t="s">
        <v>878</v>
      </c>
      <c r="E2447" s="4">
        <v>44027</v>
      </c>
      <c r="F2447" s="6" t="s">
        <v>630</v>
      </c>
      <c r="G2447" s="6">
        <v>2.5000000000000001E-2</v>
      </c>
      <c r="H2447" s="6">
        <v>2.5605300000000001E-2</v>
      </c>
      <c r="I2447" s="6">
        <v>2.5999999999999999E-2</v>
      </c>
      <c r="J2447" s="6">
        <v>2.5000000000000001E-2</v>
      </c>
      <c r="K2447" s="6">
        <v>2.5605300000000001E-2</v>
      </c>
      <c r="L2447" s="6">
        <v>2.5999999999999999E-2</v>
      </c>
      <c r="M2447" s="8">
        <v>20000000</v>
      </c>
      <c r="N2447" s="8">
        <v>2190000</v>
      </c>
      <c r="O2447" s="8">
        <v>27653200</v>
      </c>
      <c r="P2447" s="8">
        <v>380000</v>
      </c>
      <c r="Q2447" s="8">
        <v>20780000</v>
      </c>
      <c r="R2447" s="8">
        <v>380000</v>
      </c>
      <c r="S2447" s="8">
        <v>16880000</v>
      </c>
      <c r="T2447" s="8">
        <v>5.7631578947368425</v>
      </c>
      <c r="U2447" s="6">
        <v>2.5999999999999999E-2</v>
      </c>
      <c r="V2447">
        <f t="shared" si="229"/>
        <v>2020</v>
      </c>
      <c r="W2447">
        <f t="shared" si="230"/>
        <v>2020</v>
      </c>
      <c r="X2447" t="str">
        <f t="shared" si="231"/>
        <v>SPN0</v>
      </c>
    </row>
    <row r="2448" spans="1:24" x14ac:dyDescent="0.2">
      <c r="A2448" s="4">
        <v>43935</v>
      </c>
      <c r="B2448" s="4">
        <v>43937</v>
      </c>
      <c r="C2448" t="s">
        <v>628</v>
      </c>
      <c r="D2448" t="s">
        <v>872</v>
      </c>
      <c r="E2448" s="4">
        <v>44287</v>
      </c>
      <c r="F2448" s="6" t="s">
        <v>630</v>
      </c>
      <c r="G2448" s="6">
        <v>3.5000000000000003E-2</v>
      </c>
      <c r="H2448" s="6">
        <v>3.5666700000000003E-2</v>
      </c>
      <c r="I2448" s="6">
        <v>3.5999999999999997E-2</v>
      </c>
      <c r="J2448" s="6">
        <v>3.5000000000000003E-2</v>
      </c>
      <c r="K2448" s="6">
        <v>3.5666700000000003E-2</v>
      </c>
      <c r="L2448" s="6">
        <v>3.5999999999999997E-2</v>
      </c>
      <c r="N2448" s="8">
        <v>3200000</v>
      </c>
      <c r="P2448" s="8">
        <v>300000</v>
      </c>
      <c r="R2448" s="8">
        <v>300000</v>
      </c>
      <c r="T2448" s="8">
        <v>10.666666666666666</v>
      </c>
      <c r="U2448" s="6">
        <v>3.5999999999999997E-2</v>
      </c>
      <c r="V2448">
        <f t="shared" si="229"/>
        <v>2020</v>
      </c>
      <c r="W2448">
        <f t="shared" si="230"/>
        <v>2020</v>
      </c>
      <c r="X2448" t="str">
        <f t="shared" si="231"/>
        <v>SPN1</v>
      </c>
    </row>
    <row r="2449" spans="1:24" x14ac:dyDescent="0.2">
      <c r="A2449" s="4">
        <v>43935</v>
      </c>
      <c r="B2449" s="4">
        <v>43937</v>
      </c>
      <c r="C2449" t="s">
        <v>628</v>
      </c>
      <c r="D2449" t="s">
        <v>830</v>
      </c>
      <c r="E2449" s="4">
        <v>45823</v>
      </c>
      <c r="F2449" s="6">
        <v>6.5000000000000002E-2</v>
      </c>
      <c r="G2449" s="6">
        <v>7.4399999999999994E-2</v>
      </c>
      <c r="H2449" s="6">
        <v>7.5916700000000004E-2</v>
      </c>
      <c r="I2449" s="6">
        <v>7.85E-2</v>
      </c>
      <c r="J2449" s="6">
        <v>7.4399999999999994E-2</v>
      </c>
      <c r="K2449" s="6">
        <v>7.5435699999999994E-2</v>
      </c>
      <c r="L2449" s="6">
        <v>7.5899999999999995E-2</v>
      </c>
      <c r="N2449" s="8">
        <v>5948800</v>
      </c>
      <c r="P2449" s="8">
        <v>5900000</v>
      </c>
      <c r="R2449" s="8">
        <v>4150000</v>
      </c>
      <c r="T2449" s="8">
        <v>1.43344578313253</v>
      </c>
      <c r="U2449" s="6">
        <v>7.5899999999999995E-2</v>
      </c>
      <c r="V2449">
        <f t="shared" si="229"/>
        <v>2020</v>
      </c>
      <c r="W2449">
        <f t="shared" si="230"/>
        <v>2020</v>
      </c>
      <c r="X2449" t="str">
        <f t="shared" si="231"/>
        <v>FR00</v>
      </c>
    </row>
    <row r="2450" spans="1:24" x14ac:dyDescent="0.2">
      <c r="A2450" s="4">
        <v>43935</v>
      </c>
      <c r="B2450" s="4">
        <v>43937</v>
      </c>
      <c r="C2450" t="s">
        <v>628</v>
      </c>
      <c r="D2450" t="s">
        <v>831</v>
      </c>
      <c r="E2450" s="4">
        <v>47741</v>
      </c>
      <c r="F2450" s="6">
        <v>7.0000000000000007E-2</v>
      </c>
      <c r="G2450" s="6">
        <v>7.8899999999999998E-2</v>
      </c>
      <c r="H2450" s="6">
        <v>8.0037200000000003E-2</v>
      </c>
      <c r="I2450" s="6">
        <v>8.2500000000000004E-2</v>
      </c>
      <c r="J2450" s="6">
        <v>7.8899999999999998E-2</v>
      </c>
      <c r="K2450" s="6">
        <v>7.96153E-2</v>
      </c>
      <c r="L2450" s="6">
        <v>0.08</v>
      </c>
      <c r="N2450" s="8">
        <v>9512100</v>
      </c>
      <c r="P2450" s="8">
        <v>9400000</v>
      </c>
      <c r="R2450" s="8">
        <v>8000000</v>
      </c>
      <c r="T2450" s="8">
        <v>1.1890125</v>
      </c>
      <c r="U2450" s="6">
        <v>0.08</v>
      </c>
      <c r="V2450">
        <f t="shared" si="229"/>
        <v>2020</v>
      </c>
      <c r="W2450">
        <f t="shared" si="230"/>
        <v>2020</v>
      </c>
      <c r="X2450" t="str">
        <f t="shared" si="231"/>
        <v>FR00</v>
      </c>
    </row>
    <row r="2451" spans="1:24" x14ac:dyDescent="0.2">
      <c r="A2451" s="4">
        <v>43935</v>
      </c>
      <c r="B2451" s="4">
        <v>43937</v>
      </c>
      <c r="C2451" t="s">
        <v>628</v>
      </c>
      <c r="D2451" t="s">
        <v>825</v>
      </c>
      <c r="E2451" s="4">
        <v>49475</v>
      </c>
      <c r="F2451" s="6">
        <v>7.4999999999999997E-2</v>
      </c>
      <c r="G2451" s="6">
        <v>8.1500000000000003E-2</v>
      </c>
      <c r="H2451" s="6">
        <v>8.4165900000000002E-2</v>
      </c>
      <c r="I2451" s="6">
        <v>8.7499999999999994E-2</v>
      </c>
      <c r="J2451" s="6">
        <v>8.1500000000000003E-2</v>
      </c>
      <c r="K2451" s="6">
        <v>8.2114900000000005E-2</v>
      </c>
      <c r="L2451" s="6">
        <v>8.2500000000000004E-2</v>
      </c>
      <c r="N2451" s="8">
        <v>4065400</v>
      </c>
      <c r="P2451" s="8">
        <v>2700000</v>
      </c>
      <c r="R2451" s="8">
        <v>2000000</v>
      </c>
      <c r="T2451" s="8">
        <v>2.0327000000000002</v>
      </c>
      <c r="U2451" s="6">
        <v>8.2500000000000004E-2</v>
      </c>
      <c r="V2451">
        <f t="shared" si="229"/>
        <v>2020</v>
      </c>
      <c r="W2451">
        <f t="shared" si="230"/>
        <v>2020</v>
      </c>
      <c r="X2451" t="str">
        <f t="shared" si="231"/>
        <v>FR00</v>
      </c>
    </row>
    <row r="2452" spans="1:24" x14ac:dyDescent="0.2">
      <c r="A2452" s="4">
        <v>43935</v>
      </c>
      <c r="B2452" s="4">
        <v>43937</v>
      </c>
      <c r="C2452" t="s">
        <v>628</v>
      </c>
      <c r="D2452" t="s">
        <v>851</v>
      </c>
      <c r="E2452" s="4">
        <v>51241</v>
      </c>
      <c r="F2452" s="6">
        <v>7.4999999999999997E-2</v>
      </c>
      <c r="G2452" s="6">
        <v>8.2000000000000003E-2</v>
      </c>
      <c r="H2452" s="6">
        <v>8.3290000000000003E-2</v>
      </c>
      <c r="I2452" s="6">
        <v>8.4000000000000005E-2</v>
      </c>
      <c r="J2452" s="6">
        <v>8.2000000000000003E-2</v>
      </c>
      <c r="K2452" s="6">
        <v>8.3195400000000003E-2</v>
      </c>
      <c r="L2452" s="6">
        <v>8.3500000000000005E-2</v>
      </c>
      <c r="N2452" s="8">
        <v>1950900</v>
      </c>
      <c r="P2452" s="8">
        <v>1600000</v>
      </c>
      <c r="R2452" s="8">
        <v>1600000</v>
      </c>
      <c r="T2452" s="8">
        <v>1.2193125</v>
      </c>
      <c r="U2452" s="6">
        <v>8.3199999999999996E-2</v>
      </c>
      <c r="V2452">
        <f t="shared" si="229"/>
        <v>2020</v>
      </c>
      <c r="W2452">
        <f t="shared" si="230"/>
        <v>2020</v>
      </c>
      <c r="X2452" t="str">
        <f t="shared" si="231"/>
        <v>FR00</v>
      </c>
    </row>
    <row r="2453" spans="1:24" x14ac:dyDescent="0.2">
      <c r="A2453" s="4">
        <v>43935</v>
      </c>
      <c r="B2453" s="4">
        <v>43937</v>
      </c>
      <c r="C2453" t="s">
        <v>628</v>
      </c>
      <c r="D2453" t="s">
        <v>680</v>
      </c>
      <c r="E2453" s="4">
        <v>54193</v>
      </c>
      <c r="F2453" s="6">
        <v>7.3749999999999996E-2</v>
      </c>
      <c r="G2453" s="6">
        <v>8.3299999999999999E-2</v>
      </c>
      <c r="H2453" s="6">
        <v>8.4481700000000007E-2</v>
      </c>
      <c r="I2453" s="6">
        <v>0.09</v>
      </c>
      <c r="J2453" s="6">
        <v>8.3299999999999999E-2</v>
      </c>
      <c r="K2453" s="6">
        <v>8.4200300000000006E-2</v>
      </c>
      <c r="L2453" s="6">
        <v>8.4500000000000006E-2</v>
      </c>
      <c r="N2453" s="8">
        <v>786000</v>
      </c>
      <c r="P2453" s="8">
        <v>500000</v>
      </c>
      <c r="R2453" s="8">
        <v>450000</v>
      </c>
      <c r="T2453" s="8">
        <v>1.7466666666666666</v>
      </c>
      <c r="U2453" s="6">
        <v>8.43E-2</v>
      </c>
      <c r="V2453">
        <f t="shared" si="229"/>
        <v>2020</v>
      </c>
      <c r="W2453">
        <f t="shared" si="230"/>
        <v>2020</v>
      </c>
      <c r="X2453" t="str">
        <f t="shared" si="231"/>
        <v>FR00</v>
      </c>
    </row>
    <row r="2454" spans="1:24" x14ac:dyDescent="0.2">
      <c r="A2454" s="4">
        <v>43942</v>
      </c>
      <c r="B2454" s="4">
        <v>43944</v>
      </c>
      <c r="C2454" t="s">
        <v>628</v>
      </c>
      <c r="D2454" t="s">
        <v>873</v>
      </c>
      <c r="E2454" s="4">
        <v>44112</v>
      </c>
      <c r="F2454" s="6" t="s">
        <v>630</v>
      </c>
      <c r="G2454" s="6">
        <v>0.05</v>
      </c>
      <c r="H2454" s="6">
        <v>0.05</v>
      </c>
      <c r="I2454" s="6">
        <v>0.05</v>
      </c>
      <c r="J2454" s="6" t="s">
        <v>21</v>
      </c>
      <c r="K2454" s="6" t="s">
        <v>21</v>
      </c>
      <c r="L2454" s="6" t="s">
        <v>21</v>
      </c>
      <c r="M2454" s="8">
        <v>7000000</v>
      </c>
      <c r="N2454" s="8">
        <v>151000</v>
      </c>
      <c r="O2454" s="8">
        <v>18839500</v>
      </c>
      <c r="P2454" s="8" t="s">
        <v>879</v>
      </c>
      <c r="Q2454" s="8">
        <v>10630000</v>
      </c>
      <c r="R2454" s="8">
        <v>0</v>
      </c>
      <c r="S2454" s="8">
        <v>9980000</v>
      </c>
      <c r="T2454" s="8" t="s">
        <v>21</v>
      </c>
      <c r="U2454" s="6">
        <v>3.1300000000000001E-2</v>
      </c>
      <c r="V2454">
        <f t="shared" si="229"/>
        <v>2020</v>
      </c>
      <c r="W2454">
        <f t="shared" si="230"/>
        <v>2020</v>
      </c>
      <c r="X2454" t="str">
        <f t="shared" si="231"/>
        <v>SPNS</v>
      </c>
    </row>
    <row r="2455" spans="1:24" x14ac:dyDescent="0.2">
      <c r="A2455" s="4">
        <v>43942</v>
      </c>
      <c r="B2455" s="4">
        <v>43944</v>
      </c>
      <c r="C2455" t="s">
        <v>628</v>
      </c>
      <c r="D2455" t="s">
        <v>874</v>
      </c>
      <c r="E2455" s="4">
        <v>44204</v>
      </c>
      <c r="F2455" s="6" t="s">
        <v>630</v>
      </c>
      <c r="G2455" s="6">
        <v>3.2500000000000001E-2</v>
      </c>
      <c r="H2455" s="6">
        <v>3.2500000000000001E-2</v>
      </c>
      <c r="I2455" s="6">
        <v>3.2500000000000001E-2</v>
      </c>
      <c r="J2455" s="6">
        <v>3.2500000000000001E-2</v>
      </c>
      <c r="K2455" s="6">
        <v>3.2500000000000001E-2</v>
      </c>
      <c r="L2455" s="6">
        <v>3.2500000000000001E-2</v>
      </c>
      <c r="N2455" s="8">
        <v>20000</v>
      </c>
      <c r="P2455" s="8">
        <v>20000</v>
      </c>
      <c r="R2455" s="8">
        <v>20000</v>
      </c>
      <c r="T2455" s="8">
        <v>1</v>
      </c>
      <c r="U2455" s="6">
        <v>3.4200000000000001E-2</v>
      </c>
      <c r="V2455">
        <f t="shared" si="229"/>
        <v>2020</v>
      </c>
      <c r="W2455">
        <f t="shared" si="230"/>
        <v>2020</v>
      </c>
      <c r="X2455" t="str">
        <f t="shared" si="231"/>
        <v>SPNS</v>
      </c>
    </row>
    <row r="2456" spans="1:24" x14ac:dyDescent="0.2">
      <c r="A2456" s="4">
        <v>43942</v>
      </c>
      <c r="B2456" s="4">
        <v>43944</v>
      </c>
      <c r="C2456" t="s">
        <v>628</v>
      </c>
      <c r="D2456" t="s">
        <v>331</v>
      </c>
      <c r="E2456" s="4">
        <v>44576</v>
      </c>
      <c r="F2456" s="6">
        <v>5.45E-2</v>
      </c>
      <c r="G2456" s="6">
        <v>5.7500000000000002E-2</v>
      </c>
      <c r="H2456" s="6">
        <v>5.9340299999999999E-2</v>
      </c>
      <c r="I2456" s="6">
        <v>6.5000000000000002E-2</v>
      </c>
      <c r="J2456" s="6">
        <v>5.7500000000000002E-2</v>
      </c>
      <c r="K2456" s="6">
        <v>5.8829399999999997E-2</v>
      </c>
      <c r="L2456" s="6">
        <v>5.9374999999999997E-2</v>
      </c>
      <c r="N2456" s="8">
        <v>4165000</v>
      </c>
      <c r="P2456" s="8">
        <v>2880000</v>
      </c>
      <c r="R2456" s="8">
        <v>2520000</v>
      </c>
      <c r="T2456" s="8">
        <v>1.6527777777777777</v>
      </c>
      <c r="U2456" s="6">
        <v>6.2899999999999998E-2</v>
      </c>
      <c r="V2456">
        <f t="shared" si="229"/>
        <v>2020</v>
      </c>
      <c r="W2456">
        <f t="shared" si="230"/>
        <v>2020</v>
      </c>
      <c r="X2456" t="str">
        <f t="shared" si="231"/>
        <v>PBS0</v>
      </c>
    </row>
    <row r="2457" spans="1:24" x14ac:dyDescent="0.2">
      <c r="A2457" s="4">
        <v>43942</v>
      </c>
      <c r="B2457" s="4">
        <v>43944</v>
      </c>
      <c r="C2457" t="s">
        <v>628</v>
      </c>
      <c r="D2457" t="s">
        <v>844</v>
      </c>
      <c r="E2457" s="4">
        <v>45580</v>
      </c>
      <c r="F2457" s="6">
        <v>6.6250000000000003E-2</v>
      </c>
      <c r="G2457" s="6">
        <v>6.6250000000000003E-2</v>
      </c>
      <c r="H2457" s="6">
        <v>7.1721699999999999E-2</v>
      </c>
      <c r="I2457" s="6">
        <v>7.2812500000000002E-2</v>
      </c>
      <c r="J2457" s="6">
        <v>6.6250000000000003E-2</v>
      </c>
      <c r="K2457" s="6">
        <v>7.1667899999999993E-2</v>
      </c>
      <c r="L2457" s="6">
        <v>7.2499999999999995E-2</v>
      </c>
      <c r="N2457" s="8">
        <v>3033000</v>
      </c>
      <c r="P2457" s="8">
        <v>1890000</v>
      </c>
      <c r="R2457" s="8">
        <v>1800000</v>
      </c>
      <c r="T2457" s="8">
        <v>1.6850000000000001</v>
      </c>
      <c r="U2457" s="6">
        <v>7.2800000000000004E-2</v>
      </c>
      <c r="V2457">
        <f t="shared" si="229"/>
        <v>2020</v>
      </c>
      <c r="W2457">
        <f t="shared" si="230"/>
        <v>2020</v>
      </c>
      <c r="X2457" t="str">
        <f t="shared" si="231"/>
        <v>PBS0</v>
      </c>
    </row>
    <row r="2458" spans="1:24" x14ac:dyDescent="0.2">
      <c r="A2458" s="4">
        <v>43942</v>
      </c>
      <c r="B2458" s="4">
        <v>43944</v>
      </c>
      <c r="C2458" t="s">
        <v>628</v>
      </c>
      <c r="D2458" t="s">
        <v>337</v>
      </c>
      <c r="E2458" s="4">
        <v>50086</v>
      </c>
      <c r="F2458" s="6">
        <v>6.0999999999999999E-2</v>
      </c>
      <c r="G2458" s="6">
        <v>8.4375000000000006E-2</v>
      </c>
      <c r="H2458" s="6">
        <v>8.69978E-2</v>
      </c>
      <c r="I2458" s="6">
        <v>0.09</v>
      </c>
      <c r="J2458" s="6">
        <v>8.4375000000000006E-2</v>
      </c>
      <c r="K2458" s="6">
        <v>8.5056999999999994E-2</v>
      </c>
      <c r="L2458" s="6">
        <v>8.5625000000000007E-2</v>
      </c>
      <c r="N2458" s="8">
        <v>7023000</v>
      </c>
      <c r="P2458" s="8">
        <v>4500000</v>
      </c>
      <c r="R2458" s="8">
        <v>4400000</v>
      </c>
      <c r="T2458" s="8">
        <v>1.5961363636363637</v>
      </c>
      <c r="U2458" s="6">
        <v>8.6900000000000005E-2</v>
      </c>
      <c r="V2458">
        <f t="shared" si="229"/>
        <v>2020</v>
      </c>
      <c r="W2458">
        <f t="shared" si="230"/>
        <v>2020</v>
      </c>
      <c r="X2458" t="str">
        <f t="shared" si="231"/>
        <v>PBS0</v>
      </c>
    </row>
    <row r="2459" spans="1:24" x14ac:dyDescent="0.2">
      <c r="A2459" s="4">
        <v>43942</v>
      </c>
      <c r="B2459" s="4">
        <v>43944</v>
      </c>
      <c r="C2459" t="s">
        <v>628</v>
      </c>
      <c r="D2459" t="s">
        <v>410</v>
      </c>
      <c r="E2459" s="4">
        <v>52336</v>
      </c>
      <c r="F2459" s="6">
        <v>6.7500000000000004E-2</v>
      </c>
      <c r="G2459" s="6">
        <v>8.6249999999999993E-2</v>
      </c>
      <c r="H2459" s="6">
        <v>9.0836299999999995E-2</v>
      </c>
      <c r="I2459" s="6">
        <v>9.2499999999999999E-2</v>
      </c>
      <c r="J2459" s="6">
        <v>8.6249999999999993E-2</v>
      </c>
      <c r="K2459" s="6">
        <v>8.7028700000000014E-2</v>
      </c>
      <c r="L2459" s="6">
        <v>8.7812500000000002E-2</v>
      </c>
      <c r="N2459" s="8">
        <v>4447500</v>
      </c>
      <c r="P2459" s="8">
        <v>1340000</v>
      </c>
      <c r="R2459" s="8">
        <v>1240000</v>
      </c>
      <c r="T2459" s="8">
        <v>3.586693548387097</v>
      </c>
      <c r="U2459" s="6">
        <v>8.9700000000000002E-2</v>
      </c>
      <c r="V2459">
        <f t="shared" si="229"/>
        <v>2020</v>
      </c>
      <c r="W2459">
        <f t="shared" si="230"/>
        <v>2020</v>
      </c>
      <c r="X2459" t="str">
        <f t="shared" si="231"/>
        <v>PBS0</v>
      </c>
    </row>
    <row r="2460" spans="1:24" x14ac:dyDescent="0.2">
      <c r="A2460" s="4">
        <v>43943</v>
      </c>
      <c r="B2460" s="4">
        <v>43944</v>
      </c>
      <c r="C2460" t="s">
        <v>880</v>
      </c>
      <c r="D2460" t="s">
        <v>331</v>
      </c>
      <c r="E2460" s="4">
        <v>44576</v>
      </c>
      <c r="F2460" s="6">
        <v>5.8829399999999997E-2</v>
      </c>
      <c r="G2460" s="6">
        <v>5.8829399999999997E-2</v>
      </c>
      <c r="H2460" s="6">
        <v>5.8829399999999997E-2</v>
      </c>
      <c r="I2460" s="6">
        <v>5.8829399999999997E-2</v>
      </c>
      <c r="J2460" s="6">
        <v>5.8829399999999997E-2</v>
      </c>
      <c r="K2460" s="6">
        <v>5.8829399999999997E-2</v>
      </c>
      <c r="L2460" s="6">
        <v>5.8829399999999997E-2</v>
      </c>
      <c r="N2460" s="8">
        <v>2100000</v>
      </c>
      <c r="O2460" s="8">
        <v>6330000</v>
      </c>
      <c r="P2460" s="8">
        <v>2100000</v>
      </c>
      <c r="Q2460" s="8">
        <v>6330000</v>
      </c>
      <c r="R2460" s="8">
        <v>1470000</v>
      </c>
      <c r="S2460" s="8">
        <v>4020000</v>
      </c>
      <c r="T2460" s="8">
        <v>1.4285714285714286</v>
      </c>
      <c r="U2460" s="6">
        <v>6.2899999999999998E-2</v>
      </c>
      <c r="V2460">
        <f t="shared" si="229"/>
        <v>2020</v>
      </c>
      <c r="W2460">
        <f t="shared" si="230"/>
        <v>2020</v>
      </c>
      <c r="X2460" t="str">
        <f t="shared" si="231"/>
        <v>PBS0</v>
      </c>
    </row>
    <row r="2461" spans="1:24" x14ac:dyDescent="0.2">
      <c r="A2461" s="4">
        <v>43943</v>
      </c>
      <c r="B2461" s="4">
        <v>43944</v>
      </c>
      <c r="C2461" t="s">
        <v>880</v>
      </c>
      <c r="D2461" t="s">
        <v>844</v>
      </c>
      <c r="E2461" s="4">
        <v>45580</v>
      </c>
      <c r="F2461" s="6">
        <v>7.1667899999999993E-2</v>
      </c>
      <c r="G2461" s="6">
        <v>7.1667899999999993E-2</v>
      </c>
      <c r="H2461" s="6">
        <v>7.1667899999999993E-2</v>
      </c>
      <c r="I2461" s="6">
        <v>7.1667899999999993E-2</v>
      </c>
      <c r="J2461" s="6">
        <v>7.1667899999999993E-2</v>
      </c>
      <c r="K2461" s="6">
        <v>7.1667899999999993E-2</v>
      </c>
      <c r="L2461" s="6">
        <v>7.1667899999999993E-2</v>
      </c>
      <c r="N2461" s="8">
        <v>2180000</v>
      </c>
      <c r="P2461" s="8">
        <v>2180000</v>
      </c>
      <c r="R2461" s="8">
        <v>500000</v>
      </c>
      <c r="T2461" s="8">
        <v>4.3600000000000003</v>
      </c>
      <c r="U2461" s="6">
        <v>7.2800000000000004E-2</v>
      </c>
      <c r="V2461">
        <f t="shared" si="229"/>
        <v>2020</v>
      </c>
      <c r="W2461">
        <f t="shared" si="230"/>
        <v>2020</v>
      </c>
      <c r="X2461" t="str">
        <f t="shared" si="231"/>
        <v>PBS0</v>
      </c>
    </row>
    <row r="2462" spans="1:24" x14ac:dyDescent="0.2">
      <c r="A2462" s="4">
        <v>43943</v>
      </c>
      <c r="B2462" s="4">
        <v>43944</v>
      </c>
      <c r="C2462" t="s">
        <v>880</v>
      </c>
      <c r="D2462" t="s">
        <v>337</v>
      </c>
      <c r="E2462" s="4">
        <v>50086</v>
      </c>
      <c r="F2462" s="6">
        <v>8.5056999999999994E-2</v>
      </c>
      <c r="G2462" s="6">
        <v>8.5056999999999994E-2</v>
      </c>
      <c r="H2462" s="6">
        <v>8.5056999999999994E-2</v>
      </c>
      <c r="I2462" s="6">
        <v>8.5056999999999994E-2</v>
      </c>
      <c r="J2462" s="6">
        <v>8.5056999999999994E-2</v>
      </c>
      <c r="K2462" s="6">
        <v>8.5056999999999994E-2</v>
      </c>
      <c r="L2462" s="6">
        <v>8.5056999999999994E-2</v>
      </c>
      <c r="N2462" s="8">
        <v>1050000</v>
      </c>
      <c r="P2462" s="8">
        <v>1050000</v>
      </c>
      <c r="R2462" s="8">
        <v>1050000</v>
      </c>
      <c r="T2462" s="8">
        <v>1</v>
      </c>
      <c r="U2462" s="6">
        <v>8.6900000000000005E-2</v>
      </c>
      <c r="V2462">
        <f t="shared" si="229"/>
        <v>2020</v>
      </c>
      <c r="W2462">
        <f t="shared" si="230"/>
        <v>2020</v>
      </c>
      <c r="X2462" t="str">
        <f t="shared" si="231"/>
        <v>PBS0</v>
      </c>
    </row>
    <row r="2463" spans="1:24" x14ac:dyDescent="0.2">
      <c r="A2463" s="4">
        <v>43943</v>
      </c>
      <c r="B2463" s="4">
        <v>43944</v>
      </c>
      <c r="C2463" t="s">
        <v>880</v>
      </c>
      <c r="D2463" t="s">
        <v>410</v>
      </c>
      <c r="E2463" s="4">
        <v>52336</v>
      </c>
      <c r="F2463" s="6">
        <v>8.7028700000000014E-2</v>
      </c>
      <c r="G2463" s="6">
        <v>8.7028700000000014E-2</v>
      </c>
      <c r="H2463" s="6">
        <v>8.7028700000000014E-2</v>
      </c>
      <c r="I2463" s="6">
        <v>8.7028700000000014E-2</v>
      </c>
      <c r="J2463" s="6">
        <v>8.7028700000000014E-2</v>
      </c>
      <c r="K2463" s="6">
        <v>8.7028700000000014E-2</v>
      </c>
      <c r="L2463" s="6">
        <v>8.7028700000000014E-2</v>
      </c>
      <c r="N2463" s="8">
        <v>1000000</v>
      </c>
      <c r="P2463" s="8">
        <v>1000000</v>
      </c>
      <c r="R2463" s="8">
        <v>1000000</v>
      </c>
      <c r="T2463" s="8">
        <v>1</v>
      </c>
      <c r="U2463" s="6">
        <v>8.9700000000000002E-2</v>
      </c>
      <c r="V2463">
        <f t="shared" si="229"/>
        <v>2020</v>
      </c>
      <c r="W2463">
        <f t="shared" si="230"/>
        <v>2020</v>
      </c>
      <c r="X2463" t="str">
        <f t="shared" si="231"/>
        <v>PBS0</v>
      </c>
    </row>
    <row r="2464" spans="1:24" x14ac:dyDescent="0.2">
      <c r="A2464" s="4">
        <v>43948</v>
      </c>
      <c r="B2464" s="4">
        <v>43955</v>
      </c>
      <c r="C2464" t="s">
        <v>642</v>
      </c>
      <c r="D2464" t="s">
        <v>881</v>
      </c>
      <c r="E2464" s="4">
        <v>45772</v>
      </c>
      <c r="F2464" s="6">
        <v>4.5400000000000003E-2</v>
      </c>
      <c r="K2464" s="6">
        <v>4.5400000000000003E-2</v>
      </c>
      <c r="N2464" s="8">
        <v>3568686</v>
      </c>
      <c r="O2464" s="8">
        <v>3568686</v>
      </c>
      <c r="P2464" s="8">
        <v>3568686</v>
      </c>
      <c r="Q2464" s="8">
        <v>3568686</v>
      </c>
      <c r="R2464" s="8">
        <v>3568686</v>
      </c>
      <c r="S2464" s="8">
        <v>3568686</v>
      </c>
      <c r="T2464" s="8">
        <v>1</v>
      </c>
      <c r="U2464" s="6">
        <v>4.5400000000000003E-2</v>
      </c>
      <c r="V2464">
        <f t="shared" si="229"/>
        <v>2020</v>
      </c>
      <c r="W2464">
        <f t="shared" si="230"/>
        <v>2020</v>
      </c>
      <c r="X2464" t="str">
        <f t="shared" si="231"/>
        <v>VR00</v>
      </c>
    </row>
    <row r="2465" spans="1:24" x14ac:dyDescent="0.2">
      <c r="A2465" s="4">
        <v>43948</v>
      </c>
      <c r="B2465" s="4">
        <v>43955</v>
      </c>
      <c r="C2465" t="s">
        <v>642</v>
      </c>
      <c r="D2465" t="s">
        <v>882</v>
      </c>
      <c r="E2465" s="4">
        <v>46068</v>
      </c>
      <c r="F2465" s="6">
        <v>7.2499999999999995E-2</v>
      </c>
      <c r="K2465" s="6">
        <v>7.3700000000000002E-2</v>
      </c>
      <c r="N2465" s="8">
        <v>37877372</v>
      </c>
      <c r="O2465" s="8">
        <v>37877372</v>
      </c>
      <c r="P2465" s="8">
        <v>37877372</v>
      </c>
      <c r="Q2465" s="8">
        <v>37877372</v>
      </c>
      <c r="R2465" s="8">
        <v>37877372</v>
      </c>
      <c r="S2465" s="8">
        <v>37877372</v>
      </c>
      <c r="T2465" s="8">
        <v>1</v>
      </c>
      <c r="U2465" s="6">
        <v>7.3700000000000002E-2</v>
      </c>
      <c r="V2465">
        <f t="shared" si="229"/>
        <v>2020</v>
      </c>
      <c r="W2465">
        <f t="shared" si="230"/>
        <v>2020</v>
      </c>
      <c r="X2465" t="str">
        <f t="shared" si="231"/>
        <v>FR00</v>
      </c>
    </row>
    <row r="2466" spans="1:24" x14ac:dyDescent="0.2">
      <c r="A2466" s="4">
        <v>43948</v>
      </c>
      <c r="B2466" s="4">
        <v>43955</v>
      </c>
      <c r="C2466" t="s">
        <v>642</v>
      </c>
      <c r="D2466" t="s">
        <v>883</v>
      </c>
      <c r="E2466" s="4">
        <v>47953</v>
      </c>
      <c r="F2466" s="6">
        <v>7.7499999999999999E-2</v>
      </c>
      <c r="K2466" s="6">
        <v>7.8600000000000003E-2</v>
      </c>
      <c r="N2466" s="8">
        <v>21177940</v>
      </c>
      <c r="O2466" s="8">
        <v>21177940</v>
      </c>
      <c r="P2466" s="8">
        <v>21177940</v>
      </c>
      <c r="Q2466" s="8">
        <v>21177940</v>
      </c>
      <c r="R2466" s="8">
        <v>21177940</v>
      </c>
      <c r="S2466" s="8">
        <v>21177940</v>
      </c>
      <c r="T2466" s="8">
        <v>1</v>
      </c>
      <c r="U2466" s="6">
        <v>7.8600000000000003E-2</v>
      </c>
      <c r="V2466">
        <f t="shared" si="229"/>
        <v>2020</v>
      </c>
      <c r="W2466">
        <f t="shared" si="230"/>
        <v>2020</v>
      </c>
      <c r="X2466" t="str">
        <f t="shared" si="231"/>
        <v>FR00</v>
      </c>
    </row>
    <row r="2467" spans="1:24" x14ac:dyDescent="0.2">
      <c r="A2467" s="4">
        <v>43948</v>
      </c>
      <c r="B2467" s="4">
        <v>43955</v>
      </c>
      <c r="C2467" t="s">
        <v>642</v>
      </c>
      <c r="D2467" t="s">
        <v>332</v>
      </c>
      <c r="E2467" s="4">
        <v>46402</v>
      </c>
      <c r="F2467" s="6">
        <v>0.06</v>
      </c>
      <c r="K2467" s="6">
        <v>7.7899999999999997E-2</v>
      </c>
      <c r="N2467" s="8">
        <v>11600000</v>
      </c>
      <c r="O2467" s="8">
        <v>11600000</v>
      </c>
      <c r="P2467" s="8">
        <v>11600000</v>
      </c>
      <c r="Q2467" s="8">
        <v>11600000</v>
      </c>
      <c r="R2467" s="8">
        <v>11600000</v>
      </c>
      <c r="S2467" s="8">
        <v>11600000</v>
      </c>
      <c r="T2467" s="8">
        <v>1</v>
      </c>
      <c r="U2467" s="6">
        <v>7.7899999999999997E-2</v>
      </c>
      <c r="V2467">
        <f t="shared" si="229"/>
        <v>2020</v>
      </c>
      <c r="W2467">
        <f t="shared" si="230"/>
        <v>2020</v>
      </c>
      <c r="X2467" t="str">
        <f t="shared" si="231"/>
        <v>PBS0</v>
      </c>
    </row>
    <row r="2468" spans="1:24" x14ac:dyDescent="0.2">
      <c r="A2468" s="4">
        <v>43948</v>
      </c>
      <c r="B2468" s="4">
        <v>43955</v>
      </c>
      <c r="C2468" t="s">
        <v>642</v>
      </c>
      <c r="D2468" t="s">
        <v>697</v>
      </c>
      <c r="E2468" s="4">
        <v>45945</v>
      </c>
      <c r="F2468" s="6">
        <v>6.1249999999999999E-2</v>
      </c>
      <c r="K2468" s="6">
        <v>7.6300000000000007E-2</v>
      </c>
      <c r="N2468" s="8">
        <v>30332580</v>
      </c>
      <c r="O2468" s="8">
        <v>30332580</v>
      </c>
      <c r="P2468" s="8">
        <v>30332580</v>
      </c>
      <c r="Q2468" s="8">
        <v>30332580</v>
      </c>
      <c r="R2468" s="8">
        <v>30332580</v>
      </c>
      <c r="S2468" s="8">
        <v>30332580</v>
      </c>
      <c r="T2468" s="8">
        <v>1</v>
      </c>
      <c r="U2468" s="6">
        <v>7.6300000000000007E-2</v>
      </c>
      <c r="V2468">
        <f t="shared" si="229"/>
        <v>2020</v>
      </c>
      <c r="W2468">
        <f t="shared" si="230"/>
        <v>2020</v>
      </c>
      <c r="X2468" t="str">
        <f t="shared" si="231"/>
        <v>PBS0</v>
      </c>
    </row>
    <row r="2469" spans="1:24" x14ac:dyDescent="0.2">
      <c r="A2469" s="4">
        <v>43948</v>
      </c>
      <c r="B2469" s="4">
        <v>43955</v>
      </c>
      <c r="C2469" t="s">
        <v>642</v>
      </c>
      <c r="D2469" t="s">
        <v>884</v>
      </c>
      <c r="E2469" s="4">
        <v>45061</v>
      </c>
      <c r="F2469" s="6">
        <v>6.5000000000000002E-2</v>
      </c>
      <c r="K2469" s="6">
        <v>6.5500000000000003E-2</v>
      </c>
      <c r="N2469" s="8">
        <v>4561896</v>
      </c>
      <c r="O2469" s="8">
        <v>4561896</v>
      </c>
      <c r="P2469" s="8">
        <v>4561896</v>
      </c>
      <c r="Q2469" s="8">
        <v>4561896</v>
      </c>
      <c r="R2469" s="8">
        <v>4561896</v>
      </c>
      <c r="S2469" s="8">
        <v>4561896</v>
      </c>
      <c r="T2469" s="8">
        <v>1</v>
      </c>
      <c r="U2469" s="6">
        <v>6.5500000000000003E-2</v>
      </c>
      <c r="V2469">
        <f t="shared" si="229"/>
        <v>2020</v>
      </c>
      <c r="W2469">
        <f t="shared" si="230"/>
        <v>2020</v>
      </c>
      <c r="X2469" t="str">
        <f t="shared" si="231"/>
        <v>PBS0</v>
      </c>
    </row>
    <row r="2470" spans="1:24" x14ac:dyDescent="0.2">
      <c r="A2470" s="4">
        <v>43949</v>
      </c>
      <c r="B2470" s="4">
        <v>43951</v>
      </c>
      <c r="C2470" t="s">
        <v>628</v>
      </c>
      <c r="D2470" t="s">
        <v>885</v>
      </c>
      <c r="E2470" s="4">
        <v>44041</v>
      </c>
      <c r="F2470" s="6" t="s">
        <v>630</v>
      </c>
      <c r="G2470" s="6">
        <v>3.5000000000000003E-2</v>
      </c>
      <c r="H2470" s="6">
        <v>3.5000000000000003E-2</v>
      </c>
      <c r="I2470" s="6">
        <v>3.5000000000000003E-2</v>
      </c>
      <c r="J2470" s="6">
        <v>3.5000000000000003E-2</v>
      </c>
      <c r="K2470" s="6">
        <v>3.5000000000000003E-2</v>
      </c>
      <c r="L2470" s="6">
        <v>3.5000000000000003E-2</v>
      </c>
      <c r="M2470" s="8">
        <v>20000000</v>
      </c>
      <c r="N2470" s="8">
        <v>250000</v>
      </c>
      <c r="O2470" s="8">
        <v>44399000</v>
      </c>
      <c r="P2470" s="8">
        <v>200000</v>
      </c>
      <c r="Q2470" s="8">
        <v>18230000</v>
      </c>
      <c r="R2470" s="8">
        <v>200000</v>
      </c>
      <c r="S2470" s="8">
        <v>16620000</v>
      </c>
      <c r="T2470" s="8">
        <v>1.25</v>
      </c>
      <c r="U2470" s="6">
        <v>3.5000000000000003E-2</v>
      </c>
      <c r="V2470">
        <f t="shared" si="229"/>
        <v>2020</v>
      </c>
      <c r="W2470">
        <f t="shared" si="230"/>
        <v>2020</v>
      </c>
      <c r="X2470" t="str">
        <f t="shared" si="231"/>
        <v>SPN0</v>
      </c>
    </row>
    <row r="2471" spans="1:24" x14ac:dyDescent="0.2">
      <c r="A2471" s="4">
        <v>43949</v>
      </c>
      <c r="B2471" s="4">
        <v>43951</v>
      </c>
      <c r="C2471" t="s">
        <v>628</v>
      </c>
      <c r="D2471" t="s">
        <v>886</v>
      </c>
      <c r="E2471" s="4">
        <v>44315</v>
      </c>
      <c r="F2471" s="6" t="s">
        <v>630</v>
      </c>
      <c r="G2471" s="6">
        <v>3.5400000000000001E-2</v>
      </c>
      <c r="H2471" s="6">
        <v>3.7490900000000001E-2</v>
      </c>
      <c r="I2471" s="6">
        <v>0.04</v>
      </c>
      <c r="J2471" s="6">
        <v>3.5400000000000001E-2</v>
      </c>
      <c r="K2471" s="6">
        <v>3.5400000000000001E-2</v>
      </c>
      <c r="L2471" s="6">
        <v>3.5400000000000001E-2</v>
      </c>
      <c r="N2471" s="8">
        <v>260000</v>
      </c>
      <c r="P2471" s="8">
        <v>130000</v>
      </c>
      <c r="R2471" s="8">
        <v>120000</v>
      </c>
      <c r="T2471" s="8">
        <v>2.1666666666666665</v>
      </c>
      <c r="U2471" s="6">
        <v>3.5999999999999997E-2</v>
      </c>
      <c r="V2471">
        <f t="shared" si="229"/>
        <v>2020</v>
      </c>
      <c r="W2471">
        <f t="shared" si="230"/>
        <v>2020</v>
      </c>
      <c r="X2471" t="str">
        <f t="shared" si="231"/>
        <v>SPN1</v>
      </c>
    </row>
    <row r="2472" spans="1:24" x14ac:dyDescent="0.2">
      <c r="A2472" s="4">
        <v>43949</v>
      </c>
      <c r="B2472" s="4">
        <v>43951</v>
      </c>
      <c r="C2472" t="s">
        <v>628</v>
      </c>
      <c r="D2472" t="s">
        <v>830</v>
      </c>
      <c r="E2472" s="4">
        <v>45823</v>
      </c>
      <c r="F2472" s="6">
        <v>6.5000000000000002E-2</v>
      </c>
      <c r="G2472" s="6">
        <v>7.4399999999999994E-2</v>
      </c>
      <c r="H2472" s="6">
        <v>7.9105400000000006E-2</v>
      </c>
      <c r="I2472" s="6">
        <v>8.5000000000000006E-2</v>
      </c>
      <c r="J2472" s="6">
        <v>7.4399999999999994E-2</v>
      </c>
      <c r="K2472" s="6">
        <v>7.5699900000000001E-2</v>
      </c>
      <c r="L2472" s="6">
        <v>7.6300000000000007E-2</v>
      </c>
      <c r="N2472" s="8">
        <v>17075500</v>
      </c>
      <c r="P2472" s="8">
        <v>9000000</v>
      </c>
      <c r="R2472" s="8">
        <v>9000000</v>
      </c>
      <c r="T2472" s="8">
        <v>1.8972777777777778</v>
      </c>
      <c r="U2472" s="6">
        <v>7.5700000000000003E-2</v>
      </c>
      <c r="V2472">
        <f t="shared" si="229"/>
        <v>2020</v>
      </c>
      <c r="W2472">
        <f t="shared" si="230"/>
        <v>2020</v>
      </c>
      <c r="X2472" t="str">
        <f t="shared" si="231"/>
        <v>FR00</v>
      </c>
    </row>
    <row r="2473" spans="1:24" x14ac:dyDescent="0.2">
      <c r="A2473" s="4">
        <v>43949</v>
      </c>
      <c r="B2473" s="4">
        <v>43951</v>
      </c>
      <c r="C2473" t="s">
        <v>628</v>
      </c>
      <c r="D2473" t="s">
        <v>831</v>
      </c>
      <c r="E2473" s="4">
        <v>47741</v>
      </c>
      <c r="F2473" s="6">
        <v>7.0000000000000007E-2</v>
      </c>
      <c r="G2473" s="6">
        <v>0.08</v>
      </c>
      <c r="H2473" s="6">
        <v>8.5587999999999997E-2</v>
      </c>
      <c r="I2473" s="6">
        <v>0.09</v>
      </c>
      <c r="J2473" s="6">
        <v>0.08</v>
      </c>
      <c r="K2473" s="6">
        <v>8.0860699999999994E-2</v>
      </c>
      <c r="L2473" s="6">
        <v>8.1199999999999994E-2</v>
      </c>
      <c r="N2473" s="8">
        <v>12431000</v>
      </c>
      <c r="P2473" s="8">
        <v>6700000</v>
      </c>
      <c r="R2473" s="8">
        <v>5200000</v>
      </c>
      <c r="T2473" s="8">
        <v>2.3905769230769232</v>
      </c>
      <c r="U2473" s="6">
        <v>8.1199999999999994E-2</v>
      </c>
      <c r="V2473">
        <f t="shared" si="229"/>
        <v>2020</v>
      </c>
      <c r="W2473">
        <f t="shared" si="230"/>
        <v>2020</v>
      </c>
      <c r="X2473" t="str">
        <f t="shared" si="231"/>
        <v>FR00</v>
      </c>
    </row>
    <row r="2474" spans="1:24" x14ac:dyDescent="0.2">
      <c r="A2474" s="4">
        <v>43949</v>
      </c>
      <c r="B2474" s="4">
        <v>43951</v>
      </c>
      <c r="C2474" t="s">
        <v>628</v>
      </c>
      <c r="D2474" t="s">
        <v>825</v>
      </c>
      <c r="E2474" s="4">
        <v>49475</v>
      </c>
      <c r="F2474" s="6">
        <v>7.4999999999999997E-2</v>
      </c>
      <c r="G2474" s="6">
        <v>7.9799999999999996E-2</v>
      </c>
      <c r="H2474" s="6">
        <v>8.7695800000000004E-2</v>
      </c>
      <c r="I2474" s="6">
        <v>0.09</v>
      </c>
      <c r="J2474" s="6">
        <v>7.9799999999999996E-2</v>
      </c>
      <c r="K2474" s="6">
        <v>8.1257599999999999E-2</v>
      </c>
      <c r="L2474" s="6">
        <v>8.1600000000000006E-2</v>
      </c>
      <c r="N2474" s="8">
        <v>5492900</v>
      </c>
      <c r="P2474" s="8">
        <v>750000</v>
      </c>
      <c r="R2474" s="8">
        <v>700000</v>
      </c>
      <c r="T2474" s="8">
        <v>7.8470000000000004</v>
      </c>
      <c r="U2474" s="6">
        <v>8.1299999999999997E-2</v>
      </c>
      <c r="V2474">
        <f t="shared" si="229"/>
        <v>2020</v>
      </c>
      <c r="W2474">
        <f t="shared" si="230"/>
        <v>2020</v>
      </c>
      <c r="X2474" t="str">
        <f t="shared" si="231"/>
        <v>FR00</v>
      </c>
    </row>
    <row r="2475" spans="1:24" x14ac:dyDescent="0.2">
      <c r="A2475" s="4">
        <v>43949</v>
      </c>
      <c r="B2475" s="4">
        <v>43951</v>
      </c>
      <c r="C2475" t="s">
        <v>628</v>
      </c>
      <c r="D2475" t="s">
        <v>851</v>
      </c>
      <c r="E2475" s="4">
        <v>51241</v>
      </c>
      <c r="F2475" s="6">
        <v>7.4999999999999997E-2</v>
      </c>
      <c r="G2475" s="6">
        <v>8.0199999999999994E-2</v>
      </c>
      <c r="H2475" s="6">
        <v>9.11801E-2</v>
      </c>
      <c r="I2475" s="6">
        <v>9.5000000000000001E-2</v>
      </c>
      <c r="J2475" s="6">
        <v>8.0199999999999994E-2</v>
      </c>
      <c r="K2475" s="6">
        <v>8.1647899999999995E-2</v>
      </c>
      <c r="L2475" s="6">
        <v>8.2199999999999995E-2</v>
      </c>
      <c r="N2475" s="8">
        <v>6229800</v>
      </c>
      <c r="P2475" s="8">
        <v>1150000</v>
      </c>
      <c r="R2475" s="8">
        <v>1100000</v>
      </c>
      <c r="T2475" s="8">
        <v>5.6634545454545453</v>
      </c>
      <c r="U2475" s="6">
        <v>8.1699999999999995E-2</v>
      </c>
      <c r="V2475">
        <f t="shared" si="229"/>
        <v>2020</v>
      </c>
      <c r="W2475">
        <f t="shared" si="230"/>
        <v>2020</v>
      </c>
      <c r="X2475" t="str">
        <f t="shared" si="231"/>
        <v>FR00</v>
      </c>
    </row>
    <row r="2476" spans="1:24" x14ac:dyDescent="0.2">
      <c r="A2476" s="4">
        <v>43949</v>
      </c>
      <c r="B2476" s="4">
        <v>43951</v>
      </c>
      <c r="C2476" t="s">
        <v>628</v>
      </c>
      <c r="D2476" t="s">
        <v>680</v>
      </c>
      <c r="E2476" s="4">
        <v>54193</v>
      </c>
      <c r="F2476" s="6">
        <v>7.3749999999999996E-2</v>
      </c>
      <c r="G2476" s="6">
        <v>7.9699999999999993E-2</v>
      </c>
      <c r="H2476" s="6">
        <v>8.3875100000000008E-2</v>
      </c>
      <c r="I2476" s="6">
        <v>8.6999999999999994E-2</v>
      </c>
      <c r="J2476" s="6">
        <v>7.9699999999999993E-2</v>
      </c>
      <c r="K2476" s="6">
        <v>8.2410400000000009E-2</v>
      </c>
      <c r="L2476" s="6">
        <v>8.3000000000000004E-2</v>
      </c>
      <c r="N2476" s="8">
        <v>2659800</v>
      </c>
      <c r="P2476" s="8">
        <v>300000</v>
      </c>
      <c r="R2476" s="8">
        <v>300000</v>
      </c>
      <c r="T2476" s="8">
        <v>8.8659999999999997</v>
      </c>
      <c r="U2476" s="6">
        <v>8.2500000000000004E-2</v>
      </c>
      <c r="V2476">
        <f t="shared" ref="V2476:V2536" si="232">YEAR(A2476)</f>
        <v>2020</v>
      </c>
      <c r="W2476">
        <f t="shared" ref="W2476:W2536" si="233">YEAR(B2476)</f>
        <v>2020</v>
      </c>
      <c r="X2476" t="str">
        <f t="shared" ref="X2476:X2536" si="234">LEFT(D2476,4)</f>
        <v>FR00</v>
      </c>
    </row>
    <row r="2477" spans="1:24" x14ac:dyDescent="0.2">
      <c r="A2477" s="4">
        <v>43950</v>
      </c>
      <c r="B2477" s="4">
        <v>43951</v>
      </c>
      <c r="C2477" t="s">
        <v>880</v>
      </c>
      <c r="D2477" t="s">
        <v>830</v>
      </c>
      <c r="E2477" s="4">
        <v>45823</v>
      </c>
      <c r="F2477" s="6">
        <v>6.5000000000000002E-2</v>
      </c>
      <c r="G2477" s="6">
        <v>7.5699900000000001E-2</v>
      </c>
      <c r="H2477" s="6">
        <v>7.5699900000000001E-2</v>
      </c>
      <c r="I2477" s="6">
        <v>7.5699900000000001E-2</v>
      </c>
      <c r="J2477" s="6">
        <v>7.5699900000000001E-2</v>
      </c>
      <c r="K2477" s="6">
        <v>7.5699900000000001E-2</v>
      </c>
      <c r="L2477" s="6">
        <v>7.5699900000000001E-2</v>
      </c>
      <c r="M2477" s="8">
        <v>23380000</v>
      </c>
      <c r="N2477" s="8">
        <v>4871000</v>
      </c>
      <c r="O2477" s="8">
        <v>13993800</v>
      </c>
      <c r="P2477" s="8">
        <v>4871000</v>
      </c>
      <c r="Q2477" s="8">
        <v>13993800</v>
      </c>
      <c r="R2477" s="8">
        <v>2889400</v>
      </c>
      <c r="S2477" s="8">
        <v>11380000</v>
      </c>
      <c r="T2477" s="8">
        <v>1.6858171246625597</v>
      </c>
      <c r="U2477" s="6">
        <v>7.5700000000000003E-2</v>
      </c>
      <c r="V2477">
        <f t="shared" si="232"/>
        <v>2020</v>
      </c>
      <c r="W2477">
        <f t="shared" si="233"/>
        <v>2020</v>
      </c>
      <c r="X2477" t="str">
        <f t="shared" si="234"/>
        <v>FR00</v>
      </c>
    </row>
    <row r="2478" spans="1:24" x14ac:dyDescent="0.2">
      <c r="A2478" s="4">
        <v>43950</v>
      </c>
      <c r="B2478" s="4">
        <v>43951</v>
      </c>
      <c r="C2478" t="s">
        <v>880</v>
      </c>
      <c r="D2478" t="s">
        <v>831</v>
      </c>
      <c r="E2478" s="4">
        <v>47741</v>
      </c>
      <c r="F2478" s="6">
        <v>7.0000000000000007E-2</v>
      </c>
      <c r="G2478" s="6">
        <v>8.0860699999999994E-2</v>
      </c>
      <c r="H2478" s="6">
        <v>8.0860699999999994E-2</v>
      </c>
      <c r="I2478" s="6">
        <v>8.0860699999999994E-2</v>
      </c>
      <c r="J2478" s="6">
        <v>8.0860699999999994E-2</v>
      </c>
      <c r="K2478" s="6">
        <v>8.0860699999999994E-2</v>
      </c>
      <c r="L2478" s="6">
        <v>8.0860699999999994E-2</v>
      </c>
      <c r="N2478" s="8">
        <v>1554000</v>
      </c>
      <c r="P2478" s="8">
        <v>1554000</v>
      </c>
      <c r="R2478" s="8">
        <v>921800</v>
      </c>
      <c r="T2478" s="8">
        <v>1.6858320676936429</v>
      </c>
      <c r="U2478" s="6">
        <v>8.1199999999999994E-2</v>
      </c>
      <c r="V2478">
        <f t="shared" si="232"/>
        <v>2020</v>
      </c>
      <c r="W2478">
        <f t="shared" si="233"/>
        <v>2020</v>
      </c>
      <c r="X2478" t="str">
        <f t="shared" si="234"/>
        <v>FR00</v>
      </c>
    </row>
    <row r="2479" spans="1:24" x14ac:dyDescent="0.2">
      <c r="A2479" s="4">
        <v>43950</v>
      </c>
      <c r="B2479" s="4">
        <v>43951</v>
      </c>
      <c r="C2479" t="s">
        <v>880</v>
      </c>
      <c r="D2479" t="s">
        <v>825</v>
      </c>
      <c r="E2479" s="4">
        <v>49475</v>
      </c>
      <c r="F2479" s="6">
        <v>7.4999999999999997E-2</v>
      </c>
      <c r="G2479" s="6">
        <v>8.1257599999999999E-2</v>
      </c>
      <c r="H2479" s="6">
        <v>8.1257599999999999E-2</v>
      </c>
      <c r="I2479" s="6">
        <v>8.1257599999999999E-2</v>
      </c>
      <c r="J2479" s="6">
        <v>8.1257599999999999E-2</v>
      </c>
      <c r="K2479" s="6">
        <v>8.1257599999999999E-2</v>
      </c>
      <c r="L2479" s="6">
        <v>8.1257599999999999E-2</v>
      </c>
      <c r="N2479" s="8">
        <v>2538300</v>
      </c>
      <c r="P2479" s="8">
        <v>2538300</v>
      </c>
      <c r="R2479" s="8">
        <v>2538300</v>
      </c>
      <c r="T2479" s="8">
        <v>1</v>
      </c>
      <c r="U2479" s="6">
        <v>8.1299999999999997E-2</v>
      </c>
      <c r="V2479">
        <f t="shared" si="232"/>
        <v>2020</v>
      </c>
      <c r="W2479">
        <f t="shared" si="233"/>
        <v>2020</v>
      </c>
      <c r="X2479" t="str">
        <f t="shared" si="234"/>
        <v>FR00</v>
      </c>
    </row>
    <row r="2480" spans="1:24" x14ac:dyDescent="0.2">
      <c r="A2480" s="4">
        <v>43950</v>
      </c>
      <c r="B2480" s="4">
        <v>43951</v>
      </c>
      <c r="C2480" t="s">
        <v>880</v>
      </c>
      <c r="D2480" t="s">
        <v>851</v>
      </c>
      <c r="E2480" s="4">
        <v>51241</v>
      </c>
      <c r="F2480" s="6">
        <v>7.4999999999999997E-2</v>
      </c>
      <c r="G2480" s="6">
        <v>8.1647899999999995E-2</v>
      </c>
      <c r="H2480" s="6">
        <v>8.1647899999999995E-2</v>
      </c>
      <c r="I2480" s="6">
        <v>8.1647899999999995E-2</v>
      </c>
      <c r="J2480" s="6">
        <v>8.1647899999999995E-2</v>
      </c>
      <c r="K2480" s="6">
        <v>8.1647899999999995E-2</v>
      </c>
      <c r="L2480" s="6">
        <v>8.1647899999999995E-2</v>
      </c>
      <c r="N2480" s="8">
        <v>2891500</v>
      </c>
      <c r="P2480" s="8">
        <v>2891500</v>
      </c>
      <c r="R2480" s="8">
        <v>2891500</v>
      </c>
      <c r="T2480" s="8">
        <v>1</v>
      </c>
      <c r="U2480" s="6">
        <v>8.1699999999999995E-2</v>
      </c>
      <c r="V2480">
        <f t="shared" si="232"/>
        <v>2020</v>
      </c>
      <c r="W2480">
        <f t="shared" si="233"/>
        <v>2020</v>
      </c>
      <c r="X2480" t="str">
        <f t="shared" si="234"/>
        <v>FR00</v>
      </c>
    </row>
    <row r="2481" spans="1:24" x14ac:dyDescent="0.2">
      <c r="A2481" s="4">
        <v>43950</v>
      </c>
      <c r="B2481" s="4">
        <v>43951</v>
      </c>
      <c r="C2481" t="s">
        <v>880</v>
      </c>
      <c r="D2481" t="s">
        <v>680</v>
      </c>
      <c r="E2481" s="4">
        <v>54193</v>
      </c>
      <c r="F2481" s="6">
        <v>7.3749999999999996E-2</v>
      </c>
      <c r="G2481" s="6">
        <v>8.2410400000000009E-2</v>
      </c>
      <c r="H2481" s="6">
        <v>8.2410400000000009E-2</v>
      </c>
      <c r="I2481" s="6">
        <v>8.2410400000000009E-2</v>
      </c>
      <c r="J2481" s="6">
        <v>8.2410400000000009E-2</v>
      </c>
      <c r="K2481" s="6">
        <v>8.2410400000000009E-2</v>
      </c>
      <c r="L2481" s="6">
        <v>8.2410400000000009E-2</v>
      </c>
      <c r="N2481" s="8">
        <v>2139000</v>
      </c>
      <c r="P2481" s="8">
        <v>2139000</v>
      </c>
      <c r="R2481" s="8">
        <v>2139000</v>
      </c>
      <c r="T2481" s="8">
        <v>1</v>
      </c>
      <c r="U2481" s="6">
        <v>8.2500000000000004E-2</v>
      </c>
      <c r="V2481">
        <f t="shared" si="232"/>
        <v>2020</v>
      </c>
      <c r="W2481">
        <f t="shared" si="233"/>
        <v>2020</v>
      </c>
      <c r="X2481" t="str">
        <f t="shared" si="234"/>
        <v>FR00</v>
      </c>
    </row>
    <row r="2482" spans="1:24" x14ac:dyDescent="0.2">
      <c r="A2482" s="4">
        <v>43950</v>
      </c>
      <c r="B2482" s="4">
        <v>43955</v>
      </c>
      <c r="C2482" t="s">
        <v>642</v>
      </c>
      <c r="D2482" t="s">
        <v>884</v>
      </c>
      <c r="E2482" s="4">
        <v>45061</v>
      </c>
      <c r="F2482" s="6">
        <v>6.5000000000000002E-2</v>
      </c>
      <c r="K2482" s="6">
        <v>6.5500000000000003E-2</v>
      </c>
      <c r="N2482" s="8">
        <v>1077000</v>
      </c>
      <c r="O2482" s="8">
        <v>1077000</v>
      </c>
      <c r="P2482" s="8">
        <v>1077000</v>
      </c>
      <c r="Q2482" s="8">
        <v>1077000</v>
      </c>
      <c r="R2482" s="8">
        <v>1077000</v>
      </c>
      <c r="S2482" s="8">
        <v>1077000</v>
      </c>
      <c r="T2482" s="8">
        <v>1</v>
      </c>
      <c r="U2482" s="6">
        <v>6.5500000000000003E-2</v>
      </c>
      <c r="V2482">
        <f t="shared" si="232"/>
        <v>2020</v>
      </c>
      <c r="W2482">
        <f t="shared" si="233"/>
        <v>2020</v>
      </c>
      <c r="X2482" t="str">
        <f t="shared" si="234"/>
        <v>PBS0</v>
      </c>
    </row>
    <row r="2483" spans="1:24" x14ac:dyDescent="0.2">
      <c r="A2483" s="4">
        <v>43956</v>
      </c>
      <c r="B2483" s="4">
        <v>43959</v>
      </c>
      <c r="C2483" t="s">
        <v>628</v>
      </c>
      <c r="D2483" t="s">
        <v>887</v>
      </c>
      <c r="E2483" s="4">
        <v>44141</v>
      </c>
      <c r="F2483" s="6" t="s">
        <v>630</v>
      </c>
      <c r="G2483" s="6">
        <v>3.6249999999999998E-2</v>
      </c>
      <c r="H2483" s="6">
        <v>3.7692299999999998E-2</v>
      </c>
      <c r="I2483" s="6">
        <v>0.05</v>
      </c>
      <c r="J2483" s="6" t="s">
        <v>21</v>
      </c>
      <c r="K2483" s="6" t="s">
        <v>21</v>
      </c>
      <c r="L2483" s="6" t="s">
        <v>21</v>
      </c>
      <c r="M2483" s="8">
        <v>7000000</v>
      </c>
      <c r="N2483" s="8">
        <v>650000</v>
      </c>
      <c r="O2483" s="8">
        <v>18114400</v>
      </c>
      <c r="P2483" s="8">
        <v>0</v>
      </c>
      <c r="Q2483" s="8">
        <v>5650000</v>
      </c>
      <c r="R2483" s="8">
        <v>0</v>
      </c>
      <c r="S2483" s="8">
        <v>5550000</v>
      </c>
      <c r="T2483" s="8" t="s">
        <v>21</v>
      </c>
      <c r="U2483" s="6">
        <v>3.44E-2</v>
      </c>
      <c r="V2483">
        <f t="shared" si="232"/>
        <v>2020</v>
      </c>
      <c r="W2483">
        <f t="shared" si="233"/>
        <v>2020</v>
      </c>
      <c r="X2483" t="str">
        <f t="shared" si="234"/>
        <v>SPNS</v>
      </c>
    </row>
    <row r="2484" spans="1:24" x14ac:dyDescent="0.2">
      <c r="A2484" s="4">
        <v>43956</v>
      </c>
      <c r="B2484" s="4">
        <v>43959</v>
      </c>
      <c r="C2484" t="s">
        <v>628</v>
      </c>
      <c r="D2484" t="s">
        <v>331</v>
      </c>
      <c r="E2484" s="4">
        <v>44576</v>
      </c>
      <c r="F2484" s="6">
        <v>5.45E-2</v>
      </c>
      <c r="G2484" s="6">
        <v>6.0624999999999998E-2</v>
      </c>
      <c r="H2484" s="6">
        <v>6.9906999999999997E-2</v>
      </c>
      <c r="I2484" s="6">
        <v>7.4999999999999997E-2</v>
      </c>
      <c r="J2484" s="6">
        <v>6.0624999999999998E-2</v>
      </c>
      <c r="K2484" s="6">
        <v>6.19696E-2</v>
      </c>
      <c r="L2484" s="6">
        <v>6.2812499999999993E-2</v>
      </c>
      <c r="N2484" s="8">
        <v>4893000</v>
      </c>
      <c r="P2484" s="8">
        <v>1500000</v>
      </c>
      <c r="R2484" s="8">
        <v>1500000</v>
      </c>
      <c r="T2484" s="8">
        <v>3.262</v>
      </c>
      <c r="U2484" s="6">
        <v>6.2E-2</v>
      </c>
      <c r="V2484">
        <f t="shared" si="232"/>
        <v>2020</v>
      </c>
      <c r="W2484">
        <f t="shared" si="233"/>
        <v>2020</v>
      </c>
      <c r="X2484" t="str">
        <f t="shared" si="234"/>
        <v>PBS0</v>
      </c>
    </row>
    <row r="2485" spans="1:24" x14ac:dyDescent="0.2">
      <c r="A2485" s="4">
        <v>43956</v>
      </c>
      <c r="B2485" s="4">
        <v>43959</v>
      </c>
      <c r="C2485" t="s">
        <v>628</v>
      </c>
      <c r="D2485" t="s">
        <v>844</v>
      </c>
      <c r="E2485" s="4">
        <v>45580</v>
      </c>
      <c r="F2485" s="6">
        <v>6.6250000000000003E-2</v>
      </c>
      <c r="G2485" s="6">
        <v>7.2187500000000002E-2</v>
      </c>
      <c r="H2485" s="6">
        <v>7.8009300000000004E-2</v>
      </c>
      <c r="I2485" s="6">
        <v>0.08</v>
      </c>
      <c r="J2485" s="6">
        <v>7.2187500000000002E-2</v>
      </c>
      <c r="K2485" s="6">
        <v>7.40923E-2</v>
      </c>
      <c r="L2485" s="6">
        <v>7.4999999999999997E-2</v>
      </c>
      <c r="N2485" s="8">
        <v>4997000</v>
      </c>
      <c r="P2485" s="8">
        <v>1200000</v>
      </c>
      <c r="R2485" s="8">
        <v>1200000</v>
      </c>
      <c r="T2485" s="8">
        <v>4.1641666666666666</v>
      </c>
      <c r="U2485" s="6">
        <v>7.4099999999999999E-2</v>
      </c>
      <c r="V2485">
        <f t="shared" si="232"/>
        <v>2020</v>
      </c>
      <c r="W2485">
        <f t="shared" si="233"/>
        <v>2020</v>
      </c>
      <c r="X2485" t="str">
        <f t="shared" si="234"/>
        <v>PBS0</v>
      </c>
    </row>
    <row r="2486" spans="1:24" x14ac:dyDescent="0.2">
      <c r="A2486" s="4">
        <v>43956</v>
      </c>
      <c r="B2486" s="4">
        <v>43959</v>
      </c>
      <c r="C2486" t="s">
        <v>628</v>
      </c>
      <c r="D2486" t="s">
        <v>512</v>
      </c>
      <c r="E2486" s="4">
        <v>51394</v>
      </c>
      <c r="F2486" s="6">
        <v>0.09</v>
      </c>
      <c r="G2486" s="6">
        <v>8.2812499999999997E-2</v>
      </c>
      <c r="H2486" s="6">
        <v>8.8170399999999996E-2</v>
      </c>
      <c r="I2486" s="6">
        <v>9.2499999999999999E-2</v>
      </c>
      <c r="J2486" s="6">
        <v>8.2812499999999997E-2</v>
      </c>
      <c r="K2486" s="6">
        <v>8.4432999999999994E-2</v>
      </c>
      <c r="L2486" s="6">
        <v>8.5000000000000006E-2</v>
      </c>
      <c r="N2486" s="8">
        <v>6288600</v>
      </c>
      <c r="P2486" s="8">
        <v>2950000</v>
      </c>
      <c r="R2486" s="8">
        <v>2850000</v>
      </c>
      <c r="T2486" s="8">
        <v>2.2065263157894739</v>
      </c>
      <c r="U2486" s="6">
        <v>8.4500000000000006E-2</v>
      </c>
      <c r="V2486">
        <f t="shared" si="232"/>
        <v>2020</v>
      </c>
      <c r="W2486">
        <f t="shared" si="233"/>
        <v>2020</v>
      </c>
      <c r="X2486" t="str">
        <f t="shared" si="234"/>
        <v>PBS0</v>
      </c>
    </row>
    <row r="2487" spans="1:24" x14ac:dyDescent="0.2">
      <c r="A2487" s="4">
        <v>43956</v>
      </c>
      <c r="B2487" s="4">
        <v>43959</v>
      </c>
      <c r="C2487" t="s">
        <v>628</v>
      </c>
      <c r="D2487" t="s">
        <v>410</v>
      </c>
      <c r="E2487" s="4">
        <v>52336</v>
      </c>
      <c r="F2487" s="6">
        <v>6.7500000000000004E-2</v>
      </c>
      <c r="G2487" s="6">
        <v>8.7187500000000001E-2</v>
      </c>
      <c r="H2487" s="6">
        <v>8.8204299999999999E-2</v>
      </c>
      <c r="I2487" s="6">
        <v>8.9687500000000003E-2</v>
      </c>
      <c r="J2487" s="6" t="s">
        <v>21</v>
      </c>
      <c r="K2487" s="6" t="s">
        <v>21</v>
      </c>
      <c r="L2487" s="6" t="s">
        <v>21</v>
      </c>
      <c r="N2487" s="8">
        <v>1285800</v>
      </c>
      <c r="P2487" s="8">
        <v>0</v>
      </c>
      <c r="R2487" s="8">
        <v>0</v>
      </c>
      <c r="T2487" s="8" t="s">
        <v>21</v>
      </c>
      <c r="U2487" s="6">
        <v>8.6999999999999994E-2</v>
      </c>
      <c r="V2487">
        <f t="shared" si="232"/>
        <v>2020</v>
      </c>
      <c r="W2487">
        <f t="shared" si="233"/>
        <v>2020</v>
      </c>
      <c r="X2487" t="str">
        <f t="shared" si="234"/>
        <v>PBS0</v>
      </c>
    </row>
    <row r="2488" spans="1:24" x14ac:dyDescent="0.2">
      <c r="A2488" s="4">
        <v>43957</v>
      </c>
      <c r="B2488" s="4">
        <v>43959</v>
      </c>
      <c r="C2488" t="s">
        <v>880</v>
      </c>
      <c r="D2488" t="s">
        <v>331</v>
      </c>
      <c r="E2488" s="4">
        <v>44576</v>
      </c>
      <c r="F2488" s="6">
        <v>5.45E-2</v>
      </c>
      <c r="G2488" s="6">
        <v>6.19696E-2</v>
      </c>
      <c r="H2488" s="6">
        <v>6.19696E-2</v>
      </c>
      <c r="I2488" s="6">
        <v>6.19696E-2</v>
      </c>
      <c r="J2488" s="6">
        <v>6.19696E-2</v>
      </c>
      <c r="K2488" s="6">
        <v>6.19696E-2</v>
      </c>
      <c r="L2488" s="6">
        <v>6.19696E-2</v>
      </c>
      <c r="M2488" s="8">
        <v>0</v>
      </c>
      <c r="N2488" s="8">
        <v>1150000</v>
      </c>
      <c r="O2488" s="8">
        <v>2275000</v>
      </c>
      <c r="P2488" s="8">
        <v>1150000</v>
      </c>
      <c r="Q2488" s="8">
        <v>2275000</v>
      </c>
      <c r="R2488" s="8">
        <v>1150000</v>
      </c>
      <c r="S2488" s="8">
        <v>2275000</v>
      </c>
      <c r="T2488" s="8">
        <v>1</v>
      </c>
      <c r="U2488" s="6">
        <v>6.2E-2</v>
      </c>
      <c r="V2488">
        <f t="shared" si="232"/>
        <v>2020</v>
      </c>
      <c r="W2488">
        <f t="shared" si="233"/>
        <v>2020</v>
      </c>
      <c r="X2488" t="str">
        <f t="shared" si="234"/>
        <v>PBS0</v>
      </c>
    </row>
    <row r="2489" spans="1:24" x14ac:dyDescent="0.2">
      <c r="A2489" s="4">
        <v>43957</v>
      </c>
      <c r="B2489" s="4">
        <v>43959</v>
      </c>
      <c r="C2489" t="s">
        <v>880</v>
      </c>
      <c r="D2489" t="s">
        <v>844</v>
      </c>
      <c r="E2489" s="4">
        <v>45580</v>
      </c>
      <c r="F2489" s="6">
        <v>7.40923E-2</v>
      </c>
      <c r="G2489" s="6">
        <v>7.40923E-2</v>
      </c>
      <c r="H2489" s="6">
        <v>7.40923E-2</v>
      </c>
      <c r="I2489" s="6">
        <v>7.40923E-2</v>
      </c>
      <c r="J2489" s="6">
        <v>7.40923E-2</v>
      </c>
      <c r="K2489" s="6">
        <v>7.40923E-2</v>
      </c>
      <c r="L2489" s="6">
        <v>7.40923E-2</v>
      </c>
      <c r="N2489" s="8">
        <v>1125000</v>
      </c>
      <c r="P2489" s="8">
        <v>1125000</v>
      </c>
      <c r="R2489" s="8">
        <v>1125000</v>
      </c>
      <c r="T2489" s="8">
        <v>1</v>
      </c>
      <c r="U2489" s="6">
        <v>7.4099999999999999E-2</v>
      </c>
      <c r="V2489">
        <f t="shared" si="232"/>
        <v>2020</v>
      </c>
      <c r="W2489">
        <f t="shared" si="233"/>
        <v>2020</v>
      </c>
      <c r="X2489" t="str">
        <f t="shared" si="234"/>
        <v>PBS0</v>
      </c>
    </row>
    <row r="2490" spans="1:24" x14ac:dyDescent="0.2">
      <c r="A2490" s="4">
        <v>43959</v>
      </c>
      <c r="B2490" s="4">
        <v>43963</v>
      </c>
      <c r="C2490" t="s">
        <v>642</v>
      </c>
      <c r="D2490" t="s">
        <v>427</v>
      </c>
      <c r="E2490" s="4">
        <v>52642</v>
      </c>
      <c r="F2490" s="6">
        <v>8.7499999999999994E-2</v>
      </c>
      <c r="K2490" s="6">
        <v>8.2299999999999998E-2</v>
      </c>
      <c r="N2490" s="8">
        <v>500000</v>
      </c>
      <c r="O2490" s="8">
        <v>500000</v>
      </c>
      <c r="P2490" s="8">
        <v>300000</v>
      </c>
      <c r="Q2490" s="8">
        <v>300000</v>
      </c>
      <c r="R2490" s="8">
        <v>300000</v>
      </c>
      <c r="S2490" s="8">
        <v>300000</v>
      </c>
      <c r="T2490" s="8">
        <v>1.6666666666666667</v>
      </c>
      <c r="U2490" s="6">
        <v>6.6500000000000004E-2</v>
      </c>
      <c r="V2490">
        <f t="shared" si="232"/>
        <v>2020</v>
      </c>
      <c r="W2490">
        <f t="shared" si="233"/>
        <v>2020</v>
      </c>
      <c r="X2490" t="str">
        <f t="shared" si="234"/>
        <v>FR00</v>
      </c>
    </row>
    <row r="2491" spans="1:24" x14ac:dyDescent="0.2">
      <c r="A2491" s="4">
        <v>43959</v>
      </c>
      <c r="B2491" s="4">
        <v>43963</v>
      </c>
      <c r="C2491" t="s">
        <v>642</v>
      </c>
      <c r="D2491" t="s">
        <v>539</v>
      </c>
      <c r="E2491" s="4">
        <v>47983</v>
      </c>
      <c r="F2491" s="6">
        <v>8.7499999999999994E-2</v>
      </c>
      <c r="K2491" s="6">
        <v>8.1000000000000003E-2</v>
      </c>
      <c r="N2491" s="8">
        <v>500000</v>
      </c>
      <c r="O2491" s="8">
        <v>500000</v>
      </c>
      <c r="P2491" s="8">
        <v>500000</v>
      </c>
      <c r="Q2491" s="8">
        <v>500000</v>
      </c>
      <c r="R2491" s="8">
        <v>500000</v>
      </c>
      <c r="S2491" s="8">
        <v>500000</v>
      </c>
      <c r="T2491" s="8">
        <v>1</v>
      </c>
      <c r="U2491" s="6">
        <v>7.1999999999999995E-2</v>
      </c>
      <c r="V2491">
        <f t="shared" si="232"/>
        <v>2020</v>
      </c>
      <c r="W2491">
        <f t="shared" si="233"/>
        <v>2020</v>
      </c>
      <c r="X2491" t="str">
        <f t="shared" si="234"/>
        <v>FR00</v>
      </c>
    </row>
    <row r="2492" spans="1:24" x14ac:dyDescent="0.2">
      <c r="A2492" s="4">
        <v>43959</v>
      </c>
      <c r="B2492" s="4">
        <v>43963</v>
      </c>
      <c r="C2492" t="s">
        <v>642</v>
      </c>
      <c r="D2492" t="s">
        <v>777</v>
      </c>
      <c r="E2492" s="4">
        <v>49049</v>
      </c>
      <c r="F2492" s="6">
        <v>8.6249999999999993E-2</v>
      </c>
      <c r="K2492" s="6">
        <v>8.2199999999999995E-2</v>
      </c>
      <c r="N2492" s="8">
        <v>2500000</v>
      </c>
      <c r="O2492" s="8">
        <v>2500000</v>
      </c>
      <c r="P2492" s="8">
        <v>2500000</v>
      </c>
      <c r="Q2492" s="8">
        <v>2500000</v>
      </c>
      <c r="R2492" s="8">
        <v>2500000</v>
      </c>
      <c r="S2492" s="8">
        <v>2500000</v>
      </c>
      <c r="T2492" s="8">
        <v>1</v>
      </c>
      <c r="U2492" s="6">
        <v>8.2199999999999995E-2</v>
      </c>
      <c r="V2492">
        <f t="shared" si="232"/>
        <v>2020</v>
      </c>
      <c r="W2492">
        <f t="shared" si="233"/>
        <v>2020</v>
      </c>
      <c r="X2492" t="str">
        <f t="shared" si="234"/>
        <v>PBS0</v>
      </c>
    </row>
    <row r="2493" spans="1:24" x14ac:dyDescent="0.2">
      <c r="A2493" s="4">
        <v>43959</v>
      </c>
      <c r="B2493" s="4">
        <v>43963</v>
      </c>
      <c r="C2493" t="s">
        <v>642</v>
      </c>
      <c r="D2493" t="s">
        <v>888</v>
      </c>
      <c r="E2493" s="4">
        <v>47618</v>
      </c>
      <c r="F2493" s="6">
        <v>8.1250000000000003E-2</v>
      </c>
      <c r="K2493" s="6">
        <v>8.0640000000000003E-2</v>
      </c>
      <c r="N2493" s="8">
        <v>3675000</v>
      </c>
      <c r="O2493" s="8">
        <v>3675000</v>
      </c>
      <c r="P2493" s="8">
        <v>3675000</v>
      </c>
      <c r="Q2493" s="8">
        <v>3675000</v>
      </c>
      <c r="R2493" s="8">
        <v>3675000</v>
      </c>
      <c r="S2493" s="8">
        <v>3675000</v>
      </c>
      <c r="T2493" s="8">
        <v>1</v>
      </c>
      <c r="U2493" s="6">
        <v>8.0640000000000003E-2</v>
      </c>
      <c r="V2493">
        <f t="shared" si="232"/>
        <v>2020</v>
      </c>
      <c r="W2493">
        <f t="shared" si="233"/>
        <v>2020</v>
      </c>
      <c r="X2493" t="str">
        <f t="shared" si="234"/>
        <v>PBS0</v>
      </c>
    </row>
    <row r="2494" spans="1:24" x14ac:dyDescent="0.2">
      <c r="A2494" s="4">
        <v>43963</v>
      </c>
      <c r="B2494" s="4">
        <v>43965</v>
      </c>
      <c r="C2494" t="s">
        <v>628</v>
      </c>
      <c r="D2494" t="s">
        <v>834</v>
      </c>
      <c r="E2494" s="4">
        <v>44057</v>
      </c>
      <c r="F2494" s="6" t="s">
        <v>630</v>
      </c>
      <c r="G2494" s="6">
        <v>3.4500000000000003E-2</v>
      </c>
      <c r="H2494" s="6">
        <v>3.5193500000000003E-2</v>
      </c>
      <c r="I2494" s="6">
        <v>3.6999999999999998E-2</v>
      </c>
      <c r="J2494" s="6">
        <v>3.4500000000000003E-2</v>
      </c>
      <c r="K2494" s="6">
        <v>3.4889999999999997E-2</v>
      </c>
      <c r="L2494" s="6">
        <v>3.5000000000000003E-2</v>
      </c>
      <c r="M2494" s="8">
        <v>20000000</v>
      </c>
      <c r="N2494" s="8">
        <v>920000</v>
      </c>
      <c r="O2494" s="8">
        <v>73745500</v>
      </c>
      <c r="P2494" s="8">
        <v>850000</v>
      </c>
      <c r="Q2494" s="8">
        <v>28550000</v>
      </c>
      <c r="R2494" s="8">
        <v>800000</v>
      </c>
      <c r="S2494" s="8">
        <v>20000000</v>
      </c>
      <c r="T2494" s="8">
        <v>1.1499999999999999</v>
      </c>
      <c r="U2494" s="6">
        <v>3.5000000000000003E-2</v>
      </c>
      <c r="V2494">
        <f t="shared" si="232"/>
        <v>2020</v>
      </c>
      <c r="W2494">
        <f t="shared" si="233"/>
        <v>2020</v>
      </c>
      <c r="X2494" t="str">
        <f t="shared" si="234"/>
        <v>SPN1</v>
      </c>
    </row>
    <row r="2495" spans="1:24" x14ac:dyDescent="0.2">
      <c r="A2495" s="4">
        <v>43963</v>
      </c>
      <c r="B2495" s="4">
        <v>43965</v>
      </c>
      <c r="C2495" t="s">
        <v>628</v>
      </c>
      <c r="D2495" t="s">
        <v>886</v>
      </c>
      <c r="E2495" s="4">
        <v>44315</v>
      </c>
      <c r="F2495" s="6" t="s">
        <v>630</v>
      </c>
      <c r="G2495" s="6">
        <v>3.7499999999999999E-2</v>
      </c>
      <c r="H2495" s="6">
        <v>3.8666699999999998E-2</v>
      </c>
      <c r="I2495" s="6">
        <v>0.04</v>
      </c>
      <c r="J2495" s="6">
        <v>3.7499999999999999E-2</v>
      </c>
      <c r="K2495" s="6">
        <v>3.8666699999999998E-2</v>
      </c>
      <c r="L2495" s="6">
        <v>0.04</v>
      </c>
      <c r="N2495" s="8">
        <v>150000</v>
      </c>
      <c r="P2495" s="8">
        <v>150000</v>
      </c>
      <c r="R2495" s="8">
        <v>150000</v>
      </c>
      <c r="T2495" s="8">
        <v>1</v>
      </c>
      <c r="U2495" s="6">
        <v>3.9E-2</v>
      </c>
      <c r="V2495">
        <f t="shared" si="232"/>
        <v>2020</v>
      </c>
      <c r="W2495">
        <f t="shared" si="233"/>
        <v>2020</v>
      </c>
      <c r="X2495" t="str">
        <f t="shared" si="234"/>
        <v>SPN1</v>
      </c>
    </row>
    <row r="2496" spans="1:24" x14ac:dyDescent="0.2">
      <c r="A2496" s="4">
        <v>43963</v>
      </c>
      <c r="B2496" s="4">
        <v>43965</v>
      </c>
      <c r="C2496" t="s">
        <v>628</v>
      </c>
      <c r="D2496" t="s">
        <v>830</v>
      </c>
      <c r="E2496" s="4">
        <v>45823</v>
      </c>
      <c r="F2496" s="6">
        <v>6.5000000000000002E-2</v>
      </c>
      <c r="G2496" s="6">
        <v>7.3700000000000002E-2</v>
      </c>
      <c r="H2496" s="6">
        <v>7.7063900000000005E-2</v>
      </c>
      <c r="I2496" s="6">
        <v>8.5000000000000006E-2</v>
      </c>
      <c r="J2496" s="6">
        <v>7.3700000000000002E-2</v>
      </c>
      <c r="K2496" s="6">
        <v>7.4828999999999993E-2</v>
      </c>
      <c r="L2496" s="6">
        <v>7.4999999999999997E-2</v>
      </c>
      <c r="N2496" s="8">
        <v>29800300</v>
      </c>
      <c r="P2496" s="8">
        <v>12200000</v>
      </c>
      <c r="R2496" s="8">
        <v>9300000</v>
      </c>
      <c r="T2496" s="8">
        <v>3.2043333333333335</v>
      </c>
      <c r="U2496" s="6">
        <v>7.4899999999999994E-2</v>
      </c>
      <c r="V2496">
        <f t="shared" si="232"/>
        <v>2020</v>
      </c>
      <c r="W2496">
        <f t="shared" si="233"/>
        <v>2020</v>
      </c>
      <c r="X2496" t="str">
        <f t="shared" si="234"/>
        <v>FR00</v>
      </c>
    </row>
    <row r="2497" spans="1:24" x14ac:dyDescent="0.2">
      <c r="A2497" s="4">
        <v>43963</v>
      </c>
      <c r="B2497" s="4">
        <v>43965</v>
      </c>
      <c r="C2497" t="s">
        <v>628</v>
      </c>
      <c r="D2497" t="s">
        <v>831</v>
      </c>
      <c r="E2497" s="4">
        <v>47741</v>
      </c>
      <c r="F2497" s="6">
        <v>7.0000000000000007E-2</v>
      </c>
      <c r="G2497" s="6">
        <v>0.08</v>
      </c>
      <c r="H2497" s="6">
        <v>8.2860400000000015E-2</v>
      </c>
      <c r="I2497" s="6">
        <v>0.09</v>
      </c>
      <c r="J2497" s="6">
        <v>0.08</v>
      </c>
      <c r="K2497" s="6">
        <v>8.0736799999999997E-2</v>
      </c>
      <c r="L2497" s="6">
        <v>8.09E-2</v>
      </c>
      <c r="N2497" s="8">
        <v>30413000</v>
      </c>
      <c r="P2497" s="8">
        <v>12050000</v>
      </c>
      <c r="R2497" s="8">
        <v>7300000</v>
      </c>
      <c r="T2497" s="8">
        <v>4.166164383561644</v>
      </c>
      <c r="U2497" s="6">
        <v>8.09E-2</v>
      </c>
      <c r="V2497">
        <f t="shared" si="232"/>
        <v>2020</v>
      </c>
      <c r="W2497">
        <f t="shared" si="233"/>
        <v>2020</v>
      </c>
      <c r="X2497" t="str">
        <f t="shared" si="234"/>
        <v>FR00</v>
      </c>
    </row>
    <row r="2498" spans="1:24" x14ac:dyDescent="0.2">
      <c r="A2498" s="4">
        <v>43963</v>
      </c>
      <c r="B2498" s="4">
        <v>43965</v>
      </c>
      <c r="C2498" t="s">
        <v>628</v>
      </c>
      <c r="D2498" t="s">
        <v>825</v>
      </c>
      <c r="E2498" s="4">
        <v>49475</v>
      </c>
      <c r="F2498" s="6">
        <v>7.4999999999999997E-2</v>
      </c>
      <c r="G2498" s="6">
        <v>8.1699999999999995E-2</v>
      </c>
      <c r="H2498" s="6">
        <v>8.5076499999999999E-2</v>
      </c>
      <c r="I2498" s="6">
        <v>9.2499999999999999E-2</v>
      </c>
      <c r="J2498" s="6">
        <v>8.1699999999999995E-2</v>
      </c>
      <c r="K2498" s="6">
        <v>8.2846299999999998E-2</v>
      </c>
      <c r="L2498" s="6">
        <v>8.3000000000000004E-2</v>
      </c>
      <c r="N2498" s="8">
        <v>5025200</v>
      </c>
      <c r="P2498" s="8">
        <v>2100000</v>
      </c>
      <c r="R2498" s="8">
        <v>1300000</v>
      </c>
      <c r="T2498" s="8">
        <v>3.8655384615384616</v>
      </c>
      <c r="U2498" s="6">
        <v>8.3000000000000004E-2</v>
      </c>
      <c r="V2498">
        <f t="shared" si="232"/>
        <v>2020</v>
      </c>
      <c r="W2498">
        <f t="shared" si="233"/>
        <v>2020</v>
      </c>
      <c r="X2498" t="str">
        <f t="shared" si="234"/>
        <v>FR00</v>
      </c>
    </row>
    <row r="2499" spans="1:24" x14ac:dyDescent="0.2">
      <c r="A2499" s="4">
        <v>43963</v>
      </c>
      <c r="B2499" s="4">
        <v>43965</v>
      </c>
      <c r="C2499" t="s">
        <v>628</v>
      </c>
      <c r="D2499" t="s">
        <v>851</v>
      </c>
      <c r="E2499" s="4">
        <v>51241</v>
      </c>
      <c r="F2499" s="6">
        <v>7.4999999999999997E-2</v>
      </c>
      <c r="G2499" s="6">
        <v>8.2100000000000006E-2</v>
      </c>
      <c r="H2499" s="6">
        <v>8.6704500000000004E-2</v>
      </c>
      <c r="I2499" s="6">
        <v>9.4E-2</v>
      </c>
      <c r="J2499" s="6">
        <v>8.2100000000000006E-2</v>
      </c>
      <c r="K2499" s="6">
        <v>8.3174799999999993E-2</v>
      </c>
      <c r="L2499" s="6">
        <v>8.4000000000000005E-2</v>
      </c>
      <c r="N2499" s="8">
        <v>4027500</v>
      </c>
      <c r="P2499" s="8">
        <v>750000</v>
      </c>
      <c r="R2499" s="8">
        <v>750000</v>
      </c>
      <c r="T2499" s="8">
        <v>5.37</v>
      </c>
      <c r="U2499" s="6">
        <v>8.3199999999999996E-2</v>
      </c>
      <c r="V2499">
        <f t="shared" si="232"/>
        <v>2020</v>
      </c>
      <c r="W2499">
        <f t="shared" si="233"/>
        <v>2020</v>
      </c>
      <c r="X2499" t="str">
        <f t="shared" si="234"/>
        <v>FR00</v>
      </c>
    </row>
    <row r="2500" spans="1:24" x14ac:dyDescent="0.2">
      <c r="A2500" s="4">
        <v>43963</v>
      </c>
      <c r="B2500" s="4">
        <v>43965</v>
      </c>
      <c r="C2500" t="s">
        <v>628</v>
      </c>
      <c r="D2500" t="s">
        <v>680</v>
      </c>
      <c r="E2500" s="4">
        <v>54193</v>
      </c>
      <c r="F2500" s="6">
        <v>7.3749999999999996E-2</v>
      </c>
      <c r="G2500" s="6">
        <v>8.2400000000000001E-2</v>
      </c>
      <c r="H2500" s="6">
        <v>8.8739500000000013E-2</v>
      </c>
      <c r="I2500" s="6">
        <v>9.5000000000000001E-2</v>
      </c>
      <c r="J2500" s="6">
        <v>8.2400000000000001E-2</v>
      </c>
      <c r="K2500" s="6">
        <v>8.3780199999999999E-2</v>
      </c>
      <c r="L2500" s="6">
        <v>8.4500000000000006E-2</v>
      </c>
      <c r="N2500" s="8">
        <v>3409500</v>
      </c>
      <c r="P2500" s="8">
        <v>450000</v>
      </c>
      <c r="R2500" s="8">
        <v>400000</v>
      </c>
      <c r="T2500" s="8">
        <v>8.5237499999999997</v>
      </c>
      <c r="U2500" s="6">
        <v>8.4000000000000005E-2</v>
      </c>
      <c r="V2500">
        <f t="shared" si="232"/>
        <v>2020</v>
      </c>
      <c r="W2500">
        <f t="shared" si="233"/>
        <v>2020</v>
      </c>
      <c r="X2500" t="str">
        <f t="shared" si="234"/>
        <v>FR00</v>
      </c>
    </row>
    <row r="2501" spans="1:24" x14ac:dyDescent="0.2">
      <c r="A2501" s="4">
        <v>43969</v>
      </c>
      <c r="B2501" s="4">
        <v>43971</v>
      </c>
      <c r="C2501" t="s">
        <v>628</v>
      </c>
      <c r="D2501" t="s">
        <v>889</v>
      </c>
      <c r="E2501" s="4">
        <v>44141</v>
      </c>
      <c r="F2501" s="6" t="s">
        <v>630</v>
      </c>
      <c r="G2501" s="6">
        <v>0.04</v>
      </c>
      <c r="H2501" s="6">
        <v>4.4975200000000007E-2</v>
      </c>
      <c r="I2501" s="6">
        <v>0.05</v>
      </c>
      <c r="J2501" s="6" t="s">
        <v>21</v>
      </c>
      <c r="K2501" s="6" t="s">
        <v>21</v>
      </c>
      <c r="L2501" s="6" t="s">
        <v>21</v>
      </c>
      <c r="M2501" s="8">
        <v>7000000</v>
      </c>
      <c r="N2501" s="8">
        <v>151000</v>
      </c>
      <c r="O2501" s="8">
        <v>18851500</v>
      </c>
      <c r="P2501" s="8" t="s">
        <v>879</v>
      </c>
      <c r="Q2501" s="8">
        <v>13869998</v>
      </c>
      <c r="R2501" s="8">
        <v>0</v>
      </c>
      <c r="S2501" s="8">
        <v>9500000</v>
      </c>
      <c r="T2501" s="8" t="s">
        <v>21</v>
      </c>
      <c r="U2501" s="6">
        <v>3.5400000000000001E-2</v>
      </c>
      <c r="V2501">
        <f t="shared" si="232"/>
        <v>2020</v>
      </c>
      <c r="W2501">
        <f t="shared" si="233"/>
        <v>2020</v>
      </c>
      <c r="X2501" t="str">
        <f t="shared" si="234"/>
        <v>SPNS</v>
      </c>
    </row>
    <row r="2502" spans="1:24" x14ac:dyDescent="0.2">
      <c r="A2502" s="4">
        <v>43969</v>
      </c>
      <c r="B2502" s="4">
        <v>43971</v>
      </c>
      <c r="C2502" t="s">
        <v>628</v>
      </c>
      <c r="D2502" t="s">
        <v>331</v>
      </c>
      <c r="E2502" s="4">
        <v>44576</v>
      </c>
      <c r="F2502" s="6">
        <v>5.45E-2</v>
      </c>
      <c r="G2502" s="6">
        <v>6.0312499999999998E-2</v>
      </c>
      <c r="H2502" s="6">
        <v>6.3023900000000008E-2</v>
      </c>
      <c r="I2502" s="6">
        <v>7.2812500000000002E-2</v>
      </c>
      <c r="J2502" s="6">
        <v>6.0312499999999998E-2</v>
      </c>
      <c r="K2502" s="6">
        <v>6.1573700000000002E-2</v>
      </c>
      <c r="L2502" s="6">
        <v>6.1874999999999999E-2</v>
      </c>
      <c r="N2502" s="8">
        <v>5099000</v>
      </c>
      <c r="P2502" s="8">
        <v>3550000</v>
      </c>
      <c r="R2502" s="8">
        <v>3400000</v>
      </c>
      <c r="T2502" s="8">
        <v>1.4997058823529412</v>
      </c>
      <c r="U2502" s="6">
        <v>6.1600000000000002E-2</v>
      </c>
      <c r="V2502">
        <f t="shared" si="232"/>
        <v>2020</v>
      </c>
      <c r="W2502">
        <f t="shared" si="233"/>
        <v>2020</v>
      </c>
      <c r="X2502" t="str">
        <f t="shared" si="234"/>
        <v>PBS0</v>
      </c>
    </row>
    <row r="2503" spans="1:24" x14ac:dyDescent="0.2">
      <c r="A2503" s="4">
        <v>43969</v>
      </c>
      <c r="B2503" s="4">
        <v>43971</v>
      </c>
      <c r="C2503" t="s">
        <v>628</v>
      </c>
      <c r="D2503" t="s">
        <v>844</v>
      </c>
      <c r="E2503" s="4">
        <v>45580</v>
      </c>
      <c r="F2503" s="6">
        <v>6.6250000000000003E-2</v>
      </c>
      <c r="G2503" s="6">
        <v>6.9687499999999999E-2</v>
      </c>
      <c r="H2503" s="6">
        <v>7.2318999999999994E-2</v>
      </c>
      <c r="I2503" s="6">
        <v>7.7499999999999999E-2</v>
      </c>
      <c r="J2503" s="6">
        <v>6.9687499999999999E-2</v>
      </c>
      <c r="K2503" s="6">
        <v>7.0700399999999997E-2</v>
      </c>
      <c r="L2503" s="6">
        <v>7.1249999999999994E-2</v>
      </c>
      <c r="N2503" s="8">
        <v>5684500</v>
      </c>
      <c r="P2503" s="8">
        <v>4757142</v>
      </c>
      <c r="R2503" s="8">
        <v>2700000</v>
      </c>
      <c r="T2503" s="8">
        <v>2.1053703703703706</v>
      </c>
      <c r="U2503" s="6">
        <v>7.2499999999999995E-2</v>
      </c>
      <c r="V2503">
        <f t="shared" si="232"/>
        <v>2020</v>
      </c>
      <c r="W2503">
        <f t="shared" si="233"/>
        <v>2020</v>
      </c>
      <c r="X2503" t="str">
        <f t="shared" si="234"/>
        <v>PBS0</v>
      </c>
    </row>
    <row r="2504" spans="1:24" x14ac:dyDescent="0.2">
      <c r="A2504" s="4">
        <v>43969</v>
      </c>
      <c r="B2504" s="4">
        <v>43971</v>
      </c>
      <c r="C2504" t="s">
        <v>628</v>
      </c>
      <c r="D2504" t="s">
        <v>512</v>
      </c>
      <c r="E2504" s="4">
        <v>51394</v>
      </c>
      <c r="F2504" s="6">
        <v>0.09</v>
      </c>
      <c r="G2504" s="6">
        <v>7.8750000000000001E-2</v>
      </c>
      <c r="H2504" s="6">
        <v>8.0306900000000001E-2</v>
      </c>
      <c r="I2504" s="6">
        <v>8.3125000000000004E-2</v>
      </c>
      <c r="J2504" s="6">
        <v>7.8750000000000001E-2</v>
      </c>
      <c r="K2504" s="6">
        <v>7.9984100000000002E-2</v>
      </c>
      <c r="L2504" s="6">
        <v>0.08</v>
      </c>
      <c r="N2504" s="8">
        <v>3682000</v>
      </c>
      <c r="P2504" s="8">
        <v>2968571</v>
      </c>
      <c r="R2504" s="8">
        <v>2250000</v>
      </c>
      <c r="T2504" s="8">
        <v>1.6364444444444444</v>
      </c>
      <c r="U2504" s="6">
        <v>8.0399999999999999E-2</v>
      </c>
      <c r="V2504">
        <f t="shared" si="232"/>
        <v>2020</v>
      </c>
      <c r="W2504">
        <f t="shared" si="233"/>
        <v>2020</v>
      </c>
      <c r="X2504" t="str">
        <f t="shared" si="234"/>
        <v>PBS0</v>
      </c>
    </row>
    <row r="2505" spans="1:24" x14ac:dyDescent="0.2">
      <c r="A2505" s="4">
        <v>43969</v>
      </c>
      <c r="B2505" s="4">
        <v>43971</v>
      </c>
      <c r="C2505" t="s">
        <v>628</v>
      </c>
      <c r="D2505" t="s">
        <v>337</v>
      </c>
      <c r="E2505" s="4">
        <v>50086</v>
      </c>
      <c r="F2505" s="6">
        <v>6.0999999999999999E-2</v>
      </c>
      <c r="G2505" s="6">
        <v>8.4062499999999998E-2</v>
      </c>
      <c r="H2505" s="6">
        <v>8.5962299999999991E-2</v>
      </c>
      <c r="I2505" s="6">
        <v>8.8124999999999995E-2</v>
      </c>
      <c r="J2505" s="6">
        <v>8.4062499999999998E-2</v>
      </c>
      <c r="K2505" s="6">
        <v>8.48251E-2</v>
      </c>
      <c r="L2505" s="6">
        <v>8.5000000000000006E-2</v>
      </c>
      <c r="N2505" s="8">
        <v>2026000</v>
      </c>
      <c r="P2505" s="8">
        <v>700000</v>
      </c>
      <c r="R2505" s="8">
        <v>600000</v>
      </c>
      <c r="T2505" s="8">
        <v>3.3766666666666665</v>
      </c>
      <c r="U2505" s="6">
        <v>8.5000000000000006E-2</v>
      </c>
      <c r="V2505">
        <f t="shared" si="232"/>
        <v>2020</v>
      </c>
      <c r="W2505">
        <f t="shared" si="233"/>
        <v>2020</v>
      </c>
      <c r="X2505" t="str">
        <f t="shared" si="234"/>
        <v>PBS0</v>
      </c>
    </row>
    <row r="2506" spans="1:24" x14ac:dyDescent="0.2">
      <c r="A2506" s="4">
        <v>43969</v>
      </c>
      <c r="B2506" s="4">
        <v>43971</v>
      </c>
      <c r="C2506" t="s">
        <v>628</v>
      </c>
      <c r="D2506" t="s">
        <v>410</v>
      </c>
      <c r="E2506" s="4">
        <v>52336</v>
      </c>
      <c r="F2506" s="6">
        <v>6.7500000000000004E-2</v>
      </c>
      <c r="G2506" s="6">
        <v>8.5625000000000007E-2</v>
      </c>
      <c r="H2506" s="6">
        <v>8.7188399999999999E-2</v>
      </c>
      <c r="I2506" s="6">
        <v>8.9374999999999996E-2</v>
      </c>
      <c r="J2506" s="6">
        <v>8.5625000000000007E-2</v>
      </c>
      <c r="K2506" s="6">
        <v>8.5771100000000003E-2</v>
      </c>
      <c r="L2506" s="6">
        <v>8.59375E-2</v>
      </c>
      <c r="N2506" s="8">
        <v>2209000</v>
      </c>
      <c r="P2506" s="8">
        <v>1894285</v>
      </c>
      <c r="R2506" s="8">
        <v>550000</v>
      </c>
      <c r="T2506" s="8">
        <v>4.0163636363636366</v>
      </c>
      <c r="U2506" s="6">
        <v>8.72E-2</v>
      </c>
      <c r="V2506">
        <f t="shared" si="232"/>
        <v>2020</v>
      </c>
      <c r="W2506">
        <f t="shared" si="233"/>
        <v>2020</v>
      </c>
      <c r="X2506" t="str">
        <f t="shared" si="234"/>
        <v>PBS0</v>
      </c>
    </row>
    <row r="2507" spans="1:24" x14ac:dyDescent="0.2">
      <c r="A2507" s="4">
        <v>43984</v>
      </c>
      <c r="B2507" s="4">
        <v>43986</v>
      </c>
      <c r="C2507" t="s">
        <v>628</v>
      </c>
      <c r="D2507" t="s">
        <v>890</v>
      </c>
      <c r="E2507" s="4">
        <v>44077</v>
      </c>
      <c r="F2507" s="6" t="s">
        <v>630</v>
      </c>
      <c r="G2507" s="6">
        <v>3.2500000000000001E-2</v>
      </c>
      <c r="H2507" s="6">
        <v>3.2500000000000001E-2</v>
      </c>
      <c r="I2507" s="6">
        <v>3.2500000000000001E-2</v>
      </c>
      <c r="J2507" s="6">
        <v>3.2500000000000001E-2</v>
      </c>
      <c r="K2507" s="6">
        <v>3.2500000000000001E-2</v>
      </c>
      <c r="L2507" s="6">
        <v>3.2500000000000001E-2</v>
      </c>
      <c r="M2507" s="8">
        <v>20000000</v>
      </c>
      <c r="N2507" s="8">
        <v>150000</v>
      </c>
      <c r="O2507" s="8">
        <v>105271600</v>
      </c>
      <c r="P2507" s="8">
        <v>150000</v>
      </c>
      <c r="Q2507" s="8">
        <v>43400000</v>
      </c>
      <c r="R2507" s="8">
        <v>150000</v>
      </c>
      <c r="S2507" s="8">
        <v>24350000</v>
      </c>
      <c r="T2507" s="8">
        <v>1</v>
      </c>
      <c r="U2507" s="6">
        <v>3.2500000000000001E-2</v>
      </c>
      <c r="V2507">
        <f t="shared" si="232"/>
        <v>2020</v>
      </c>
      <c r="W2507">
        <f t="shared" si="233"/>
        <v>2020</v>
      </c>
      <c r="X2507" t="str">
        <f t="shared" si="234"/>
        <v>SPN0</v>
      </c>
    </row>
    <row r="2508" spans="1:24" x14ac:dyDescent="0.2">
      <c r="A2508" s="4">
        <v>43984</v>
      </c>
      <c r="B2508" s="4">
        <v>43986</v>
      </c>
      <c r="C2508" t="s">
        <v>628</v>
      </c>
      <c r="D2508" t="s">
        <v>891</v>
      </c>
      <c r="E2508" s="4">
        <v>44350</v>
      </c>
      <c r="F2508" s="6" t="s">
        <v>630</v>
      </c>
      <c r="G2508" s="6">
        <v>3.7499999999999999E-2</v>
      </c>
      <c r="H2508" s="6">
        <v>3.95E-2</v>
      </c>
      <c r="I2508" s="6">
        <v>0.04</v>
      </c>
      <c r="J2508" s="6">
        <v>3.7499999999999999E-2</v>
      </c>
      <c r="K2508" s="6">
        <v>3.7499999999999999E-2</v>
      </c>
      <c r="L2508" s="6">
        <v>3.7499999999999999E-2</v>
      </c>
      <c r="N2508" s="8">
        <v>1500000</v>
      </c>
      <c r="P2508" s="8">
        <v>200000</v>
      </c>
      <c r="R2508" s="8">
        <v>200000</v>
      </c>
      <c r="T2508" s="8">
        <v>7.5</v>
      </c>
      <c r="U2508" s="6">
        <v>3.7499999999999999E-2</v>
      </c>
      <c r="V2508">
        <f t="shared" si="232"/>
        <v>2020</v>
      </c>
      <c r="W2508">
        <f t="shared" si="233"/>
        <v>2020</v>
      </c>
      <c r="X2508" t="str">
        <f t="shared" si="234"/>
        <v>SPN1</v>
      </c>
    </row>
    <row r="2509" spans="1:24" x14ac:dyDescent="0.2">
      <c r="A2509" s="4">
        <v>43984</v>
      </c>
      <c r="B2509" s="4">
        <v>43986</v>
      </c>
      <c r="C2509" t="s">
        <v>628</v>
      </c>
      <c r="D2509" t="s">
        <v>830</v>
      </c>
      <c r="E2509" s="4">
        <v>45823</v>
      </c>
      <c r="F2509" s="6">
        <v>6.5000000000000002E-2</v>
      </c>
      <c r="G2509" s="6">
        <v>6.5500000000000003E-2</v>
      </c>
      <c r="H2509" s="6">
        <v>6.7240300000000003E-2</v>
      </c>
      <c r="I2509" s="6">
        <v>7.3999999999999996E-2</v>
      </c>
      <c r="J2509" s="6">
        <v>6.5500000000000003E-2</v>
      </c>
      <c r="K2509" s="6">
        <v>6.6314999999999999E-2</v>
      </c>
      <c r="L2509" s="6">
        <v>6.6500000000000004E-2</v>
      </c>
      <c r="N2509" s="8">
        <v>25150000</v>
      </c>
      <c r="P2509" s="8">
        <v>13700000</v>
      </c>
      <c r="R2509" s="8">
        <v>7900000</v>
      </c>
      <c r="T2509" s="8">
        <v>3.1835443037974684</v>
      </c>
      <c r="U2509" s="6">
        <v>6.6500000000000004E-2</v>
      </c>
      <c r="V2509">
        <f t="shared" si="232"/>
        <v>2020</v>
      </c>
      <c r="W2509">
        <f t="shared" si="233"/>
        <v>2020</v>
      </c>
      <c r="X2509" t="str">
        <f t="shared" si="234"/>
        <v>FR00</v>
      </c>
    </row>
    <row r="2510" spans="1:24" x14ac:dyDescent="0.2">
      <c r="A2510" s="4">
        <v>43984</v>
      </c>
      <c r="B2510" s="4">
        <v>43986</v>
      </c>
      <c r="C2510" t="s">
        <v>628</v>
      </c>
      <c r="D2510" t="s">
        <v>831</v>
      </c>
      <c r="E2510" s="4">
        <v>47741</v>
      </c>
      <c r="F2510" s="6">
        <v>7.0000000000000007E-2</v>
      </c>
      <c r="G2510" s="6">
        <v>7.1499999999999994E-2</v>
      </c>
      <c r="H2510" s="6">
        <v>7.3398199999999997E-2</v>
      </c>
      <c r="I2510" s="6">
        <v>0.08</v>
      </c>
      <c r="J2510" s="6">
        <v>7.1499999999999994E-2</v>
      </c>
      <c r="K2510" s="6">
        <v>7.2009099999999993E-2</v>
      </c>
      <c r="L2510" s="6">
        <v>7.22E-2</v>
      </c>
      <c r="N2510" s="8">
        <v>44843000</v>
      </c>
      <c r="P2510" s="8">
        <v>15900000</v>
      </c>
      <c r="R2510" s="8">
        <v>8000000</v>
      </c>
      <c r="T2510" s="8">
        <v>5.6053750000000004</v>
      </c>
      <c r="U2510" s="6">
        <v>7.22E-2</v>
      </c>
      <c r="V2510">
        <f t="shared" si="232"/>
        <v>2020</v>
      </c>
      <c r="W2510">
        <f t="shared" si="233"/>
        <v>2020</v>
      </c>
      <c r="X2510" t="str">
        <f t="shared" si="234"/>
        <v>FR00</v>
      </c>
    </row>
    <row r="2511" spans="1:24" x14ac:dyDescent="0.2">
      <c r="A2511" s="4">
        <v>43984</v>
      </c>
      <c r="B2511" s="4">
        <v>43986</v>
      </c>
      <c r="C2511" t="s">
        <v>628</v>
      </c>
      <c r="D2511" t="s">
        <v>825</v>
      </c>
      <c r="E2511" s="4">
        <v>49475</v>
      </c>
      <c r="F2511" s="6">
        <v>7.4999999999999997E-2</v>
      </c>
      <c r="G2511" s="6">
        <v>7.6499999999999999E-2</v>
      </c>
      <c r="H2511" s="6">
        <v>7.8521400000000005E-2</v>
      </c>
      <c r="I2511" s="6">
        <v>8.2500000000000004E-2</v>
      </c>
      <c r="J2511" s="6">
        <v>7.6499999999999999E-2</v>
      </c>
      <c r="K2511" s="6">
        <v>7.6683100000000004E-2</v>
      </c>
      <c r="L2511" s="6">
        <v>7.6799999999999993E-2</v>
      </c>
      <c r="N2511" s="8">
        <v>15558500</v>
      </c>
      <c r="P2511" s="8">
        <v>7050000</v>
      </c>
      <c r="R2511" s="8">
        <v>4300000</v>
      </c>
      <c r="T2511" s="8">
        <v>3.6182558139534882</v>
      </c>
      <c r="U2511" s="6">
        <v>7.6799999999999993E-2</v>
      </c>
      <c r="V2511">
        <f t="shared" si="232"/>
        <v>2020</v>
      </c>
      <c r="W2511">
        <f t="shared" si="233"/>
        <v>2020</v>
      </c>
      <c r="X2511" t="str">
        <f t="shared" si="234"/>
        <v>FR00</v>
      </c>
    </row>
    <row r="2512" spans="1:24" x14ac:dyDescent="0.2">
      <c r="A2512" s="4">
        <v>43984</v>
      </c>
      <c r="B2512" s="4">
        <v>43986</v>
      </c>
      <c r="C2512" t="s">
        <v>628</v>
      </c>
      <c r="D2512" t="s">
        <v>851</v>
      </c>
      <c r="E2512" s="4">
        <v>51241</v>
      </c>
      <c r="F2512" s="6">
        <v>7.4999999999999997E-2</v>
      </c>
      <c r="G2512" s="6">
        <v>7.6999999999999999E-2</v>
      </c>
      <c r="H2512" s="6">
        <v>7.82143E-2</v>
      </c>
      <c r="I2512" s="6">
        <v>8.3000000000000004E-2</v>
      </c>
      <c r="J2512" s="6">
        <v>7.6999999999999999E-2</v>
      </c>
      <c r="K2512" s="6">
        <v>7.7097899999999997E-2</v>
      </c>
      <c r="L2512" s="6">
        <v>7.7200000000000005E-2</v>
      </c>
      <c r="N2512" s="8">
        <v>10672500</v>
      </c>
      <c r="P2512" s="8">
        <v>3650000</v>
      </c>
      <c r="R2512" s="8">
        <v>2150000</v>
      </c>
      <c r="T2512" s="8">
        <v>4.963953488372093</v>
      </c>
      <c r="U2512" s="6">
        <v>7.7200000000000005E-2</v>
      </c>
      <c r="V2512">
        <f t="shared" si="232"/>
        <v>2020</v>
      </c>
      <c r="W2512">
        <f t="shared" si="233"/>
        <v>2020</v>
      </c>
      <c r="X2512" t="str">
        <f t="shared" si="234"/>
        <v>FR00</v>
      </c>
    </row>
    <row r="2513" spans="1:24" x14ac:dyDescent="0.2">
      <c r="A2513" s="4">
        <v>43984</v>
      </c>
      <c r="B2513" s="4">
        <v>43986</v>
      </c>
      <c r="C2513" t="s">
        <v>628</v>
      </c>
      <c r="D2513" t="s">
        <v>680</v>
      </c>
      <c r="E2513" s="4">
        <v>54193</v>
      </c>
      <c r="F2513" s="6">
        <v>7.3749999999999996E-2</v>
      </c>
      <c r="G2513" s="6">
        <v>7.9000000000000001E-2</v>
      </c>
      <c r="H2513" s="6">
        <v>8.0189899999999995E-2</v>
      </c>
      <c r="I2513" s="6">
        <v>8.4000000000000005E-2</v>
      </c>
      <c r="J2513" s="6">
        <v>7.9000000000000001E-2</v>
      </c>
      <c r="K2513" s="6">
        <v>7.9217099999999999E-2</v>
      </c>
      <c r="L2513" s="6">
        <v>7.9299999999999995E-2</v>
      </c>
      <c r="N2513" s="8">
        <v>7397600</v>
      </c>
      <c r="P2513" s="8">
        <v>2750000</v>
      </c>
      <c r="R2513" s="8">
        <v>1650000</v>
      </c>
      <c r="T2513" s="8">
        <v>4.483393939393939</v>
      </c>
      <c r="U2513" s="6">
        <v>7.9299999999999995E-2</v>
      </c>
      <c r="V2513">
        <f t="shared" si="232"/>
        <v>2020</v>
      </c>
      <c r="W2513">
        <f t="shared" si="233"/>
        <v>2020</v>
      </c>
      <c r="X2513" t="str">
        <f t="shared" si="234"/>
        <v>FR00</v>
      </c>
    </row>
    <row r="2514" spans="1:24" x14ac:dyDescent="0.2">
      <c r="A2514" s="4">
        <v>43991</v>
      </c>
      <c r="B2514" s="4">
        <v>43993</v>
      </c>
      <c r="C2514" t="s">
        <v>628</v>
      </c>
      <c r="D2514" t="s">
        <v>892</v>
      </c>
      <c r="E2514" s="4">
        <v>44175</v>
      </c>
      <c r="F2514" s="6" t="s">
        <v>630</v>
      </c>
      <c r="G2514" s="6">
        <v>3.7812499999999999E-2</v>
      </c>
      <c r="H2514" s="6">
        <v>3.7940000000000002E-2</v>
      </c>
      <c r="I2514" s="6">
        <v>4.7500000000000001E-2</v>
      </c>
      <c r="J2514" s="6" t="s">
        <v>21</v>
      </c>
      <c r="K2514" s="6" t="s">
        <v>21</v>
      </c>
      <c r="L2514" s="6" t="s">
        <v>21</v>
      </c>
      <c r="M2514" s="8">
        <v>7000000</v>
      </c>
      <c r="N2514" s="8">
        <v>76000</v>
      </c>
      <c r="O2514" s="8">
        <v>28644000</v>
      </c>
      <c r="P2514" s="8" t="s">
        <v>879</v>
      </c>
      <c r="Q2514" s="8">
        <v>12950000</v>
      </c>
      <c r="R2514" s="8">
        <v>0</v>
      </c>
      <c r="S2514" s="8">
        <v>9500000</v>
      </c>
      <c r="T2514" s="8" t="s">
        <v>21</v>
      </c>
      <c r="U2514" s="6">
        <v>3.4700000000000002E-2</v>
      </c>
      <c r="V2514">
        <f t="shared" si="232"/>
        <v>2020</v>
      </c>
      <c r="W2514">
        <f t="shared" si="233"/>
        <v>2020</v>
      </c>
      <c r="X2514" t="str">
        <f t="shared" si="234"/>
        <v>SPNS</v>
      </c>
    </row>
    <row r="2515" spans="1:24" x14ac:dyDescent="0.2">
      <c r="A2515" s="4">
        <v>43991</v>
      </c>
      <c r="B2515" s="4">
        <v>43993</v>
      </c>
      <c r="C2515" t="s">
        <v>628</v>
      </c>
      <c r="D2515" t="s">
        <v>331</v>
      </c>
      <c r="E2515" s="4">
        <v>44576</v>
      </c>
      <c r="F2515" s="6">
        <v>5.45E-2</v>
      </c>
      <c r="G2515" s="6">
        <v>5.7812500000000003E-2</v>
      </c>
      <c r="H2515" s="6">
        <v>6.1086300000000003E-2</v>
      </c>
      <c r="I2515" s="6">
        <v>6.5000000000000002E-2</v>
      </c>
      <c r="J2515" s="6">
        <v>5.7812500000000003E-2</v>
      </c>
      <c r="K2515" s="6">
        <v>6.0203500000000007E-2</v>
      </c>
      <c r="L2515" s="6">
        <v>6.0624999999999998E-2</v>
      </c>
      <c r="N2515" s="8">
        <v>10352000</v>
      </c>
      <c r="P2515" s="8">
        <v>7050000</v>
      </c>
      <c r="R2515" s="8">
        <v>4350000</v>
      </c>
      <c r="T2515" s="8">
        <v>2.3797701149425285</v>
      </c>
      <c r="U2515" s="6">
        <v>6.0499999999999998E-2</v>
      </c>
      <c r="V2515">
        <f t="shared" si="232"/>
        <v>2020</v>
      </c>
      <c r="W2515">
        <f t="shared" si="233"/>
        <v>2020</v>
      </c>
      <c r="X2515" t="str">
        <f t="shared" si="234"/>
        <v>PBS0</v>
      </c>
    </row>
    <row r="2516" spans="1:24" x14ac:dyDescent="0.2">
      <c r="A2516" s="4">
        <v>43991</v>
      </c>
      <c r="B2516" s="4">
        <v>43993</v>
      </c>
      <c r="C2516" t="s">
        <v>628</v>
      </c>
      <c r="D2516" t="s">
        <v>844</v>
      </c>
      <c r="E2516" s="4">
        <v>45580</v>
      </c>
      <c r="F2516" s="6">
        <v>6.6250000000000003E-2</v>
      </c>
      <c r="G2516" s="6">
        <v>6.5000000000000002E-2</v>
      </c>
      <c r="H2516" s="6">
        <v>6.7843899999999999E-2</v>
      </c>
      <c r="I2516" s="6">
        <v>7.03125E-2</v>
      </c>
      <c r="J2516" s="6">
        <v>6.5000000000000002E-2</v>
      </c>
      <c r="K2516" s="6">
        <v>6.5169599999999994E-2</v>
      </c>
      <c r="L2516" s="6">
        <v>6.5312499999999996E-2</v>
      </c>
      <c r="N2516" s="8">
        <v>6003000</v>
      </c>
      <c r="P2516" s="8">
        <v>1350000</v>
      </c>
      <c r="R2516" s="8">
        <v>1250000</v>
      </c>
      <c r="T2516" s="8">
        <v>4.8023999999999996</v>
      </c>
      <c r="U2516" s="6">
        <v>6.5199999999999994E-2</v>
      </c>
      <c r="V2516">
        <f t="shared" si="232"/>
        <v>2020</v>
      </c>
      <c r="W2516">
        <f t="shared" si="233"/>
        <v>2020</v>
      </c>
      <c r="X2516" t="str">
        <f t="shared" si="234"/>
        <v>PBS0</v>
      </c>
    </row>
    <row r="2517" spans="1:24" x14ac:dyDescent="0.2">
      <c r="A2517" s="4">
        <v>43991</v>
      </c>
      <c r="B2517" s="4">
        <v>43993</v>
      </c>
      <c r="C2517" t="s">
        <v>628</v>
      </c>
      <c r="D2517" t="s">
        <v>888</v>
      </c>
      <c r="E2517" s="4">
        <v>47618</v>
      </c>
      <c r="F2517" s="6">
        <v>8.1250000000000003E-2</v>
      </c>
      <c r="G2517" s="6">
        <v>7.4062500000000003E-2</v>
      </c>
      <c r="H2517" s="6">
        <v>7.7875699999999992E-2</v>
      </c>
      <c r="I2517" s="6">
        <v>8.2500000000000004E-2</v>
      </c>
      <c r="J2517" s="6">
        <v>7.4062500000000003E-2</v>
      </c>
      <c r="K2517" s="6">
        <v>7.4432600000000002E-2</v>
      </c>
      <c r="L2517" s="6">
        <v>7.4687500000000004E-2</v>
      </c>
      <c r="N2517" s="8">
        <v>4199500</v>
      </c>
      <c r="P2517" s="8">
        <v>600000</v>
      </c>
      <c r="R2517" s="8">
        <v>550000</v>
      </c>
      <c r="T2517" s="8">
        <v>7.6354545454545457</v>
      </c>
      <c r="U2517" s="6">
        <v>7.4499999999999997E-2</v>
      </c>
      <c r="V2517">
        <f t="shared" si="232"/>
        <v>2020</v>
      </c>
      <c r="W2517">
        <f t="shared" si="233"/>
        <v>2020</v>
      </c>
      <c r="X2517" t="str">
        <f t="shared" si="234"/>
        <v>PBS0</v>
      </c>
    </row>
    <row r="2518" spans="1:24" x14ac:dyDescent="0.2">
      <c r="A2518" s="4">
        <v>43991</v>
      </c>
      <c r="B2518" s="4">
        <v>43993</v>
      </c>
      <c r="C2518" t="s">
        <v>628</v>
      </c>
      <c r="D2518" t="s">
        <v>777</v>
      </c>
      <c r="E2518" s="4">
        <v>49049</v>
      </c>
      <c r="F2518" s="6">
        <v>8.6249999999999993E-2</v>
      </c>
      <c r="G2518" s="6">
        <v>7.8125E-2</v>
      </c>
      <c r="H2518" s="6">
        <v>8.1481700000000004E-2</v>
      </c>
      <c r="I2518" s="6">
        <v>8.5000000000000006E-2</v>
      </c>
      <c r="J2518" s="6">
        <v>7.8125E-2</v>
      </c>
      <c r="K2518" s="6">
        <v>7.9916000000000001E-2</v>
      </c>
      <c r="L2518" s="6">
        <v>0.08</v>
      </c>
      <c r="N2518" s="8">
        <v>4388500</v>
      </c>
      <c r="P2518" s="8">
        <v>3000000</v>
      </c>
      <c r="R2518" s="8">
        <v>2450000</v>
      </c>
      <c r="T2518" s="8">
        <v>1.7912244897959184</v>
      </c>
      <c r="U2518" s="6">
        <v>0.08</v>
      </c>
      <c r="V2518">
        <f t="shared" si="232"/>
        <v>2020</v>
      </c>
      <c r="W2518">
        <f t="shared" si="233"/>
        <v>2020</v>
      </c>
      <c r="X2518" t="str">
        <f t="shared" si="234"/>
        <v>PBS0</v>
      </c>
    </row>
    <row r="2519" spans="1:24" x14ac:dyDescent="0.2">
      <c r="A2519" s="4">
        <v>43991</v>
      </c>
      <c r="B2519" s="4">
        <v>43993</v>
      </c>
      <c r="C2519" t="s">
        <v>628</v>
      </c>
      <c r="D2519" t="s">
        <v>410</v>
      </c>
      <c r="E2519" s="4">
        <v>52336</v>
      </c>
      <c r="F2519" s="6">
        <v>6.7500000000000004E-2</v>
      </c>
      <c r="G2519" s="6">
        <v>8.1875000000000003E-2</v>
      </c>
      <c r="H2519" s="6">
        <v>8.4261699999999995E-2</v>
      </c>
      <c r="I2519" s="6">
        <v>8.6874999999999994E-2</v>
      </c>
      <c r="J2519" s="6">
        <v>8.1875000000000003E-2</v>
      </c>
      <c r="K2519" s="6">
        <v>8.2862600000000008E-2</v>
      </c>
      <c r="L2519" s="6">
        <v>8.3125000000000004E-2</v>
      </c>
      <c r="N2519" s="8">
        <v>3625000</v>
      </c>
      <c r="P2519" s="8">
        <v>950000</v>
      </c>
      <c r="R2519" s="8">
        <v>900000</v>
      </c>
      <c r="T2519" s="8">
        <v>4.0277777777777777</v>
      </c>
      <c r="U2519" s="6">
        <v>8.2900000000000001E-2</v>
      </c>
      <c r="V2519">
        <f t="shared" si="232"/>
        <v>2020</v>
      </c>
      <c r="W2519">
        <f t="shared" si="233"/>
        <v>2020</v>
      </c>
      <c r="X2519" t="str">
        <f t="shared" si="234"/>
        <v>PBS0</v>
      </c>
    </row>
    <row r="2520" spans="1:24" x14ac:dyDescent="0.2">
      <c r="A2520" s="4">
        <v>43998</v>
      </c>
      <c r="B2520" s="4">
        <v>44000</v>
      </c>
      <c r="C2520" t="s">
        <v>628</v>
      </c>
      <c r="D2520" t="s">
        <v>893</v>
      </c>
      <c r="E2520" s="4">
        <v>44077</v>
      </c>
      <c r="F2520" s="6" t="s">
        <v>630</v>
      </c>
      <c r="G2520" s="6" t="s">
        <v>894</v>
      </c>
      <c r="H2520" s="6" t="s">
        <v>894</v>
      </c>
      <c r="I2520" s="6" t="s">
        <v>894</v>
      </c>
      <c r="J2520" s="6" t="s">
        <v>894</v>
      </c>
      <c r="K2520" s="6" t="s">
        <v>21</v>
      </c>
      <c r="L2520" s="6" t="s">
        <v>21</v>
      </c>
      <c r="M2520" s="8">
        <v>20000000</v>
      </c>
      <c r="N2520" s="8">
        <v>0</v>
      </c>
      <c r="O2520" s="8">
        <v>84822800</v>
      </c>
      <c r="P2520" s="8" t="s">
        <v>879</v>
      </c>
      <c r="Q2520" s="8">
        <v>45900000</v>
      </c>
      <c r="R2520" s="8" t="s">
        <v>21</v>
      </c>
      <c r="S2520" s="8">
        <v>20500000</v>
      </c>
      <c r="U2520" s="6">
        <v>3.2000000000000001E-2</v>
      </c>
      <c r="V2520">
        <f t="shared" si="232"/>
        <v>2020</v>
      </c>
      <c r="W2520">
        <f t="shared" si="233"/>
        <v>2020</v>
      </c>
      <c r="X2520" t="str">
        <f t="shared" si="234"/>
        <v>SPN0</v>
      </c>
    </row>
    <row r="2521" spans="1:24" x14ac:dyDescent="0.2">
      <c r="A2521" s="4">
        <v>43998</v>
      </c>
      <c r="B2521" s="4">
        <v>44000</v>
      </c>
      <c r="C2521" t="s">
        <v>628</v>
      </c>
      <c r="D2521" t="s">
        <v>868</v>
      </c>
      <c r="E2521" s="4">
        <v>44350</v>
      </c>
      <c r="F2521" s="6" t="s">
        <v>630</v>
      </c>
      <c r="G2521" s="6">
        <v>3.6999999999999998E-2</v>
      </c>
      <c r="H2521" s="6">
        <v>3.7312499999999998E-2</v>
      </c>
      <c r="I2521" s="6">
        <v>3.7499999999999999E-2</v>
      </c>
      <c r="J2521" s="6">
        <v>3.6999999999999998E-2</v>
      </c>
      <c r="K2521" s="6">
        <v>3.7312499999999998E-2</v>
      </c>
      <c r="L2521" s="6">
        <v>3.7499999999999999E-2</v>
      </c>
      <c r="N2521" s="8">
        <v>860000</v>
      </c>
      <c r="P2521" s="8">
        <v>320000</v>
      </c>
      <c r="R2521" s="8">
        <v>320000</v>
      </c>
      <c r="T2521" s="8">
        <v>2.6875</v>
      </c>
      <c r="U2521" s="6">
        <v>3.7400000000000003E-2</v>
      </c>
      <c r="V2521">
        <f t="shared" si="232"/>
        <v>2020</v>
      </c>
      <c r="W2521">
        <f t="shared" si="233"/>
        <v>2020</v>
      </c>
      <c r="X2521" t="str">
        <f t="shared" si="234"/>
        <v>SPN1</v>
      </c>
    </row>
    <row r="2522" spans="1:24" x14ac:dyDescent="0.2">
      <c r="A2522" s="4">
        <v>43998</v>
      </c>
      <c r="B2522" s="4">
        <v>44000</v>
      </c>
      <c r="C2522" t="s">
        <v>628</v>
      </c>
      <c r="D2522" t="s">
        <v>830</v>
      </c>
      <c r="E2522" s="4">
        <v>45823</v>
      </c>
      <c r="F2522" s="6">
        <v>6.5000000000000002E-2</v>
      </c>
      <c r="G2522" s="6">
        <v>6.6100000000000006E-2</v>
      </c>
      <c r="H2522" s="6">
        <v>6.7665699999999995E-2</v>
      </c>
      <c r="I2522" s="6">
        <v>7.2499999999999995E-2</v>
      </c>
      <c r="J2522" s="6">
        <v>6.6100000000000006E-2</v>
      </c>
      <c r="K2522" s="6">
        <v>6.6793000000000005E-2</v>
      </c>
      <c r="L2522" s="6">
        <v>6.7299999999999999E-2</v>
      </c>
      <c r="N2522" s="8">
        <v>30909000</v>
      </c>
      <c r="P2522" s="8">
        <v>17880000</v>
      </c>
      <c r="R2522" s="8">
        <v>6630000</v>
      </c>
      <c r="T2522" s="8">
        <v>4.6619909502262447</v>
      </c>
      <c r="U2522" s="6">
        <v>6.7299999999999999E-2</v>
      </c>
      <c r="V2522">
        <f t="shared" si="232"/>
        <v>2020</v>
      </c>
      <c r="W2522">
        <f t="shared" si="233"/>
        <v>2020</v>
      </c>
      <c r="X2522" t="str">
        <f t="shared" si="234"/>
        <v>FR00</v>
      </c>
    </row>
    <row r="2523" spans="1:24" x14ac:dyDescent="0.2">
      <c r="A2523" s="4">
        <v>43998</v>
      </c>
      <c r="B2523" s="4">
        <v>44000</v>
      </c>
      <c r="C2523" t="s">
        <v>628</v>
      </c>
      <c r="D2523" t="s">
        <v>831</v>
      </c>
      <c r="E2523" s="4">
        <v>47741</v>
      </c>
      <c r="F2523" s="6">
        <v>7.0000000000000007E-2</v>
      </c>
      <c r="G2523" s="6">
        <v>7.0599999999999996E-2</v>
      </c>
      <c r="H2523" s="6">
        <v>7.2491100000000003E-2</v>
      </c>
      <c r="I2523" s="6">
        <v>7.8E-2</v>
      </c>
      <c r="J2523" s="6">
        <v>7.0599999999999996E-2</v>
      </c>
      <c r="K2523" s="6">
        <v>7.1134600000000006E-2</v>
      </c>
      <c r="L2523" s="6">
        <v>7.1400000000000005E-2</v>
      </c>
      <c r="N2523" s="8">
        <v>36307000</v>
      </c>
      <c r="P2523" s="8">
        <v>17350000</v>
      </c>
      <c r="R2523" s="8">
        <v>6850000</v>
      </c>
      <c r="T2523" s="8">
        <v>5.3002919708029195</v>
      </c>
      <c r="U2523" s="6">
        <v>7.1400000000000005E-2</v>
      </c>
      <c r="V2523">
        <f t="shared" si="232"/>
        <v>2020</v>
      </c>
      <c r="W2523">
        <f t="shared" si="233"/>
        <v>2020</v>
      </c>
      <c r="X2523" t="str">
        <f t="shared" si="234"/>
        <v>FR00</v>
      </c>
    </row>
    <row r="2524" spans="1:24" x14ac:dyDescent="0.2">
      <c r="A2524" s="4">
        <v>43998</v>
      </c>
      <c r="B2524" s="4">
        <v>44000</v>
      </c>
      <c r="C2524" t="s">
        <v>628</v>
      </c>
      <c r="D2524" t="s">
        <v>825</v>
      </c>
      <c r="E2524" s="4">
        <v>49475</v>
      </c>
      <c r="F2524" s="6">
        <v>7.4999999999999997E-2</v>
      </c>
      <c r="G2524" s="6">
        <v>7.5800000000000006E-2</v>
      </c>
      <c r="H2524" s="6">
        <v>7.7228599999999994E-2</v>
      </c>
      <c r="I2524" s="6">
        <v>8.2500000000000004E-2</v>
      </c>
      <c r="J2524" s="6">
        <v>7.5800000000000006E-2</v>
      </c>
      <c r="K2524" s="6">
        <v>7.6363799999999996E-2</v>
      </c>
      <c r="L2524" s="6">
        <v>7.6499999999999999E-2</v>
      </c>
      <c r="N2524" s="8">
        <v>7660600</v>
      </c>
      <c r="P2524" s="8">
        <v>5200000</v>
      </c>
      <c r="R2524" s="8">
        <v>3150000</v>
      </c>
      <c r="T2524" s="8">
        <v>2.4319365079365078</v>
      </c>
      <c r="U2524" s="6">
        <v>7.6499999999999999E-2</v>
      </c>
      <c r="V2524">
        <f t="shared" si="232"/>
        <v>2020</v>
      </c>
      <c r="W2524">
        <f t="shared" si="233"/>
        <v>2020</v>
      </c>
      <c r="X2524" t="str">
        <f t="shared" si="234"/>
        <v>FR00</v>
      </c>
    </row>
    <row r="2525" spans="1:24" x14ac:dyDescent="0.2">
      <c r="A2525" s="4">
        <v>43998</v>
      </c>
      <c r="B2525" s="4">
        <v>44000</v>
      </c>
      <c r="C2525" t="s">
        <v>628</v>
      </c>
      <c r="D2525" t="s">
        <v>851</v>
      </c>
      <c r="E2525" s="4">
        <v>51241</v>
      </c>
      <c r="F2525" s="6">
        <v>7.4999999999999997E-2</v>
      </c>
      <c r="G2525" s="6">
        <v>7.5999999999999998E-2</v>
      </c>
      <c r="H2525" s="6">
        <v>7.6820899999999998E-2</v>
      </c>
      <c r="I2525" s="6">
        <v>7.9500000000000001E-2</v>
      </c>
      <c r="J2525" s="6">
        <v>7.5999999999999998E-2</v>
      </c>
      <c r="K2525" s="6">
        <v>7.6480900000000004E-2</v>
      </c>
      <c r="L2525" s="6">
        <v>7.6600000000000001E-2</v>
      </c>
      <c r="N2525" s="8">
        <v>5480900</v>
      </c>
      <c r="P2525" s="8">
        <v>3750000</v>
      </c>
      <c r="R2525" s="8">
        <v>2150000</v>
      </c>
      <c r="T2525" s="8">
        <v>2.5492558139534882</v>
      </c>
      <c r="U2525" s="6">
        <v>7.6600000000000001E-2</v>
      </c>
      <c r="V2525">
        <f t="shared" si="232"/>
        <v>2020</v>
      </c>
      <c r="W2525">
        <f t="shared" si="233"/>
        <v>2020</v>
      </c>
      <c r="X2525" t="str">
        <f t="shared" si="234"/>
        <v>FR00</v>
      </c>
    </row>
    <row r="2526" spans="1:24" x14ac:dyDescent="0.2">
      <c r="A2526" s="4">
        <v>43998</v>
      </c>
      <c r="B2526" s="4">
        <v>44000</v>
      </c>
      <c r="C2526" t="s">
        <v>628</v>
      </c>
      <c r="D2526" t="s">
        <v>680</v>
      </c>
      <c r="E2526" s="4">
        <v>54193</v>
      </c>
      <c r="F2526" s="6">
        <v>7.3749999999999996E-2</v>
      </c>
      <c r="G2526" s="6">
        <v>7.4800000000000005E-2</v>
      </c>
      <c r="H2526" s="6">
        <v>7.8069700000000006E-2</v>
      </c>
      <c r="I2526" s="6">
        <v>8.0500000000000002E-2</v>
      </c>
      <c r="J2526" s="6">
        <v>7.4800000000000005E-2</v>
      </c>
      <c r="K2526" s="6">
        <v>7.76979E-2</v>
      </c>
      <c r="L2526" s="6">
        <v>7.8E-2</v>
      </c>
      <c r="N2526" s="8">
        <v>3605300</v>
      </c>
      <c r="P2526" s="8">
        <v>1400000</v>
      </c>
      <c r="R2526" s="8">
        <v>1400000</v>
      </c>
      <c r="T2526" s="8">
        <v>2.5752142857142859</v>
      </c>
      <c r="U2526" s="6">
        <v>7.7700000000000005E-2</v>
      </c>
      <c r="V2526">
        <f t="shared" si="232"/>
        <v>2020</v>
      </c>
      <c r="W2526">
        <f t="shared" si="233"/>
        <v>2020</v>
      </c>
      <c r="X2526" t="str">
        <f t="shared" si="234"/>
        <v>FR00</v>
      </c>
    </row>
    <row r="2527" spans="1:24" x14ac:dyDescent="0.2">
      <c r="A2527" s="4">
        <v>43998</v>
      </c>
      <c r="B2527" s="4">
        <v>44005</v>
      </c>
      <c r="C2527" t="s">
        <v>624</v>
      </c>
      <c r="D2527" t="s">
        <v>895</v>
      </c>
      <c r="E2527" s="4">
        <v>45831</v>
      </c>
      <c r="F2527" s="6">
        <v>2.3E-2</v>
      </c>
      <c r="N2527" s="8">
        <v>10698750</v>
      </c>
      <c r="R2527" s="8">
        <v>10698750</v>
      </c>
      <c r="U2527" s="6"/>
      <c r="V2527">
        <f t="shared" si="232"/>
        <v>2020</v>
      </c>
      <c r="W2527">
        <f t="shared" si="233"/>
        <v>2020</v>
      </c>
      <c r="X2527" t="str">
        <f t="shared" si="234"/>
        <v>SNI0</v>
      </c>
    </row>
    <row r="2528" spans="1:24" x14ac:dyDescent="0.2">
      <c r="A2528" s="4">
        <v>43998</v>
      </c>
      <c r="B2528" s="4">
        <v>44005</v>
      </c>
      <c r="C2528" t="s">
        <v>624</v>
      </c>
      <c r="D2528" t="s">
        <v>896</v>
      </c>
      <c r="E2528" s="4">
        <v>47657</v>
      </c>
      <c r="F2528" s="6">
        <v>2.8000000000000001E-2</v>
      </c>
      <c r="N2528" s="8">
        <v>14265000</v>
      </c>
      <c r="R2528" s="8">
        <v>14265000</v>
      </c>
      <c r="U2528" s="6"/>
      <c r="V2528">
        <f t="shared" si="232"/>
        <v>2020</v>
      </c>
      <c r="W2528">
        <f t="shared" si="233"/>
        <v>2020</v>
      </c>
      <c r="X2528" t="str">
        <f t="shared" si="234"/>
        <v>SNI0</v>
      </c>
    </row>
    <row r="2529" spans="1:24" x14ac:dyDescent="0.2">
      <c r="A2529" s="4">
        <v>43998</v>
      </c>
      <c r="B2529" s="4">
        <v>44005</v>
      </c>
      <c r="C2529" t="s">
        <v>624</v>
      </c>
      <c r="D2529" t="s">
        <v>897</v>
      </c>
      <c r="E2529" s="4">
        <v>54962</v>
      </c>
      <c r="F2529" s="6">
        <v>3.7999999999999999E-2</v>
      </c>
      <c r="N2529" s="8">
        <v>10698750</v>
      </c>
      <c r="R2529" s="8">
        <v>10698750</v>
      </c>
      <c r="U2529" s="6"/>
      <c r="V2529">
        <f t="shared" si="232"/>
        <v>2020</v>
      </c>
      <c r="W2529">
        <f t="shared" si="233"/>
        <v>2020</v>
      </c>
      <c r="X2529" t="str">
        <f t="shared" si="234"/>
        <v>SNI0</v>
      </c>
    </row>
    <row r="2530" spans="1:24" x14ac:dyDescent="0.2">
      <c r="A2530" s="4">
        <v>44005</v>
      </c>
      <c r="B2530" s="4">
        <v>44007</v>
      </c>
      <c r="C2530" t="s">
        <v>628</v>
      </c>
      <c r="D2530" t="s">
        <v>898</v>
      </c>
      <c r="E2530" s="4">
        <v>44189</v>
      </c>
      <c r="F2530" s="6" t="s">
        <v>630</v>
      </c>
      <c r="G2530" s="6">
        <v>3.90625E-2</v>
      </c>
      <c r="H2530" s="6">
        <v>4.1191099999999994E-2</v>
      </c>
      <c r="I2530" s="6">
        <v>4.7500000000000001E-2</v>
      </c>
      <c r="J2530" s="6" t="s">
        <v>21</v>
      </c>
      <c r="K2530" s="6" t="s">
        <v>21</v>
      </c>
      <c r="L2530" s="6" t="s">
        <v>21</v>
      </c>
      <c r="M2530" s="8">
        <v>7000000</v>
      </c>
      <c r="N2530" s="8">
        <v>4951000</v>
      </c>
      <c r="O2530" s="8">
        <v>38849400</v>
      </c>
      <c r="P2530" s="8" t="s">
        <v>879</v>
      </c>
      <c r="Q2530" s="8">
        <v>9800000</v>
      </c>
      <c r="R2530" s="8">
        <v>0</v>
      </c>
      <c r="S2530" s="8">
        <v>9500000</v>
      </c>
      <c r="T2530" s="8" t="s">
        <v>21</v>
      </c>
      <c r="U2530" s="6">
        <v>3.5000000000000003E-2</v>
      </c>
      <c r="V2530">
        <f t="shared" si="232"/>
        <v>2020</v>
      </c>
      <c r="W2530">
        <f t="shared" si="233"/>
        <v>2020</v>
      </c>
      <c r="X2530" t="str">
        <f t="shared" si="234"/>
        <v>SPNS</v>
      </c>
    </row>
    <row r="2531" spans="1:24" x14ac:dyDescent="0.2">
      <c r="A2531" s="4">
        <v>44005</v>
      </c>
      <c r="B2531" s="4">
        <v>44007</v>
      </c>
      <c r="C2531" t="s">
        <v>628</v>
      </c>
      <c r="D2531" t="s">
        <v>331</v>
      </c>
      <c r="E2531" s="4">
        <v>44576</v>
      </c>
      <c r="F2531" s="6">
        <v>5.45E-2</v>
      </c>
      <c r="G2531" s="6">
        <v>5.5937500000000001E-2</v>
      </c>
      <c r="H2531" s="6">
        <v>5.7391299999999999E-2</v>
      </c>
      <c r="I2531" s="6">
        <v>6.1874999999999999E-2</v>
      </c>
      <c r="J2531" s="6">
        <v>5.5937500000000001E-2</v>
      </c>
      <c r="K2531" s="6">
        <v>5.6387100000000002E-2</v>
      </c>
      <c r="L2531" s="6">
        <v>5.6562500000000002E-2</v>
      </c>
      <c r="N2531" s="8">
        <v>17301000</v>
      </c>
      <c r="P2531" s="8">
        <v>4500000</v>
      </c>
      <c r="R2531" s="8">
        <v>4200000</v>
      </c>
      <c r="T2531" s="8">
        <v>4.1192857142857147</v>
      </c>
      <c r="U2531" s="6">
        <v>5.6399999999999999E-2</v>
      </c>
      <c r="V2531">
        <f t="shared" si="232"/>
        <v>2020</v>
      </c>
      <c r="W2531">
        <f t="shared" si="233"/>
        <v>2020</v>
      </c>
      <c r="X2531" t="str">
        <f t="shared" si="234"/>
        <v>PBS0</v>
      </c>
    </row>
    <row r="2532" spans="1:24" x14ac:dyDescent="0.2">
      <c r="A2532" s="4">
        <v>44005</v>
      </c>
      <c r="B2532" s="4">
        <v>44007</v>
      </c>
      <c r="C2532" t="s">
        <v>628</v>
      </c>
      <c r="D2532" t="s">
        <v>844</v>
      </c>
      <c r="E2532" s="4">
        <v>45580</v>
      </c>
      <c r="F2532" s="6">
        <v>6.6250000000000003E-2</v>
      </c>
      <c r="G2532" s="6">
        <v>6.3750000000000001E-2</v>
      </c>
      <c r="H2532" s="6">
        <v>6.5778299999999998E-2</v>
      </c>
      <c r="I2532" s="6">
        <v>6.7187499999999997E-2</v>
      </c>
      <c r="J2532" s="6">
        <v>6.3750000000000001E-2</v>
      </c>
      <c r="K2532" s="6">
        <v>6.4998399999999998E-2</v>
      </c>
      <c r="L2532" s="6">
        <v>6.5312499999999996E-2</v>
      </c>
      <c r="N2532" s="8">
        <v>8460700</v>
      </c>
      <c r="P2532" s="8">
        <v>2350000</v>
      </c>
      <c r="R2532" s="8">
        <v>2350000</v>
      </c>
      <c r="T2532" s="8">
        <v>3.6002978723404255</v>
      </c>
      <c r="U2532" s="6">
        <v>6.5000000000000002E-2</v>
      </c>
      <c r="V2532">
        <f t="shared" si="232"/>
        <v>2020</v>
      </c>
      <c r="W2532">
        <f t="shared" si="233"/>
        <v>2020</v>
      </c>
      <c r="X2532" t="str">
        <f t="shared" si="234"/>
        <v>PBS0</v>
      </c>
    </row>
    <row r="2533" spans="1:24" x14ac:dyDescent="0.2">
      <c r="A2533" s="4">
        <v>44005</v>
      </c>
      <c r="B2533" s="4">
        <v>44007</v>
      </c>
      <c r="C2533" t="s">
        <v>628</v>
      </c>
      <c r="D2533" t="s">
        <v>888</v>
      </c>
      <c r="E2533" s="4">
        <v>47618</v>
      </c>
      <c r="F2533" s="6">
        <v>8.1250000000000003E-2</v>
      </c>
      <c r="G2533" s="6">
        <v>7.3437500000000003E-2</v>
      </c>
      <c r="H2533" s="6">
        <v>7.4767399999999998E-2</v>
      </c>
      <c r="I2533" s="6">
        <v>8.1250000000000003E-2</v>
      </c>
      <c r="J2533" s="6">
        <v>7.3437500000000003E-2</v>
      </c>
      <c r="K2533" s="6">
        <v>7.4395200000000009E-2</v>
      </c>
      <c r="L2533" s="6">
        <v>7.4687500000000004E-2</v>
      </c>
      <c r="N2533" s="8">
        <v>3296500</v>
      </c>
      <c r="P2533" s="8">
        <v>1400000</v>
      </c>
      <c r="R2533" s="8">
        <v>1400000</v>
      </c>
      <c r="T2533" s="8">
        <v>2.3546428571428573</v>
      </c>
      <c r="U2533" s="6">
        <v>7.4399999999999994E-2</v>
      </c>
      <c r="V2533">
        <f t="shared" si="232"/>
        <v>2020</v>
      </c>
      <c r="W2533">
        <f t="shared" si="233"/>
        <v>2020</v>
      </c>
      <c r="X2533" t="str">
        <f t="shared" si="234"/>
        <v>PBS0</v>
      </c>
    </row>
    <row r="2534" spans="1:24" x14ac:dyDescent="0.2">
      <c r="A2534" s="4">
        <v>44005</v>
      </c>
      <c r="B2534" s="4">
        <v>44007</v>
      </c>
      <c r="C2534" t="s">
        <v>628</v>
      </c>
      <c r="D2534" t="s">
        <v>777</v>
      </c>
      <c r="E2534" s="4">
        <v>49049</v>
      </c>
      <c r="F2534" s="6">
        <v>8.6249999999999993E-2</v>
      </c>
      <c r="G2534" s="6">
        <v>7.8750000000000001E-2</v>
      </c>
      <c r="H2534" s="6">
        <v>7.9864099999999993E-2</v>
      </c>
      <c r="I2534" s="6">
        <v>8.6249999999999993E-2</v>
      </c>
      <c r="J2534" s="6">
        <v>7.8750000000000001E-2</v>
      </c>
      <c r="K2534" s="6">
        <v>7.9373899999999997E-2</v>
      </c>
      <c r="L2534" s="6">
        <v>7.9687499999999994E-2</v>
      </c>
      <c r="N2534" s="8">
        <v>1493000</v>
      </c>
      <c r="P2534" s="8">
        <v>400000</v>
      </c>
      <c r="R2534" s="8">
        <v>400000</v>
      </c>
      <c r="T2534" s="8">
        <v>3.7324999999999999</v>
      </c>
      <c r="U2534" s="6">
        <v>7.9399999999999998E-2</v>
      </c>
      <c r="V2534">
        <f t="shared" si="232"/>
        <v>2020</v>
      </c>
      <c r="W2534">
        <f t="shared" si="233"/>
        <v>2020</v>
      </c>
      <c r="X2534" t="str">
        <f t="shared" si="234"/>
        <v>PBS0</v>
      </c>
    </row>
    <row r="2535" spans="1:24" x14ac:dyDescent="0.2">
      <c r="A2535" s="4">
        <v>44005</v>
      </c>
      <c r="B2535" s="4">
        <v>44007</v>
      </c>
      <c r="C2535" t="s">
        <v>628</v>
      </c>
      <c r="D2535" t="s">
        <v>410</v>
      </c>
      <c r="E2535" s="4">
        <v>52336</v>
      </c>
      <c r="F2535" s="6">
        <v>6.7500000000000004E-2</v>
      </c>
      <c r="G2535" s="6">
        <v>8.0312499999999995E-2</v>
      </c>
      <c r="H2535" s="6">
        <v>8.2117800000000005E-2</v>
      </c>
      <c r="I2535" s="6">
        <v>8.3437499999999998E-2</v>
      </c>
      <c r="J2535" s="6">
        <v>8.0312499999999995E-2</v>
      </c>
      <c r="K2535" s="6">
        <v>8.1696000000000005E-2</v>
      </c>
      <c r="L2535" s="6">
        <v>8.1875000000000003E-2</v>
      </c>
      <c r="N2535" s="8">
        <v>3347200</v>
      </c>
      <c r="P2535" s="8">
        <v>1150000</v>
      </c>
      <c r="R2535" s="8">
        <v>1150000</v>
      </c>
      <c r="T2535" s="8">
        <v>2.9106086956521739</v>
      </c>
      <c r="U2535" s="6">
        <v>8.1699999999999995E-2</v>
      </c>
      <c r="V2535">
        <f t="shared" si="232"/>
        <v>2020</v>
      </c>
      <c r="W2535">
        <f t="shared" si="233"/>
        <v>2020</v>
      </c>
      <c r="X2535" t="str">
        <f t="shared" si="234"/>
        <v>PBS0</v>
      </c>
    </row>
    <row r="2536" spans="1:24" x14ac:dyDescent="0.2">
      <c r="A2536" s="4">
        <v>44012</v>
      </c>
      <c r="B2536" s="4">
        <v>44014</v>
      </c>
      <c r="C2536" t="s">
        <v>628</v>
      </c>
      <c r="D2536" t="s">
        <v>899</v>
      </c>
      <c r="E2536" s="4">
        <v>44105</v>
      </c>
      <c r="F2536" s="6" t="s">
        <v>630</v>
      </c>
      <c r="G2536" s="6" t="s">
        <v>894</v>
      </c>
      <c r="H2536" s="6" t="s">
        <v>894</v>
      </c>
      <c r="I2536" s="6" t="s">
        <v>894</v>
      </c>
      <c r="J2536" s="6" t="s">
        <v>894</v>
      </c>
      <c r="K2536" s="6" t="s">
        <v>21</v>
      </c>
      <c r="L2536" s="6" t="s">
        <v>21</v>
      </c>
      <c r="M2536" s="8">
        <v>20000000</v>
      </c>
      <c r="N2536" s="8">
        <v>0</v>
      </c>
      <c r="O2536" s="8">
        <v>72032600</v>
      </c>
      <c r="P2536" s="8">
        <v>0</v>
      </c>
      <c r="Q2536" s="8">
        <v>35530000</v>
      </c>
      <c r="R2536" s="8" t="s">
        <v>21</v>
      </c>
      <c r="S2536" s="8">
        <v>20500000</v>
      </c>
      <c r="U2536" s="6">
        <v>0</v>
      </c>
      <c r="V2536">
        <f t="shared" si="232"/>
        <v>2020</v>
      </c>
      <c r="W2536">
        <f t="shared" si="233"/>
        <v>2020</v>
      </c>
      <c r="X2536" t="str">
        <f t="shared" si="234"/>
        <v>SPN0</v>
      </c>
    </row>
    <row r="2537" spans="1:24" x14ac:dyDescent="0.2">
      <c r="A2537" s="4">
        <v>44012</v>
      </c>
      <c r="B2537" s="4">
        <v>44014</v>
      </c>
      <c r="C2537" t="s">
        <v>628</v>
      </c>
      <c r="D2537" t="s">
        <v>900</v>
      </c>
      <c r="E2537" s="4">
        <v>44378</v>
      </c>
      <c r="F2537" s="6" t="s">
        <v>630</v>
      </c>
      <c r="G2537" s="6">
        <v>3.7499999999999999E-2</v>
      </c>
      <c r="H2537" s="6">
        <v>3.82288E-2</v>
      </c>
      <c r="I2537" s="6">
        <v>3.95E-2</v>
      </c>
      <c r="J2537" s="6">
        <v>3.7499999999999999E-2</v>
      </c>
      <c r="K2537" s="6">
        <v>3.7668800000000002E-2</v>
      </c>
      <c r="L2537" s="6">
        <v>3.7999999999999999E-2</v>
      </c>
      <c r="N2537" s="8">
        <v>1100000</v>
      </c>
      <c r="P2537" s="8">
        <v>850000</v>
      </c>
      <c r="R2537" s="8">
        <v>640000</v>
      </c>
      <c r="T2537" s="8">
        <v>1.71875</v>
      </c>
      <c r="U2537" s="6">
        <v>3.7999999999999999E-2</v>
      </c>
      <c r="V2537">
        <f t="shared" ref="V2537:V2600" si="235">YEAR(A2537)</f>
        <v>2020</v>
      </c>
      <c r="W2537">
        <f t="shared" ref="W2537:W2600" si="236">YEAR(B2537)</f>
        <v>2020</v>
      </c>
      <c r="X2537" t="str">
        <f t="shared" ref="X2537:X2600" si="237">LEFT(D2537,4)</f>
        <v>SPN1</v>
      </c>
    </row>
    <row r="2538" spans="1:24" x14ac:dyDescent="0.2">
      <c r="A2538" s="4">
        <v>44012</v>
      </c>
      <c r="B2538" s="4">
        <v>44014</v>
      </c>
      <c r="C2538" t="s">
        <v>628</v>
      </c>
      <c r="D2538" t="s">
        <v>830</v>
      </c>
      <c r="E2538" s="4">
        <v>45823</v>
      </c>
      <c r="F2538" s="6">
        <v>6.5000000000000002E-2</v>
      </c>
      <c r="G2538" s="6">
        <v>6.4699999999999994E-2</v>
      </c>
      <c r="H2538" s="6">
        <v>6.5546400000000005E-2</v>
      </c>
      <c r="I2538" s="6">
        <v>6.7500000000000004E-2</v>
      </c>
      <c r="J2538" s="6">
        <v>6.4699999999999994E-2</v>
      </c>
      <c r="K2538" s="6">
        <v>6.5106200000000003E-2</v>
      </c>
      <c r="L2538" s="6">
        <v>6.5199999999999994E-2</v>
      </c>
      <c r="N2538" s="8">
        <v>27944000</v>
      </c>
      <c r="P2538" s="8">
        <v>13700000</v>
      </c>
      <c r="R2538" s="8">
        <v>7400000</v>
      </c>
      <c r="T2538" s="8">
        <v>3.7762162162162163</v>
      </c>
      <c r="U2538" s="6">
        <v>6.5199999999999994E-2</v>
      </c>
      <c r="V2538">
        <f t="shared" si="235"/>
        <v>2020</v>
      </c>
      <c r="W2538">
        <f t="shared" si="236"/>
        <v>2020</v>
      </c>
      <c r="X2538" t="str">
        <f t="shared" si="237"/>
        <v>FR00</v>
      </c>
    </row>
    <row r="2539" spans="1:24" x14ac:dyDescent="0.2">
      <c r="A2539" s="4">
        <v>44012</v>
      </c>
      <c r="B2539" s="4">
        <v>44014</v>
      </c>
      <c r="C2539" t="s">
        <v>628</v>
      </c>
      <c r="D2539" t="s">
        <v>831</v>
      </c>
      <c r="E2539" s="4">
        <v>47741</v>
      </c>
      <c r="F2539" s="6">
        <v>7.0000000000000007E-2</v>
      </c>
      <c r="G2539" s="6">
        <v>7.1300000000000002E-2</v>
      </c>
      <c r="H2539" s="6">
        <v>7.2483800000000001E-2</v>
      </c>
      <c r="I2539" s="6">
        <v>7.4999999999999997E-2</v>
      </c>
      <c r="J2539" s="6">
        <v>7.1300000000000002E-2</v>
      </c>
      <c r="K2539" s="6">
        <v>7.1893299999999993E-2</v>
      </c>
      <c r="L2539" s="6">
        <v>7.1999999999999995E-2</v>
      </c>
      <c r="N2539" s="8">
        <v>23473100</v>
      </c>
      <c r="P2539" s="8">
        <v>10230000</v>
      </c>
      <c r="R2539" s="8">
        <v>5410000</v>
      </c>
      <c r="T2539" s="8">
        <v>4.3388354898336416</v>
      </c>
      <c r="U2539" s="6">
        <v>7.1999999999999995E-2</v>
      </c>
      <c r="V2539">
        <f t="shared" si="235"/>
        <v>2020</v>
      </c>
      <c r="W2539">
        <f t="shared" si="236"/>
        <v>2020</v>
      </c>
      <c r="X2539" t="str">
        <f t="shared" si="237"/>
        <v>FR00</v>
      </c>
    </row>
    <row r="2540" spans="1:24" x14ac:dyDescent="0.2">
      <c r="A2540" s="4">
        <v>44012</v>
      </c>
      <c r="B2540" s="4">
        <v>44014</v>
      </c>
      <c r="C2540" t="s">
        <v>628</v>
      </c>
      <c r="D2540" t="s">
        <v>825</v>
      </c>
      <c r="E2540" s="4">
        <v>49475</v>
      </c>
      <c r="F2540" s="6">
        <v>7.4999999999999997E-2</v>
      </c>
      <c r="G2540" s="6">
        <v>7.5300000000000006E-2</v>
      </c>
      <c r="H2540" s="6">
        <v>7.6385400000000006E-2</v>
      </c>
      <c r="I2540" s="6">
        <v>7.7200000000000005E-2</v>
      </c>
      <c r="J2540" s="6">
        <v>7.5300000000000006E-2</v>
      </c>
      <c r="K2540" s="6">
        <v>7.6190800000000003E-2</v>
      </c>
      <c r="L2540" s="6">
        <v>7.6300000000000007E-2</v>
      </c>
      <c r="N2540" s="8">
        <v>8687600</v>
      </c>
      <c r="P2540" s="8">
        <v>5700000</v>
      </c>
      <c r="R2540" s="8">
        <v>3050000</v>
      </c>
      <c r="T2540" s="8">
        <v>2.8483934426229509</v>
      </c>
      <c r="U2540" s="6">
        <v>7.6300000000000007E-2</v>
      </c>
      <c r="V2540">
        <f t="shared" si="235"/>
        <v>2020</v>
      </c>
      <c r="W2540">
        <f t="shared" si="236"/>
        <v>2020</v>
      </c>
      <c r="X2540" t="str">
        <f t="shared" si="237"/>
        <v>FR00</v>
      </c>
    </row>
    <row r="2541" spans="1:24" x14ac:dyDescent="0.2">
      <c r="A2541" s="4">
        <v>44012</v>
      </c>
      <c r="B2541" s="4">
        <v>44014</v>
      </c>
      <c r="C2541" t="s">
        <v>628</v>
      </c>
      <c r="D2541" t="s">
        <v>851</v>
      </c>
      <c r="E2541" s="4">
        <v>51241</v>
      </c>
      <c r="F2541" s="6">
        <v>7.4999999999999997E-2</v>
      </c>
      <c r="G2541" s="6">
        <v>7.5700000000000003E-2</v>
      </c>
      <c r="H2541" s="6">
        <v>7.6637299999999992E-2</v>
      </c>
      <c r="I2541" s="6">
        <v>7.7899999999999997E-2</v>
      </c>
      <c r="J2541" s="6">
        <v>7.5700000000000003E-2</v>
      </c>
      <c r="K2541" s="6">
        <v>7.6390299999999994E-2</v>
      </c>
      <c r="L2541" s="6">
        <v>7.6499999999999999E-2</v>
      </c>
      <c r="N2541" s="8">
        <v>5029800</v>
      </c>
      <c r="P2541" s="8">
        <v>3300000</v>
      </c>
      <c r="R2541" s="8">
        <v>2250000</v>
      </c>
      <c r="T2541" s="8">
        <v>2.2354666666666665</v>
      </c>
      <c r="U2541" s="6">
        <v>7.6499999999999999E-2</v>
      </c>
      <c r="V2541">
        <f t="shared" si="235"/>
        <v>2020</v>
      </c>
      <c r="W2541">
        <f t="shared" si="236"/>
        <v>2020</v>
      </c>
      <c r="X2541" t="str">
        <f t="shared" si="237"/>
        <v>FR00</v>
      </c>
    </row>
    <row r="2542" spans="1:24" x14ac:dyDescent="0.2">
      <c r="A2542" s="4">
        <v>44012</v>
      </c>
      <c r="B2542" s="4">
        <v>44014</v>
      </c>
      <c r="C2542" t="s">
        <v>628</v>
      </c>
      <c r="D2542" t="s">
        <v>680</v>
      </c>
      <c r="E2542" s="4">
        <v>54193</v>
      </c>
      <c r="F2542" s="6">
        <v>7.3749999999999996E-2</v>
      </c>
      <c r="G2542" s="6">
        <v>7.6600000000000001E-2</v>
      </c>
      <c r="H2542" s="6">
        <v>7.7745300000000003E-2</v>
      </c>
      <c r="I2542" s="6">
        <v>7.8600000000000003E-2</v>
      </c>
      <c r="J2542" s="6">
        <v>7.6600000000000001E-2</v>
      </c>
      <c r="K2542" s="6">
        <v>7.7499999999999999E-2</v>
      </c>
      <c r="L2542" s="6">
        <v>7.7600000000000002E-2</v>
      </c>
      <c r="N2542" s="8">
        <v>5798100</v>
      </c>
      <c r="P2542" s="8">
        <v>1750000</v>
      </c>
      <c r="R2542" s="8">
        <v>1750000</v>
      </c>
      <c r="T2542" s="8">
        <v>3.3132000000000001</v>
      </c>
      <c r="U2542" s="6">
        <v>7.7499999999999999E-2</v>
      </c>
      <c r="V2542">
        <f t="shared" si="235"/>
        <v>2020</v>
      </c>
      <c r="W2542">
        <f t="shared" si="236"/>
        <v>2020</v>
      </c>
      <c r="X2542" t="str">
        <f t="shared" si="237"/>
        <v>FR00</v>
      </c>
    </row>
    <row r="2543" spans="1:24" x14ac:dyDescent="0.2">
      <c r="A2543" s="4">
        <v>44013</v>
      </c>
      <c r="B2543" s="4">
        <v>44015</v>
      </c>
      <c r="C2543" t="s">
        <v>642</v>
      </c>
      <c r="D2543" t="s">
        <v>884</v>
      </c>
      <c r="E2543" s="4">
        <v>45061</v>
      </c>
      <c r="F2543" s="6">
        <v>6.5000000000000002E-2</v>
      </c>
      <c r="K2543" s="6">
        <v>5.7200000000000001E-2</v>
      </c>
      <c r="N2543" s="8">
        <v>250000</v>
      </c>
      <c r="O2543" s="8">
        <v>250000</v>
      </c>
      <c r="P2543" s="8">
        <v>250000</v>
      </c>
      <c r="Q2543" s="8">
        <v>250000</v>
      </c>
      <c r="R2543" s="8">
        <v>250000</v>
      </c>
      <c r="S2543" s="8">
        <v>250000</v>
      </c>
      <c r="T2543" s="8">
        <v>1</v>
      </c>
      <c r="U2543" s="6">
        <v>5.7200000000000001E-2</v>
      </c>
      <c r="V2543">
        <f t="shared" si="235"/>
        <v>2020</v>
      </c>
      <c r="W2543">
        <f t="shared" si="236"/>
        <v>2020</v>
      </c>
      <c r="X2543" t="str">
        <f t="shared" si="237"/>
        <v>PBS0</v>
      </c>
    </row>
    <row r="2544" spans="1:24" x14ac:dyDescent="0.2">
      <c r="A2544" s="4">
        <v>44013</v>
      </c>
      <c r="B2544" s="4">
        <v>44015</v>
      </c>
      <c r="C2544" t="s">
        <v>642</v>
      </c>
      <c r="D2544" t="s">
        <v>697</v>
      </c>
      <c r="E2544" s="4">
        <v>45945</v>
      </c>
      <c r="F2544" s="6">
        <v>6.1249999999999999E-2</v>
      </c>
      <c r="K2544" s="6">
        <v>6.7199999999999996E-2</v>
      </c>
      <c r="N2544" s="8">
        <v>250000</v>
      </c>
      <c r="O2544" s="8">
        <v>250000</v>
      </c>
      <c r="P2544" s="8">
        <v>250000</v>
      </c>
      <c r="Q2544" s="8">
        <v>250000</v>
      </c>
      <c r="R2544" s="8">
        <v>250000</v>
      </c>
      <c r="S2544" s="8">
        <v>250000</v>
      </c>
      <c r="T2544" s="8">
        <v>1</v>
      </c>
      <c r="U2544" s="6">
        <v>6.7199999999999996E-2</v>
      </c>
      <c r="V2544">
        <f t="shared" si="235"/>
        <v>2020</v>
      </c>
      <c r="W2544">
        <f t="shared" si="236"/>
        <v>2020</v>
      </c>
      <c r="X2544" t="str">
        <f t="shared" si="237"/>
        <v>PBS0</v>
      </c>
    </row>
    <row r="2545" spans="1:24" x14ac:dyDescent="0.2">
      <c r="A2545" s="4">
        <v>44014</v>
      </c>
      <c r="B2545" s="4">
        <v>44020</v>
      </c>
      <c r="C2545" t="s">
        <v>624</v>
      </c>
      <c r="D2545" t="s">
        <v>901</v>
      </c>
      <c r="E2545" s="4">
        <v>45114</v>
      </c>
      <c r="F2545" s="6">
        <v>1.1299999999999999E-2</v>
      </c>
      <c r="G2545" s="6">
        <v>1.1299999999999999E-2</v>
      </c>
      <c r="H2545" s="6">
        <v>1.1299999999999999E-2</v>
      </c>
      <c r="I2545" s="6">
        <v>1.1299999999999999E-2</v>
      </c>
      <c r="J2545" s="6">
        <v>1.1299999999999999E-2</v>
      </c>
      <c r="K2545" s="6">
        <v>1.1299999999999999E-2</v>
      </c>
      <c r="L2545" s="6">
        <v>1.1299999999999999E-2</v>
      </c>
      <c r="M2545" s="8">
        <v>100000</v>
      </c>
      <c r="N2545" s="8">
        <v>50700</v>
      </c>
      <c r="O2545" s="8">
        <v>13434289.999999998</v>
      </c>
      <c r="P2545" s="8">
        <v>50700</v>
      </c>
      <c r="Q2545" s="8">
        <v>13434289.999999998</v>
      </c>
      <c r="R2545" s="8">
        <v>50700</v>
      </c>
      <c r="S2545" s="8">
        <v>13434289.999999998</v>
      </c>
      <c r="T2545" s="8">
        <v>1</v>
      </c>
      <c r="U2545" s="6"/>
      <c r="V2545">
        <f t="shared" si="235"/>
        <v>2020</v>
      </c>
      <c r="W2545">
        <f t="shared" si="236"/>
        <v>2020</v>
      </c>
      <c r="X2545" t="str">
        <f t="shared" si="237"/>
        <v>RIJP</v>
      </c>
    </row>
    <row r="2546" spans="1:24" x14ac:dyDescent="0.2">
      <c r="A2546" s="4">
        <v>44014</v>
      </c>
      <c r="B2546" s="4">
        <v>44020</v>
      </c>
      <c r="C2546" t="s">
        <v>624</v>
      </c>
      <c r="D2546" t="s">
        <v>901</v>
      </c>
      <c r="E2546" s="4">
        <v>45114</v>
      </c>
      <c r="F2546" s="6">
        <v>1.1299999999999999E-2</v>
      </c>
      <c r="M2546" s="8">
        <v>13434289.999999998</v>
      </c>
      <c r="N2546" s="8">
        <v>6811185.0299999993</v>
      </c>
      <c r="P2546" s="8">
        <v>6811185.0299999993</v>
      </c>
      <c r="R2546" s="8">
        <v>6811185.0299999993</v>
      </c>
      <c r="T2546" s="8">
        <v>1</v>
      </c>
      <c r="U2546" s="6"/>
      <c r="V2546">
        <f t="shared" si="235"/>
        <v>2020</v>
      </c>
      <c r="W2546">
        <f t="shared" si="236"/>
        <v>2020</v>
      </c>
      <c r="X2546" t="str">
        <f t="shared" si="237"/>
        <v>RIJP</v>
      </c>
    </row>
    <row r="2547" spans="1:24" x14ac:dyDescent="0.2">
      <c r="A2547" s="4">
        <v>44014</v>
      </c>
      <c r="B2547" s="4">
        <v>44020</v>
      </c>
      <c r="C2547" t="s">
        <v>624</v>
      </c>
      <c r="D2547" t="s">
        <v>902</v>
      </c>
      <c r="E2547" s="4">
        <v>45846</v>
      </c>
      <c r="F2547" s="6">
        <v>1.35E-2</v>
      </c>
      <c r="G2547" s="6">
        <v>1.35E-2</v>
      </c>
      <c r="H2547" s="6">
        <v>1.35E-2</v>
      </c>
      <c r="I2547" s="6">
        <v>1.35E-2</v>
      </c>
      <c r="J2547" s="6">
        <v>1.35E-2</v>
      </c>
      <c r="K2547" s="6">
        <v>1.35E-2</v>
      </c>
      <c r="L2547" s="6">
        <v>1.35E-2</v>
      </c>
      <c r="N2547" s="8">
        <v>24300</v>
      </c>
      <c r="P2547" s="8">
        <v>24300</v>
      </c>
      <c r="R2547" s="8">
        <v>24300</v>
      </c>
      <c r="T2547" s="8">
        <v>1</v>
      </c>
      <c r="U2547" s="6"/>
      <c r="V2547">
        <f t="shared" si="235"/>
        <v>2020</v>
      </c>
      <c r="W2547">
        <f t="shared" si="236"/>
        <v>2020</v>
      </c>
      <c r="X2547" t="str">
        <f t="shared" si="237"/>
        <v>RIJP</v>
      </c>
    </row>
    <row r="2548" spans="1:24" x14ac:dyDescent="0.2">
      <c r="A2548" s="4">
        <v>44014</v>
      </c>
      <c r="B2548" s="4">
        <v>44020</v>
      </c>
      <c r="C2548" t="s">
        <v>624</v>
      </c>
      <c r="D2548" t="s">
        <v>902</v>
      </c>
      <c r="E2548" s="4">
        <v>45846</v>
      </c>
      <c r="F2548" s="6">
        <v>1.35E-2</v>
      </c>
      <c r="N2548" s="8">
        <v>3264532.4699999997</v>
      </c>
      <c r="P2548" s="8">
        <v>3264532.4699999997</v>
      </c>
      <c r="R2548" s="8">
        <v>3264532.4699999997</v>
      </c>
      <c r="T2548" s="8">
        <v>1</v>
      </c>
      <c r="U2548" s="6"/>
      <c r="V2548">
        <f t="shared" si="235"/>
        <v>2020</v>
      </c>
      <c r="W2548">
        <f t="shared" si="236"/>
        <v>2020</v>
      </c>
      <c r="X2548" t="str">
        <f t="shared" si="237"/>
        <v>RIJP</v>
      </c>
    </row>
    <row r="2549" spans="1:24" x14ac:dyDescent="0.2">
      <c r="A2549" s="4">
        <v>44014</v>
      </c>
      <c r="B2549" s="4">
        <v>44020</v>
      </c>
      <c r="C2549" t="s">
        <v>624</v>
      </c>
      <c r="D2549" t="s">
        <v>903</v>
      </c>
      <c r="E2549" s="4">
        <v>46576</v>
      </c>
      <c r="F2549" s="6">
        <v>1.4800000000000001E-2</v>
      </c>
      <c r="G2549" s="6">
        <v>1.4800000000000001E-2</v>
      </c>
      <c r="H2549" s="6">
        <v>1.4800000000000001E-2</v>
      </c>
      <c r="I2549" s="6">
        <v>1.4800000000000001E-2</v>
      </c>
      <c r="J2549" s="6">
        <v>1.4800000000000001E-2</v>
      </c>
      <c r="K2549" s="6">
        <v>1.4800000000000001E-2</v>
      </c>
      <c r="L2549" s="6">
        <v>1.4800000000000001E-2</v>
      </c>
      <c r="N2549" s="8">
        <v>10100</v>
      </c>
      <c r="P2549" s="8">
        <v>10100</v>
      </c>
      <c r="R2549" s="8">
        <v>10100</v>
      </c>
      <c r="T2549" s="8">
        <v>1</v>
      </c>
      <c r="U2549" s="6"/>
      <c r="V2549">
        <f t="shared" si="235"/>
        <v>2020</v>
      </c>
      <c r="W2549">
        <f t="shared" si="236"/>
        <v>2020</v>
      </c>
      <c r="X2549" t="str">
        <f t="shared" si="237"/>
        <v>RIJP</v>
      </c>
    </row>
    <row r="2550" spans="1:24" x14ac:dyDescent="0.2">
      <c r="A2550" s="4">
        <v>44014</v>
      </c>
      <c r="B2550" s="4">
        <v>44020</v>
      </c>
      <c r="C2550" t="s">
        <v>624</v>
      </c>
      <c r="D2550" t="s">
        <v>903</v>
      </c>
      <c r="E2550" s="4">
        <v>46576</v>
      </c>
      <c r="F2550" s="6">
        <v>1.4800000000000001E-2</v>
      </c>
      <c r="N2550" s="8">
        <v>1356863.2899999998</v>
      </c>
      <c r="P2550" s="8">
        <v>1356863.2899999998</v>
      </c>
      <c r="R2550" s="8">
        <v>1356863.2899999998</v>
      </c>
      <c r="T2550" s="8">
        <v>1</v>
      </c>
      <c r="U2550" s="6"/>
      <c r="V2550">
        <f t="shared" si="235"/>
        <v>2020</v>
      </c>
      <c r="W2550">
        <f t="shared" si="236"/>
        <v>2020</v>
      </c>
      <c r="X2550" t="str">
        <f t="shared" si="237"/>
        <v>RIJP</v>
      </c>
    </row>
    <row r="2551" spans="1:24" x14ac:dyDescent="0.2">
      <c r="A2551" s="4">
        <v>44014</v>
      </c>
      <c r="B2551" s="4">
        <v>44020</v>
      </c>
      <c r="C2551" t="s">
        <v>624</v>
      </c>
      <c r="D2551" t="s">
        <v>904</v>
      </c>
      <c r="E2551" s="4">
        <v>47672</v>
      </c>
      <c r="F2551" s="6">
        <v>1.5900000000000001E-2</v>
      </c>
      <c r="G2551" s="6">
        <v>1.5900000000000001E-2</v>
      </c>
      <c r="H2551" s="6">
        <v>1.5900000000000001E-2</v>
      </c>
      <c r="I2551" s="6">
        <v>1.5900000000000001E-2</v>
      </c>
      <c r="J2551" s="6">
        <v>1.5900000000000001E-2</v>
      </c>
      <c r="K2551" s="6">
        <v>1.5900000000000001E-2</v>
      </c>
      <c r="L2551" s="6">
        <v>1.5900000000000001E-2</v>
      </c>
      <c r="N2551" s="8">
        <v>13400</v>
      </c>
      <c r="P2551" s="8">
        <v>13400</v>
      </c>
      <c r="R2551" s="8">
        <v>13400</v>
      </c>
      <c r="T2551" s="8">
        <v>1</v>
      </c>
      <c r="U2551" s="6"/>
      <c r="V2551">
        <f t="shared" si="235"/>
        <v>2020</v>
      </c>
      <c r="W2551">
        <f t="shared" si="236"/>
        <v>2020</v>
      </c>
      <c r="X2551" t="str">
        <f t="shared" si="237"/>
        <v>RIJP</v>
      </c>
    </row>
    <row r="2552" spans="1:24" x14ac:dyDescent="0.2">
      <c r="A2552" s="4">
        <v>44014</v>
      </c>
      <c r="B2552" s="4">
        <v>44020</v>
      </c>
      <c r="C2552" t="s">
        <v>624</v>
      </c>
      <c r="D2552" t="s">
        <v>904</v>
      </c>
      <c r="E2552" s="4">
        <v>47672</v>
      </c>
      <c r="F2552" s="6">
        <v>1.5900000000000001E-2</v>
      </c>
      <c r="N2552" s="8">
        <v>1800194.8599999999</v>
      </c>
      <c r="P2552" s="8">
        <v>1800194.8599999999</v>
      </c>
      <c r="R2552" s="8">
        <v>1800194.8599999999</v>
      </c>
      <c r="T2552" s="8">
        <v>1</v>
      </c>
      <c r="U2552" s="6"/>
      <c r="V2552">
        <f t="shared" si="235"/>
        <v>2020</v>
      </c>
      <c r="W2552">
        <f t="shared" si="236"/>
        <v>2020</v>
      </c>
      <c r="X2552" t="str">
        <f t="shared" si="237"/>
        <v>RIJP</v>
      </c>
    </row>
    <row r="2553" spans="1:24" x14ac:dyDescent="0.2">
      <c r="A2553" s="4">
        <v>44014</v>
      </c>
      <c r="B2553" s="4">
        <v>44020</v>
      </c>
      <c r="C2553" t="s">
        <v>624</v>
      </c>
      <c r="D2553" t="s">
        <v>905</v>
      </c>
      <c r="E2553" s="4">
        <v>51323</v>
      </c>
      <c r="F2553" s="6">
        <v>1.7999999999999999E-2</v>
      </c>
      <c r="G2553" s="6">
        <v>1.7999999999999999E-2</v>
      </c>
      <c r="H2553" s="6">
        <v>1.7999999999999999E-2</v>
      </c>
      <c r="I2553" s="6">
        <v>1.7999999999999999E-2</v>
      </c>
      <c r="J2553" s="6">
        <v>1.7999999999999999E-2</v>
      </c>
      <c r="K2553" s="6">
        <v>1.7999999999999999E-2</v>
      </c>
      <c r="L2553" s="6">
        <v>1.7999999999999999E-2</v>
      </c>
      <c r="N2553" s="8">
        <v>1500</v>
      </c>
      <c r="P2553" s="8">
        <v>1500</v>
      </c>
      <c r="R2553" s="8">
        <v>1500</v>
      </c>
      <c r="T2553" s="8">
        <v>1</v>
      </c>
      <c r="U2553" s="6"/>
      <c r="V2553">
        <f t="shared" si="235"/>
        <v>2020</v>
      </c>
      <c r="W2553">
        <f t="shared" si="236"/>
        <v>2020</v>
      </c>
      <c r="X2553" t="str">
        <f t="shared" si="237"/>
        <v>RIJP</v>
      </c>
    </row>
    <row r="2554" spans="1:24" x14ac:dyDescent="0.2">
      <c r="A2554" s="4">
        <v>44014</v>
      </c>
      <c r="B2554" s="4">
        <v>44020</v>
      </c>
      <c r="C2554" t="s">
        <v>624</v>
      </c>
      <c r="D2554" t="s">
        <v>905</v>
      </c>
      <c r="E2554" s="4">
        <v>51323</v>
      </c>
      <c r="F2554" s="6">
        <v>1.7999999999999999E-2</v>
      </c>
      <c r="N2554" s="8">
        <v>201514.34999999998</v>
      </c>
      <c r="P2554" s="8">
        <v>201514.34999999998</v>
      </c>
      <c r="R2554" s="8">
        <v>201514.34999999998</v>
      </c>
      <c r="T2554" s="8">
        <v>1</v>
      </c>
      <c r="U2554" s="6"/>
      <c r="V2554">
        <f t="shared" si="235"/>
        <v>2020</v>
      </c>
      <c r="W2554">
        <f t="shared" si="236"/>
        <v>2020</v>
      </c>
      <c r="X2554" t="str">
        <f t="shared" si="237"/>
        <v>RIJP</v>
      </c>
    </row>
    <row r="2555" spans="1:24" x14ac:dyDescent="0.2">
      <c r="A2555" s="4">
        <v>44019</v>
      </c>
      <c r="B2555" s="4">
        <v>44021</v>
      </c>
      <c r="C2555" t="s">
        <v>628</v>
      </c>
      <c r="D2555" t="s">
        <v>874</v>
      </c>
      <c r="E2555" s="4">
        <v>44204</v>
      </c>
      <c r="F2555" s="6" t="s">
        <v>630</v>
      </c>
      <c r="G2555" s="6">
        <v>3.5937499999999997E-2</v>
      </c>
      <c r="H2555" s="6">
        <v>4.0068699999999999E-2</v>
      </c>
      <c r="I2555" s="6">
        <v>4.8750000000000002E-2</v>
      </c>
      <c r="J2555" s="6">
        <v>3.5937499999999997E-2</v>
      </c>
      <c r="K2555" s="6">
        <v>3.6718800000000003E-2</v>
      </c>
      <c r="L2555" s="6">
        <v>3.7499999999999999E-2</v>
      </c>
      <c r="M2555" s="8">
        <v>7000000</v>
      </c>
      <c r="N2555" s="8">
        <v>491000</v>
      </c>
      <c r="O2555" s="8">
        <v>41606300</v>
      </c>
      <c r="P2555" s="8">
        <v>140000</v>
      </c>
      <c r="Q2555" s="8">
        <v>12750000</v>
      </c>
      <c r="R2555" s="8">
        <v>140000</v>
      </c>
      <c r="S2555" s="8">
        <v>9500000</v>
      </c>
      <c r="T2555" s="8">
        <v>3.5071428571428571</v>
      </c>
      <c r="U2555" s="6">
        <v>3.6900000000000002E-2</v>
      </c>
      <c r="V2555">
        <f t="shared" si="235"/>
        <v>2020</v>
      </c>
      <c r="W2555">
        <f t="shared" si="236"/>
        <v>2020</v>
      </c>
      <c r="X2555" t="str">
        <f t="shared" si="237"/>
        <v>SPNS</v>
      </c>
    </row>
    <row r="2556" spans="1:24" x14ac:dyDescent="0.2">
      <c r="A2556" s="4">
        <v>44019</v>
      </c>
      <c r="B2556" s="4">
        <v>44021</v>
      </c>
      <c r="C2556" t="s">
        <v>628</v>
      </c>
      <c r="D2556" t="s">
        <v>331</v>
      </c>
      <c r="E2556" s="4">
        <v>44576</v>
      </c>
      <c r="F2556" s="6">
        <v>5.45E-2</v>
      </c>
      <c r="G2556" s="6">
        <v>5.2499999999999998E-2</v>
      </c>
      <c r="H2556" s="6">
        <v>5.3820200000000006E-2</v>
      </c>
      <c r="I2556" s="6">
        <v>5.8125000000000003E-2</v>
      </c>
      <c r="J2556" s="6">
        <v>5.2499999999999998E-2</v>
      </c>
      <c r="K2556" s="6">
        <v>5.2606599999999996E-2</v>
      </c>
      <c r="L2556" s="6">
        <v>5.2812499999999998E-2</v>
      </c>
      <c r="N2556" s="8">
        <v>19755000</v>
      </c>
      <c r="P2556" s="8">
        <v>7460000</v>
      </c>
      <c r="R2556" s="8">
        <v>4260000</v>
      </c>
      <c r="T2556" s="8">
        <v>4.637323943661972</v>
      </c>
      <c r="U2556" s="6">
        <v>5.2699999999999997E-2</v>
      </c>
      <c r="V2556">
        <f t="shared" si="235"/>
        <v>2020</v>
      </c>
      <c r="W2556">
        <f t="shared" si="236"/>
        <v>2020</v>
      </c>
      <c r="X2556" t="str">
        <f t="shared" si="237"/>
        <v>PBS0</v>
      </c>
    </row>
    <row r="2557" spans="1:24" x14ac:dyDescent="0.2">
      <c r="A2557" s="4">
        <v>44019</v>
      </c>
      <c r="B2557" s="4">
        <v>44021</v>
      </c>
      <c r="C2557" t="s">
        <v>628</v>
      </c>
      <c r="D2557" t="s">
        <v>844</v>
      </c>
      <c r="E2557" s="4">
        <v>45580</v>
      </c>
      <c r="F2557" s="6">
        <v>6.6250000000000003E-2</v>
      </c>
      <c r="G2557" s="6">
        <v>6.25E-2</v>
      </c>
      <c r="H2557" s="6">
        <v>6.4181799999999997E-2</v>
      </c>
      <c r="I2557" s="6">
        <v>6.6562499999999997E-2</v>
      </c>
      <c r="J2557" s="6">
        <v>6.25E-2</v>
      </c>
      <c r="K2557" s="6">
        <v>6.3591000000000009E-2</v>
      </c>
      <c r="L2557" s="6">
        <v>6.3750000000000001E-2</v>
      </c>
      <c r="N2557" s="8">
        <v>7864500</v>
      </c>
      <c r="P2557" s="8">
        <v>3350000</v>
      </c>
      <c r="R2557" s="8">
        <v>3300000</v>
      </c>
      <c r="T2557" s="8">
        <v>2.3831818181818183</v>
      </c>
      <c r="U2557" s="6">
        <v>6.3600000000000004E-2</v>
      </c>
      <c r="V2557">
        <f t="shared" si="235"/>
        <v>2020</v>
      </c>
      <c r="W2557">
        <f t="shared" si="236"/>
        <v>2020</v>
      </c>
      <c r="X2557" t="str">
        <f t="shared" si="237"/>
        <v>PBS0</v>
      </c>
    </row>
    <row r="2558" spans="1:24" x14ac:dyDescent="0.2">
      <c r="A2558" s="4">
        <v>44019</v>
      </c>
      <c r="B2558" s="4">
        <v>44021</v>
      </c>
      <c r="C2558" t="s">
        <v>628</v>
      </c>
      <c r="D2558" t="s">
        <v>777</v>
      </c>
      <c r="E2558" s="4">
        <v>49049</v>
      </c>
      <c r="F2558" s="6">
        <v>8.6249999999999993E-2</v>
      </c>
      <c r="G2558" s="6">
        <v>7.8125E-2</v>
      </c>
      <c r="H2558" s="6">
        <v>7.8861899999999999E-2</v>
      </c>
      <c r="I2558" s="6">
        <v>0.08</v>
      </c>
      <c r="J2558" s="6">
        <v>7.8125E-2</v>
      </c>
      <c r="K2558" s="6">
        <v>7.8472600000000003E-2</v>
      </c>
      <c r="L2558" s="6">
        <v>7.9062499999999994E-2</v>
      </c>
      <c r="N2558" s="8">
        <v>1875500</v>
      </c>
      <c r="P2558" s="8">
        <v>700000</v>
      </c>
      <c r="R2558" s="8">
        <v>700000</v>
      </c>
      <c r="T2558" s="8">
        <v>2.6792857142857143</v>
      </c>
      <c r="U2558" s="6">
        <v>7.85E-2</v>
      </c>
      <c r="V2558">
        <f t="shared" si="235"/>
        <v>2020</v>
      </c>
      <c r="W2558">
        <f t="shared" si="236"/>
        <v>2020</v>
      </c>
      <c r="X2558" t="str">
        <f t="shared" si="237"/>
        <v>PBS0</v>
      </c>
    </row>
    <row r="2559" spans="1:24" x14ac:dyDescent="0.2">
      <c r="A2559" s="4">
        <v>44019</v>
      </c>
      <c r="B2559" s="4">
        <v>44021</v>
      </c>
      <c r="C2559" t="s">
        <v>628</v>
      </c>
      <c r="D2559" t="s">
        <v>410</v>
      </c>
      <c r="E2559" s="4">
        <v>52336</v>
      </c>
      <c r="F2559" s="6">
        <v>6.7500000000000004E-2</v>
      </c>
      <c r="G2559" s="6">
        <v>7.9687499999999994E-2</v>
      </c>
      <c r="H2559" s="6">
        <v>8.1370200000000004E-2</v>
      </c>
      <c r="I2559" s="6">
        <v>8.2187499999999997E-2</v>
      </c>
      <c r="J2559" s="6">
        <v>7.9687499999999994E-2</v>
      </c>
      <c r="K2559" s="6">
        <v>8.0699499999999993E-2</v>
      </c>
      <c r="L2559" s="6">
        <v>8.1250000000000003E-2</v>
      </c>
      <c r="N2559" s="8">
        <v>4786600</v>
      </c>
      <c r="P2559" s="8">
        <v>1100000</v>
      </c>
      <c r="R2559" s="8">
        <v>1100000</v>
      </c>
      <c r="T2559" s="8">
        <v>4.351454545454545</v>
      </c>
      <c r="U2559" s="6">
        <v>8.0699999999999994E-2</v>
      </c>
      <c r="V2559">
        <f t="shared" si="235"/>
        <v>2020</v>
      </c>
      <c r="W2559">
        <f t="shared" si="236"/>
        <v>2020</v>
      </c>
      <c r="X2559" t="str">
        <f t="shared" si="237"/>
        <v>PBS0</v>
      </c>
    </row>
    <row r="2560" spans="1:24" x14ac:dyDescent="0.2">
      <c r="A2560" s="4">
        <v>44019</v>
      </c>
      <c r="B2560" s="4">
        <v>44021</v>
      </c>
      <c r="C2560" t="s">
        <v>628</v>
      </c>
      <c r="D2560" t="s">
        <v>906</v>
      </c>
      <c r="E2560" s="4">
        <v>53615</v>
      </c>
      <c r="F2560" s="6">
        <v>0.08</v>
      </c>
      <c r="G2560" s="6">
        <v>8.1562499999999996E-2</v>
      </c>
      <c r="H2560" s="6">
        <v>8.2633299999999993E-2</v>
      </c>
      <c r="I2560" s="6">
        <v>8.3750000000000005E-2</v>
      </c>
      <c r="J2560" s="6" t="s">
        <v>21</v>
      </c>
      <c r="K2560" s="6" t="s">
        <v>21</v>
      </c>
      <c r="L2560" s="6" t="s">
        <v>21</v>
      </c>
      <c r="N2560" s="8">
        <v>6833700</v>
      </c>
      <c r="P2560" s="8">
        <v>0</v>
      </c>
      <c r="R2560" s="8">
        <v>0</v>
      </c>
      <c r="U2560" s="6">
        <v>7.9399999999999998E-2</v>
      </c>
      <c r="V2560">
        <f t="shared" si="235"/>
        <v>2020</v>
      </c>
      <c r="W2560">
        <f t="shared" si="236"/>
        <v>2020</v>
      </c>
      <c r="X2560" t="str">
        <f t="shared" si="237"/>
        <v>PBS0</v>
      </c>
    </row>
    <row r="2561" spans="1:24" x14ac:dyDescent="0.2">
      <c r="A2561" s="4">
        <v>44026</v>
      </c>
      <c r="B2561" s="4">
        <v>44028</v>
      </c>
      <c r="C2561" t="s">
        <v>628</v>
      </c>
      <c r="D2561" t="s">
        <v>907</v>
      </c>
      <c r="E2561" s="4">
        <v>44119</v>
      </c>
      <c r="F2561" s="6" t="s">
        <v>630</v>
      </c>
      <c r="G2561" s="6">
        <v>3.7999999999999999E-2</v>
      </c>
      <c r="H2561" s="6">
        <v>3.7999999999999999E-2</v>
      </c>
      <c r="I2561" s="6">
        <v>3.7999999999999999E-2</v>
      </c>
      <c r="J2561" s="6">
        <v>3.7999999999999999E-2</v>
      </c>
      <c r="K2561" s="6" t="s">
        <v>21</v>
      </c>
      <c r="L2561" s="6" t="s">
        <v>21</v>
      </c>
      <c r="M2561" s="8">
        <v>20000000</v>
      </c>
      <c r="N2561" s="8">
        <v>300000</v>
      </c>
      <c r="O2561" s="8">
        <v>61162700</v>
      </c>
      <c r="P2561" s="8">
        <v>0</v>
      </c>
      <c r="Q2561" s="8">
        <v>33926428</v>
      </c>
      <c r="R2561" s="8">
        <v>0</v>
      </c>
      <c r="S2561" s="8">
        <v>22000000</v>
      </c>
      <c r="T2561" s="8">
        <v>0</v>
      </c>
      <c r="U2561" s="6">
        <v>3.6499999999999998E-2</v>
      </c>
      <c r="V2561">
        <f t="shared" si="235"/>
        <v>2020</v>
      </c>
      <c r="W2561">
        <f t="shared" si="236"/>
        <v>2020</v>
      </c>
      <c r="X2561" t="str">
        <f t="shared" si="237"/>
        <v>SPN0</v>
      </c>
    </row>
    <row r="2562" spans="1:24" x14ac:dyDescent="0.2">
      <c r="A2562" s="4">
        <v>44026</v>
      </c>
      <c r="B2562" s="4">
        <v>44028</v>
      </c>
      <c r="C2562" t="s">
        <v>628</v>
      </c>
      <c r="D2562" t="s">
        <v>886</v>
      </c>
      <c r="E2562" s="4">
        <v>44315</v>
      </c>
      <c r="F2562" s="6" t="s">
        <v>630</v>
      </c>
      <c r="G2562" s="6">
        <v>3.85E-2</v>
      </c>
      <c r="H2562" s="6">
        <v>3.9093799999999998E-2</v>
      </c>
      <c r="I2562" s="6">
        <v>0.04</v>
      </c>
      <c r="J2562" s="6">
        <v>3.85E-2</v>
      </c>
      <c r="K2562" s="6" t="s">
        <v>21</v>
      </c>
      <c r="L2562" s="6" t="s">
        <v>21</v>
      </c>
      <c r="N2562" s="8">
        <v>1750000</v>
      </c>
      <c r="P2562" s="8">
        <v>0</v>
      </c>
      <c r="R2562" s="8">
        <v>0</v>
      </c>
      <c r="T2562" s="8">
        <v>0</v>
      </c>
      <c r="U2562" s="6">
        <v>3.7999999999999999E-2</v>
      </c>
      <c r="V2562">
        <f t="shared" si="235"/>
        <v>2020</v>
      </c>
      <c r="W2562">
        <f t="shared" si="236"/>
        <v>2020</v>
      </c>
      <c r="X2562" t="str">
        <f t="shared" si="237"/>
        <v>SPN1</v>
      </c>
    </row>
    <row r="2563" spans="1:24" x14ac:dyDescent="0.2">
      <c r="A2563" s="4">
        <v>44026</v>
      </c>
      <c r="B2563" s="4">
        <v>44028</v>
      </c>
      <c r="C2563" t="s">
        <v>628</v>
      </c>
      <c r="D2563" t="s">
        <v>830</v>
      </c>
      <c r="E2563" s="4">
        <v>45823</v>
      </c>
      <c r="F2563" s="6">
        <v>6.5000000000000002E-2</v>
      </c>
      <c r="G2563" s="6">
        <v>6.25E-2</v>
      </c>
      <c r="H2563" s="6">
        <v>6.3298500000000008E-2</v>
      </c>
      <c r="I2563" s="6">
        <v>6.5000000000000002E-2</v>
      </c>
      <c r="J2563" s="6">
        <v>6.25E-2</v>
      </c>
      <c r="K2563" s="6">
        <v>6.2860299999999994E-2</v>
      </c>
      <c r="L2563" s="6">
        <v>6.3E-2</v>
      </c>
      <c r="N2563" s="8">
        <v>25106000</v>
      </c>
      <c r="P2563" s="8">
        <v>14300000</v>
      </c>
      <c r="R2563" s="8">
        <v>8050000</v>
      </c>
      <c r="T2563" s="8">
        <v>3.1187577639751551</v>
      </c>
      <c r="U2563" s="6">
        <v>6.3E-2</v>
      </c>
      <c r="V2563">
        <f t="shared" si="235"/>
        <v>2020</v>
      </c>
      <c r="W2563">
        <f t="shared" si="236"/>
        <v>2020</v>
      </c>
      <c r="X2563" t="str">
        <f t="shared" si="237"/>
        <v>FR00</v>
      </c>
    </row>
    <row r="2564" spans="1:24" x14ac:dyDescent="0.2">
      <c r="A2564" s="4">
        <v>44026</v>
      </c>
      <c r="B2564" s="4">
        <v>44028</v>
      </c>
      <c r="C2564" t="s">
        <v>628</v>
      </c>
      <c r="D2564" t="s">
        <v>831</v>
      </c>
      <c r="E2564" s="4">
        <v>47741</v>
      </c>
      <c r="F2564" s="6">
        <v>7.0000000000000007E-2</v>
      </c>
      <c r="G2564" s="6">
        <v>7.0000000000000007E-2</v>
      </c>
      <c r="H2564" s="6">
        <v>7.0794799999999991E-2</v>
      </c>
      <c r="I2564" s="6">
        <v>7.1999999999999995E-2</v>
      </c>
      <c r="J2564" s="6">
        <v>7.0000000000000007E-2</v>
      </c>
      <c r="K2564" s="6">
        <v>7.0476800000000006E-2</v>
      </c>
      <c r="L2564" s="6">
        <v>7.0699999999999999E-2</v>
      </c>
      <c r="N2564" s="8">
        <v>15489000</v>
      </c>
      <c r="P2564" s="8">
        <v>7500000</v>
      </c>
      <c r="R2564" s="8">
        <v>6750000</v>
      </c>
      <c r="T2564" s="8">
        <v>2.2946666666666666</v>
      </c>
      <c r="U2564" s="6">
        <v>7.0499999999999993E-2</v>
      </c>
      <c r="V2564">
        <f t="shared" si="235"/>
        <v>2020</v>
      </c>
      <c r="W2564">
        <f t="shared" si="236"/>
        <v>2020</v>
      </c>
      <c r="X2564" t="str">
        <f t="shared" si="237"/>
        <v>FR00</v>
      </c>
    </row>
    <row r="2565" spans="1:24" x14ac:dyDescent="0.2">
      <c r="A2565" s="4">
        <v>44026</v>
      </c>
      <c r="B2565" s="4">
        <v>44028</v>
      </c>
      <c r="C2565" t="s">
        <v>628</v>
      </c>
      <c r="D2565" t="s">
        <v>825</v>
      </c>
      <c r="E2565" s="4">
        <v>49475</v>
      </c>
      <c r="F2565" s="6">
        <v>7.4999999999999997E-2</v>
      </c>
      <c r="G2565" s="6">
        <v>7.51E-2</v>
      </c>
      <c r="H2565" s="6">
        <v>7.5632400000000002E-2</v>
      </c>
      <c r="I2565" s="6">
        <v>7.6700000000000004E-2</v>
      </c>
      <c r="J2565" s="6">
        <v>7.51E-2</v>
      </c>
      <c r="K2565" s="6">
        <v>7.5438199999999997E-2</v>
      </c>
      <c r="L2565" s="6">
        <v>7.5600000000000001E-2</v>
      </c>
      <c r="N2565" s="8">
        <v>9037100</v>
      </c>
      <c r="P2565" s="8">
        <v>6950000</v>
      </c>
      <c r="R2565" s="8">
        <v>3700000</v>
      </c>
      <c r="T2565" s="8">
        <v>2.4424594594594593</v>
      </c>
      <c r="U2565" s="6">
        <v>7.5600000000000001E-2</v>
      </c>
      <c r="V2565">
        <f t="shared" si="235"/>
        <v>2020</v>
      </c>
      <c r="W2565">
        <f t="shared" si="236"/>
        <v>2020</v>
      </c>
      <c r="X2565" t="str">
        <f t="shared" si="237"/>
        <v>FR00</v>
      </c>
    </row>
    <row r="2566" spans="1:24" x14ac:dyDescent="0.2">
      <c r="A2566" s="4">
        <v>44026</v>
      </c>
      <c r="B2566" s="4">
        <v>44028</v>
      </c>
      <c r="C2566" t="s">
        <v>628</v>
      </c>
      <c r="D2566" t="s">
        <v>851</v>
      </c>
      <c r="E2566" s="4">
        <v>51241</v>
      </c>
      <c r="F2566" s="6">
        <v>7.4999999999999997E-2</v>
      </c>
      <c r="G2566" s="6">
        <v>7.5200000000000003E-2</v>
      </c>
      <c r="H2566" s="6">
        <v>7.5774899999999992E-2</v>
      </c>
      <c r="I2566" s="6">
        <v>7.9000000000000001E-2</v>
      </c>
      <c r="J2566" s="6">
        <v>7.5200000000000003E-2</v>
      </c>
      <c r="K2566" s="6">
        <v>7.5644400000000001E-2</v>
      </c>
      <c r="L2566" s="6">
        <v>7.5800000000000006E-2</v>
      </c>
      <c r="N2566" s="8">
        <v>5469500</v>
      </c>
      <c r="P2566" s="8">
        <v>3076428</v>
      </c>
      <c r="R2566" s="8">
        <v>2050000</v>
      </c>
      <c r="T2566" s="8">
        <v>2.6680487804878048</v>
      </c>
      <c r="U2566" s="6">
        <v>7.5800000000000006E-2</v>
      </c>
      <c r="V2566">
        <f t="shared" si="235"/>
        <v>2020</v>
      </c>
      <c r="W2566">
        <f t="shared" si="236"/>
        <v>2020</v>
      </c>
      <c r="X2566" t="str">
        <f t="shared" si="237"/>
        <v>FR00</v>
      </c>
    </row>
    <row r="2567" spans="1:24" x14ac:dyDescent="0.2">
      <c r="A2567" s="4">
        <v>44026</v>
      </c>
      <c r="B2567" s="4">
        <v>44028</v>
      </c>
      <c r="C2567" t="s">
        <v>628</v>
      </c>
      <c r="D2567" t="s">
        <v>680</v>
      </c>
      <c r="E2567" s="4">
        <v>54193</v>
      </c>
      <c r="F2567" s="6">
        <v>7.3749999999999996E-2</v>
      </c>
      <c r="G2567" s="6">
        <v>7.5999999999999998E-2</v>
      </c>
      <c r="H2567" s="6">
        <v>7.6615100000000005E-2</v>
      </c>
      <c r="I2567" s="6">
        <v>7.85E-2</v>
      </c>
      <c r="J2567" s="6">
        <v>7.5999999999999998E-2</v>
      </c>
      <c r="K2567" s="6">
        <v>7.6393900000000001E-2</v>
      </c>
      <c r="L2567" s="6">
        <v>7.6499999999999999E-2</v>
      </c>
      <c r="N2567" s="8">
        <v>4011100</v>
      </c>
      <c r="P2567" s="8">
        <v>2100000</v>
      </c>
      <c r="R2567" s="8">
        <v>1450000</v>
      </c>
      <c r="T2567" s="8">
        <v>2.7662758620689654</v>
      </c>
      <c r="U2567" s="6">
        <v>7.6499999999999999E-2</v>
      </c>
      <c r="V2567">
        <f t="shared" si="235"/>
        <v>2020</v>
      </c>
      <c r="W2567">
        <f t="shared" si="236"/>
        <v>2020</v>
      </c>
      <c r="X2567" t="str">
        <f t="shared" si="237"/>
        <v>FR00</v>
      </c>
    </row>
    <row r="2568" spans="1:24" x14ac:dyDescent="0.2">
      <c r="A2568" s="4">
        <v>44027</v>
      </c>
      <c r="B2568" s="4">
        <v>44027</v>
      </c>
      <c r="C2568" t="s">
        <v>624</v>
      </c>
      <c r="D2568" t="s">
        <v>908</v>
      </c>
      <c r="E2568" s="4">
        <v>45122</v>
      </c>
      <c r="F2568" s="6">
        <v>6.4000000000000001E-2</v>
      </c>
      <c r="K2568" s="6">
        <v>6.4000000000000001E-2</v>
      </c>
      <c r="M2568" s="8">
        <v>10000000</v>
      </c>
      <c r="N2568" s="8">
        <v>18336042</v>
      </c>
      <c r="O2568" s="8">
        <v>18336042</v>
      </c>
      <c r="P2568" s="8">
        <v>18336042</v>
      </c>
      <c r="Q2568" s="8">
        <v>18336042</v>
      </c>
      <c r="R2568" s="8">
        <v>18336042</v>
      </c>
      <c r="S2568" s="8">
        <v>18336042</v>
      </c>
      <c r="T2568" s="8">
        <v>1</v>
      </c>
      <c r="U2568" s="6">
        <v>6.4000000000000001E-2</v>
      </c>
      <c r="V2568">
        <f t="shared" si="235"/>
        <v>2020</v>
      </c>
      <c r="W2568">
        <f t="shared" si="236"/>
        <v>2020</v>
      </c>
      <c r="X2568" t="str">
        <f t="shared" si="237"/>
        <v>ORI0</v>
      </c>
    </row>
    <row r="2569" spans="1:24" x14ac:dyDescent="0.2">
      <c r="A2569" s="4">
        <v>44033</v>
      </c>
      <c r="B2569" s="4">
        <v>44035</v>
      </c>
      <c r="C2569" t="s">
        <v>628</v>
      </c>
      <c r="D2569" t="s">
        <v>874</v>
      </c>
      <c r="E2569" s="4">
        <v>44204</v>
      </c>
      <c r="F2569" s="6" t="s">
        <v>630</v>
      </c>
      <c r="G2569" s="6">
        <v>3.6562499999999998E-2</v>
      </c>
      <c r="H2569" s="6">
        <v>3.7044899999999999E-2</v>
      </c>
      <c r="I2569" s="6">
        <v>4.2187500000000003E-2</v>
      </c>
      <c r="J2569" s="6">
        <v>3.6562499999999998E-2</v>
      </c>
      <c r="K2569" s="6">
        <v>3.6562499999999998E-2</v>
      </c>
      <c r="L2569" s="6">
        <v>3.6562499999999998E-2</v>
      </c>
      <c r="M2569" s="8">
        <v>8000000</v>
      </c>
      <c r="N2569" s="8">
        <v>2565000</v>
      </c>
      <c r="O2569" s="8">
        <v>40203300</v>
      </c>
      <c r="P2569" s="8">
        <v>1250000</v>
      </c>
      <c r="Q2569" s="8">
        <v>26805785</v>
      </c>
      <c r="R2569" s="8">
        <v>1100000</v>
      </c>
      <c r="S2569" s="8">
        <v>11000000</v>
      </c>
      <c r="T2569" s="8">
        <v>2.331818181818182</v>
      </c>
      <c r="U2569" s="6">
        <v>3.6600000000000001E-2</v>
      </c>
      <c r="V2569">
        <f t="shared" si="235"/>
        <v>2020</v>
      </c>
      <c r="W2569">
        <f t="shared" si="236"/>
        <v>2020</v>
      </c>
      <c r="X2569" t="str">
        <f t="shared" si="237"/>
        <v>SPNS</v>
      </c>
    </row>
    <row r="2570" spans="1:24" x14ac:dyDescent="0.2">
      <c r="A2570" s="4">
        <v>44033</v>
      </c>
      <c r="B2570" s="4">
        <v>44035</v>
      </c>
      <c r="C2570" t="s">
        <v>628</v>
      </c>
      <c r="D2570" t="s">
        <v>331</v>
      </c>
      <c r="E2570" s="4">
        <v>44576</v>
      </c>
      <c r="F2570" s="6">
        <v>5.45E-2</v>
      </c>
      <c r="G2570" s="6">
        <v>0.05</v>
      </c>
      <c r="H2570" s="6">
        <v>5.0946899999999996E-2</v>
      </c>
      <c r="I2570" s="6">
        <v>5.5937500000000001E-2</v>
      </c>
      <c r="J2570" s="6">
        <v>0.05</v>
      </c>
      <c r="K2570" s="6">
        <v>0.05</v>
      </c>
      <c r="L2570" s="6">
        <v>0.05</v>
      </c>
      <c r="N2570" s="8">
        <v>14886000</v>
      </c>
      <c r="P2570" s="8">
        <v>9600000</v>
      </c>
      <c r="R2570" s="8">
        <v>2350000</v>
      </c>
      <c r="T2570" s="8">
        <v>6.3344680851063826</v>
      </c>
      <c r="U2570" s="6">
        <v>5.04E-2</v>
      </c>
      <c r="V2570">
        <f t="shared" si="235"/>
        <v>2020</v>
      </c>
      <c r="W2570">
        <f t="shared" si="236"/>
        <v>2020</v>
      </c>
      <c r="X2570" t="str">
        <f t="shared" si="237"/>
        <v>PBS0</v>
      </c>
    </row>
    <row r="2571" spans="1:24" x14ac:dyDescent="0.2">
      <c r="A2571" s="4">
        <v>44033</v>
      </c>
      <c r="B2571" s="4">
        <v>44035</v>
      </c>
      <c r="C2571" t="s">
        <v>628</v>
      </c>
      <c r="D2571" t="s">
        <v>844</v>
      </c>
      <c r="E2571" s="4">
        <v>45580</v>
      </c>
      <c r="F2571" s="6">
        <v>6.6250000000000003E-2</v>
      </c>
      <c r="G2571" s="6">
        <v>0.06</v>
      </c>
      <c r="H2571" s="6">
        <v>6.22932E-2</v>
      </c>
      <c r="I2571" s="6">
        <v>6.5937499999999996E-2</v>
      </c>
      <c r="J2571" s="6">
        <v>0.06</v>
      </c>
      <c r="K2571" s="6">
        <v>6.1101200000000001E-2</v>
      </c>
      <c r="L2571" s="6">
        <v>6.1249999999999999E-2</v>
      </c>
      <c r="N2571" s="8">
        <v>6541500</v>
      </c>
      <c r="P2571" s="8">
        <v>6541500</v>
      </c>
      <c r="R2571" s="8">
        <v>1200000</v>
      </c>
      <c r="T2571" s="8">
        <v>5.4512499999999999</v>
      </c>
      <c r="U2571" s="6">
        <v>6.25E-2</v>
      </c>
      <c r="V2571">
        <f t="shared" si="235"/>
        <v>2020</v>
      </c>
      <c r="W2571">
        <f t="shared" si="236"/>
        <v>2020</v>
      </c>
      <c r="X2571" t="str">
        <f t="shared" si="237"/>
        <v>PBS0</v>
      </c>
    </row>
    <row r="2572" spans="1:24" x14ac:dyDescent="0.2">
      <c r="A2572" s="4">
        <v>44033</v>
      </c>
      <c r="B2572" s="4">
        <v>44035</v>
      </c>
      <c r="C2572" t="s">
        <v>628</v>
      </c>
      <c r="D2572" t="s">
        <v>777</v>
      </c>
      <c r="E2572" s="4">
        <v>49049</v>
      </c>
      <c r="F2572" s="6">
        <v>8.6249999999999993E-2</v>
      </c>
      <c r="G2572" s="6">
        <v>7.7499999999999999E-2</v>
      </c>
      <c r="H2572" s="6">
        <v>7.8085200000000007E-2</v>
      </c>
      <c r="I2572" s="6">
        <v>0.08</v>
      </c>
      <c r="J2572" s="6">
        <v>7.7499999999999999E-2</v>
      </c>
      <c r="K2572" s="6">
        <v>7.7721999999999999E-2</v>
      </c>
      <c r="L2572" s="6">
        <v>7.7812500000000007E-2</v>
      </c>
      <c r="N2572" s="8">
        <v>5875000</v>
      </c>
      <c r="P2572" s="8">
        <v>4114285</v>
      </c>
      <c r="R2572" s="8">
        <v>1100000</v>
      </c>
      <c r="T2572" s="8">
        <v>5.3409090909090908</v>
      </c>
      <c r="U2572" s="6">
        <v>7.8200000000000006E-2</v>
      </c>
      <c r="V2572">
        <f t="shared" si="235"/>
        <v>2020</v>
      </c>
      <c r="W2572">
        <f t="shared" si="236"/>
        <v>2020</v>
      </c>
      <c r="X2572" t="str">
        <f t="shared" si="237"/>
        <v>PBS0</v>
      </c>
    </row>
    <row r="2573" spans="1:24" x14ac:dyDescent="0.2">
      <c r="A2573" s="4">
        <v>44033</v>
      </c>
      <c r="B2573" s="4">
        <v>44035</v>
      </c>
      <c r="C2573" t="s">
        <v>628</v>
      </c>
      <c r="D2573" t="s">
        <v>906</v>
      </c>
      <c r="E2573" s="4">
        <v>53615</v>
      </c>
      <c r="F2573" s="6">
        <v>0.08</v>
      </c>
      <c r="G2573" s="6">
        <v>7.8750000000000001E-2</v>
      </c>
      <c r="H2573" s="6">
        <v>7.9674399999999992E-2</v>
      </c>
      <c r="I2573" s="6">
        <v>8.1562499999999996E-2</v>
      </c>
      <c r="J2573" s="6">
        <v>7.8750000000000001E-2</v>
      </c>
      <c r="K2573" s="6">
        <v>7.9491499999999993E-2</v>
      </c>
      <c r="L2573" s="6">
        <v>7.9687499999999994E-2</v>
      </c>
      <c r="N2573" s="8">
        <v>10335800</v>
      </c>
      <c r="P2573" s="8">
        <v>5300000</v>
      </c>
      <c r="R2573" s="8">
        <v>5250000</v>
      </c>
      <c r="T2573" s="8">
        <v>1.9687238095238095</v>
      </c>
      <c r="U2573" s="6">
        <v>7.9500000000000001E-2</v>
      </c>
      <c r="V2573">
        <f t="shared" si="235"/>
        <v>2020</v>
      </c>
      <c r="W2573">
        <f t="shared" si="236"/>
        <v>2020</v>
      </c>
      <c r="X2573" t="str">
        <f t="shared" si="237"/>
        <v>PBS0</v>
      </c>
    </row>
    <row r="2574" spans="1:24" x14ac:dyDescent="0.2">
      <c r="A2574" s="4">
        <v>44040</v>
      </c>
      <c r="B2574" s="4">
        <v>44042</v>
      </c>
      <c r="C2574" t="s">
        <v>628</v>
      </c>
      <c r="D2574" t="s">
        <v>909</v>
      </c>
      <c r="E2574" s="4">
        <v>44133</v>
      </c>
      <c r="F2574" s="6" t="s">
        <v>630</v>
      </c>
      <c r="G2574" s="6">
        <v>3.4299999999999997E-2</v>
      </c>
      <c r="H2574" s="6">
        <v>3.4828600000000001E-2</v>
      </c>
      <c r="I2574" s="6">
        <v>3.5000000000000003E-2</v>
      </c>
      <c r="J2574" s="6">
        <v>3.4299999999999997E-2</v>
      </c>
      <c r="K2574" s="6">
        <v>3.4828600000000001E-2</v>
      </c>
      <c r="L2574" s="6">
        <v>3.5000000000000003E-2</v>
      </c>
      <c r="M2574" s="8">
        <v>20000000</v>
      </c>
      <c r="N2574" s="8">
        <v>800000</v>
      </c>
      <c r="O2574" s="8">
        <v>72780600</v>
      </c>
      <c r="P2574" s="8">
        <v>280000</v>
      </c>
      <c r="Q2574" s="8">
        <v>37220000</v>
      </c>
      <c r="R2574" s="8">
        <v>280000</v>
      </c>
      <c r="S2574" s="8">
        <v>22000000</v>
      </c>
      <c r="T2574" s="8">
        <v>0</v>
      </c>
      <c r="U2574" s="6">
        <v>3.5000000000000003E-2</v>
      </c>
      <c r="V2574">
        <f t="shared" si="235"/>
        <v>2020</v>
      </c>
      <c r="W2574">
        <f t="shared" si="236"/>
        <v>2020</v>
      </c>
      <c r="X2574" t="str">
        <f t="shared" si="237"/>
        <v>SPN0</v>
      </c>
    </row>
    <row r="2575" spans="1:24" x14ac:dyDescent="0.2">
      <c r="A2575" s="4">
        <v>44040</v>
      </c>
      <c r="B2575" s="4">
        <v>44042</v>
      </c>
      <c r="C2575" t="s">
        <v>628</v>
      </c>
      <c r="D2575" t="s">
        <v>886</v>
      </c>
      <c r="E2575" s="4">
        <v>44315</v>
      </c>
      <c r="F2575" s="6" t="s">
        <v>630</v>
      </c>
      <c r="G2575" s="6">
        <v>3.6999999999999998E-2</v>
      </c>
      <c r="H2575" s="6">
        <v>3.8091399999999997E-2</v>
      </c>
      <c r="I2575" s="6">
        <v>0.04</v>
      </c>
      <c r="J2575" s="6">
        <v>3.6999999999999998E-2</v>
      </c>
      <c r="K2575" s="6">
        <v>3.7443999999999998E-2</v>
      </c>
      <c r="L2575" s="6">
        <v>3.78E-2</v>
      </c>
      <c r="N2575" s="8">
        <v>3440000</v>
      </c>
      <c r="P2575" s="8">
        <v>3300000</v>
      </c>
      <c r="R2575" s="8">
        <v>1000000</v>
      </c>
      <c r="T2575" s="8">
        <v>0</v>
      </c>
      <c r="U2575" s="6">
        <v>3.7999999999999999E-2</v>
      </c>
      <c r="V2575">
        <f t="shared" si="235"/>
        <v>2020</v>
      </c>
      <c r="W2575">
        <f t="shared" si="236"/>
        <v>2020</v>
      </c>
      <c r="X2575" t="str">
        <f t="shared" si="237"/>
        <v>SPN1</v>
      </c>
    </row>
    <row r="2576" spans="1:24" x14ac:dyDescent="0.2">
      <c r="A2576" s="4">
        <v>44040</v>
      </c>
      <c r="B2576" s="4">
        <v>44042</v>
      </c>
      <c r="C2576" t="s">
        <v>628</v>
      </c>
      <c r="D2576" t="s">
        <v>830</v>
      </c>
      <c r="E2576" s="4">
        <v>45823</v>
      </c>
      <c r="F2576" s="6">
        <v>6.5000000000000002E-2</v>
      </c>
      <c r="G2576" s="6">
        <v>5.9299999999999999E-2</v>
      </c>
      <c r="H2576" s="6">
        <v>5.9688699999999997E-2</v>
      </c>
      <c r="I2576" s="6">
        <v>6.0999999999999999E-2</v>
      </c>
      <c r="J2576" s="6">
        <v>5.9299999999999999E-2</v>
      </c>
      <c r="K2576" s="6">
        <v>5.9440699999999999E-2</v>
      </c>
      <c r="L2576" s="6">
        <v>5.96E-2</v>
      </c>
      <c r="N2576" s="8">
        <v>17479000</v>
      </c>
      <c r="P2576" s="8">
        <v>14690000</v>
      </c>
      <c r="R2576" s="8">
        <v>7220000</v>
      </c>
      <c r="T2576" s="8">
        <v>2.4209141274238228</v>
      </c>
      <c r="U2576" s="6">
        <v>5.96E-2</v>
      </c>
      <c r="V2576">
        <f t="shared" si="235"/>
        <v>2020</v>
      </c>
      <c r="W2576">
        <f t="shared" si="236"/>
        <v>2020</v>
      </c>
      <c r="X2576" t="str">
        <f t="shared" si="237"/>
        <v>FR00</v>
      </c>
    </row>
    <row r="2577" spans="1:24" x14ac:dyDescent="0.2">
      <c r="A2577" s="4">
        <v>44040</v>
      </c>
      <c r="B2577" s="4">
        <v>44042</v>
      </c>
      <c r="C2577" t="s">
        <v>628</v>
      </c>
      <c r="D2577" t="s">
        <v>831</v>
      </c>
      <c r="E2577" s="4">
        <v>47741</v>
      </c>
      <c r="F2577" s="6">
        <v>7.0000000000000007E-2</v>
      </c>
      <c r="G2577" s="6">
        <v>6.7900000000000002E-2</v>
      </c>
      <c r="H2577" s="6">
        <v>6.8377599999999997E-2</v>
      </c>
      <c r="I2577" s="6">
        <v>6.9500000000000006E-2</v>
      </c>
      <c r="J2577" s="6">
        <v>6.7900000000000002E-2</v>
      </c>
      <c r="K2577" s="6">
        <v>6.8099999999999994E-2</v>
      </c>
      <c r="L2577" s="6">
        <v>6.8199999999999997E-2</v>
      </c>
      <c r="N2577" s="8">
        <v>21355000</v>
      </c>
      <c r="P2577" s="8">
        <v>4750000</v>
      </c>
      <c r="R2577" s="8">
        <v>4750000</v>
      </c>
      <c r="T2577" s="8">
        <v>4.4957894736842103</v>
      </c>
      <c r="U2577" s="6">
        <v>6.8099999999999994E-2</v>
      </c>
      <c r="V2577">
        <f t="shared" si="235"/>
        <v>2020</v>
      </c>
      <c r="W2577">
        <f t="shared" si="236"/>
        <v>2020</v>
      </c>
      <c r="X2577" t="str">
        <f t="shared" si="237"/>
        <v>FR00</v>
      </c>
    </row>
    <row r="2578" spans="1:24" x14ac:dyDescent="0.2">
      <c r="A2578" s="4">
        <v>44040</v>
      </c>
      <c r="B2578" s="4">
        <v>44042</v>
      </c>
      <c r="C2578" t="s">
        <v>628</v>
      </c>
      <c r="D2578" t="s">
        <v>825</v>
      </c>
      <c r="E2578" s="4">
        <v>49475</v>
      </c>
      <c r="F2578" s="6">
        <v>7.4999999999999997E-2</v>
      </c>
      <c r="G2578" s="6">
        <v>7.2599999999999998E-2</v>
      </c>
      <c r="H2578" s="6">
        <v>7.3008100000000006E-2</v>
      </c>
      <c r="I2578" s="6">
        <v>7.4300000000000005E-2</v>
      </c>
      <c r="J2578" s="6">
        <v>7.2599999999999998E-2</v>
      </c>
      <c r="K2578" s="6">
        <v>7.2809899999999997E-2</v>
      </c>
      <c r="L2578" s="6">
        <v>7.2900000000000006E-2</v>
      </c>
      <c r="N2578" s="8">
        <v>10288900</v>
      </c>
      <c r="P2578" s="8">
        <v>5800000</v>
      </c>
      <c r="R2578" s="8">
        <v>3450000</v>
      </c>
      <c r="T2578" s="8">
        <v>2.9822898550724637</v>
      </c>
      <c r="U2578" s="6">
        <v>7.2900000000000006E-2</v>
      </c>
      <c r="V2578">
        <f t="shared" si="235"/>
        <v>2020</v>
      </c>
      <c r="W2578">
        <f t="shared" si="236"/>
        <v>2020</v>
      </c>
      <c r="X2578" t="str">
        <f t="shared" si="237"/>
        <v>FR00</v>
      </c>
    </row>
    <row r="2579" spans="1:24" x14ac:dyDescent="0.2">
      <c r="A2579" s="4">
        <v>44040</v>
      </c>
      <c r="B2579" s="4">
        <v>44042</v>
      </c>
      <c r="C2579" t="s">
        <v>628</v>
      </c>
      <c r="D2579" t="s">
        <v>851</v>
      </c>
      <c r="E2579" s="4">
        <v>51241</v>
      </c>
      <c r="F2579" s="6">
        <v>7.4999999999999997E-2</v>
      </c>
      <c r="G2579" s="6">
        <v>7.3800000000000004E-2</v>
      </c>
      <c r="H2579" s="6">
        <v>7.4153499999999997E-2</v>
      </c>
      <c r="I2579" s="6">
        <v>7.4999999999999997E-2</v>
      </c>
      <c r="J2579" s="6">
        <v>7.3800000000000004E-2</v>
      </c>
      <c r="K2579" s="6">
        <v>7.4007299999999998E-2</v>
      </c>
      <c r="L2579" s="6">
        <v>7.4099999999999999E-2</v>
      </c>
      <c r="N2579" s="8">
        <v>8090900</v>
      </c>
      <c r="P2579" s="8">
        <v>4500000</v>
      </c>
      <c r="R2579" s="8">
        <v>2600000</v>
      </c>
      <c r="T2579" s="8">
        <v>3.1118846153846156</v>
      </c>
      <c r="U2579" s="6">
        <v>7.4099999999999999E-2</v>
      </c>
      <c r="V2579">
        <f t="shared" si="235"/>
        <v>2020</v>
      </c>
      <c r="W2579">
        <f t="shared" si="236"/>
        <v>2020</v>
      </c>
      <c r="X2579" t="str">
        <f t="shared" si="237"/>
        <v>FR00</v>
      </c>
    </row>
    <row r="2580" spans="1:24" x14ac:dyDescent="0.2">
      <c r="A2580" s="4">
        <v>44040</v>
      </c>
      <c r="B2580" s="4">
        <v>44042</v>
      </c>
      <c r="C2580" t="s">
        <v>628</v>
      </c>
      <c r="D2580" t="s">
        <v>680</v>
      </c>
      <c r="E2580" s="4">
        <v>54193</v>
      </c>
      <c r="F2580" s="6">
        <v>7.3749999999999996E-2</v>
      </c>
      <c r="G2580" s="6">
        <v>7.4200000000000002E-2</v>
      </c>
      <c r="H2580" s="6">
        <v>7.4873599999999998E-2</v>
      </c>
      <c r="I2580" s="6">
        <v>7.5999999999999998E-2</v>
      </c>
      <c r="J2580" s="6">
        <v>7.4200000000000002E-2</v>
      </c>
      <c r="K2580" s="6">
        <v>7.4529100000000001E-2</v>
      </c>
      <c r="L2580" s="6">
        <v>7.46E-2</v>
      </c>
      <c r="N2580" s="8">
        <v>11326800</v>
      </c>
      <c r="P2580" s="8">
        <v>3900000</v>
      </c>
      <c r="R2580" s="8">
        <v>2700000</v>
      </c>
      <c r="T2580" s="8">
        <v>4.1951111111111112</v>
      </c>
      <c r="U2580" s="6">
        <v>7.46E-2</v>
      </c>
      <c r="V2580">
        <f t="shared" si="235"/>
        <v>2020</v>
      </c>
      <c r="W2580">
        <f t="shared" si="236"/>
        <v>2020</v>
      </c>
      <c r="X2580" t="str">
        <f t="shared" si="237"/>
        <v>FR00</v>
      </c>
    </row>
    <row r="2581" spans="1:24" x14ac:dyDescent="0.2">
      <c r="A2581" s="4">
        <v>44047</v>
      </c>
      <c r="B2581" s="4">
        <v>44049</v>
      </c>
      <c r="C2581" t="s">
        <v>628</v>
      </c>
      <c r="D2581" t="s">
        <v>910</v>
      </c>
      <c r="E2581" s="4">
        <v>44232</v>
      </c>
      <c r="F2581" s="6" t="s">
        <v>630</v>
      </c>
      <c r="G2581" s="6">
        <v>3.4687500000000003E-2</v>
      </c>
      <c r="H2581" s="6">
        <v>3.5297600000000005E-2</v>
      </c>
      <c r="I2581" s="6">
        <v>3.6874999999999998E-2</v>
      </c>
      <c r="J2581" s="6">
        <v>3.4687500000000003E-2</v>
      </c>
      <c r="K2581" s="6">
        <v>3.48411E-2</v>
      </c>
      <c r="L2581" s="6">
        <v>3.5000000000000003E-2</v>
      </c>
      <c r="M2581" s="8">
        <v>8000000</v>
      </c>
      <c r="N2581" s="8">
        <v>1515000</v>
      </c>
      <c r="O2581" s="8">
        <v>39766100</v>
      </c>
      <c r="P2581" s="8">
        <v>1515000</v>
      </c>
      <c r="Q2581" s="8">
        <v>27615000</v>
      </c>
      <c r="R2581" s="8">
        <v>950000</v>
      </c>
      <c r="S2581" s="8">
        <v>11000000</v>
      </c>
      <c r="T2581" s="8">
        <v>1.5947368421052632</v>
      </c>
      <c r="U2581" s="6">
        <v>3.6299999999999999E-2</v>
      </c>
      <c r="V2581">
        <f t="shared" si="235"/>
        <v>2020</v>
      </c>
      <c r="W2581">
        <f t="shared" si="236"/>
        <v>2020</v>
      </c>
      <c r="X2581" t="str">
        <f t="shared" si="237"/>
        <v>SPNS</v>
      </c>
    </row>
    <row r="2582" spans="1:24" x14ac:dyDescent="0.2">
      <c r="A2582" s="4">
        <v>44047</v>
      </c>
      <c r="B2582" s="4">
        <v>44049</v>
      </c>
      <c r="C2582" t="s">
        <v>628</v>
      </c>
      <c r="D2582" t="s">
        <v>884</v>
      </c>
      <c r="E2582" s="4">
        <v>45061</v>
      </c>
      <c r="F2582" s="6">
        <v>6.5000000000000002E-2</v>
      </c>
      <c r="G2582" s="6">
        <v>5.1249999999999997E-2</v>
      </c>
      <c r="H2582" s="6">
        <v>5.2868599999999995E-2</v>
      </c>
      <c r="I2582" s="6">
        <v>5.5E-2</v>
      </c>
      <c r="J2582" s="6">
        <v>5.1249999999999997E-2</v>
      </c>
      <c r="K2582" s="6">
        <v>5.1393999999999995E-2</v>
      </c>
      <c r="L2582" s="6">
        <v>5.1562499999999997E-2</v>
      </c>
      <c r="N2582" s="8">
        <v>12625000</v>
      </c>
      <c r="P2582" s="8">
        <v>9200000</v>
      </c>
      <c r="R2582" s="8">
        <v>2650000</v>
      </c>
      <c r="T2582" s="8">
        <v>4.7641509433962268</v>
      </c>
      <c r="U2582" s="6">
        <v>5.2200000000000003E-2</v>
      </c>
      <c r="V2582">
        <f t="shared" si="235"/>
        <v>2020</v>
      </c>
      <c r="W2582">
        <f t="shared" si="236"/>
        <v>2020</v>
      </c>
      <c r="X2582" t="str">
        <f t="shared" si="237"/>
        <v>PBS0</v>
      </c>
    </row>
    <row r="2583" spans="1:24" x14ac:dyDescent="0.2">
      <c r="A2583" s="4">
        <v>44047</v>
      </c>
      <c r="B2583" s="4">
        <v>44049</v>
      </c>
      <c r="C2583" t="s">
        <v>628</v>
      </c>
      <c r="D2583" t="s">
        <v>844</v>
      </c>
      <c r="E2583" s="4">
        <v>45580</v>
      </c>
      <c r="F2583" s="6">
        <v>6.6250000000000003E-2</v>
      </c>
      <c r="G2583" s="6">
        <v>5.8125000000000003E-2</v>
      </c>
      <c r="H2583" s="6">
        <v>5.9118100000000007E-2</v>
      </c>
      <c r="I2583" s="6">
        <v>6.21875E-2</v>
      </c>
      <c r="J2583" s="6">
        <v>5.8125000000000003E-2</v>
      </c>
      <c r="K2583" s="6">
        <v>5.8125000000000003E-2</v>
      </c>
      <c r="L2583" s="6">
        <v>5.8125000000000003E-2</v>
      </c>
      <c r="N2583" s="8">
        <v>9512500</v>
      </c>
      <c r="P2583" s="8">
        <v>9100000</v>
      </c>
      <c r="R2583" s="8">
        <v>2400000</v>
      </c>
      <c r="T2583" s="8">
        <v>3.9635416666666665</v>
      </c>
      <c r="U2583" s="6">
        <v>5.8999999999999997E-2</v>
      </c>
      <c r="V2583">
        <f t="shared" si="235"/>
        <v>2020</v>
      </c>
      <c r="W2583">
        <f t="shared" si="236"/>
        <v>2020</v>
      </c>
      <c r="X2583" t="str">
        <f t="shared" si="237"/>
        <v>PBS0</v>
      </c>
    </row>
    <row r="2584" spans="1:24" x14ac:dyDescent="0.2">
      <c r="A2584" s="4">
        <v>44047</v>
      </c>
      <c r="B2584" s="4">
        <v>44049</v>
      </c>
      <c r="C2584" t="s">
        <v>628</v>
      </c>
      <c r="D2584" t="s">
        <v>911</v>
      </c>
      <c r="E2584" s="4">
        <v>48714</v>
      </c>
      <c r="F2584" s="6">
        <v>8.3750000000000005E-2</v>
      </c>
      <c r="G2584" s="6">
        <v>7.3749999999999996E-2</v>
      </c>
      <c r="H2584" s="6">
        <v>7.6068800000000006E-2</v>
      </c>
      <c r="I2584" s="6">
        <v>0.08</v>
      </c>
      <c r="J2584" s="6" t="s">
        <v>21</v>
      </c>
      <c r="K2584" s="6" t="s">
        <v>21</v>
      </c>
      <c r="L2584" s="6" t="s">
        <v>21</v>
      </c>
      <c r="N2584" s="8">
        <v>6437000</v>
      </c>
      <c r="P2584" s="8">
        <v>0</v>
      </c>
      <c r="R2584" s="8" t="s">
        <v>21</v>
      </c>
      <c r="T2584" s="8" t="s">
        <v>21</v>
      </c>
      <c r="U2584" s="6">
        <v>7.3800000000000004E-2</v>
      </c>
      <c r="V2584">
        <f t="shared" si="235"/>
        <v>2020</v>
      </c>
      <c r="W2584">
        <f t="shared" si="236"/>
        <v>2020</v>
      </c>
      <c r="X2584" t="str">
        <f t="shared" si="237"/>
        <v>PBS0</v>
      </c>
    </row>
    <row r="2585" spans="1:24" x14ac:dyDescent="0.2">
      <c r="A2585" s="4">
        <v>44047</v>
      </c>
      <c r="B2585" s="4">
        <v>44049</v>
      </c>
      <c r="C2585" t="s">
        <v>628</v>
      </c>
      <c r="D2585" t="s">
        <v>906</v>
      </c>
      <c r="E2585" s="4">
        <v>53615</v>
      </c>
      <c r="F2585" s="6">
        <v>7.7499999999999999E-2</v>
      </c>
      <c r="G2585" s="6">
        <v>7.6874999999999999E-2</v>
      </c>
      <c r="H2585" s="6">
        <v>7.7670500000000003E-2</v>
      </c>
      <c r="I2585" s="6">
        <v>7.9062499999999994E-2</v>
      </c>
      <c r="J2585" s="6">
        <v>7.6874999999999999E-2</v>
      </c>
      <c r="K2585" s="6">
        <v>7.7161400000000005E-2</v>
      </c>
      <c r="L2585" s="6">
        <v>7.7499999999999999E-2</v>
      </c>
      <c r="N2585" s="8">
        <v>9676600</v>
      </c>
      <c r="P2585" s="8">
        <v>7800000</v>
      </c>
      <c r="R2585" s="8">
        <v>5000000</v>
      </c>
      <c r="T2585" s="8">
        <v>1.9353199999999999</v>
      </c>
      <c r="U2585" s="6">
        <v>7.7499999999999999E-2</v>
      </c>
      <c r="V2585">
        <f t="shared" si="235"/>
        <v>2020</v>
      </c>
      <c r="W2585">
        <f t="shared" si="236"/>
        <v>2020</v>
      </c>
      <c r="X2585" t="str">
        <f t="shared" si="237"/>
        <v>PBS0</v>
      </c>
    </row>
    <row r="2586" spans="1:24" x14ac:dyDescent="0.2">
      <c r="A2586" s="4">
        <v>44049</v>
      </c>
      <c r="B2586" s="4">
        <v>44053</v>
      </c>
      <c r="C2586" t="s">
        <v>642</v>
      </c>
      <c r="D2586" t="s">
        <v>912</v>
      </c>
      <c r="E2586" s="4">
        <v>45879</v>
      </c>
      <c r="F2586" s="6">
        <v>3.7999999999999999E-2</v>
      </c>
      <c r="K2586" s="6">
        <v>3.7999999999999999E-2</v>
      </c>
      <c r="N2586" s="8">
        <v>20525000</v>
      </c>
      <c r="O2586" s="8">
        <v>82100000</v>
      </c>
      <c r="P2586" s="8">
        <v>20525000</v>
      </c>
      <c r="Q2586" s="8">
        <v>82100000</v>
      </c>
      <c r="R2586" s="8">
        <v>20525000</v>
      </c>
      <c r="S2586" s="8">
        <v>82100000</v>
      </c>
      <c r="T2586" s="8">
        <v>1</v>
      </c>
      <c r="U2586" s="6">
        <v>3.7999999999999999E-2</v>
      </c>
      <c r="V2586">
        <f t="shared" si="235"/>
        <v>2020</v>
      </c>
      <c r="W2586">
        <f t="shared" si="236"/>
        <v>2020</v>
      </c>
      <c r="X2586" t="str">
        <f t="shared" si="237"/>
        <v>VR00</v>
      </c>
    </row>
    <row r="2587" spans="1:24" x14ac:dyDescent="0.2">
      <c r="A2587" s="4">
        <v>44049</v>
      </c>
      <c r="B2587" s="4">
        <v>44053</v>
      </c>
      <c r="C2587" t="s">
        <v>642</v>
      </c>
      <c r="D2587" t="s">
        <v>913</v>
      </c>
      <c r="E2587" s="4">
        <v>46244</v>
      </c>
      <c r="F2587" s="6">
        <v>3.7999999999999999E-2</v>
      </c>
      <c r="K2587" s="6">
        <v>3.7999999999999999E-2</v>
      </c>
      <c r="N2587" s="8">
        <v>20525000</v>
      </c>
      <c r="P2587" s="8">
        <v>20525000</v>
      </c>
      <c r="R2587" s="8">
        <v>20525000</v>
      </c>
      <c r="T2587" s="8">
        <v>1</v>
      </c>
      <c r="U2587" s="6">
        <v>3.7999999999999999E-2</v>
      </c>
      <c r="V2587">
        <f t="shared" si="235"/>
        <v>2020</v>
      </c>
      <c r="W2587">
        <f t="shared" si="236"/>
        <v>2020</v>
      </c>
      <c r="X2587" t="str">
        <f t="shared" si="237"/>
        <v>VR00</v>
      </c>
    </row>
    <row r="2588" spans="1:24" x14ac:dyDescent="0.2">
      <c r="A2588" s="4">
        <v>44049</v>
      </c>
      <c r="B2588" s="4">
        <v>44053</v>
      </c>
      <c r="C2588" t="s">
        <v>642</v>
      </c>
      <c r="D2588" t="s">
        <v>914</v>
      </c>
      <c r="E2588" s="4">
        <v>46609</v>
      </c>
      <c r="F2588" s="6">
        <v>3.7999999999999999E-2</v>
      </c>
      <c r="K2588" s="6">
        <v>3.7999999999999999E-2</v>
      </c>
      <c r="N2588" s="8">
        <v>20525000</v>
      </c>
      <c r="P2588" s="8">
        <v>20525000</v>
      </c>
      <c r="R2588" s="8">
        <v>20525000</v>
      </c>
      <c r="T2588" s="8">
        <v>1</v>
      </c>
      <c r="U2588" s="6">
        <v>3.7999999999999999E-2</v>
      </c>
      <c r="V2588">
        <f t="shared" si="235"/>
        <v>2020</v>
      </c>
      <c r="W2588">
        <f t="shared" si="236"/>
        <v>2020</v>
      </c>
      <c r="X2588" t="str">
        <f t="shared" si="237"/>
        <v>VR00</v>
      </c>
    </row>
    <row r="2589" spans="1:24" x14ac:dyDescent="0.2">
      <c r="A2589" s="4">
        <v>44049</v>
      </c>
      <c r="B2589" s="4">
        <v>44053</v>
      </c>
      <c r="C2589" t="s">
        <v>642</v>
      </c>
      <c r="D2589" t="s">
        <v>915</v>
      </c>
      <c r="E2589" s="4">
        <v>46975</v>
      </c>
      <c r="F2589" s="6">
        <v>3.7999999999999999E-2</v>
      </c>
      <c r="K2589" s="6">
        <v>3.7999999999999999E-2</v>
      </c>
      <c r="N2589" s="8">
        <v>20525000</v>
      </c>
      <c r="P2589" s="8">
        <v>20525000</v>
      </c>
      <c r="R2589" s="8">
        <v>20525000</v>
      </c>
      <c r="T2589" s="8">
        <v>1</v>
      </c>
      <c r="U2589" s="6">
        <v>3.7999999999999999E-2</v>
      </c>
      <c r="V2589">
        <f t="shared" si="235"/>
        <v>2020</v>
      </c>
      <c r="W2589">
        <f t="shared" si="236"/>
        <v>2020</v>
      </c>
      <c r="X2589" t="str">
        <f t="shared" si="237"/>
        <v>VR00</v>
      </c>
    </row>
    <row r="2590" spans="1:24" x14ac:dyDescent="0.2">
      <c r="A2590" s="4">
        <v>44054</v>
      </c>
      <c r="B2590" s="4">
        <v>44056</v>
      </c>
      <c r="C2590" t="s">
        <v>628</v>
      </c>
      <c r="D2590" t="s">
        <v>916</v>
      </c>
      <c r="E2590" s="4">
        <v>44146</v>
      </c>
      <c r="F2590" s="6" t="s">
        <v>630</v>
      </c>
      <c r="G2590" s="6">
        <v>3.2500000000000001E-2</v>
      </c>
      <c r="H2590" s="6">
        <v>3.4745499999999999E-2</v>
      </c>
      <c r="I2590" s="6">
        <v>3.5700000000000003E-2</v>
      </c>
      <c r="J2590" s="6">
        <v>3.2500000000000001E-2</v>
      </c>
      <c r="K2590" s="6">
        <v>3.2500000000000001E-2</v>
      </c>
      <c r="L2590" s="6">
        <v>3.2500000000000001E-2</v>
      </c>
      <c r="M2590" s="8">
        <v>20000000</v>
      </c>
      <c r="N2590" s="8">
        <v>3260000</v>
      </c>
      <c r="O2590" s="8">
        <v>106008700</v>
      </c>
      <c r="P2590" s="8">
        <v>400000</v>
      </c>
      <c r="Q2590" s="8">
        <v>33900000</v>
      </c>
      <c r="R2590" s="8">
        <v>300000</v>
      </c>
      <c r="S2590" s="8">
        <v>22000000</v>
      </c>
      <c r="T2590" s="8">
        <v>10.866666666666667</v>
      </c>
      <c r="U2590" s="6">
        <v>3.3000000000000002E-2</v>
      </c>
      <c r="V2590">
        <f t="shared" si="235"/>
        <v>2020</v>
      </c>
      <c r="W2590">
        <f t="shared" si="236"/>
        <v>2020</v>
      </c>
      <c r="X2590" t="str">
        <f t="shared" si="237"/>
        <v>SPN0</v>
      </c>
    </row>
    <row r="2591" spans="1:24" x14ac:dyDescent="0.2">
      <c r="A2591" s="4">
        <v>44054</v>
      </c>
      <c r="B2591" s="4">
        <v>44056</v>
      </c>
      <c r="C2591" t="s">
        <v>628</v>
      </c>
      <c r="D2591" t="s">
        <v>917</v>
      </c>
      <c r="E2591" s="4">
        <v>44420</v>
      </c>
      <c r="F2591" s="6" t="s">
        <v>630</v>
      </c>
      <c r="G2591" s="6">
        <v>3.5999999999999997E-2</v>
      </c>
      <c r="H2591" s="6">
        <v>3.7639300000000001E-2</v>
      </c>
      <c r="I2591" s="6">
        <v>4.0399999999999998E-2</v>
      </c>
      <c r="J2591" s="6">
        <v>3.5999999999999997E-2</v>
      </c>
      <c r="K2591" s="6">
        <v>3.5999999999999997E-2</v>
      </c>
      <c r="L2591" s="6">
        <v>3.5999999999999997E-2</v>
      </c>
      <c r="N2591" s="8">
        <v>8980000</v>
      </c>
      <c r="P2591" s="8">
        <v>4200000</v>
      </c>
      <c r="R2591" s="8">
        <v>1000000</v>
      </c>
      <c r="T2591" s="8">
        <v>8.98</v>
      </c>
      <c r="U2591" s="6">
        <v>3.6499999999999998E-2</v>
      </c>
      <c r="V2591">
        <f t="shared" si="235"/>
        <v>2020</v>
      </c>
      <c r="W2591">
        <f t="shared" si="236"/>
        <v>2020</v>
      </c>
      <c r="X2591" t="str">
        <f t="shared" si="237"/>
        <v>SPN1</v>
      </c>
    </row>
    <row r="2592" spans="1:24" x14ac:dyDescent="0.2">
      <c r="A2592" s="4">
        <v>44054</v>
      </c>
      <c r="B2592" s="4">
        <v>44056</v>
      </c>
      <c r="C2592" t="s">
        <v>628</v>
      </c>
      <c r="D2592" t="s">
        <v>918</v>
      </c>
      <c r="E2592" s="4">
        <v>46127</v>
      </c>
      <c r="F2592" s="6">
        <v>5.5E-2</v>
      </c>
      <c r="G2592" s="6">
        <v>5.8099999999999999E-2</v>
      </c>
      <c r="H2592" s="6">
        <v>5.87132E-2</v>
      </c>
      <c r="I2592" s="6">
        <v>6.0999999999999999E-2</v>
      </c>
      <c r="J2592" s="6">
        <v>5.8099999999999999E-2</v>
      </c>
      <c r="K2592" s="6">
        <v>5.8271200000000002E-2</v>
      </c>
      <c r="L2592" s="6">
        <v>5.8400000000000001E-2</v>
      </c>
      <c r="N2592" s="8">
        <v>42908300</v>
      </c>
      <c r="P2592" s="8">
        <v>15350000</v>
      </c>
      <c r="R2592" s="8">
        <v>7550000</v>
      </c>
      <c r="T2592" s="8">
        <v>5.6832185430463573</v>
      </c>
      <c r="U2592" s="6">
        <v>5.8400000000000001E-2</v>
      </c>
      <c r="V2592">
        <f t="shared" si="235"/>
        <v>2020</v>
      </c>
      <c r="W2592">
        <f t="shared" si="236"/>
        <v>2020</v>
      </c>
      <c r="X2592" t="str">
        <f t="shared" si="237"/>
        <v>FR00</v>
      </c>
    </row>
    <row r="2593" spans="1:24" x14ac:dyDescent="0.2">
      <c r="A2593" s="4">
        <v>44054</v>
      </c>
      <c r="B2593" s="4">
        <v>44056</v>
      </c>
      <c r="C2593" t="s">
        <v>628</v>
      </c>
      <c r="D2593" t="s">
        <v>919</v>
      </c>
      <c r="E2593" s="4">
        <v>47894</v>
      </c>
      <c r="F2593" s="6">
        <v>6.5000000000000002E-2</v>
      </c>
      <c r="G2593" s="6">
        <v>6.7100000000000007E-2</v>
      </c>
      <c r="H2593" s="6">
        <v>6.802649999999999E-2</v>
      </c>
      <c r="I2593" s="6">
        <v>7.3300000000000004E-2</v>
      </c>
      <c r="J2593" s="6">
        <v>6.7100000000000007E-2</v>
      </c>
      <c r="K2593" s="6">
        <v>6.7599099999999995E-2</v>
      </c>
      <c r="L2593" s="6">
        <v>6.7799999999999999E-2</v>
      </c>
      <c r="N2593" s="8">
        <v>29615300</v>
      </c>
      <c r="P2593" s="8">
        <v>6900000</v>
      </c>
      <c r="R2593" s="8">
        <v>6900000</v>
      </c>
      <c r="T2593" s="8">
        <v>4.2920724637681156</v>
      </c>
      <c r="U2593" s="6">
        <v>6.7599999999999993E-2</v>
      </c>
      <c r="V2593">
        <f t="shared" si="235"/>
        <v>2020</v>
      </c>
      <c r="W2593">
        <f t="shared" si="236"/>
        <v>2020</v>
      </c>
      <c r="X2593" t="str">
        <f t="shared" si="237"/>
        <v>FR00</v>
      </c>
    </row>
    <row r="2594" spans="1:24" x14ac:dyDescent="0.2">
      <c r="A2594" s="4">
        <v>44054</v>
      </c>
      <c r="B2594" s="4">
        <v>44056</v>
      </c>
      <c r="C2594" t="s">
        <v>628</v>
      </c>
      <c r="D2594" t="s">
        <v>825</v>
      </c>
      <c r="E2594" s="4">
        <v>49475</v>
      </c>
      <c r="F2594" s="6">
        <v>7.4999999999999997E-2</v>
      </c>
      <c r="G2594" s="6">
        <v>7.1999999999999995E-2</v>
      </c>
      <c r="H2594" s="6">
        <v>7.2498400000000005E-2</v>
      </c>
      <c r="I2594" s="6">
        <v>7.3800000000000004E-2</v>
      </c>
      <c r="J2594" s="6">
        <v>7.1999999999999995E-2</v>
      </c>
      <c r="K2594" s="6">
        <v>7.2298799999999996E-2</v>
      </c>
      <c r="L2594" s="6">
        <v>7.2400000000000006E-2</v>
      </c>
      <c r="N2594" s="8">
        <v>7049400</v>
      </c>
      <c r="P2594" s="8">
        <v>2300000</v>
      </c>
      <c r="R2594" s="8">
        <v>2300000</v>
      </c>
      <c r="T2594" s="8">
        <v>3.0649565217391306</v>
      </c>
      <c r="U2594" s="6">
        <v>7.2300000000000003E-2</v>
      </c>
      <c r="V2594">
        <f t="shared" si="235"/>
        <v>2020</v>
      </c>
      <c r="W2594">
        <f t="shared" si="236"/>
        <v>2020</v>
      </c>
      <c r="X2594" t="str">
        <f t="shared" si="237"/>
        <v>FR00</v>
      </c>
    </row>
    <row r="2595" spans="1:24" x14ac:dyDescent="0.2">
      <c r="A2595" s="4">
        <v>44054</v>
      </c>
      <c r="B2595" s="4">
        <v>44056</v>
      </c>
      <c r="C2595" t="s">
        <v>628</v>
      </c>
      <c r="D2595" t="s">
        <v>851</v>
      </c>
      <c r="E2595" s="4">
        <v>51241</v>
      </c>
      <c r="F2595" s="6">
        <v>7.4999999999999997E-2</v>
      </c>
      <c r="G2595" s="6">
        <v>7.3300000000000004E-2</v>
      </c>
      <c r="H2595" s="6">
        <v>7.3887299999999989E-2</v>
      </c>
      <c r="I2595" s="6">
        <v>7.4499999999999997E-2</v>
      </c>
      <c r="J2595" s="6">
        <v>7.3300000000000004E-2</v>
      </c>
      <c r="K2595" s="6">
        <v>7.3698100000000002E-2</v>
      </c>
      <c r="L2595" s="6">
        <v>7.3800000000000004E-2</v>
      </c>
      <c r="N2595" s="8">
        <v>6388600</v>
      </c>
      <c r="P2595" s="8">
        <v>2150000</v>
      </c>
      <c r="R2595" s="8">
        <v>2150000</v>
      </c>
      <c r="T2595" s="8">
        <v>2.9714418604651165</v>
      </c>
      <c r="U2595" s="6">
        <v>7.3700000000000002E-2</v>
      </c>
      <c r="V2595">
        <f t="shared" si="235"/>
        <v>2020</v>
      </c>
      <c r="W2595">
        <f t="shared" si="236"/>
        <v>2020</v>
      </c>
      <c r="X2595" t="str">
        <f t="shared" si="237"/>
        <v>FR00</v>
      </c>
    </row>
    <row r="2596" spans="1:24" x14ac:dyDescent="0.2">
      <c r="A2596" s="4">
        <v>44054</v>
      </c>
      <c r="B2596" s="4">
        <v>44056</v>
      </c>
      <c r="C2596" t="s">
        <v>628</v>
      </c>
      <c r="D2596" t="s">
        <v>680</v>
      </c>
      <c r="E2596" s="4">
        <v>54193</v>
      </c>
      <c r="F2596" s="6">
        <v>7.3749999999999996E-2</v>
      </c>
      <c r="G2596" s="6">
        <v>7.3999999999999996E-2</v>
      </c>
      <c r="H2596" s="6">
        <v>7.4413400000000005E-2</v>
      </c>
      <c r="I2596" s="6">
        <v>7.5200000000000003E-2</v>
      </c>
      <c r="J2596" s="6">
        <v>7.3999999999999996E-2</v>
      </c>
      <c r="K2596" s="6">
        <v>7.4201400000000001E-2</v>
      </c>
      <c r="L2596" s="6">
        <v>7.4300000000000005E-2</v>
      </c>
      <c r="N2596" s="8">
        <v>7807100</v>
      </c>
      <c r="P2596" s="8">
        <v>2600000</v>
      </c>
      <c r="R2596" s="8">
        <v>1800000</v>
      </c>
      <c r="T2596" s="8">
        <v>4.3372777777777776</v>
      </c>
      <c r="U2596" s="6">
        <v>7.4300000000000005E-2</v>
      </c>
      <c r="V2596">
        <f t="shared" si="235"/>
        <v>2020</v>
      </c>
      <c r="W2596">
        <f t="shared" si="236"/>
        <v>2020</v>
      </c>
      <c r="X2596" t="str">
        <f t="shared" si="237"/>
        <v>FR00</v>
      </c>
    </row>
    <row r="2597" spans="1:24" x14ac:dyDescent="0.2">
      <c r="A2597" s="4">
        <v>44057</v>
      </c>
      <c r="B2597" s="4">
        <v>44057</v>
      </c>
      <c r="C2597" t="s">
        <v>642</v>
      </c>
      <c r="D2597" t="s">
        <v>410</v>
      </c>
      <c r="E2597" s="4">
        <v>52336</v>
      </c>
      <c r="F2597" s="6">
        <v>6.7500000000000004E-2</v>
      </c>
      <c r="K2597" s="6">
        <v>7.4200000000000002E-2</v>
      </c>
      <c r="N2597" s="8">
        <v>2000000</v>
      </c>
      <c r="O2597" s="8">
        <v>2000000</v>
      </c>
      <c r="P2597" s="8">
        <v>2000000</v>
      </c>
      <c r="Q2597" s="8">
        <v>2000000</v>
      </c>
      <c r="R2597" s="8">
        <v>2000000</v>
      </c>
      <c r="S2597" s="8">
        <v>2000000</v>
      </c>
      <c r="T2597" s="8">
        <v>1</v>
      </c>
      <c r="U2597" s="6">
        <v>7.4200000000000002E-2</v>
      </c>
      <c r="V2597">
        <f t="shared" si="235"/>
        <v>2020</v>
      </c>
      <c r="W2597">
        <f t="shared" si="236"/>
        <v>2020</v>
      </c>
      <c r="X2597" t="str">
        <f t="shared" si="237"/>
        <v>PBS0</v>
      </c>
    </row>
    <row r="2598" spans="1:24" x14ac:dyDescent="0.2">
      <c r="A2598" s="4">
        <v>44061</v>
      </c>
      <c r="B2598" s="4">
        <v>44067</v>
      </c>
      <c r="C2598" t="s">
        <v>628</v>
      </c>
      <c r="D2598" t="s">
        <v>910</v>
      </c>
      <c r="E2598" s="4">
        <v>44232</v>
      </c>
      <c r="F2598" s="6" t="s">
        <v>630</v>
      </c>
      <c r="G2598" s="6">
        <v>3.4062500000000002E-2</v>
      </c>
      <c r="H2598" s="6">
        <v>3.4594199999999999E-2</v>
      </c>
      <c r="I2598" s="6">
        <v>3.5312499999999997E-2</v>
      </c>
      <c r="J2598" s="6">
        <v>3.4062500000000002E-2</v>
      </c>
      <c r="K2598" s="6">
        <v>3.4062500000000002E-2</v>
      </c>
      <c r="L2598" s="6">
        <v>3.4062500000000002E-2</v>
      </c>
      <c r="M2598" s="8">
        <v>8000000</v>
      </c>
      <c r="N2598" s="8">
        <v>6265000</v>
      </c>
      <c r="O2598" s="8">
        <v>49374200</v>
      </c>
      <c r="P2598" s="8">
        <v>6030000</v>
      </c>
      <c r="Q2598" s="8">
        <v>33351713</v>
      </c>
      <c r="R2598" s="8">
        <v>1000000</v>
      </c>
      <c r="S2598" s="8">
        <v>9500000</v>
      </c>
      <c r="T2598" s="8">
        <v>6.2649999999999997</v>
      </c>
      <c r="U2598" s="6">
        <v>3.5000000000000003E-2</v>
      </c>
      <c r="V2598">
        <f t="shared" si="235"/>
        <v>2020</v>
      </c>
      <c r="W2598">
        <f t="shared" si="236"/>
        <v>2020</v>
      </c>
      <c r="X2598" t="str">
        <f t="shared" si="237"/>
        <v>SPNS</v>
      </c>
    </row>
    <row r="2599" spans="1:24" x14ac:dyDescent="0.2">
      <c r="A2599" s="4">
        <v>44061</v>
      </c>
      <c r="B2599" s="4">
        <v>44067</v>
      </c>
      <c r="C2599" t="s">
        <v>628</v>
      </c>
      <c r="D2599" t="s">
        <v>884</v>
      </c>
      <c r="E2599" s="4">
        <v>45061</v>
      </c>
      <c r="F2599" s="6">
        <v>6.5000000000000002E-2</v>
      </c>
      <c r="G2599" s="6">
        <v>4.4374999999999998E-2</v>
      </c>
      <c r="H2599" s="6">
        <v>4.6606800000000004E-2</v>
      </c>
      <c r="I2599" s="6">
        <v>5.0312500000000003E-2</v>
      </c>
      <c r="J2599" s="6">
        <v>4.4374999999999998E-2</v>
      </c>
      <c r="K2599" s="6">
        <v>4.4374999999999998E-2</v>
      </c>
      <c r="L2599" s="6">
        <v>4.4374999999999998E-2</v>
      </c>
      <c r="N2599" s="8">
        <v>15815000</v>
      </c>
      <c r="P2599" s="8">
        <v>10085714</v>
      </c>
      <c r="R2599" s="8">
        <v>1100000</v>
      </c>
      <c r="T2599" s="8">
        <v>14.377272727272727</v>
      </c>
      <c r="U2599" s="6">
        <v>4.7600000000000003E-2</v>
      </c>
      <c r="V2599">
        <f t="shared" si="235"/>
        <v>2020</v>
      </c>
      <c r="W2599">
        <f t="shared" si="236"/>
        <v>2020</v>
      </c>
      <c r="X2599" t="str">
        <f t="shared" si="237"/>
        <v>PBS0</v>
      </c>
    </row>
    <row r="2600" spans="1:24" x14ac:dyDescent="0.2">
      <c r="A2600" s="4">
        <v>44061</v>
      </c>
      <c r="B2600" s="4">
        <v>44067</v>
      </c>
      <c r="C2600" t="s">
        <v>628</v>
      </c>
      <c r="D2600" t="s">
        <v>844</v>
      </c>
      <c r="E2600" s="4">
        <v>45580</v>
      </c>
      <c r="F2600" s="6">
        <v>6.6250000000000003E-2</v>
      </c>
      <c r="G2600" s="6">
        <v>5.2812499999999998E-2</v>
      </c>
      <c r="H2600" s="6">
        <v>5.4787299999999997E-2</v>
      </c>
      <c r="I2600" s="6">
        <v>5.9374999999999997E-2</v>
      </c>
      <c r="J2600" s="6">
        <v>5.2812499999999998E-2</v>
      </c>
      <c r="K2600" s="6">
        <v>5.2812499999999998E-2</v>
      </c>
      <c r="L2600" s="6">
        <v>5.2812499999999998E-2</v>
      </c>
      <c r="N2600" s="8">
        <v>11503000</v>
      </c>
      <c r="P2600" s="8">
        <v>6922857</v>
      </c>
      <c r="R2600" s="8">
        <v>1000000</v>
      </c>
      <c r="T2600" s="8">
        <v>11.503</v>
      </c>
      <c r="U2600" s="6">
        <v>5.6000000000000001E-2</v>
      </c>
      <c r="V2600">
        <f t="shared" si="235"/>
        <v>2020</v>
      </c>
      <c r="W2600">
        <f t="shared" si="236"/>
        <v>2020</v>
      </c>
      <c r="X2600" t="str">
        <f t="shared" si="237"/>
        <v>PBS0</v>
      </c>
    </row>
    <row r="2601" spans="1:24" x14ac:dyDescent="0.2">
      <c r="A2601" s="4">
        <v>44061</v>
      </c>
      <c r="B2601" s="4">
        <v>44067</v>
      </c>
      <c r="C2601" t="s">
        <v>628</v>
      </c>
      <c r="D2601" t="s">
        <v>911</v>
      </c>
      <c r="E2601" s="4">
        <v>48714</v>
      </c>
      <c r="F2601" s="6">
        <v>8.3750000000000005E-2</v>
      </c>
      <c r="G2601" s="6">
        <v>7.1249999999999994E-2</v>
      </c>
      <c r="H2601" s="6">
        <v>7.3035200000000008E-2</v>
      </c>
      <c r="I2601" s="6">
        <v>8.1562499999999996E-2</v>
      </c>
      <c r="J2601" s="6">
        <v>7.1249999999999994E-2</v>
      </c>
      <c r="K2601" s="6">
        <v>7.1897299999999997E-2</v>
      </c>
      <c r="L2601" s="6">
        <v>7.2187500000000002E-2</v>
      </c>
      <c r="N2601" s="8">
        <v>7088000</v>
      </c>
      <c r="P2601" s="8">
        <v>3700000</v>
      </c>
      <c r="R2601" s="8">
        <v>2000000</v>
      </c>
      <c r="T2601" s="8">
        <v>3.544</v>
      </c>
      <c r="U2601" s="6">
        <v>7.2499999999999995E-2</v>
      </c>
      <c r="V2601">
        <f t="shared" ref="V2601:V2664" si="238">YEAR(A2601)</f>
        <v>2020</v>
      </c>
      <c r="W2601">
        <f t="shared" ref="W2601:W2664" si="239">YEAR(B2601)</f>
        <v>2020</v>
      </c>
      <c r="X2601" t="str">
        <f t="shared" ref="X2601:X2664" si="240">LEFT(D2601,4)</f>
        <v>PBS0</v>
      </c>
    </row>
    <row r="2602" spans="1:24" x14ac:dyDescent="0.2">
      <c r="A2602" s="4">
        <v>44061</v>
      </c>
      <c r="B2602" s="4">
        <v>44067</v>
      </c>
      <c r="C2602" t="s">
        <v>628</v>
      </c>
      <c r="D2602" t="s">
        <v>906</v>
      </c>
      <c r="E2602" s="4">
        <v>53615</v>
      </c>
      <c r="F2602" s="6">
        <v>7.7499999999999999E-2</v>
      </c>
      <c r="G2602" s="6">
        <v>7.4999999999999997E-2</v>
      </c>
      <c r="H2602" s="6">
        <v>7.6342699999999999E-2</v>
      </c>
      <c r="I2602" s="6">
        <v>7.7812500000000007E-2</v>
      </c>
      <c r="J2602" s="6">
        <v>7.4999999999999997E-2</v>
      </c>
      <c r="K2602" s="6">
        <v>7.6047500000000004E-2</v>
      </c>
      <c r="L2602" s="6">
        <v>7.6249999999999998E-2</v>
      </c>
      <c r="N2602" s="8">
        <v>8703200</v>
      </c>
      <c r="P2602" s="8">
        <v>6613142</v>
      </c>
      <c r="R2602" s="8">
        <v>4400000</v>
      </c>
      <c r="T2602" s="8">
        <v>1.978</v>
      </c>
      <c r="U2602" s="6">
        <v>7.6600000000000001E-2</v>
      </c>
      <c r="V2602">
        <f t="shared" si="238"/>
        <v>2020</v>
      </c>
      <c r="W2602">
        <f t="shared" si="239"/>
        <v>2020</v>
      </c>
      <c r="X2602" t="str">
        <f t="shared" si="240"/>
        <v>PBS0</v>
      </c>
    </row>
    <row r="2603" spans="1:24" x14ac:dyDescent="0.2">
      <c r="A2603" s="4">
        <v>44070</v>
      </c>
      <c r="B2603" s="4">
        <v>44070</v>
      </c>
      <c r="C2603" t="s">
        <v>642</v>
      </c>
      <c r="D2603" t="s">
        <v>920</v>
      </c>
      <c r="E2603" s="4">
        <v>47722</v>
      </c>
      <c r="F2603" s="6">
        <v>6.3700000000000007E-2</v>
      </c>
      <c r="K2603" s="6">
        <v>6.3700000000000007E-2</v>
      </c>
      <c r="N2603" s="8">
        <v>3000000</v>
      </c>
      <c r="O2603" s="8">
        <v>3000000</v>
      </c>
      <c r="P2603" s="8">
        <v>3000000</v>
      </c>
      <c r="Q2603" s="8">
        <v>3000000</v>
      </c>
      <c r="R2603" s="8">
        <v>3000000</v>
      </c>
      <c r="S2603" s="8">
        <v>3000000</v>
      </c>
      <c r="T2603" s="8">
        <v>1</v>
      </c>
      <c r="U2603" s="6">
        <v>6.3700000000000007E-2</v>
      </c>
      <c r="V2603">
        <f t="shared" si="238"/>
        <v>2020</v>
      </c>
      <c r="W2603">
        <f t="shared" si="239"/>
        <v>2020</v>
      </c>
      <c r="X2603" t="str">
        <f t="shared" si="240"/>
        <v>PBSN</v>
      </c>
    </row>
    <row r="2604" spans="1:24" x14ac:dyDescent="0.2">
      <c r="A2604" s="4">
        <v>44068</v>
      </c>
      <c r="B2604" s="4">
        <v>44070</v>
      </c>
      <c r="C2604" t="s">
        <v>628</v>
      </c>
      <c r="D2604" t="s">
        <v>921</v>
      </c>
      <c r="E2604" s="4">
        <v>44161</v>
      </c>
      <c r="F2604" s="6" t="s">
        <v>630</v>
      </c>
      <c r="G2604" s="6">
        <v>3.1800000000000002E-2</v>
      </c>
      <c r="H2604" s="6">
        <v>3.29833E-2</v>
      </c>
      <c r="I2604" s="6">
        <v>0.05</v>
      </c>
      <c r="J2604" s="6">
        <v>3.1800000000000002E-2</v>
      </c>
      <c r="K2604" s="6">
        <v>3.2112000000000002E-2</v>
      </c>
      <c r="L2604" s="6">
        <v>3.2500000000000001E-2</v>
      </c>
      <c r="M2604" s="8">
        <v>20000000</v>
      </c>
      <c r="N2604" s="8">
        <v>4105000</v>
      </c>
      <c r="O2604" s="8">
        <v>78349000</v>
      </c>
      <c r="P2604" s="8">
        <v>2500000</v>
      </c>
      <c r="Q2604" s="8">
        <v>37650000</v>
      </c>
      <c r="R2604" s="8">
        <v>1000000</v>
      </c>
      <c r="S2604" s="8">
        <v>22000000</v>
      </c>
      <c r="T2604" s="8">
        <v>4.1050000000000004</v>
      </c>
      <c r="U2604" s="6">
        <v>3.2500000000000001E-2</v>
      </c>
      <c r="V2604">
        <f t="shared" si="238"/>
        <v>2020</v>
      </c>
      <c r="W2604">
        <f t="shared" si="239"/>
        <v>2020</v>
      </c>
      <c r="X2604" t="str">
        <f t="shared" si="240"/>
        <v>SPN0</v>
      </c>
    </row>
    <row r="2605" spans="1:24" x14ac:dyDescent="0.2">
      <c r="A2605" s="4">
        <v>44068</v>
      </c>
      <c r="B2605" s="4">
        <v>44070</v>
      </c>
      <c r="C2605" t="s">
        <v>628</v>
      </c>
      <c r="D2605" t="s">
        <v>891</v>
      </c>
      <c r="E2605" s="4">
        <v>44350</v>
      </c>
      <c r="F2605" s="6" t="s">
        <v>630</v>
      </c>
      <c r="G2605" s="6">
        <v>3.4500000000000003E-2</v>
      </c>
      <c r="H2605" s="6">
        <v>3.5302899999999998E-2</v>
      </c>
      <c r="I2605" s="6">
        <v>3.5999999999999997E-2</v>
      </c>
      <c r="J2605" s="6">
        <v>3.4500000000000003E-2</v>
      </c>
      <c r="K2605" s="6">
        <v>3.4759999999999999E-2</v>
      </c>
      <c r="L2605" s="6">
        <v>3.5000000000000003E-2</v>
      </c>
      <c r="N2605" s="8">
        <v>8280000</v>
      </c>
      <c r="P2605" s="8">
        <v>1200000</v>
      </c>
      <c r="R2605" s="8">
        <v>1000000</v>
      </c>
      <c r="T2605" s="8">
        <v>8.2799999999999994</v>
      </c>
      <c r="U2605" s="6">
        <v>3.4799999999999998E-2</v>
      </c>
      <c r="V2605">
        <f t="shared" si="238"/>
        <v>2020</v>
      </c>
      <c r="W2605">
        <f t="shared" si="239"/>
        <v>2020</v>
      </c>
      <c r="X2605" t="str">
        <f t="shared" si="240"/>
        <v>SPN1</v>
      </c>
    </row>
    <row r="2606" spans="1:24" x14ac:dyDescent="0.2">
      <c r="A2606" s="4">
        <v>44068</v>
      </c>
      <c r="B2606" s="4">
        <v>44070</v>
      </c>
      <c r="C2606" t="s">
        <v>628</v>
      </c>
      <c r="D2606" t="s">
        <v>918</v>
      </c>
      <c r="E2606" s="4">
        <v>46127</v>
      </c>
      <c r="F2606" s="6">
        <v>5.5E-2</v>
      </c>
      <c r="G2606" s="6">
        <v>5.3900000000000003E-2</v>
      </c>
      <c r="H2606" s="6">
        <v>5.4587200000000002E-2</v>
      </c>
      <c r="I2606" s="6">
        <v>5.6000000000000001E-2</v>
      </c>
      <c r="J2606" s="6">
        <v>5.3900000000000003E-2</v>
      </c>
      <c r="K2606" s="6">
        <v>5.4147399999999998E-2</v>
      </c>
      <c r="L2606" s="6">
        <v>5.45E-2</v>
      </c>
      <c r="N2606" s="8">
        <v>30003900</v>
      </c>
      <c r="P2606" s="8">
        <v>21300000</v>
      </c>
      <c r="R2606" s="8">
        <v>8200000</v>
      </c>
      <c r="T2606" s="8">
        <v>3.6590121951219512</v>
      </c>
      <c r="U2606" s="6">
        <v>5.45E-2</v>
      </c>
      <c r="V2606">
        <f t="shared" si="238"/>
        <v>2020</v>
      </c>
      <c r="W2606">
        <f t="shared" si="239"/>
        <v>2020</v>
      </c>
      <c r="X2606" t="str">
        <f t="shared" si="240"/>
        <v>FR00</v>
      </c>
    </row>
    <row r="2607" spans="1:24" x14ac:dyDescent="0.2">
      <c r="A2607" s="4">
        <v>44068</v>
      </c>
      <c r="B2607" s="4">
        <v>44070</v>
      </c>
      <c r="C2607" t="s">
        <v>628</v>
      </c>
      <c r="D2607" t="s">
        <v>919</v>
      </c>
      <c r="E2607" s="4">
        <v>47894</v>
      </c>
      <c r="F2607" s="6">
        <v>6.5000000000000002E-2</v>
      </c>
      <c r="G2607" s="6">
        <v>6.3899999999999998E-2</v>
      </c>
      <c r="H2607" s="6">
        <v>6.5005999999999994E-2</v>
      </c>
      <c r="I2607" s="6">
        <v>6.6000000000000003E-2</v>
      </c>
      <c r="J2607" s="6">
        <v>6.3899999999999998E-2</v>
      </c>
      <c r="K2607" s="6">
        <v>6.4692700000000006E-2</v>
      </c>
      <c r="L2607" s="6">
        <v>6.5100000000000005E-2</v>
      </c>
      <c r="N2607" s="8">
        <v>15125400</v>
      </c>
      <c r="P2607" s="8">
        <v>5300000</v>
      </c>
      <c r="R2607" s="8">
        <v>5250000</v>
      </c>
      <c r="T2607" s="8">
        <v>2.8810285714285713</v>
      </c>
      <c r="U2607" s="6">
        <v>6.4699999999999994E-2</v>
      </c>
      <c r="V2607">
        <f t="shared" si="238"/>
        <v>2020</v>
      </c>
      <c r="W2607">
        <f t="shared" si="239"/>
        <v>2020</v>
      </c>
      <c r="X2607" t="str">
        <f t="shared" si="240"/>
        <v>FR00</v>
      </c>
    </row>
    <row r="2608" spans="1:24" x14ac:dyDescent="0.2">
      <c r="A2608" s="4">
        <v>44068</v>
      </c>
      <c r="B2608" s="4">
        <v>44070</v>
      </c>
      <c r="C2608" t="s">
        <v>628</v>
      </c>
      <c r="D2608" t="s">
        <v>825</v>
      </c>
      <c r="E2608" s="4">
        <v>49475</v>
      </c>
      <c r="F2608" s="6">
        <v>7.4999999999999997E-2</v>
      </c>
      <c r="G2608" s="6">
        <v>7.1499999999999994E-2</v>
      </c>
      <c r="H2608" s="6">
        <v>7.2425199999999995E-2</v>
      </c>
      <c r="I2608" s="6">
        <v>7.3200000000000001E-2</v>
      </c>
      <c r="J2608" s="6">
        <v>7.1499999999999994E-2</v>
      </c>
      <c r="K2608" s="6">
        <v>7.2196499999999997E-2</v>
      </c>
      <c r="L2608" s="6">
        <v>7.2300000000000003E-2</v>
      </c>
      <c r="N2608" s="8">
        <v>4872800</v>
      </c>
      <c r="P2608" s="8">
        <v>850000</v>
      </c>
      <c r="R2608" s="8">
        <v>850000</v>
      </c>
      <c r="T2608" s="8">
        <v>5.7327058823529411</v>
      </c>
      <c r="U2608" s="6">
        <v>7.22E-2</v>
      </c>
      <c r="V2608">
        <f t="shared" si="238"/>
        <v>2020</v>
      </c>
      <c r="W2608">
        <f t="shared" si="239"/>
        <v>2020</v>
      </c>
      <c r="X2608" t="str">
        <f t="shared" si="240"/>
        <v>FR00</v>
      </c>
    </row>
    <row r="2609" spans="1:24" x14ac:dyDescent="0.2">
      <c r="A2609" s="4">
        <v>44068</v>
      </c>
      <c r="B2609" s="4">
        <v>44070</v>
      </c>
      <c r="C2609" t="s">
        <v>628</v>
      </c>
      <c r="D2609" t="s">
        <v>851</v>
      </c>
      <c r="E2609" s="4">
        <v>51241</v>
      </c>
      <c r="F2609" s="6">
        <v>7.4999999999999997E-2</v>
      </c>
      <c r="G2609" s="6">
        <v>7.2499999999999995E-2</v>
      </c>
      <c r="H2609" s="6">
        <v>7.29828E-2</v>
      </c>
      <c r="I2609" s="6">
        <v>7.3800000000000004E-2</v>
      </c>
      <c r="J2609" s="6">
        <v>7.2499999999999995E-2</v>
      </c>
      <c r="K2609" s="6">
        <v>7.2798699999999994E-2</v>
      </c>
      <c r="L2609" s="6">
        <v>7.2999999999999995E-2</v>
      </c>
      <c r="N2609" s="8">
        <v>7022400</v>
      </c>
      <c r="P2609" s="8">
        <v>1800000</v>
      </c>
      <c r="R2609" s="8">
        <v>1800000</v>
      </c>
      <c r="T2609" s="8">
        <v>3.9013333333333335</v>
      </c>
      <c r="U2609" s="6">
        <v>7.2800000000000004E-2</v>
      </c>
      <c r="V2609">
        <f t="shared" si="238"/>
        <v>2020</v>
      </c>
      <c r="W2609">
        <f t="shared" si="239"/>
        <v>2020</v>
      </c>
      <c r="X2609" t="str">
        <f t="shared" si="240"/>
        <v>FR00</v>
      </c>
    </row>
    <row r="2610" spans="1:24" x14ac:dyDescent="0.2">
      <c r="A2610" s="4">
        <v>44068</v>
      </c>
      <c r="B2610" s="4">
        <v>44070</v>
      </c>
      <c r="C2610" t="s">
        <v>628</v>
      </c>
      <c r="D2610" t="s">
        <v>680</v>
      </c>
      <c r="E2610" s="4">
        <v>54193</v>
      </c>
      <c r="F2610" s="6">
        <v>7.3749999999999996E-2</v>
      </c>
      <c r="G2610" s="6">
        <v>7.2999999999999995E-2</v>
      </c>
      <c r="H2610" s="6">
        <v>7.3507400000000001E-2</v>
      </c>
      <c r="I2610" s="6">
        <v>7.46E-2</v>
      </c>
      <c r="J2610" s="6">
        <v>7.2999999999999995E-2</v>
      </c>
      <c r="K2610" s="6">
        <v>7.3449600000000004E-2</v>
      </c>
      <c r="L2610" s="6">
        <v>7.3499999999999996E-2</v>
      </c>
      <c r="N2610" s="8">
        <v>8939500</v>
      </c>
      <c r="P2610" s="8">
        <v>4700000</v>
      </c>
      <c r="R2610" s="8">
        <v>3900000</v>
      </c>
      <c r="T2610" s="8">
        <v>2.2921794871794874</v>
      </c>
      <c r="U2610" s="6">
        <v>7.3499999999999996E-2</v>
      </c>
      <c r="V2610">
        <f t="shared" si="238"/>
        <v>2020</v>
      </c>
      <c r="W2610">
        <f t="shared" si="239"/>
        <v>2020</v>
      </c>
      <c r="X2610" t="str">
        <f t="shared" si="240"/>
        <v>FR00</v>
      </c>
    </row>
    <row r="2611" spans="1:24" x14ac:dyDescent="0.2">
      <c r="A2611" s="4">
        <v>44070</v>
      </c>
      <c r="B2611" s="4">
        <v>44071</v>
      </c>
      <c r="C2611" t="s">
        <v>642</v>
      </c>
      <c r="D2611" t="s">
        <v>922</v>
      </c>
      <c r="E2611" s="4">
        <v>45897</v>
      </c>
      <c r="F2611" s="6">
        <v>3.8402800000000001E-2</v>
      </c>
      <c r="K2611" s="6">
        <v>3.8402800000000001E-2</v>
      </c>
      <c r="N2611" s="8">
        <v>4245000</v>
      </c>
      <c r="O2611" s="8">
        <v>16980000</v>
      </c>
      <c r="P2611" s="8">
        <v>4245000</v>
      </c>
      <c r="Q2611" s="8">
        <v>16980000</v>
      </c>
      <c r="R2611" s="8">
        <v>4245000</v>
      </c>
      <c r="S2611" s="8">
        <v>16980000</v>
      </c>
      <c r="T2611" s="8">
        <v>1</v>
      </c>
      <c r="U2611" s="6">
        <v>3.8402800000000001E-2</v>
      </c>
      <c r="V2611">
        <f t="shared" si="238"/>
        <v>2020</v>
      </c>
      <c r="W2611">
        <f t="shared" si="239"/>
        <v>2020</v>
      </c>
      <c r="X2611" t="str">
        <f t="shared" si="240"/>
        <v>VR00</v>
      </c>
    </row>
    <row r="2612" spans="1:24" x14ac:dyDescent="0.2">
      <c r="A2612" s="4">
        <v>44070</v>
      </c>
      <c r="B2612" s="4">
        <v>44071</v>
      </c>
      <c r="C2612" t="s">
        <v>642</v>
      </c>
      <c r="D2612" t="s">
        <v>923</v>
      </c>
      <c r="E2612" s="4">
        <v>46262</v>
      </c>
      <c r="F2612" s="6">
        <v>3.8402800000000001E-2</v>
      </c>
      <c r="K2612" s="6">
        <v>3.8402800000000001E-2</v>
      </c>
      <c r="N2612" s="8">
        <v>4245000</v>
      </c>
      <c r="P2612" s="8">
        <v>4245000</v>
      </c>
      <c r="R2612" s="8">
        <v>4245000</v>
      </c>
      <c r="T2612" s="8">
        <v>1</v>
      </c>
      <c r="U2612" s="6">
        <v>3.8402800000000001E-2</v>
      </c>
      <c r="V2612">
        <f t="shared" si="238"/>
        <v>2020</v>
      </c>
      <c r="W2612">
        <f t="shared" si="239"/>
        <v>2020</v>
      </c>
      <c r="X2612" t="str">
        <f t="shared" si="240"/>
        <v>VR00</v>
      </c>
    </row>
    <row r="2613" spans="1:24" x14ac:dyDescent="0.2">
      <c r="A2613" s="4">
        <v>44070</v>
      </c>
      <c r="B2613" s="4">
        <v>44071</v>
      </c>
      <c r="C2613" t="s">
        <v>642</v>
      </c>
      <c r="D2613" t="s">
        <v>924</v>
      </c>
      <c r="E2613" s="4">
        <v>46627</v>
      </c>
      <c r="F2613" s="6">
        <v>3.8402800000000001E-2</v>
      </c>
      <c r="K2613" s="6">
        <v>3.8402800000000001E-2</v>
      </c>
      <c r="N2613" s="8">
        <v>4245000</v>
      </c>
      <c r="P2613" s="8">
        <v>4245000</v>
      </c>
      <c r="R2613" s="8">
        <v>4245000</v>
      </c>
      <c r="T2613" s="8">
        <v>1</v>
      </c>
      <c r="U2613" s="6">
        <v>3.8402800000000001E-2</v>
      </c>
      <c r="V2613">
        <f t="shared" si="238"/>
        <v>2020</v>
      </c>
      <c r="W2613">
        <f t="shared" si="239"/>
        <v>2020</v>
      </c>
      <c r="X2613" t="str">
        <f t="shared" si="240"/>
        <v>VR00</v>
      </c>
    </row>
    <row r="2614" spans="1:24" x14ac:dyDescent="0.2">
      <c r="A2614" s="4">
        <v>44070</v>
      </c>
      <c r="B2614" s="4">
        <v>44071</v>
      </c>
      <c r="C2614" t="s">
        <v>642</v>
      </c>
      <c r="D2614" t="s">
        <v>925</v>
      </c>
      <c r="E2614" s="4">
        <v>46993</v>
      </c>
      <c r="F2614" s="6">
        <v>3.8402800000000001E-2</v>
      </c>
      <c r="K2614" s="6">
        <v>3.8402800000000001E-2</v>
      </c>
      <c r="N2614" s="8">
        <v>4245000</v>
      </c>
      <c r="P2614" s="8">
        <v>4245000</v>
      </c>
      <c r="R2614" s="8">
        <v>4245000</v>
      </c>
      <c r="T2614" s="8">
        <v>1</v>
      </c>
      <c r="U2614" s="6">
        <v>3.8402800000000001E-2</v>
      </c>
      <c r="V2614">
        <f t="shared" si="238"/>
        <v>2020</v>
      </c>
      <c r="W2614">
        <f t="shared" si="239"/>
        <v>2020</v>
      </c>
      <c r="X2614" t="str">
        <f t="shared" si="240"/>
        <v>VR00</v>
      </c>
    </row>
    <row r="2615" spans="1:24" x14ac:dyDescent="0.2">
      <c r="A2615" s="4">
        <v>44075</v>
      </c>
      <c r="B2615" s="4">
        <v>44077</v>
      </c>
      <c r="C2615" t="s">
        <v>628</v>
      </c>
      <c r="D2615" t="s">
        <v>926</v>
      </c>
      <c r="E2615" s="4">
        <v>44275</v>
      </c>
      <c r="F2615" s="6" t="s">
        <v>630</v>
      </c>
      <c r="G2615" s="6">
        <v>3.1875000000000001E-2</v>
      </c>
      <c r="H2615" s="6">
        <v>3.3967399999999995E-2</v>
      </c>
      <c r="I2615" s="6">
        <v>3.5000000000000003E-2</v>
      </c>
      <c r="J2615" s="6">
        <v>3.1875000000000001E-2</v>
      </c>
      <c r="K2615" s="6">
        <v>3.3333299999999996E-2</v>
      </c>
      <c r="L2615" s="6">
        <v>3.3437500000000002E-2</v>
      </c>
      <c r="M2615" s="8">
        <v>8000000</v>
      </c>
      <c r="N2615" s="8">
        <v>9740000</v>
      </c>
      <c r="O2615" s="8">
        <v>38325000</v>
      </c>
      <c r="P2615" s="8">
        <v>9740000</v>
      </c>
      <c r="Q2615" s="8">
        <v>30039000</v>
      </c>
      <c r="R2615" s="8">
        <v>1500000</v>
      </c>
      <c r="S2615" s="8">
        <v>9500000</v>
      </c>
      <c r="T2615" s="8">
        <v>6.4933333333333332</v>
      </c>
      <c r="U2615" s="6">
        <v>3.44E-2</v>
      </c>
      <c r="V2615">
        <f t="shared" si="238"/>
        <v>2020</v>
      </c>
      <c r="W2615">
        <f t="shared" si="239"/>
        <v>2020</v>
      </c>
      <c r="X2615" t="str">
        <f t="shared" si="240"/>
        <v>SPNS</v>
      </c>
    </row>
    <row r="2616" spans="1:24" x14ac:dyDescent="0.2">
      <c r="A2616" s="4">
        <v>44075</v>
      </c>
      <c r="B2616" s="4">
        <v>44077</v>
      </c>
      <c r="C2616" t="s">
        <v>628</v>
      </c>
      <c r="D2616" t="s">
        <v>884</v>
      </c>
      <c r="E2616" s="4">
        <v>45061</v>
      </c>
      <c r="F2616" s="6">
        <v>6.5000000000000002E-2</v>
      </c>
      <c r="G2616" s="6">
        <v>4.2812500000000003E-2</v>
      </c>
      <c r="H2616" s="6">
        <v>4.6945299999999995E-2</v>
      </c>
      <c r="I2616" s="6">
        <v>5.2499999999999998E-2</v>
      </c>
      <c r="J2616" s="6">
        <v>4.2812500000000003E-2</v>
      </c>
      <c r="K2616" s="6">
        <v>4.5646300000000001E-2</v>
      </c>
      <c r="L2616" s="6">
        <v>4.5937499999999999E-2</v>
      </c>
      <c r="N2616" s="8">
        <v>8765000</v>
      </c>
      <c r="P2616" s="8">
        <v>6450000</v>
      </c>
      <c r="R2616" s="8">
        <v>3300000</v>
      </c>
      <c r="T2616" s="8">
        <v>2.6560606060606062</v>
      </c>
      <c r="U2616" s="6">
        <v>4.6300000000000001E-2</v>
      </c>
      <c r="V2616">
        <f t="shared" si="238"/>
        <v>2020</v>
      </c>
      <c r="W2616">
        <f t="shared" si="239"/>
        <v>2020</v>
      </c>
      <c r="X2616" t="str">
        <f t="shared" si="240"/>
        <v>PBS0</v>
      </c>
    </row>
    <row r="2617" spans="1:24" x14ac:dyDescent="0.2">
      <c r="A2617" s="4">
        <v>44075</v>
      </c>
      <c r="B2617" s="4">
        <v>44077</v>
      </c>
      <c r="C2617" t="s">
        <v>628</v>
      </c>
      <c r="D2617" t="s">
        <v>844</v>
      </c>
      <c r="E2617" s="4">
        <v>45580</v>
      </c>
      <c r="F2617" s="6">
        <v>6.6250000000000003E-2</v>
      </c>
      <c r="G2617" s="6">
        <v>5.0937499999999997E-2</v>
      </c>
      <c r="H2617" s="6">
        <v>5.3371400000000006E-2</v>
      </c>
      <c r="I2617" s="6">
        <v>5.5E-2</v>
      </c>
      <c r="J2617" s="6">
        <v>5.0937499999999997E-2</v>
      </c>
      <c r="K2617" s="6">
        <v>5.2642399999999999E-2</v>
      </c>
      <c r="L2617" s="6">
        <v>5.2812499999999998E-2</v>
      </c>
      <c r="N2617" s="8">
        <v>8199000</v>
      </c>
      <c r="P2617" s="8">
        <v>8199000</v>
      </c>
      <c r="R2617" s="8">
        <v>1850000</v>
      </c>
      <c r="T2617" s="8">
        <v>4.4318918918918921</v>
      </c>
      <c r="U2617" s="6">
        <v>5.3400000000000003E-2</v>
      </c>
      <c r="V2617">
        <f t="shared" si="238"/>
        <v>2020</v>
      </c>
      <c r="W2617">
        <f t="shared" si="239"/>
        <v>2020</v>
      </c>
      <c r="X2617" t="str">
        <f t="shared" si="240"/>
        <v>PBS0</v>
      </c>
    </row>
    <row r="2618" spans="1:24" x14ac:dyDescent="0.2">
      <c r="A2618" s="4">
        <v>44075</v>
      </c>
      <c r="B2618" s="4">
        <v>44077</v>
      </c>
      <c r="C2618" t="s">
        <v>628</v>
      </c>
      <c r="D2618" t="s">
        <v>911</v>
      </c>
      <c r="E2618" s="4">
        <v>48714</v>
      </c>
      <c r="F2618" s="6">
        <v>8.3750000000000005E-2</v>
      </c>
      <c r="G2618" s="6">
        <v>6.8437499999999998E-2</v>
      </c>
      <c r="H2618" s="6">
        <v>7.2432700000000003E-2</v>
      </c>
      <c r="I2618" s="6">
        <v>7.4062500000000003E-2</v>
      </c>
      <c r="J2618" s="6">
        <v>6.8437499999999998E-2</v>
      </c>
      <c r="K2618" s="6">
        <v>7.1945599999999998E-2</v>
      </c>
      <c r="L2618" s="6">
        <v>7.2187500000000002E-2</v>
      </c>
      <c r="N2618" s="8">
        <v>4914000</v>
      </c>
      <c r="P2618" s="8">
        <v>2600000</v>
      </c>
      <c r="R2618" s="8">
        <v>1650000</v>
      </c>
      <c r="T2618" s="8">
        <v>2.978181818181818</v>
      </c>
      <c r="U2618" s="6">
        <v>7.22E-2</v>
      </c>
      <c r="V2618">
        <f t="shared" si="238"/>
        <v>2020</v>
      </c>
      <c r="W2618">
        <f t="shared" si="239"/>
        <v>2020</v>
      </c>
      <c r="X2618" t="str">
        <f t="shared" si="240"/>
        <v>PBS0</v>
      </c>
    </row>
    <row r="2619" spans="1:24" x14ac:dyDescent="0.2">
      <c r="A2619" s="4">
        <v>44075</v>
      </c>
      <c r="B2619" s="4">
        <v>44077</v>
      </c>
      <c r="C2619" t="s">
        <v>628</v>
      </c>
      <c r="D2619" t="s">
        <v>906</v>
      </c>
      <c r="E2619" s="4">
        <v>53615</v>
      </c>
      <c r="F2619" s="6">
        <v>7.7499999999999999E-2</v>
      </c>
      <c r="G2619" s="6">
        <v>7.5624999999999998E-2</v>
      </c>
      <c r="H2619" s="6">
        <v>7.6393900000000001E-2</v>
      </c>
      <c r="I2619" s="6">
        <v>7.7812500000000007E-2</v>
      </c>
      <c r="J2619" s="6">
        <v>7.5624999999999998E-2</v>
      </c>
      <c r="K2619" s="6">
        <v>7.5825900000000002E-2</v>
      </c>
      <c r="L2619" s="6">
        <v>7.5937500000000005E-2</v>
      </c>
      <c r="N2619" s="8">
        <v>6707000</v>
      </c>
      <c r="P2619" s="8">
        <v>3050000</v>
      </c>
      <c r="R2619" s="8">
        <v>1200000</v>
      </c>
      <c r="T2619" s="8">
        <v>5.5891666666666664</v>
      </c>
      <c r="U2619" s="6">
        <v>7.6200000000000004E-2</v>
      </c>
      <c r="V2619">
        <f t="shared" si="238"/>
        <v>2020</v>
      </c>
      <c r="W2619">
        <f t="shared" si="239"/>
        <v>2020</v>
      </c>
      <c r="X2619" t="str">
        <f t="shared" si="240"/>
        <v>PBS0</v>
      </c>
    </row>
    <row r="2620" spans="1:24" x14ac:dyDescent="0.2">
      <c r="A2620" s="4">
        <v>44082</v>
      </c>
      <c r="B2620" s="4">
        <v>44084</v>
      </c>
      <c r="C2620" t="s">
        <v>628</v>
      </c>
      <c r="D2620" t="s">
        <v>927</v>
      </c>
      <c r="E2620" s="4">
        <v>44174</v>
      </c>
      <c r="F2620" s="6" t="s">
        <v>630</v>
      </c>
      <c r="G2620" s="6">
        <v>3.09E-2</v>
      </c>
      <c r="H2620" s="6">
        <v>3.3201599999999998E-2</v>
      </c>
      <c r="I2620" s="6">
        <v>3.49E-2</v>
      </c>
      <c r="J2620" s="6">
        <v>3.09E-2</v>
      </c>
      <c r="K2620" s="6">
        <v>3.1562E-2</v>
      </c>
      <c r="L2620" s="6">
        <v>3.2000000000000001E-2</v>
      </c>
      <c r="M2620" s="8">
        <v>20000000</v>
      </c>
      <c r="N2620" s="8">
        <v>2600000</v>
      </c>
      <c r="O2620" s="8">
        <v>52263500</v>
      </c>
      <c r="P2620" s="8">
        <v>2350000</v>
      </c>
      <c r="Q2620" s="8">
        <v>38453000</v>
      </c>
      <c r="R2620" s="8">
        <v>1000000</v>
      </c>
      <c r="S2620" s="8">
        <v>22000000</v>
      </c>
      <c r="T2620" s="8">
        <v>2.6</v>
      </c>
      <c r="U2620" s="6">
        <v>3.3000000000000002E-2</v>
      </c>
      <c r="V2620">
        <f t="shared" si="238"/>
        <v>2020</v>
      </c>
      <c r="W2620">
        <f t="shared" si="239"/>
        <v>2020</v>
      </c>
      <c r="X2620" t="str">
        <f t="shared" si="240"/>
        <v>SPN0</v>
      </c>
    </row>
    <row r="2621" spans="1:24" x14ac:dyDescent="0.2">
      <c r="A2621" s="4">
        <v>44082</v>
      </c>
      <c r="B2621" s="4">
        <v>44084</v>
      </c>
      <c r="C2621" t="s">
        <v>628</v>
      </c>
      <c r="D2621" t="s">
        <v>928</v>
      </c>
      <c r="E2621" s="4">
        <v>44448</v>
      </c>
      <c r="F2621" s="6" t="s">
        <v>630</v>
      </c>
      <c r="G2621" s="6">
        <v>3.4000000000000002E-2</v>
      </c>
      <c r="H2621" s="6">
        <v>3.57916E-2</v>
      </c>
      <c r="I2621" s="6">
        <v>4.2099999999999999E-2</v>
      </c>
      <c r="J2621" s="6">
        <v>3.4000000000000002E-2</v>
      </c>
      <c r="K2621" s="6">
        <v>3.4000000000000002E-2</v>
      </c>
      <c r="L2621" s="6">
        <v>3.4000000000000002E-2</v>
      </c>
      <c r="N2621" s="8">
        <v>7580000</v>
      </c>
      <c r="P2621" s="8">
        <v>6450000</v>
      </c>
      <c r="R2621" s="8">
        <v>2000000</v>
      </c>
      <c r="T2621" s="8">
        <v>3.79</v>
      </c>
      <c r="U2621" s="6">
        <v>3.5000000000000003E-2</v>
      </c>
      <c r="V2621">
        <f t="shared" si="238"/>
        <v>2020</v>
      </c>
      <c r="W2621">
        <f t="shared" si="239"/>
        <v>2020</v>
      </c>
      <c r="X2621" t="str">
        <f t="shared" si="240"/>
        <v>SPN1</v>
      </c>
    </row>
    <row r="2622" spans="1:24" x14ac:dyDescent="0.2">
      <c r="A2622" s="4">
        <v>44082</v>
      </c>
      <c r="B2622" s="4">
        <v>44084</v>
      </c>
      <c r="C2622" t="s">
        <v>628</v>
      </c>
      <c r="D2622" t="s">
        <v>918</v>
      </c>
      <c r="E2622" s="4">
        <v>46127</v>
      </c>
      <c r="F2622" s="6">
        <v>5.5E-2</v>
      </c>
      <c r="G2622" s="6">
        <v>5.3800000000000001E-2</v>
      </c>
      <c r="H2622" s="6">
        <v>5.44129E-2</v>
      </c>
      <c r="I2622" s="6">
        <v>5.5100000000000003E-2</v>
      </c>
      <c r="J2622" s="6">
        <v>5.3800000000000001E-2</v>
      </c>
      <c r="K2622" s="6">
        <v>5.4191499999999997E-2</v>
      </c>
      <c r="L2622" s="6">
        <v>5.4399999999999997E-2</v>
      </c>
      <c r="N2622" s="8">
        <v>12683000</v>
      </c>
      <c r="P2622" s="8">
        <v>12683000</v>
      </c>
      <c r="R2622" s="8">
        <v>7600000</v>
      </c>
      <c r="T2622" s="8">
        <v>1.6688157894736841</v>
      </c>
      <c r="U2622" s="6">
        <v>5.4699999999999999E-2</v>
      </c>
      <c r="V2622">
        <f t="shared" si="238"/>
        <v>2020</v>
      </c>
      <c r="W2622">
        <f t="shared" si="239"/>
        <v>2020</v>
      </c>
      <c r="X2622" t="str">
        <f t="shared" si="240"/>
        <v>FR00</v>
      </c>
    </row>
    <row r="2623" spans="1:24" x14ac:dyDescent="0.2">
      <c r="A2623" s="4">
        <v>44082</v>
      </c>
      <c r="B2623" s="4">
        <v>44084</v>
      </c>
      <c r="C2623" t="s">
        <v>628</v>
      </c>
      <c r="D2623" t="s">
        <v>919</v>
      </c>
      <c r="E2623" s="4">
        <v>47894</v>
      </c>
      <c r="F2623" s="6">
        <v>6.5000000000000002E-2</v>
      </c>
      <c r="G2623" s="6">
        <v>6.7000000000000004E-2</v>
      </c>
      <c r="H2623" s="6">
        <v>6.7519499999999996E-2</v>
      </c>
      <c r="I2623" s="6">
        <v>7.0000000000000007E-2</v>
      </c>
      <c r="J2623" s="6">
        <v>6.7000000000000004E-2</v>
      </c>
      <c r="K2623" s="6">
        <v>6.7358799999999996E-2</v>
      </c>
      <c r="L2623" s="6">
        <v>6.7500000000000004E-2</v>
      </c>
      <c r="N2623" s="8">
        <v>12208000</v>
      </c>
      <c r="P2623" s="8">
        <v>11250000</v>
      </c>
      <c r="R2623" s="8">
        <v>7350000</v>
      </c>
      <c r="T2623" s="8">
        <v>1.660952380952381</v>
      </c>
      <c r="U2623" s="6">
        <v>6.7500000000000004E-2</v>
      </c>
      <c r="V2623">
        <f t="shared" si="238"/>
        <v>2020</v>
      </c>
      <c r="W2623">
        <f t="shared" si="239"/>
        <v>2020</v>
      </c>
      <c r="X2623" t="str">
        <f t="shared" si="240"/>
        <v>FR00</v>
      </c>
    </row>
    <row r="2624" spans="1:24" x14ac:dyDescent="0.2">
      <c r="A2624" s="4">
        <v>44082</v>
      </c>
      <c r="B2624" s="4">
        <v>44084</v>
      </c>
      <c r="C2624" t="s">
        <v>628</v>
      </c>
      <c r="D2624" t="s">
        <v>825</v>
      </c>
      <c r="E2624" s="4">
        <v>49475</v>
      </c>
      <c r="F2624" s="6">
        <v>7.4999999999999997E-2</v>
      </c>
      <c r="G2624" s="6">
        <v>7.3499999999999996E-2</v>
      </c>
      <c r="H2624" s="6">
        <v>7.4004799999999996E-2</v>
      </c>
      <c r="I2624" s="6">
        <v>7.4800000000000005E-2</v>
      </c>
      <c r="J2624" s="6">
        <v>7.3499999999999996E-2</v>
      </c>
      <c r="K2624" s="6">
        <v>7.3838500000000001E-2</v>
      </c>
      <c r="L2624" s="6">
        <v>7.3899999999999993E-2</v>
      </c>
      <c r="N2624" s="8">
        <v>7875400</v>
      </c>
      <c r="P2624" s="8">
        <v>4100000</v>
      </c>
      <c r="R2624" s="8">
        <v>2550000</v>
      </c>
      <c r="T2624" s="8">
        <v>3.0883921568627453</v>
      </c>
      <c r="U2624" s="6">
        <v>7.3899999999999993E-2</v>
      </c>
      <c r="V2624">
        <f t="shared" si="238"/>
        <v>2020</v>
      </c>
      <c r="W2624">
        <f t="shared" si="239"/>
        <v>2020</v>
      </c>
      <c r="X2624" t="str">
        <f t="shared" si="240"/>
        <v>FR00</v>
      </c>
    </row>
    <row r="2625" spans="1:24" x14ac:dyDescent="0.2">
      <c r="A2625" s="4">
        <v>44082</v>
      </c>
      <c r="B2625" s="4">
        <v>44084</v>
      </c>
      <c r="C2625" t="s">
        <v>628</v>
      </c>
      <c r="D2625" t="s">
        <v>851</v>
      </c>
      <c r="E2625" s="4">
        <v>51241</v>
      </c>
      <c r="F2625" s="6">
        <v>7.4999999999999997E-2</v>
      </c>
      <c r="G2625" s="6">
        <v>7.3999999999999996E-2</v>
      </c>
      <c r="H2625" s="6">
        <v>7.4290200000000001E-2</v>
      </c>
      <c r="I2625" s="6">
        <v>7.4999999999999997E-2</v>
      </c>
      <c r="J2625" s="6">
        <v>7.3999999999999996E-2</v>
      </c>
      <c r="K2625" s="6">
        <v>7.419640000000001E-2</v>
      </c>
      <c r="L2625" s="6">
        <v>7.4200000000000002E-2</v>
      </c>
      <c r="N2625" s="8">
        <v>4354800</v>
      </c>
      <c r="P2625" s="8">
        <v>1550000</v>
      </c>
      <c r="R2625" s="8">
        <v>1500000</v>
      </c>
      <c r="T2625" s="8">
        <v>2.9032</v>
      </c>
      <c r="U2625" s="6">
        <v>7.4200000000000002E-2</v>
      </c>
      <c r="V2625">
        <f t="shared" si="238"/>
        <v>2020</v>
      </c>
      <c r="W2625">
        <f t="shared" si="239"/>
        <v>2020</v>
      </c>
      <c r="X2625" t="str">
        <f t="shared" si="240"/>
        <v>FR00</v>
      </c>
    </row>
    <row r="2626" spans="1:24" x14ac:dyDescent="0.2">
      <c r="A2626" s="4">
        <v>44082</v>
      </c>
      <c r="B2626" s="4">
        <v>44084</v>
      </c>
      <c r="C2626" t="s">
        <v>628</v>
      </c>
      <c r="D2626" t="s">
        <v>680</v>
      </c>
      <c r="E2626" s="4">
        <v>54193</v>
      </c>
      <c r="F2626" s="6">
        <v>7.3749999999999996E-2</v>
      </c>
      <c r="G2626" s="6">
        <v>7.4200000000000002E-2</v>
      </c>
      <c r="H2626" s="6">
        <v>7.4888700000000002E-2</v>
      </c>
      <c r="I2626" s="6">
        <v>7.5499999999999998E-2</v>
      </c>
      <c r="J2626" s="6" t="s">
        <v>21</v>
      </c>
      <c r="K2626" s="6" t="s">
        <v>21</v>
      </c>
      <c r="L2626" s="6" t="s">
        <v>21</v>
      </c>
      <c r="N2626" s="8">
        <v>4962300</v>
      </c>
      <c r="P2626" s="8">
        <v>70000</v>
      </c>
      <c r="R2626" s="8" t="s">
        <v>21</v>
      </c>
      <c r="T2626" s="8" t="s">
        <v>21</v>
      </c>
      <c r="U2626" s="6">
        <v>7.4399999999999994E-2</v>
      </c>
      <c r="V2626">
        <f t="shared" si="238"/>
        <v>2020</v>
      </c>
      <c r="W2626">
        <f t="shared" si="239"/>
        <v>2020</v>
      </c>
      <c r="X2626" t="str">
        <f t="shared" si="240"/>
        <v>FR00</v>
      </c>
    </row>
    <row r="2627" spans="1:24" x14ac:dyDescent="0.2">
      <c r="A2627" s="4">
        <v>44089</v>
      </c>
      <c r="B2627" s="4">
        <v>44091</v>
      </c>
      <c r="C2627" t="s">
        <v>628</v>
      </c>
      <c r="D2627" t="s">
        <v>926</v>
      </c>
      <c r="E2627" s="4">
        <v>44257</v>
      </c>
      <c r="F2627" s="6" t="s">
        <v>630</v>
      </c>
      <c r="G2627" s="6">
        <v>3.0312499999999999E-2</v>
      </c>
      <c r="H2627" s="6">
        <v>3.3008599999999999E-2</v>
      </c>
      <c r="I2627" s="6">
        <v>3.5000000000000003E-2</v>
      </c>
      <c r="J2627" s="6">
        <v>3.0312499999999999E-2</v>
      </c>
      <c r="K2627" s="6">
        <v>3.1328099999999998E-2</v>
      </c>
      <c r="L2627" s="6">
        <v>3.1875000000000001E-2</v>
      </c>
      <c r="M2627" s="8">
        <v>8000000</v>
      </c>
      <c r="N2627" s="8">
        <v>1990000</v>
      </c>
      <c r="O2627" s="8">
        <v>20793600</v>
      </c>
      <c r="P2627" s="8">
        <v>1020000</v>
      </c>
      <c r="Q2627" s="8">
        <v>13553600</v>
      </c>
      <c r="R2627" s="8">
        <v>800000</v>
      </c>
      <c r="S2627" s="8">
        <v>9500000</v>
      </c>
      <c r="T2627" s="8">
        <v>2.4874999999999998</v>
      </c>
      <c r="U2627" s="6">
        <v>3.44E-2</v>
      </c>
      <c r="V2627">
        <f t="shared" si="238"/>
        <v>2020</v>
      </c>
      <c r="W2627">
        <f t="shared" si="239"/>
        <v>2020</v>
      </c>
      <c r="X2627" t="str">
        <f t="shared" si="240"/>
        <v>SPNS</v>
      </c>
    </row>
    <row r="2628" spans="1:24" x14ac:dyDescent="0.2">
      <c r="A2628" s="4">
        <v>44089</v>
      </c>
      <c r="B2628" s="4">
        <v>44091</v>
      </c>
      <c r="C2628" t="s">
        <v>628</v>
      </c>
      <c r="D2628" t="s">
        <v>884</v>
      </c>
      <c r="E2628" s="4">
        <v>45061</v>
      </c>
      <c r="F2628" s="6">
        <v>6.5000000000000002E-2</v>
      </c>
      <c r="G2628" s="6">
        <v>4.4687499999999998E-2</v>
      </c>
      <c r="H2628" s="6">
        <v>4.6301499999999995E-2</v>
      </c>
      <c r="I2628" s="6">
        <v>0.05</v>
      </c>
      <c r="J2628" s="6">
        <v>4.4687499999999998E-2</v>
      </c>
      <c r="K2628" s="6">
        <v>4.5369E-2</v>
      </c>
      <c r="L2628" s="6">
        <v>4.5624999999999999E-2</v>
      </c>
      <c r="N2628" s="8">
        <v>2137000</v>
      </c>
      <c r="P2628" s="8">
        <v>1760000</v>
      </c>
      <c r="R2628" s="8">
        <v>1500000</v>
      </c>
      <c r="T2628" s="8">
        <v>1.4246666666666667</v>
      </c>
      <c r="U2628" s="6">
        <v>4.6300000000000001E-2</v>
      </c>
      <c r="V2628">
        <f t="shared" si="238"/>
        <v>2020</v>
      </c>
      <c r="W2628">
        <f t="shared" si="239"/>
        <v>2020</v>
      </c>
      <c r="X2628" t="str">
        <f t="shared" si="240"/>
        <v>PBS0</v>
      </c>
    </row>
    <row r="2629" spans="1:24" x14ac:dyDescent="0.2">
      <c r="A2629" s="4">
        <v>44089</v>
      </c>
      <c r="B2629" s="4">
        <v>44091</v>
      </c>
      <c r="C2629" t="s">
        <v>628</v>
      </c>
      <c r="D2629" t="s">
        <v>844</v>
      </c>
      <c r="E2629" s="4">
        <v>45580</v>
      </c>
      <c r="F2629" s="6">
        <v>6.6250000000000003E-2</v>
      </c>
      <c r="G2629" s="6">
        <v>5.1874999999999998E-2</v>
      </c>
      <c r="H2629" s="6">
        <v>5.2914700000000002E-2</v>
      </c>
      <c r="I2629" s="6">
        <v>5.5625000000000001E-2</v>
      </c>
      <c r="J2629" s="6">
        <v>5.1874999999999998E-2</v>
      </c>
      <c r="K2629" s="6">
        <v>5.2278900000000003E-2</v>
      </c>
      <c r="L2629" s="6">
        <v>5.2812499999999998E-2</v>
      </c>
      <c r="N2629" s="8">
        <v>3418000</v>
      </c>
      <c r="P2629" s="8">
        <v>3261000</v>
      </c>
      <c r="R2629" s="8">
        <v>2250000</v>
      </c>
      <c r="T2629" s="8">
        <v>1.5191111111111111</v>
      </c>
      <c r="U2629" s="6">
        <v>5.3400000000000003E-2</v>
      </c>
      <c r="V2629">
        <f t="shared" si="238"/>
        <v>2020</v>
      </c>
      <c r="W2629">
        <f t="shared" si="239"/>
        <v>2020</v>
      </c>
      <c r="X2629" t="str">
        <f t="shared" si="240"/>
        <v>PBS0</v>
      </c>
    </row>
    <row r="2630" spans="1:24" x14ac:dyDescent="0.2">
      <c r="A2630" s="4">
        <v>44089</v>
      </c>
      <c r="B2630" s="4">
        <v>44091</v>
      </c>
      <c r="C2630" t="s">
        <v>628</v>
      </c>
      <c r="D2630" t="s">
        <v>911</v>
      </c>
      <c r="E2630" s="4">
        <v>48714</v>
      </c>
      <c r="F2630" s="6">
        <v>8.3750000000000005E-2</v>
      </c>
      <c r="G2630" s="6">
        <v>7.0937500000000001E-2</v>
      </c>
      <c r="H2630" s="6">
        <v>7.1584200000000001E-2</v>
      </c>
      <c r="I2630" s="6">
        <v>7.3437500000000003E-2</v>
      </c>
      <c r="J2630" s="6">
        <v>7.0937500000000001E-2</v>
      </c>
      <c r="K2630" s="6">
        <v>7.1249499999999993E-2</v>
      </c>
      <c r="L2630" s="6">
        <v>7.1249999999999994E-2</v>
      </c>
      <c r="N2630" s="8">
        <v>7319000</v>
      </c>
      <c r="P2630" s="8">
        <v>5022000</v>
      </c>
      <c r="R2630" s="8">
        <v>4350000</v>
      </c>
      <c r="T2630" s="8">
        <v>1.6825287356321839</v>
      </c>
      <c r="U2630" s="6">
        <v>7.22E-2</v>
      </c>
      <c r="V2630">
        <f t="shared" si="238"/>
        <v>2020</v>
      </c>
      <c r="W2630">
        <f t="shared" si="239"/>
        <v>2020</v>
      </c>
      <c r="X2630" t="str">
        <f t="shared" si="240"/>
        <v>PBS0</v>
      </c>
    </row>
    <row r="2631" spans="1:24" x14ac:dyDescent="0.2">
      <c r="A2631" s="4">
        <v>44089</v>
      </c>
      <c r="B2631" s="4">
        <v>44091</v>
      </c>
      <c r="C2631" t="s">
        <v>628</v>
      </c>
      <c r="D2631" t="s">
        <v>906</v>
      </c>
      <c r="E2631" s="4">
        <v>53615</v>
      </c>
      <c r="F2631" s="6">
        <v>7.7499999999999999E-2</v>
      </c>
      <c r="G2631" s="6">
        <v>7.5312500000000004E-2</v>
      </c>
      <c r="H2631" s="6">
        <v>7.5838799999999998E-2</v>
      </c>
      <c r="I2631" s="6">
        <v>7.8125E-2</v>
      </c>
      <c r="J2631" s="6">
        <v>7.5312500000000004E-2</v>
      </c>
      <c r="K2631" s="6">
        <v>7.5312500000000004E-2</v>
      </c>
      <c r="L2631" s="6">
        <v>7.5312500000000004E-2</v>
      </c>
      <c r="N2631" s="8">
        <v>5929600</v>
      </c>
      <c r="P2631" s="8">
        <v>2490600</v>
      </c>
      <c r="R2631" s="8">
        <v>600000</v>
      </c>
      <c r="T2631" s="8">
        <v>9.8826666666666672</v>
      </c>
      <c r="U2631" s="6">
        <v>7.6200000000000004E-2</v>
      </c>
      <c r="V2631">
        <f t="shared" si="238"/>
        <v>2020</v>
      </c>
      <c r="W2631">
        <f t="shared" si="239"/>
        <v>2020</v>
      </c>
      <c r="X2631" t="str">
        <f t="shared" si="240"/>
        <v>PBS0</v>
      </c>
    </row>
    <row r="2632" spans="1:24" x14ac:dyDescent="0.2">
      <c r="A2632" s="4">
        <v>44096</v>
      </c>
      <c r="B2632" s="4">
        <v>44098</v>
      </c>
      <c r="C2632" t="s">
        <v>628</v>
      </c>
      <c r="D2632" t="s">
        <v>929</v>
      </c>
      <c r="E2632" s="4">
        <v>44188</v>
      </c>
      <c r="F2632" s="6" t="s">
        <v>630</v>
      </c>
      <c r="G2632" s="6">
        <v>0.03</v>
      </c>
      <c r="H2632" s="6">
        <v>3.1187900000000001E-2</v>
      </c>
      <c r="I2632" s="6">
        <v>3.3000000000000002E-2</v>
      </c>
      <c r="J2632" s="6">
        <v>0.03</v>
      </c>
      <c r="K2632" s="6">
        <v>3.03691E-2</v>
      </c>
      <c r="L2632" s="6">
        <v>3.0599999999999999E-2</v>
      </c>
      <c r="M2632" s="8">
        <v>20000000</v>
      </c>
      <c r="N2632" s="8">
        <v>2270000</v>
      </c>
      <c r="O2632" s="8">
        <v>46119500</v>
      </c>
      <c r="P2632" s="8">
        <v>2050000</v>
      </c>
      <c r="Q2632" s="8">
        <v>23050000</v>
      </c>
      <c r="R2632" s="8">
        <v>1000000</v>
      </c>
      <c r="S2632" s="8">
        <v>22000000</v>
      </c>
      <c r="T2632" s="8">
        <v>2.27</v>
      </c>
      <c r="U2632" s="6">
        <v>3.1E-2</v>
      </c>
      <c r="V2632">
        <f t="shared" si="238"/>
        <v>2020</v>
      </c>
      <c r="W2632">
        <f t="shared" si="239"/>
        <v>2020</v>
      </c>
      <c r="X2632" t="str">
        <f t="shared" si="240"/>
        <v>SPN0</v>
      </c>
    </row>
    <row r="2633" spans="1:24" x14ac:dyDescent="0.2">
      <c r="A2633" s="4">
        <v>44096</v>
      </c>
      <c r="B2633" s="4">
        <v>44098</v>
      </c>
      <c r="C2633" t="s">
        <v>628</v>
      </c>
      <c r="D2633" t="s">
        <v>900</v>
      </c>
      <c r="E2633" s="4">
        <v>44378</v>
      </c>
      <c r="F2633" s="6" t="s">
        <v>630</v>
      </c>
      <c r="G2633" s="6">
        <v>3.2800000000000003E-2</v>
      </c>
      <c r="H2633" s="6">
        <v>3.33356E-2</v>
      </c>
      <c r="I2633" s="6">
        <v>3.5000000000000003E-2</v>
      </c>
      <c r="J2633" s="6">
        <v>3.2800000000000003E-2</v>
      </c>
      <c r="K2633" s="6">
        <v>3.2994299999999997E-2</v>
      </c>
      <c r="L2633" s="6">
        <v>3.3399999999999999E-2</v>
      </c>
      <c r="N2633" s="8">
        <v>5900000</v>
      </c>
      <c r="P2633" s="8">
        <v>2100000</v>
      </c>
      <c r="R2633" s="8">
        <v>2100000</v>
      </c>
      <c r="T2633" s="8">
        <v>2.8095238095238093</v>
      </c>
      <c r="U2633" s="6">
        <v>3.3000000000000002E-2</v>
      </c>
      <c r="V2633">
        <f t="shared" si="238"/>
        <v>2020</v>
      </c>
      <c r="W2633">
        <f t="shared" si="239"/>
        <v>2020</v>
      </c>
      <c r="X2633" t="str">
        <f t="shared" si="240"/>
        <v>SPN1</v>
      </c>
    </row>
    <row r="2634" spans="1:24" x14ac:dyDescent="0.2">
      <c r="A2634" s="4">
        <v>44096</v>
      </c>
      <c r="B2634" s="4">
        <v>44098</v>
      </c>
      <c r="C2634" t="s">
        <v>628</v>
      </c>
      <c r="D2634" t="s">
        <v>918</v>
      </c>
      <c r="E2634" s="4">
        <v>46127</v>
      </c>
      <c r="F2634" s="6">
        <v>5.5E-2</v>
      </c>
      <c r="G2634" s="6">
        <v>5.4800000000000001E-2</v>
      </c>
      <c r="H2634" s="6">
        <v>5.5380499999999999E-2</v>
      </c>
      <c r="I2634" s="6">
        <v>5.6500000000000002E-2</v>
      </c>
      <c r="J2634" s="6">
        <v>5.4800000000000001E-2</v>
      </c>
      <c r="K2634" s="6">
        <v>5.5196599999999998E-2</v>
      </c>
      <c r="L2634" s="6">
        <v>5.5399999999999998E-2</v>
      </c>
      <c r="N2634" s="8">
        <v>4597000</v>
      </c>
      <c r="P2634" s="8">
        <v>3200000</v>
      </c>
      <c r="R2634" s="8">
        <v>3200000</v>
      </c>
      <c r="T2634" s="8">
        <v>1.4365625</v>
      </c>
      <c r="U2634" s="6">
        <v>5.5199999999999999E-2</v>
      </c>
      <c r="V2634">
        <f t="shared" si="238"/>
        <v>2020</v>
      </c>
      <c r="W2634">
        <f t="shared" si="239"/>
        <v>2020</v>
      </c>
      <c r="X2634" t="str">
        <f t="shared" si="240"/>
        <v>FR00</v>
      </c>
    </row>
    <row r="2635" spans="1:24" x14ac:dyDescent="0.2">
      <c r="A2635" s="4">
        <v>44096</v>
      </c>
      <c r="B2635" s="4">
        <v>44098</v>
      </c>
      <c r="C2635" t="s">
        <v>628</v>
      </c>
      <c r="D2635" t="s">
        <v>919</v>
      </c>
      <c r="E2635" s="4">
        <v>47894</v>
      </c>
      <c r="F2635" s="6">
        <v>6.5000000000000002E-2</v>
      </c>
      <c r="G2635" s="6">
        <v>6.7400000000000002E-2</v>
      </c>
      <c r="H2635" s="6">
        <v>6.8237900000000004E-2</v>
      </c>
      <c r="I2635" s="6">
        <v>6.9099999999999995E-2</v>
      </c>
      <c r="J2635" s="6">
        <v>6.7400000000000002E-2</v>
      </c>
      <c r="K2635" s="6">
        <v>6.7999900000000002E-2</v>
      </c>
      <c r="L2635" s="6">
        <v>6.8199999999999997E-2</v>
      </c>
      <c r="N2635" s="8">
        <v>12792000</v>
      </c>
      <c r="P2635" s="8">
        <v>5950000</v>
      </c>
      <c r="R2635" s="8">
        <v>5950000</v>
      </c>
      <c r="T2635" s="8">
        <v>2.1499159663865548</v>
      </c>
      <c r="U2635" s="6">
        <v>6.8000000000000005E-2</v>
      </c>
      <c r="V2635">
        <f t="shared" si="238"/>
        <v>2020</v>
      </c>
      <c r="W2635">
        <f t="shared" si="239"/>
        <v>2020</v>
      </c>
      <c r="X2635" t="str">
        <f t="shared" si="240"/>
        <v>FR00</v>
      </c>
    </row>
    <row r="2636" spans="1:24" x14ac:dyDescent="0.2">
      <c r="A2636" s="4">
        <v>44096</v>
      </c>
      <c r="B2636" s="4">
        <v>44098</v>
      </c>
      <c r="C2636" t="s">
        <v>628</v>
      </c>
      <c r="D2636" t="s">
        <v>825</v>
      </c>
      <c r="E2636" s="4">
        <v>49475</v>
      </c>
      <c r="F2636" s="6">
        <v>7.4999999999999997E-2</v>
      </c>
      <c r="G2636" s="6">
        <v>7.2999999999999995E-2</v>
      </c>
      <c r="H2636" s="6">
        <v>7.3805300000000004E-2</v>
      </c>
      <c r="I2636" s="6">
        <v>7.5499999999999998E-2</v>
      </c>
      <c r="J2636" s="6">
        <v>7.2999999999999995E-2</v>
      </c>
      <c r="K2636" s="6">
        <v>7.3599499999999998E-2</v>
      </c>
      <c r="L2636" s="6">
        <v>7.3899999999999993E-2</v>
      </c>
      <c r="N2636" s="8">
        <v>10362800</v>
      </c>
      <c r="P2636" s="8">
        <v>6650000</v>
      </c>
      <c r="R2636" s="8">
        <v>6650000</v>
      </c>
      <c r="T2636" s="8">
        <v>1.5583157894736843</v>
      </c>
      <c r="U2636" s="6">
        <v>7.3599999999999999E-2</v>
      </c>
      <c r="V2636">
        <f t="shared" si="238"/>
        <v>2020</v>
      </c>
      <c r="W2636">
        <f t="shared" si="239"/>
        <v>2020</v>
      </c>
      <c r="X2636" t="str">
        <f t="shared" si="240"/>
        <v>FR00</v>
      </c>
    </row>
    <row r="2637" spans="1:24" x14ac:dyDescent="0.2">
      <c r="A2637" s="4">
        <v>44096</v>
      </c>
      <c r="B2637" s="4">
        <v>44098</v>
      </c>
      <c r="C2637" t="s">
        <v>628</v>
      </c>
      <c r="D2637" t="s">
        <v>851</v>
      </c>
      <c r="E2637" s="4">
        <v>51241</v>
      </c>
      <c r="F2637" s="6">
        <v>7.4999999999999997E-2</v>
      </c>
      <c r="G2637" s="6">
        <v>7.3899999999999993E-2</v>
      </c>
      <c r="H2637" s="6">
        <v>7.4184799999999995E-2</v>
      </c>
      <c r="I2637" s="6">
        <v>7.5399999999999995E-2</v>
      </c>
      <c r="J2637" s="6">
        <v>7.3899999999999993E-2</v>
      </c>
      <c r="K2637" s="6">
        <v>7.4099600000000002E-2</v>
      </c>
      <c r="L2637" s="6">
        <v>7.4200000000000002E-2</v>
      </c>
      <c r="N2637" s="8">
        <v>6278100</v>
      </c>
      <c r="P2637" s="8">
        <v>2600000</v>
      </c>
      <c r="R2637" s="8">
        <v>2600000</v>
      </c>
      <c r="T2637" s="8">
        <v>2.414653846153846</v>
      </c>
      <c r="U2637" s="6">
        <v>7.4099999999999999E-2</v>
      </c>
      <c r="V2637">
        <f t="shared" si="238"/>
        <v>2020</v>
      </c>
      <c r="W2637">
        <f t="shared" si="239"/>
        <v>2020</v>
      </c>
      <c r="X2637" t="str">
        <f t="shared" si="240"/>
        <v>FR00</v>
      </c>
    </row>
    <row r="2638" spans="1:24" x14ac:dyDescent="0.2">
      <c r="A2638" s="4">
        <v>44096</v>
      </c>
      <c r="B2638" s="4">
        <v>44098</v>
      </c>
      <c r="C2638" t="s">
        <v>628</v>
      </c>
      <c r="D2638" t="s">
        <v>680</v>
      </c>
      <c r="E2638" s="4">
        <v>54193</v>
      </c>
      <c r="F2638" s="6">
        <v>7.3749999999999996E-2</v>
      </c>
      <c r="G2638" s="6">
        <v>7.3899999999999993E-2</v>
      </c>
      <c r="H2638" s="6">
        <v>7.4327100000000007E-2</v>
      </c>
      <c r="I2638" s="6">
        <v>7.5200000000000003E-2</v>
      </c>
      <c r="J2638" s="6">
        <v>7.3899999999999993E-2</v>
      </c>
      <c r="K2638" s="6">
        <v>7.4199000000000001E-2</v>
      </c>
      <c r="L2638" s="6">
        <v>7.4300000000000005E-2</v>
      </c>
      <c r="N2638" s="8">
        <v>3919600</v>
      </c>
      <c r="P2638" s="8">
        <v>500000</v>
      </c>
      <c r="R2638" s="8">
        <v>500000</v>
      </c>
      <c r="T2638" s="8">
        <v>7.8391999999999999</v>
      </c>
      <c r="U2638" s="6">
        <v>7.4200000000000002E-2</v>
      </c>
      <c r="V2638">
        <f t="shared" si="238"/>
        <v>2020</v>
      </c>
      <c r="W2638">
        <f t="shared" si="239"/>
        <v>2020</v>
      </c>
      <c r="X2638" t="str">
        <f t="shared" si="240"/>
        <v>FR00</v>
      </c>
    </row>
    <row r="2639" spans="1:24" x14ac:dyDescent="0.2">
      <c r="A2639" s="4">
        <v>44098</v>
      </c>
      <c r="B2639" s="4">
        <v>44102</v>
      </c>
      <c r="C2639" t="s">
        <v>642</v>
      </c>
      <c r="D2639" t="s">
        <v>931</v>
      </c>
      <c r="E2639" s="4">
        <v>45928</v>
      </c>
      <c r="F2639" s="6">
        <v>3.8400200000000002E-2</v>
      </c>
      <c r="K2639" s="6">
        <v>3.8400200000000002E-2</v>
      </c>
      <c r="N2639" s="8">
        <v>21100000</v>
      </c>
      <c r="O2639" s="8">
        <v>84400000</v>
      </c>
      <c r="P2639" s="8">
        <v>21100000</v>
      </c>
      <c r="Q2639" s="8">
        <v>84400000</v>
      </c>
      <c r="R2639" s="8">
        <v>21100000</v>
      </c>
      <c r="S2639" s="8">
        <v>84400000</v>
      </c>
      <c r="T2639" s="8">
        <v>1</v>
      </c>
      <c r="U2639" s="6">
        <v>3.8400200000000002E-2</v>
      </c>
      <c r="V2639">
        <f t="shared" si="238"/>
        <v>2020</v>
      </c>
      <c r="W2639">
        <f t="shared" si="239"/>
        <v>2020</v>
      </c>
      <c r="X2639" t="str">
        <f t="shared" si="240"/>
        <v>VR00</v>
      </c>
    </row>
    <row r="2640" spans="1:24" x14ac:dyDescent="0.2">
      <c r="A2640" s="4">
        <v>44098</v>
      </c>
      <c r="B2640" s="4">
        <v>44102</v>
      </c>
      <c r="C2640" t="s">
        <v>642</v>
      </c>
      <c r="D2640" t="s">
        <v>932</v>
      </c>
      <c r="E2640" s="4">
        <v>46293</v>
      </c>
      <c r="F2640" s="6">
        <v>3.8400200000000002E-2</v>
      </c>
      <c r="K2640" s="6">
        <v>3.8400200000000002E-2</v>
      </c>
      <c r="N2640" s="8">
        <v>21100000</v>
      </c>
      <c r="P2640" s="8">
        <v>21100000</v>
      </c>
      <c r="R2640" s="8">
        <v>21100000</v>
      </c>
      <c r="T2640" s="8">
        <v>1</v>
      </c>
      <c r="U2640" s="6">
        <v>3.8400200000000002E-2</v>
      </c>
      <c r="V2640">
        <f t="shared" si="238"/>
        <v>2020</v>
      </c>
      <c r="W2640">
        <f t="shared" si="239"/>
        <v>2020</v>
      </c>
      <c r="X2640" t="str">
        <f t="shared" si="240"/>
        <v>VR00</v>
      </c>
    </row>
    <row r="2641" spans="1:24" x14ac:dyDescent="0.2">
      <c r="A2641" s="4">
        <v>44098</v>
      </c>
      <c r="B2641" s="4">
        <v>44102</v>
      </c>
      <c r="C2641" t="s">
        <v>642</v>
      </c>
      <c r="D2641" t="s">
        <v>933</v>
      </c>
      <c r="E2641" s="4">
        <v>46658</v>
      </c>
      <c r="F2641" s="6">
        <v>3.8400200000000002E-2</v>
      </c>
      <c r="K2641" s="6">
        <v>3.8400200000000002E-2</v>
      </c>
      <c r="N2641" s="8">
        <v>21100000</v>
      </c>
      <c r="P2641" s="8">
        <v>21100000</v>
      </c>
      <c r="R2641" s="8">
        <v>21100000</v>
      </c>
      <c r="T2641" s="8">
        <v>1</v>
      </c>
      <c r="U2641" s="6">
        <v>3.8400200000000002E-2</v>
      </c>
      <c r="V2641">
        <f t="shared" si="238"/>
        <v>2020</v>
      </c>
      <c r="W2641">
        <f t="shared" si="239"/>
        <v>2020</v>
      </c>
      <c r="X2641" t="str">
        <f t="shared" si="240"/>
        <v>VR00</v>
      </c>
    </row>
    <row r="2642" spans="1:24" x14ac:dyDescent="0.2">
      <c r="A2642" s="4">
        <v>44098</v>
      </c>
      <c r="B2642" s="4">
        <v>44102</v>
      </c>
      <c r="C2642" t="s">
        <v>642</v>
      </c>
      <c r="D2642" t="s">
        <v>934</v>
      </c>
      <c r="E2642" s="4">
        <v>47024</v>
      </c>
      <c r="F2642" s="6">
        <v>3.8400200000000002E-2</v>
      </c>
      <c r="K2642" s="6">
        <v>3.8400200000000002E-2</v>
      </c>
      <c r="N2642" s="8">
        <v>21100000</v>
      </c>
      <c r="P2642" s="8">
        <v>21100000</v>
      </c>
      <c r="R2642" s="8">
        <v>21100000</v>
      </c>
      <c r="T2642" s="8">
        <v>1</v>
      </c>
      <c r="U2642" s="6">
        <v>3.8400200000000002E-2</v>
      </c>
      <c r="V2642">
        <f t="shared" si="238"/>
        <v>2020</v>
      </c>
      <c r="W2642">
        <f t="shared" si="239"/>
        <v>2020</v>
      </c>
      <c r="X2642" t="str">
        <f t="shared" si="240"/>
        <v>VR00</v>
      </c>
    </row>
    <row r="2643" spans="1:24" x14ac:dyDescent="0.2">
      <c r="A2643" s="4">
        <v>44103</v>
      </c>
      <c r="B2643" s="4">
        <v>44105</v>
      </c>
      <c r="C2643" t="s">
        <v>628</v>
      </c>
      <c r="D2643" t="s">
        <v>926</v>
      </c>
      <c r="E2643" s="4">
        <v>44257</v>
      </c>
      <c r="F2643" s="6" t="s">
        <v>630</v>
      </c>
      <c r="G2643" s="6">
        <v>3.09375E-2</v>
      </c>
      <c r="H2643" s="6">
        <v>3.2182200000000001E-2</v>
      </c>
      <c r="I2643" s="6">
        <v>4.4999999999999998E-2</v>
      </c>
      <c r="J2643" s="6">
        <v>3.09375E-2</v>
      </c>
      <c r="K2643" s="6">
        <v>3.1175000000000001E-2</v>
      </c>
      <c r="L2643" s="6">
        <v>3.15625E-2</v>
      </c>
      <c r="M2643" s="8">
        <v>7000000</v>
      </c>
      <c r="N2643" s="8">
        <v>1321000</v>
      </c>
      <c r="O2643" s="8">
        <v>19856600</v>
      </c>
      <c r="P2643" s="8">
        <v>900000</v>
      </c>
      <c r="Q2643" s="8">
        <v>7035000</v>
      </c>
      <c r="R2643" s="8">
        <v>700000</v>
      </c>
      <c r="S2643" s="8">
        <v>6400000</v>
      </c>
      <c r="T2643" s="8">
        <v>1.8871428571428572</v>
      </c>
      <c r="U2643" s="6">
        <v>3.1600000000000003E-2</v>
      </c>
      <c r="V2643">
        <f t="shared" si="238"/>
        <v>2020</v>
      </c>
      <c r="W2643">
        <f t="shared" si="239"/>
        <v>2020</v>
      </c>
      <c r="X2643" t="str">
        <f t="shared" si="240"/>
        <v>SPNS</v>
      </c>
    </row>
    <row r="2644" spans="1:24" x14ac:dyDescent="0.2">
      <c r="A2644" s="4">
        <v>44103</v>
      </c>
      <c r="B2644" s="4">
        <v>44105</v>
      </c>
      <c r="C2644" t="s">
        <v>628</v>
      </c>
      <c r="D2644" t="s">
        <v>884</v>
      </c>
      <c r="E2644" s="4">
        <v>45061</v>
      </c>
      <c r="F2644" s="6">
        <v>6.5000000000000002E-2</v>
      </c>
      <c r="G2644" s="6">
        <v>4.5312499999999999E-2</v>
      </c>
      <c r="H2644" s="6">
        <v>4.6914899999999995E-2</v>
      </c>
      <c r="I2644" s="6">
        <v>0.05</v>
      </c>
      <c r="J2644" s="6">
        <v>4.5312499999999999E-2</v>
      </c>
      <c r="K2644" s="6">
        <v>4.5645900000000003E-2</v>
      </c>
      <c r="L2644" s="6">
        <v>4.5937499999999999E-2</v>
      </c>
      <c r="N2644" s="8">
        <v>2177000</v>
      </c>
      <c r="P2644" s="8">
        <v>1550000</v>
      </c>
      <c r="R2644" s="8">
        <v>1200000</v>
      </c>
      <c r="T2644" s="8">
        <v>1.8141666666666667</v>
      </c>
      <c r="U2644" s="6">
        <v>4.5999999999999999E-2</v>
      </c>
      <c r="V2644">
        <f t="shared" si="238"/>
        <v>2020</v>
      </c>
      <c r="W2644">
        <f t="shared" si="239"/>
        <v>2020</v>
      </c>
      <c r="X2644" t="str">
        <f t="shared" si="240"/>
        <v>PBS0</v>
      </c>
    </row>
    <row r="2645" spans="1:24" x14ac:dyDescent="0.2">
      <c r="A2645" s="4">
        <v>44103</v>
      </c>
      <c r="B2645" s="4">
        <v>44105</v>
      </c>
      <c r="C2645" t="s">
        <v>628</v>
      </c>
      <c r="D2645" t="s">
        <v>844</v>
      </c>
      <c r="E2645" s="4">
        <v>45580</v>
      </c>
      <c r="F2645" s="6">
        <v>6.6250000000000003E-2</v>
      </c>
      <c r="G2645" s="6">
        <v>5.1874999999999998E-2</v>
      </c>
      <c r="H2645" s="6">
        <v>5.3826000000000006E-2</v>
      </c>
      <c r="I2645" s="6">
        <v>5.7500000000000002E-2</v>
      </c>
      <c r="J2645" s="6">
        <v>5.1874999999999998E-2</v>
      </c>
      <c r="K2645" s="6">
        <v>5.2992499999999998E-2</v>
      </c>
      <c r="L2645" s="6">
        <v>5.3124999999999999E-2</v>
      </c>
      <c r="N2645" s="8">
        <v>2990000</v>
      </c>
      <c r="P2645" s="8">
        <v>1650000</v>
      </c>
      <c r="R2645" s="8">
        <v>1600000</v>
      </c>
      <c r="T2645" s="8">
        <v>1.8687499999999999</v>
      </c>
      <c r="U2645" s="6">
        <v>5.2999999999999999E-2</v>
      </c>
      <c r="V2645">
        <f t="shared" si="238"/>
        <v>2020</v>
      </c>
      <c r="W2645">
        <f t="shared" si="239"/>
        <v>2020</v>
      </c>
      <c r="X2645" t="str">
        <f t="shared" si="240"/>
        <v>PBS0</v>
      </c>
    </row>
    <row r="2646" spans="1:24" x14ac:dyDescent="0.2">
      <c r="A2646" s="4">
        <v>44103</v>
      </c>
      <c r="B2646" s="4">
        <v>44105</v>
      </c>
      <c r="C2646" t="s">
        <v>628</v>
      </c>
      <c r="D2646" t="s">
        <v>332</v>
      </c>
      <c r="E2646" s="4">
        <v>46402</v>
      </c>
      <c r="F2646" s="6">
        <v>0.06</v>
      </c>
      <c r="G2646" s="6">
        <v>6.3125000000000001E-2</v>
      </c>
      <c r="H2646" s="6">
        <v>6.54748E-2</v>
      </c>
      <c r="I2646" s="6">
        <v>6.5937499999999996E-2</v>
      </c>
      <c r="J2646" s="6">
        <v>6.3125000000000001E-2</v>
      </c>
      <c r="K2646" s="6" t="s">
        <v>21</v>
      </c>
      <c r="L2646" s="6" t="s">
        <v>21</v>
      </c>
      <c r="N2646" s="8">
        <v>201000</v>
      </c>
      <c r="P2646" s="8">
        <v>35000</v>
      </c>
      <c r="R2646" s="8">
        <v>0</v>
      </c>
      <c r="T2646" s="8" t="s">
        <v>21</v>
      </c>
      <c r="U2646" s="6">
        <v>6.4399999999999999E-2</v>
      </c>
      <c r="V2646">
        <f t="shared" si="238"/>
        <v>2020</v>
      </c>
      <c r="W2646">
        <f t="shared" si="239"/>
        <v>2020</v>
      </c>
      <c r="X2646" t="str">
        <f t="shared" si="240"/>
        <v>PBS0</v>
      </c>
    </row>
    <row r="2647" spans="1:24" x14ac:dyDescent="0.2">
      <c r="A2647" s="4">
        <v>44103</v>
      </c>
      <c r="B2647" s="4">
        <v>44105</v>
      </c>
      <c r="C2647" t="s">
        <v>628</v>
      </c>
      <c r="D2647" t="s">
        <v>911</v>
      </c>
      <c r="E2647" s="4">
        <v>48714</v>
      </c>
      <c r="F2647" s="6">
        <v>8.3750000000000005E-2</v>
      </c>
      <c r="G2647" s="6">
        <v>7.1249999999999994E-2</v>
      </c>
      <c r="H2647" s="6">
        <v>7.1783299999999994E-2</v>
      </c>
      <c r="I2647" s="6">
        <v>7.3124999999999996E-2</v>
      </c>
      <c r="J2647" s="6">
        <v>7.1249999999999994E-2</v>
      </c>
      <c r="K2647" s="6">
        <v>7.1297100000000002E-2</v>
      </c>
      <c r="L2647" s="6">
        <v>7.1562500000000001E-2</v>
      </c>
      <c r="N2647" s="8">
        <v>6719000</v>
      </c>
      <c r="P2647" s="8">
        <v>900000</v>
      </c>
      <c r="R2647" s="8">
        <v>900000</v>
      </c>
      <c r="T2647" s="8">
        <v>7.4655555555555555</v>
      </c>
      <c r="U2647" s="6">
        <v>7.1300000000000002E-2</v>
      </c>
      <c r="V2647">
        <f t="shared" si="238"/>
        <v>2020</v>
      </c>
      <c r="W2647">
        <f t="shared" si="239"/>
        <v>2020</v>
      </c>
      <c r="X2647" t="str">
        <f t="shared" si="240"/>
        <v>PBS0</v>
      </c>
    </row>
    <row r="2648" spans="1:24" x14ac:dyDescent="0.2">
      <c r="A2648" s="4">
        <v>44103</v>
      </c>
      <c r="B2648" s="4">
        <v>44105</v>
      </c>
      <c r="C2648" t="s">
        <v>628</v>
      </c>
      <c r="D2648" t="s">
        <v>906</v>
      </c>
      <c r="E2648" s="4">
        <v>53615</v>
      </c>
      <c r="F2648" s="6">
        <v>7.7499999999999999E-2</v>
      </c>
      <c r="G2648" s="6">
        <v>7.4687500000000004E-2</v>
      </c>
      <c r="H2648" s="6">
        <v>7.5347399999999995E-2</v>
      </c>
      <c r="I2648" s="6">
        <v>7.6874999999999999E-2</v>
      </c>
      <c r="J2648" s="6">
        <v>7.4687500000000004E-2</v>
      </c>
      <c r="K2648" s="6">
        <v>7.4992799999999998E-2</v>
      </c>
      <c r="L2648" s="6">
        <v>7.5312500000000004E-2</v>
      </c>
      <c r="N2648" s="8">
        <v>6448600</v>
      </c>
      <c r="P2648" s="8">
        <v>2000000</v>
      </c>
      <c r="R2648" s="8">
        <v>2000000</v>
      </c>
      <c r="T2648" s="8">
        <v>3.2242999999999999</v>
      </c>
      <c r="U2648" s="6">
        <v>7.4999999999999997E-2</v>
      </c>
      <c r="V2648">
        <f t="shared" si="238"/>
        <v>2020</v>
      </c>
      <c r="W2648">
        <f t="shared" si="239"/>
        <v>2020</v>
      </c>
      <c r="X2648" t="str">
        <f t="shared" si="240"/>
        <v>PBS0</v>
      </c>
    </row>
    <row r="2649" spans="1:24" x14ac:dyDescent="0.2">
      <c r="A2649" s="4">
        <v>44104</v>
      </c>
      <c r="B2649" s="4">
        <v>44105</v>
      </c>
      <c r="C2649" t="s">
        <v>880</v>
      </c>
      <c r="D2649" t="s">
        <v>884</v>
      </c>
      <c r="E2649" s="4">
        <v>45061</v>
      </c>
      <c r="F2649" s="6">
        <v>6.5000000000000002E-2</v>
      </c>
      <c r="G2649" s="6">
        <v>4.5645900000000003E-2</v>
      </c>
      <c r="H2649" s="6">
        <v>4.5645900000000003E-2</v>
      </c>
      <c r="I2649" s="6">
        <v>4.5645900000000003E-2</v>
      </c>
      <c r="J2649" s="6">
        <v>4.5645900000000003E-2</v>
      </c>
      <c r="K2649" s="6">
        <v>4.5645900000000003E-2</v>
      </c>
      <c r="L2649" s="6">
        <v>4.5645900000000003E-2</v>
      </c>
      <c r="M2649" s="8">
        <v>0</v>
      </c>
      <c r="N2649" s="8">
        <v>100000</v>
      </c>
      <c r="O2649" s="8">
        <v>6275000</v>
      </c>
      <c r="P2649" s="8">
        <v>100000</v>
      </c>
      <c r="Q2649" s="8">
        <v>5600000</v>
      </c>
      <c r="R2649" s="8">
        <v>100000</v>
      </c>
      <c r="S2649" s="8">
        <v>5600000</v>
      </c>
      <c r="T2649" s="8">
        <v>1</v>
      </c>
      <c r="U2649" s="6">
        <v>4.5999999999999999E-2</v>
      </c>
      <c r="V2649">
        <f t="shared" si="238"/>
        <v>2020</v>
      </c>
      <c r="W2649">
        <f t="shared" si="239"/>
        <v>2020</v>
      </c>
      <c r="X2649" t="str">
        <f t="shared" si="240"/>
        <v>PBS0</v>
      </c>
    </row>
    <row r="2650" spans="1:24" x14ac:dyDescent="0.2">
      <c r="A2650" s="4">
        <v>44104</v>
      </c>
      <c r="B2650" s="4">
        <v>44105</v>
      </c>
      <c r="C2650" t="s">
        <v>880</v>
      </c>
      <c r="D2650" t="s">
        <v>844</v>
      </c>
      <c r="E2650" s="4">
        <v>45580</v>
      </c>
      <c r="F2650" s="6">
        <v>6.6250000000000003E-2</v>
      </c>
      <c r="G2650" s="6">
        <v>5.2992499999999998E-2</v>
      </c>
      <c r="H2650" s="6">
        <v>5.2992499999999998E-2</v>
      </c>
      <c r="I2650" s="6">
        <v>5.2992499999999998E-2</v>
      </c>
      <c r="J2650" s="6">
        <v>5.2992499999999998E-2</v>
      </c>
      <c r="K2650" s="6">
        <v>5.2992499999999998E-2</v>
      </c>
      <c r="L2650" s="6">
        <v>5.2992499999999998E-2</v>
      </c>
      <c r="N2650" s="8">
        <v>0</v>
      </c>
      <c r="P2650" s="8">
        <v>0</v>
      </c>
      <c r="R2650" s="8">
        <v>0</v>
      </c>
      <c r="T2650" s="8" t="s">
        <v>21</v>
      </c>
      <c r="U2650" s="6">
        <v>5.2999999999999999E-2</v>
      </c>
      <c r="V2650">
        <f t="shared" si="238"/>
        <v>2020</v>
      </c>
      <c r="W2650">
        <f t="shared" si="239"/>
        <v>2020</v>
      </c>
      <c r="X2650" t="str">
        <f t="shared" si="240"/>
        <v>PBS0</v>
      </c>
    </row>
    <row r="2651" spans="1:24" x14ac:dyDescent="0.2">
      <c r="A2651" s="4">
        <v>44104</v>
      </c>
      <c r="B2651" s="4">
        <v>44105</v>
      </c>
      <c r="C2651" t="s">
        <v>880</v>
      </c>
      <c r="D2651" t="s">
        <v>911</v>
      </c>
      <c r="E2651" s="4">
        <v>48714</v>
      </c>
      <c r="F2651" s="6">
        <v>8.3750000000000005E-2</v>
      </c>
      <c r="G2651" s="6">
        <v>7.1297100000000002E-2</v>
      </c>
      <c r="H2651" s="6">
        <v>7.1297100000000002E-2</v>
      </c>
      <c r="I2651" s="6">
        <v>7.1297100000000002E-2</v>
      </c>
      <c r="J2651" s="6">
        <v>7.1297100000000002E-2</v>
      </c>
      <c r="K2651" s="6">
        <v>7.1297100000000002E-2</v>
      </c>
      <c r="L2651" s="6">
        <v>7.1297100000000002E-2</v>
      </c>
      <c r="N2651" s="8">
        <v>2560000</v>
      </c>
      <c r="P2651" s="8">
        <v>1885000</v>
      </c>
      <c r="R2651" s="8">
        <v>1885000</v>
      </c>
      <c r="T2651" s="8">
        <v>1.3580901856763925</v>
      </c>
      <c r="U2651" s="6">
        <v>7.1300000000000002E-2</v>
      </c>
      <c r="V2651">
        <f t="shared" si="238"/>
        <v>2020</v>
      </c>
      <c r="W2651">
        <f t="shared" si="239"/>
        <v>2020</v>
      </c>
      <c r="X2651" t="str">
        <f t="shared" si="240"/>
        <v>PBS0</v>
      </c>
    </row>
    <row r="2652" spans="1:24" x14ac:dyDescent="0.2">
      <c r="A2652" s="4">
        <v>44104</v>
      </c>
      <c r="B2652" s="4">
        <v>44105</v>
      </c>
      <c r="C2652" t="s">
        <v>880</v>
      </c>
      <c r="D2652" t="s">
        <v>906</v>
      </c>
      <c r="E2652" s="4">
        <v>53615</v>
      </c>
      <c r="F2652" s="6">
        <v>7.7499999999999999E-2</v>
      </c>
      <c r="G2652" s="6">
        <v>7.4992799999999998E-2</v>
      </c>
      <c r="H2652" s="6">
        <v>7.4992799999999998E-2</v>
      </c>
      <c r="I2652" s="6">
        <v>7.4992799999999998E-2</v>
      </c>
      <c r="J2652" s="6">
        <v>7.4992799999999998E-2</v>
      </c>
      <c r="K2652" s="6">
        <v>7.4992799999999998E-2</v>
      </c>
      <c r="L2652" s="6">
        <v>7.4992799999999998E-2</v>
      </c>
      <c r="N2652" s="8">
        <v>3615000</v>
      </c>
      <c r="P2652" s="8">
        <v>3615000</v>
      </c>
      <c r="R2652" s="8">
        <v>3615000</v>
      </c>
      <c r="T2652" s="8">
        <v>1</v>
      </c>
      <c r="U2652" s="6">
        <v>7.4999999999999997E-2</v>
      </c>
      <c r="V2652">
        <f t="shared" si="238"/>
        <v>2020</v>
      </c>
      <c r="W2652">
        <f t="shared" si="239"/>
        <v>2020</v>
      </c>
      <c r="X2652" t="str">
        <f t="shared" si="240"/>
        <v>PBS0</v>
      </c>
    </row>
    <row r="2653" spans="1:24" x14ac:dyDescent="0.2">
      <c r="A2653" s="4">
        <v>44104</v>
      </c>
      <c r="B2653" s="4">
        <v>44104</v>
      </c>
      <c r="C2653" t="s">
        <v>624</v>
      </c>
      <c r="D2653" t="s">
        <v>935</v>
      </c>
      <c r="E2653" s="4">
        <v>45179</v>
      </c>
      <c r="F2653" s="6">
        <v>6.0499999999999998E-2</v>
      </c>
      <c r="K2653" s="6">
        <v>6.0499999999999998E-2</v>
      </c>
      <c r="M2653" s="8">
        <v>10000000</v>
      </c>
      <c r="N2653" s="8">
        <v>25665971</v>
      </c>
      <c r="O2653" s="8">
        <v>25665971</v>
      </c>
      <c r="P2653" s="8">
        <v>25665971</v>
      </c>
      <c r="Q2653" s="8">
        <v>25665971</v>
      </c>
      <c r="R2653" s="8">
        <v>25665971</v>
      </c>
      <c r="S2653" s="8">
        <v>25665971</v>
      </c>
      <c r="T2653" s="8">
        <v>1</v>
      </c>
      <c r="U2653" s="6">
        <v>6.0499999999999998E-2</v>
      </c>
      <c r="V2653">
        <f t="shared" si="238"/>
        <v>2020</v>
      </c>
      <c r="W2653">
        <f t="shared" si="239"/>
        <v>2020</v>
      </c>
      <c r="X2653" t="str">
        <f t="shared" si="240"/>
        <v>SR01</v>
      </c>
    </row>
    <row r="2654" spans="1:24" x14ac:dyDescent="0.2">
      <c r="A2654" s="4">
        <v>44110</v>
      </c>
      <c r="B2654" s="4">
        <v>44112</v>
      </c>
      <c r="C2654" t="s">
        <v>628</v>
      </c>
      <c r="D2654" t="s">
        <v>857</v>
      </c>
      <c r="E2654" s="4">
        <v>44204</v>
      </c>
      <c r="F2654" s="6" t="s">
        <v>630</v>
      </c>
      <c r="G2654" s="6">
        <v>3.0410900000000001E-2</v>
      </c>
      <c r="H2654" s="6">
        <v>3.1187900000000001E-2</v>
      </c>
      <c r="I2654" s="6">
        <v>3.15E-2</v>
      </c>
      <c r="J2654" s="6">
        <v>3.0410900000000001E-2</v>
      </c>
      <c r="K2654" s="6">
        <v>3.0146199999999998E-2</v>
      </c>
      <c r="L2654" s="6">
        <v>3.0300000000000001E-2</v>
      </c>
      <c r="M2654" s="8">
        <v>20000000</v>
      </c>
      <c r="N2654" s="8">
        <v>2670000</v>
      </c>
      <c r="O2654" s="8">
        <v>49474700</v>
      </c>
      <c r="P2654" s="8">
        <v>2450000</v>
      </c>
      <c r="Q2654" s="8">
        <v>27250000</v>
      </c>
      <c r="R2654" s="8">
        <v>2050000</v>
      </c>
      <c r="S2654" s="8">
        <v>26100000</v>
      </c>
      <c r="T2654" s="8">
        <v>1.3024390243902439</v>
      </c>
      <c r="U2654" s="6">
        <v>3.0300000000000001E-2</v>
      </c>
      <c r="V2654">
        <f t="shared" si="238"/>
        <v>2020</v>
      </c>
      <c r="W2654">
        <f t="shared" si="239"/>
        <v>2020</v>
      </c>
      <c r="X2654" t="str">
        <f t="shared" si="240"/>
        <v>SPN1</v>
      </c>
    </row>
    <row r="2655" spans="1:24" x14ac:dyDescent="0.2">
      <c r="A2655" s="4">
        <v>44110</v>
      </c>
      <c r="B2655" s="4">
        <v>44112</v>
      </c>
      <c r="C2655" t="s">
        <v>628</v>
      </c>
      <c r="D2655" t="s">
        <v>936</v>
      </c>
      <c r="E2655" s="4">
        <v>44476</v>
      </c>
      <c r="F2655" s="6" t="s">
        <v>630</v>
      </c>
      <c r="G2655" s="6">
        <v>3.3334099999999998E-2</v>
      </c>
      <c r="H2655" s="6">
        <v>3.33356E-2</v>
      </c>
      <c r="I2655" s="6">
        <v>3.4500000000000003E-2</v>
      </c>
      <c r="J2655" s="6">
        <v>3.3334099999999998E-2</v>
      </c>
      <c r="K2655" s="6">
        <v>3.3000000000000002E-2</v>
      </c>
      <c r="L2655" s="6">
        <v>3.3500000000000002E-2</v>
      </c>
      <c r="N2655" s="8">
        <v>5700000</v>
      </c>
      <c r="P2655" s="8">
        <v>2900000</v>
      </c>
      <c r="R2655" s="8">
        <v>2900000</v>
      </c>
      <c r="T2655" s="8">
        <v>1.9655172413793103</v>
      </c>
      <c r="U2655" s="6">
        <v>3.3000000000000002E-2</v>
      </c>
      <c r="V2655">
        <f t="shared" si="238"/>
        <v>2020</v>
      </c>
      <c r="W2655">
        <f t="shared" si="239"/>
        <v>2020</v>
      </c>
      <c r="X2655" t="str">
        <f t="shared" si="240"/>
        <v>SPN1</v>
      </c>
    </row>
    <row r="2656" spans="1:24" x14ac:dyDescent="0.2">
      <c r="A2656" s="4">
        <v>44110</v>
      </c>
      <c r="B2656" s="4">
        <v>44112</v>
      </c>
      <c r="C2656" t="s">
        <v>628</v>
      </c>
      <c r="D2656" t="s">
        <v>918</v>
      </c>
      <c r="E2656" s="4">
        <v>46127</v>
      </c>
      <c r="F2656" s="6">
        <v>5.5E-2</v>
      </c>
      <c r="G2656" s="6">
        <v>5.7074799999999995E-2</v>
      </c>
      <c r="H2656" s="6">
        <v>5.5380499999999999E-2</v>
      </c>
      <c r="I2656" s="6">
        <v>5.8999999999999997E-2</v>
      </c>
      <c r="J2656" s="6">
        <v>5.7074799999999995E-2</v>
      </c>
      <c r="K2656" s="6">
        <v>5.6693E-2</v>
      </c>
      <c r="L2656" s="6">
        <v>5.6899999999999999E-2</v>
      </c>
      <c r="N2656" s="8">
        <v>4149000</v>
      </c>
      <c r="P2656" s="8">
        <v>2250000</v>
      </c>
      <c r="R2656" s="8">
        <v>2200000</v>
      </c>
      <c r="T2656" s="8">
        <v>1.885909090909091</v>
      </c>
      <c r="U2656" s="6">
        <v>5.67E-2</v>
      </c>
      <c r="V2656">
        <f t="shared" si="238"/>
        <v>2020</v>
      </c>
      <c r="W2656">
        <f t="shared" si="239"/>
        <v>2020</v>
      </c>
      <c r="X2656" t="str">
        <f t="shared" si="240"/>
        <v>FR00</v>
      </c>
    </row>
    <row r="2657" spans="1:24" x14ac:dyDescent="0.2">
      <c r="A2657" s="4">
        <v>44110</v>
      </c>
      <c r="B2657" s="4">
        <v>44112</v>
      </c>
      <c r="C2657" t="s">
        <v>628</v>
      </c>
      <c r="D2657" t="s">
        <v>919</v>
      </c>
      <c r="E2657" s="4">
        <v>47894</v>
      </c>
      <c r="F2657" s="6">
        <v>6.5000000000000002E-2</v>
      </c>
      <c r="G2657" s="6">
        <v>6.8354499999999999E-2</v>
      </c>
      <c r="H2657" s="6">
        <v>6.8237900000000004E-2</v>
      </c>
      <c r="I2657" s="6">
        <v>6.9500000000000006E-2</v>
      </c>
      <c r="J2657" s="6">
        <v>6.8354499999999999E-2</v>
      </c>
      <c r="K2657" s="6">
        <v>6.8199700000000002E-2</v>
      </c>
      <c r="L2657" s="6">
        <v>6.8400000000000002E-2</v>
      </c>
      <c r="N2657" s="8">
        <v>15436200</v>
      </c>
      <c r="P2657" s="8">
        <v>10100000</v>
      </c>
      <c r="R2657" s="8">
        <v>10100000</v>
      </c>
      <c r="T2657" s="8">
        <v>1.5283366336633664</v>
      </c>
      <c r="U2657" s="6">
        <v>6.8199999999999997E-2</v>
      </c>
      <c r="V2657">
        <f t="shared" si="238"/>
        <v>2020</v>
      </c>
      <c r="W2657">
        <f t="shared" si="239"/>
        <v>2020</v>
      </c>
      <c r="X2657" t="str">
        <f t="shared" si="240"/>
        <v>FR00</v>
      </c>
    </row>
    <row r="2658" spans="1:24" x14ac:dyDescent="0.2">
      <c r="A2658" s="4">
        <v>44110</v>
      </c>
      <c r="B2658" s="4">
        <v>44112</v>
      </c>
      <c r="C2658" t="s">
        <v>628</v>
      </c>
      <c r="D2658" t="s">
        <v>825</v>
      </c>
      <c r="E2658" s="4">
        <v>49475</v>
      </c>
      <c r="F2658" s="6">
        <v>7.4999999999999997E-2</v>
      </c>
      <c r="G2658" s="6">
        <v>7.4033199999999993E-2</v>
      </c>
      <c r="H2658" s="6">
        <v>7.3805300000000004E-2</v>
      </c>
      <c r="I2658" s="6">
        <v>7.5499999999999998E-2</v>
      </c>
      <c r="J2658" s="6">
        <v>7.4033199999999993E-2</v>
      </c>
      <c r="K2658" s="6">
        <v>7.3899900000000004E-2</v>
      </c>
      <c r="L2658" s="6">
        <v>7.3999999999999996E-2</v>
      </c>
      <c r="N2658" s="8">
        <v>10346300</v>
      </c>
      <c r="P2658" s="8">
        <v>5300000</v>
      </c>
      <c r="R2658" s="8">
        <v>5300000</v>
      </c>
      <c r="T2658" s="8">
        <v>1.9521320754716982</v>
      </c>
      <c r="U2658" s="6">
        <v>7.3899999999999993E-2</v>
      </c>
      <c r="V2658">
        <f t="shared" si="238"/>
        <v>2020</v>
      </c>
      <c r="W2658">
        <f t="shared" si="239"/>
        <v>2020</v>
      </c>
      <c r="X2658" t="str">
        <f t="shared" si="240"/>
        <v>FR00</v>
      </c>
    </row>
    <row r="2659" spans="1:24" x14ac:dyDescent="0.2">
      <c r="A2659" s="4">
        <v>44110</v>
      </c>
      <c r="B2659" s="4">
        <v>44112</v>
      </c>
      <c r="C2659" t="s">
        <v>628</v>
      </c>
      <c r="D2659" t="s">
        <v>851</v>
      </c>
      <c r="E2659" s="4">
        <v>51241</v>
      </c>
      <c r="F2659" s="6">
        <v>7.4999999999999997E-2</v>
      </c>
      <c r="G2659" s="6">
        <v>7.4117200000000008E-2</v>
      </c>
      <c r="H2659" s="6">
        <v>7.4184799999999995E-2</v>
      </c>
      <c r="I2659" s="6">
        <v>7.5399999999999995E-2</v>
      </c>
      <c r="J2659" s="6">
        <v>7.4117200000000008E-2</v>
      </c>
      <c r="K2659" s="6">
        <v>7.3977200000000007E-2</v>
      </c>
      <c r="L2659" s="6">
        <v>7.4200000000000002E-2</v>
      </c>
      <c r="N2659" s="8">
        <v>6270600</v>
      </c>
      <c r="P2659" s="8">
        <v>2450000</v>
      </c>
      <c r="R2659" s="8">
        <v>2300000</v>
      </c>
      <c r="T2659" s="8">
        <v>2.7263478260869567</v>
      </c>
      <c r="U2659" s="6">
        <v>7.3999999999999996E-2</v>
      </c>
      <c r="V2659">
        <f t="shared" si="238"/>
        <v>2020</v>
      </c>
      <c r="W2659">
        <f t="shared" si="239"/>
        <v>2020</v>
      </c>
      <c r="X2659" t="str">
        <f t="shared" si="240"/>
        <v>FR00</v>
      </c>
    </row>
    <row r="2660" spans="1:24" x14ac:dyDescent="0.2">
      <c r="A2660" s="4">
        <v>44110</v>
      </c>
      <c r="B2660" s="4">
        <v>44112</v>
      </c>
      <c r="C2660" t="s">
        <v>628</v>
      </c>
      <c r="D2660" t="s">
        <v>680</v>
      </c>
      <c r="E2660" s="4">
        <v>54193</v>
      </c>
      <c r="F2660" s="6">
        <v>7.3749999999999996E-2</v>
      </c>
      <c r="G2660" s="6">
        <v>7.43143E-2</v>
      </c>
      <c r="H2660" s="6">
        <v>7.4327100000000007E-2</v>
      </c>
      <c r="I2660" s="6">
        <v>7.7200000000000005E-2</v>
      </c>
      <c r="J2660" s="6">
        <v>7.43143E-2</v>
      </c>
      <c r="K2660" s="6">
        <v>7.4191099999999996E-2</v>
      </c>
      <c r="L2660" s="6">
        <v>7.4300000000000005E-2</v>
      </c>
      <c r="N2660" s="8">
        <v>4902600</v>
      </c>
      <c r="P2660" s="8">
        <v>1800000</v>
      </c>
      <c r="R2660" s="8">
        <v>1250000</v>
      </c>
      <c r="T2660" s="8">
        <v>3.9220799999999998</v>
      </c>
      <c r="U2660" s="6">
        <v>7.4300000000000005E-2</v>
      </c>
      <c r="V2660">
        <f t="shared" si="238"/>
        <v>2020</v>
      </c>
      <c r="W2660">
        <f t="shared" si="239"/>
        <v>2020</v>
      </c>
      <c r="X2660" t="str">
        <f t="shared" si="240"/>
        <v>FR00</v>
      </c>
    </row>
    <row r="2661" spans="1:24" x14ac:dyDescent="0.2">
      <c r="A2661" s="4">
        <v>44112</v>
      </c>
      <c r="B2661" s="4">
        <v>44116</v>
      </c>
      <c r="C2661" t="s">
        <v>642</v>
      </c>
      <c r="D2661" t="s">
        <v>937</v>
      </c>
      <c r="E2661" s="4">
        <v>45928</v>
      </c>
      <c r="F2661" s="6">
        <v>3.8399999999999997E-2</v>
      </c>
      <c r="K2661" s="6">
        <v>3.8399999999999997E-2</v>
      </c>
      <c r="N2661" s="8">
        <v>11550000</v>
      </c>
      <c r="O2661" s="8">
        <v>46200000</v>
      </c>
      <c r="P2661" s="8">
        <v>11550000</v>
      </c>
      <c r="Q2661" s="8">
        <v>46200000</v>
      </c>
      <c r="R2661" s="8">
        <v>11550000</v>
      </c>
      <c r="S2661" s="8">
        <v>46200000</v>
      </c>
      <c r="T2661" s="8">
        <v>1</v>
      </c>
      <c r="U2661" s="6">
        <v>3.8399999999999997E-2</v>
      </c>
      <c r="V2661">
        <f t="shared" si="238"/>
        <v>2020</v>
      </c>
      <c r="W2661">
        <f t="shared" si="239"/>
        <v>2020</v>
      </c>
      <c r="X2661" t="str">
        <f t="shared" si="240"/>
        <v>VR00</v>
      </c>
    </row>
    <row r="2662" spans="1:24" x14ac:dyDescent="0.2">
      <c r="A2662" s="4">
        <v>44112</v>
      </c>
      <c r="B2662" s="4">
        <v>44116</v>
      </c>
      <c r="C2662" t="s">
        <v>642</v>
      </c>
      <c r="D2662" t="s">
        <v>938</v>
      </c>
      <c r="E2662" s="4">
        <v>46293</v>
      </c>
      <c r="F2662" s="6">
        <v>3.8399999999999997E-2</v>
      </c>
      <c r="K2662" s="6">
        <v>3.8399999999999997E-2</v>
      </c>
      <c r="N2662" s="8">
        <v>11550000</v>
      </c>
      <c r="P2662" s="8">
        <v>11550000</v>
      </c>
      <c r="R2662" s="8">
        <v>11550000</v>
      </c>
      <c r="T2662" s="8">
        <v>1</v>
      </c>
      <c r="U2662" s="6">
        <v>3.8399999999999997E-2</v>
      </c>
      <c r="V2662">
        <f t="shared" si="238"/>
        <v>2020</v>
      </c>
      <c r="W2662">
        <f t="shared" si="239"/>
        <v>2020</v>
      </c>
      <c r="X2662" t="str">
        <f t="shared" si="240"/>
        <v>VR00</v>
      </c>
    </row>
    <row r="2663" spans="1:24" x14ac:dyDescent="0.2">
      <c r="A2663" s="4">
        <v>44112</v>
      </c>
      <c r="B2663" s="4">
        <v>44116</v>
      </c>
      <c r="C2663" t="s">
        <v>642</v>
      </c>
      <c r="D2663" t="s">
        <v>939</v>
      </c>
      <c r="E2663" s="4">
        <v>46658</v>
      </c>
      <c r="F2663" s="6">
        <v>3.8399999999999997E-2</v>
      </c>
      <c r="K2663" s="6">
        <v>3.8399999999999997E-2</v>
      </c>
      <c r="N2663" s="8">
        <v>11550000</v>
      </c>
      <c r="P2663" s="8">
        <v>11550000</v>
      </c>
      <c r="R2663" s="8">
        <v>11550000</v>
      </c>
      <c r="T2663" s="8">
        <v>1</v>
      </c>
      <c r="U2663" s="6">
        <v>3.8399999999999997E-2</v>
      </c>
      <c r="V2663">
        <f t="shared" si="238"/>
        <v>2020</v>
      </c>
      <c r="W2663">
        <f t="shared" si="239"/>
        <v>2020</v>
      </c>
      <c r="X2663" t="str">
        <f t="shared" si="240"/>
        <v>VR00</v>
      </c>
    </row>
    <row r="2664" spans="1:24" x14ac:dyDescent="0.2">
      <c r="A2664" s="4">
        <v>44112</v>
      </c>
      <c r="B2664" s="4">
        <v>44116</v>
      </c>
      <c r="C2664" t="s">
        <v>642</v>
      </c>
      <c r="D2664" t="s">
        <v>940</v>
      </c>
      <c r="E2664" s="4">
        <v>47024</v>
      </c>
      <c r="F2664" s="6">
        <v>3.8399999999999997E-2</v>
      </c>
      <c r="K2664" s="6">
        <v>3.8399999999999997E-2</v>
      </c>
      <c r="N2664" s="8">
        <v>11550000</v>
      </c>
      <c r="P2664" s="8">
        <v>11550000</v>
      </c>
      <c r="R2664" s="8">
        <v>11550000</v>
      </c>
      <c r="T2664" s="8">
        <v>1</v>
      </c>
      <c r="U2664" s="6">
        <v>3.8399999999999997E-2</v>
      </c>
      <c r="V2664">
        <f t="shared" si="238"/>
        <v>2020</v>
      </c>
      <c r="W2664">
        <f t="shared" si="239"/>
        <v>2020</v>
      </c>
      <c r="X2664" t="str">
        <f t="shared" si="240"/>
        <v>VR00</v>
      </c>
    </row>
    <row r="2665" spans="1:24" x14ac:dyDescent="0.2">
      <c r="A2665" s="4">
        <v>44117</v>
      </c>
      <c r="B2665" s="4">
        <v>44119</v>
      </c>
      <c r="C2665" t="s">
        <v>628</v>
      </c>
      <c r="D2665" t="s">
        <v>941</v>
      </c>
      <c r="E2665" s="4">
        <v>44300</v>
      </c>
      <c r="F2665" s="6" t="s">
        <v>630</v>
      </c>
      <c r="G2665" s="6">
        <v>3.09375E-2</v>
      </c>
      <c r="H2665" s="6">
        <v>3.2447400000000001E-2</v>
      </c>
      <c r="I2665" s="6">
        <v>4.4999999999999998E-2</v>
      </c>
      <c r="J2665" s="6">
        <v>3.09375E-2</v>
      </c>
      <c r="K2665" s="6">
        <v>3.1321000000000002E-2</v>
      </c>
      <c r="L2665" s="6">
        <v>3.15625E-2</v>
      </c>
      <c r="M2665" s="8">
        <v>7000000</v>
      </c>
      <c r="N2665" s="8">
        <v>4921000</v>
      </c>
      <c r="O2665" s="8">
        <v>25855400</v>
      </c>
      <c r="P2665" s="8">
        <v>3650000</v>
      </c>
      <c r="Q2665" s="8">
        <v>19077142</v>
      </c>
      <c r="R2665" s="8">
        <v>2200000</v>
      </c>
      <c r="S2665" s="8">
        <v>11900000</v>
      </c>
      <c r="T2665" s="8">
        <v>2.2368181818181818</v>
      </c>
      <c r="U2665" s="6">
        <v>3.2000000000000001E-2</v>
      </c>
      <c r="V2665">
        <f t="shared" ref="V2665:V2728" si="241">YEAR(A2665)</f>
        <v>2020</v>
      </c>
      <c r="W2665">
        <f t="shared" ref="W2665:W2728" si="242">YEAR(B2665)</f>
        <v>2020</v>
      </c>
      <c r="X2665" t="str">
        <f t="shared" ref="X2665:X2728" si="243">LEFT(D2665,4)</f>
        <v>SPNS</v>
      </c>
    </row>
    <row r="2666" spans="1:24" x14ac:dyDescent="0.2">
      <c r="A2666" s="4">
        <v>44117</v>
      </c>
      <c r="B2666" s="4">
        <v>44119</v>
      </c>
      <c r="C2666" t="s">
        <v>628</v>
      </c>
      <c r="D2666" t="s">
        <v>884</v>
      </c>
      <c r="E2666" s="4">
        <v>45061</v>
      </c>
      <c r="F2666" s="6">
        <v>6.5000000000000002E-2</v>
      </c>
      <c r="G2666" s="6">
        <v>4.5312499999999999E-2</v>
      </c>
      <c r="H2666" s="6">
        <v>4.6708E-2</v>
      </c>
      <c r="I2666" s="6">
        <v>5.2499999999999998E-2</v>
      </c>
      <c r="J2666" s="6">
        <v>4.5312499999999999E-2</v>
      </c>
      <c r="K2666" s="6">
        <v>4.5640899999999998E-2</v>
      </c>
      <c r="L2666" s="6">
        <v>4.5937499999999999E-2</v>
      </c>
      <c r="N2666" s="8">
        <v>2733000</v>
      </c>
      <c r="P2666" s="8">
        <v>2450000</v>
      </c>
      <c r="R2666" s="8">
        <v>1600000</v>
      </c>
      <c r="T2666" s="8">
        <v>1.7081249999999999</v>
      </c>
      <c r="U2666" s="6">
        <v>4.6300000000000001E-2</v>
      </c>
      <c r="V2666">
        <f t="shared" si="241"/>
        <v>2020</v>
      </c>
      <c r="W2666">
        <f t="shared" si="242"/>
        <v>2020</v>
      </c>
      <c r="X2666" t="str">
        <f t="shared" si="243"/>
        <v>PBS0</v>
      </c>
    </row>
    <row r="2667" spans="1:24" x14ac:dyDescent="0.2">
      <c r="A2667" s="4">
        <v>44117</v>
      </c>
      <c r="B2667" s="4">
        <v>44119</v>
      </c>
      <c r="C2667" t="s">
        <v>628</v>
      </c>
      <c r="D2667" t="s">
        <v>844</v>
      </c>
      <c r="E2667" s="4">
        <v>45580</v>
      </c>
      <c r="F2667" s="6">
        <v>6.6250000000000003E-2</v>
      </c>
      <c r="G2667" s="6">
        <v>5.2812499999999998E-2</v>
      </c>
      <c r="H2667" s="6">
        <v>5.4044300000000003E-2</v>
      </c>
      <c r="I2667" s="6">
        <v>5.7500000000000002E-2</v>
      </c>
      <c r="J2667" s="6">
        <v>5.2812499999999998E-2</v>
      </c>
      <c r="K2667" s="6">
        <v>5.3424099999999995E-2</v>
      </c>
      <c r="L2667" s="6">
        <v>5.4062499999999999E-2</v>
      </c>
      <c r="N2667" s="8">
        <v>2915500</v>
      </c>
      <c r="P2667" s="8">
        <v>2150000</v>
      </c>
      <c r="R2667" s="8">
        <v>2000000</v>
      </c>
      <c r="T2667" s="8">
        <v>1.4577500000000001</v>
      </c>
      <c r="U2667" s="6">
        <v>5.3499999999999999E-2</v>
      </c>
      <c r="V2667">
        <f t="shared" si="241"/>
        <v>2020</v>
      </c>
      <c r="W2667">
        <f t="shared" si="242"/>
        <v>2020</v>
      </c>
      <c r="X2667" t="str">
        <f t="shared" si="243"/>
        <v>PBS0</v>
      </c>
    </row>
    <row r="2668" spans="1:24" x14ac:dyDescent="0.2">
      <c r="A2668" s="4">
        <v>44117</v>
      </c>
      <c r="B2668" s="4">
        <v>44119</v>
      </c>
      <c r="C2668" t="s">
        <v>628</v>
      </c>
      <c r="D2668" t="s">
        <v>911</v>
      </c>
      <c r="E2668" s="4">
        <v>48714</v>
      </c>
      <c r="F2668" s="6">
        <v>8.3750000000000005E-2</v>
      </c>
      <c r="G2668" s="6">
        <v>7.0937500000000001E-2</v>
      </c>
      <c r="H2668" s="6">
        <v>7.1264099999999997E-2</v>
      </c>
      <c r="I2668" s="6">
        <v>8.1250000000000003E-2</v>
      </c>
      <c r="J2668" s="6">
        <v>7.0937500000000001E-2</v>
      </c>
      <c r="K2668" s="6">
        <v>7.0937500000000001E-2</v>
      </c>
      <c r="L2668" s="6">
        <v>7.0937500000000001E-2</v>
      </c>
      <c r="N2668" s="8">
        <v>8128000</v>
      </c>
      <c r="P2668" s="8">
        <v>7177142</v>
      </c>
      <c r="R2668" s="8">
        <v>3750000</v>
      </c>
      <c r="T2668" s="8">
        <v>2.1674666666666669</v>
      </c>
      <c r="U2668" s="6">
        <v>7.1499999999999994E-2</v>
      </c>
      <c r="V2668">
        <f t="shared" si="241"/>
        <v>2020</v>
      </c>
      <c r="W2668">
        <f t="shared" si="242"/>
        <v>2020</v>
      </c>
      <c r="X2668" t="str">
        <f t="shared" si="243"/>
        <v>PBS0</v>
      </c>
    </row>
    <row r="2669" spans="1:24" x14ac:dyDescent="0.2">
      <c r="A2669" s="4">
        <v>44117</v>
      </c>
      <c r="B2669" s="4">
        <v>44119</v>
      </c>
      <c r="C2669" t="s">
        <v>628</v>
      </c>
      <c r="D2669" t="s">
        <v>906</v>
      </c>
      <c r="E2669" s="4">
        <v>53615</v>
      </c>
      <c r="F2669" s="6">
        <v>7.7499999999999999E-2</v>
      </c>
      <c r="G2669" s="6">
        <v>7.4374999999999997E-2</v>
      </c>
      <c r="H2669" s="6">
        <v>7.5131699999999996E-2</v>
      </c>
      <c r="I2669" s="6">
        <v>7.6874999999999999E-2</v>
      </c>
      <c r="J2669" s="6">
        <v>7.4374999999999997E-2</v>
      </c>
      <c r="K2669" s="6">
        <v>7.4767299999999995E-2</v>
      </c>
      <c r="L2669" s="6">
        <v>7.4999999999999997E-2</v>
      </c>
      <c r="N2669" s="8">
        <v>7157900</v>
      </c>
      <c r="P2669" s="8">
        <v>3650000</v>
      </c>
      <c r="R2669" s="8">
        <v>2350000</v>
      </c>
      <c r="T2669" s="8">
        <v>3.0459148936170211</v>
      </c>
      <c r="U2669" s="6">
        <v>7.4999999999999997E-2</v>
      </c>
      <c r="V2669">
        <f t="shared" si="241"/>
        <v>2020</v>
      </c>
      <c r="W2669">
        <f t="shared" si="242"/>
        <v>2020</v>
      </c>
      <c r="X2669" t="str">
        <f t="shared" si="243"/>
        <v>PBS0</v>
      </c>
    </row>
    <row r="2670" spans="1:24" x14ac:dyDescent="0.2">
      <c r="A2670" s="4">
        <v>44124</v>
      </c>
      <c r="B2670" s="4">
        <v>44126</v>
      </c>
      <c r="C2670" t="s">
        <v>628</v>
      </c>
      <c r="D2670" t="s">
        <v>942</v>
      </c>
      <c r="E2670" s="4">
        <v>44217</v>
      </c>
      <c r="F2670" s="6" t="s">
        <v>630</v>
      </c>
      <c r="G2670" s="6">
        <v>2.9000000000000001E-2</v>
      </c>
      <c r="H2670" s="6">
        <v>3.0015300000000002E-2</v>
      </c>
      <c r="I2670" s="6">
        <v>3.1E-2</v>
      </c>
      <c r="J2670" s="6">
        <v>2.9000000000000001E-2</v>
      </c>
      <c r="K2670" s="6">
        <v>2.98E-2</v>
      </c>
      <c r="L2670" s="6">
        <v>0.03</v>
      </c>
      <c r="M2670" s="8">
        <v>20000000</v>
      </c>
      <c r="N2670" s="8">
        <v>2740000</v>
      </c>
      <c r="O2670" s="8">
        <v>83024700</v>
      </c>
      <c r="P2670" s="8">
        <v>2700000</v>
      </c>
      <c r="Q2670" s="8">
        <v>47550000</v>
      </c>
      <c r="R2670" s="8">
        <v>2250000</v>
      </c>
      <c r="S2670" s="8">
        <v>32750000</v>
      </c>
      <c r="T2670" s="8">
        <v>1.2177777777777778</v>
      </c>
      <c r="U2670" s="6">
        <v>0.03</v>
      </c>
      <c r="V2670">
        <f t="shared" si="241"/>
        <v>2020</v>
      </c>
      <c r="W2670">
        <f t="shared" si="242"/>
        <v>2020</v>
      </c>
      <c r="X2670" t="str">
        <f t="shared" si="243"/>
        <v>SPN0</v>
      </c>
    </row>
    <row r="2671" spans="1:24" x14ac:dyDescent="0.2">
      <c r="A2671" s="4">
        <v>44124</v>
      </c>
      <c r="B2671" s="4">
        <v>44126</v>
      </c>
      <c r="C2671" t="s">
        <v>628</v>
      </c>
      <c r="D2671" t="s">
        <v>900</v>
      </c>
      <c r="E2671" s="4">
        <v>44378</v>
      </c>
      <c r="F2671" s="6" t="s">
        <v>630</v>
      </c>
      <c r="G2671" s="6">
        <v>3.1800000000000002E-2</v>
      </c>
      <c r="H2671" s="6">
        <v>3.2778599999999998E-2</v>
      </c>
      <c r="I2671" s="6">
        <v>3.3500000000000002E-2</v>
      </c>
      <c r="J2671" s="6">
        <v>3.1800000000000002E-2</v>
      </c>
      <c r="K2671" s="6">
        <v>3.2453299999999997E-2</v>
      </c>
      <c r="L2671" s="6">
        <v>3.32E-2</v>
      </c>
      <c r="N2671" s="8">
        <v>3410000</v>
      </c>
      <c r="P2671" s="8">
        <v>1850000</v>
      </c>
      <c r="R2671" s="8">
        <v>1800000</v>
      </c>
      <c r="T2671" s="8">
        <v>1.8944444444444444</v>
      </c>
      <c r="U2671" s="6">
        <v>3.2500000000000001E-2</v>
      </c>
      <c r="V2671">
        <f t="shared" si="241"/>
        <v>2020</v>
      </c>
      <c r="W2671">
        <f t="shared" si="242"/>
        <v>2020</v>
      </c>
      <c r="X2671" t="str">
        <f t="shared" si="243"/>
        <v>SPN1</v>
      </c>
    </row>
    <row r="2672" spans="1:24" x14ac:dyDescent="0.2">
      <c r="A2672" s="4">
        <v>44124</v>
      </c>
      <c r="B2672" s="4">
        <v>44126</v>
      </c>
      <c r="C2672" t="s">
        <v>628</v>
      </c>
      <c r="D2672" t="s">
        <v>918</v>
      </c>
      <c r="E2672" s="4">
        <v>46127</v>
      </c>
      <c r="F2672" s="6">
        <v>5.5E-2</v>
      </c>
      <c r="G2672" s="6">
        <v>5.5199999999999999E-2</v>
      </c>
      <c r="H2672" s="6">
        <v>5.5532700000000004E-2</v>
      </c>
      <c r="I2672" s="6">
        <v>5.74E-2</v>
      </c>
      <c r="J2672" s="6">
        <v>5.5199999999999999E-2</v>
      </c>
      <c r="K2672" s="6">
        <v>5.5352100000000001E-2</v>
      </c>
      <c r="L2672" s="6">
        <v>5.5399999999999998E-2</v>
      </c>
      <c r="N2672" s="8">
        <v>13309000</v>
      </c>
      <c r="P2672" s="8">
        <v>9200000</v>
      </c>
      <c r="R2672" s="8">
        <v>6850000</v>
      </c>
      <c r="T2672" s="8">
        <v>1.9429197080291971</v>
      </c>
      <c r="U2672" s="6">
        <v>5.5399999999999998E-2</v>
      </c>
      <c r="V2672">
        <f t="shared" si="241"/>
        <v>2020</v>
      </c>
      <c r="W2672">
        <f t="shared" si="242"/>
        <v>2020</v>
      </c>
      <c r="X2672" t="str">
        <f t="shared" si="243"/>
        <v>FR00</v>
      </c>
    </row>
    <row r="2673" spans="1:24" x14ac:dyDescent="0.2">
      <c r="A2673" s="4">
        <v>44124</v>
      </c>
      <c r="B2673" s="4">
        <v>44126</v>
      </c>
      <c r="C2673" t="s">
        <v>628</v>
      </c>
      <c r="D2673" t="s">
        <v>919</v>
      </c>
      <c r="E2673" s="4">
        <v>47894</v>
      </c>
      <c r="F2673" s="6">
        <v>6.5000000000000002E-2</v>
      </c>
      <c r="G2673" s="6">
        <v>6.6500000000000004E-2</v>
      </c>
      <c r="H2673" s="6">
        <v>6.7156300000000002E-2</v>
      </c>
      <c r="I2673" s="6">
        <v>6.83E-2</v>
      </c>
      <c r="J2673" s="6">
        <v>6.6500000000000004E-2</v>
      </c>
      <c r="K2673" s="6">
        <v>6.6913100000000003E-2</v>
      </c>
      <c r="L2673" s="6">
        <v>6.7000000000000004E-2</v>
      </c>
      <c r="N2673" s="8">
        <v>25314500</v>
      </c>
      <c r="P2673" s="8">
        <v>13550000</v>
      </c>
      <c r="R2673" s="8">
        <v>8150000</v>
      </c>
      <c r="T2673" s="8">
        <v>3.1060736196319016</v>
      </c>
      <c r="U2673" s="6">
        <v>6.7000000000000004E-2</v>
      </c>
      <c r="V2673">
        <f t="shared" si="241"/>
        <v>2020</v>
      </c>
      <c r="W2673">
        <f t="shared" si="242"/>
        <v>2020</v>
      </c>
      <c r="X2673" t="str">
        <f t="shared" si="243"/>
        <v>FR00</v>
      </c>
    </row>
    <row r="2674" spans="1:24" x14ac:dyDescent="0.2">
      <c r="A2674" s="4">
        <v>44124</v>
      </c>
      <c r="B2674" s="4">
        <v>44126</v>
      </c>
      <c r="C2674" t="s">
        <v>628</v>
      </c>
      <c r="D2674" t="s">
        <v>825</v>
      </c>
      <c r="E2674" s="4">
        <v>49475</v>
      </c>
      <c r="F2674" s="6">
        <v>7.4999999999999997E-2</v>
      </c>
      <c r="G2674" s="6">
        <v>7.22E-2</v>
      </c>
      <c r="H2674" s="6">
        <v>7.2749499999999995E-2</v>
      </c>
      <c r="I2674" s="6">
        <v>7.4800000000000005E-2</v>
      </c>
      <c r="J2674" s="6">
        <v>7.22E-2</v>
      </c>
      <c r="K2674" s="6">
        <v>7.2531700000000005E-2</v>
      </c>
      <c r="L2674" s="6">
        <v>7.2599999999999998E-2</v>
      </c>
      <c r="N2674" s="8">
        <v>21241400</v>
      </c>
      <c r="P2674" s="8">
        <v>13600000</v>
      </c>
      <c r="R2674" s="8">
        <v>8350000</v>
      </c>
      <c r="T2674" s="8">
        <v>2.5438802395209579</v>
      </c>
      <c r="U2674" s="6">
        <v>7.2599999999999998E-2</v>
      </c>
      <c r="V2674">
        <f t="shared" si="241"/>
        <v>2020</v>
      </c>
      <c r="W2674">
        <f t="shared" si="242"/>
        <v>2020</v>
      </c>
      <c r="X2674" t="str">
        <f t="shared" si="243"/>
        <v>FR00</v>
      </c>
    </row>
    <row r="2675" spans="1:24" x14ac:dyDescent="0.2">
      <c r="A2675" s="4">
        <v>44124</v>
      </c>
      <c r="B2675" s="4">
        <v>44126</v>
      </c>
      <c r="C2675" t="s">
        <v>628</v>
      </c>
      <c r="D2675" t="s">
        <v>851</v>
      </c>
      <c r="E2675" s="4">
        <v>51241</v>
      </c>
      <c r="F2675" s="6">
        <v>7.4999999999999997E-2</v>
      </c>
      <c r="G2675" s="6">
        <v>7.2400000000000006E-2</v>
      </c>
      <c r="H2675" s="6">
        <v>7.3077200000000009E-2</v>
      </c>
      <c r="I2675" s="6">
        <v>7.3700000000000002E-2</v>
      </c>
      <c r="J2675" s="6">
        <v>7.2400000000000006E-2</v>
      </c>
      <c r="K2675" s="6">
        <v>7.2696200000000002E-2</v>
      </c>
      <c r="L2675" s="6">
        <v>7.2999999999999995E-2</v>
      </c>
      <c r="N2675" s="8">
        <v>9079800</v>
      </c>
      <c r="P2675" s="8">
        <v>2850000</v>
      </c>
      <c r="R2675" s="8">
        <v>2850000</v>
      </c>
      <c r="T2675" s="8">
        <v>3.1858947368421053</v>
      </c>
      <c r="U2675" s="6">
        <v>7.2700000000000001E-2</v>
      </c>
      <c r="V2675">
        <f t="shared" si="241"/>
        <v>2020</v>
      </c>
      <c r="W2675">
        <f t="shared" si="242"/>
        <v>2020</v>
      </c>
      <c r="X2675" t="str">
        <f t="shared" si="243"/>
        <v>FR00</v>
      </c>
    </row>
    <row r="2676" spans="1:24" x14ac:dyDescent="0.2">
      <c r="A2676" s="4">
        <v>44124</v>
      </c>
      <c r="B2676" s="4">
        <v>44126</v>
      </c>
      <c r="C2676" t="s">
        <v>628</v>
      </c>
      <c r="D2676" t="s">
        <v>680</v>
      </c>
      <c r="E2676" s="4">
        <v>54193</v>
      </c>
      <c r="F2676" s="6">
        <v>7.3749999999999996E-2</v>
      </c>
      <c r="G2676" s="6">
        <v>7.3099999999999998E-2</v>
      </c>
      <c r="H2676" s="6">
        <v>7.3547200000000007E-2</v>
      </c>
      <c r="I2676" s="6">
        <v>7.4499999999999997E-2</v>
      </c>
      <c r="J2676" s="6">
        <v>7.3099999999999998E-2</v>
      </c>
      <c r="K2676" s="6">
        <v>7.3298699999999994E-2</v>
      </c>
      <c r="L2676" s="6">
        <v>7.3400000000000007E-2</v>
      </c>
      <c r="N2676" s="8">
        <v>7930000</v>
      </c>
      <c r="P2676" s="8">
        <v>3800000</v>
      </c>
      <c r="R2676" s="8">
        <v>2500000</v>
      </c>
      <c r="T2676" s="8">
        <v>3.1720000000000002</v>
      </c>
      <c r="U2676" s="6">
        <v>7.3400000000000007E-2</v>
      </c>
      <c r="V2676">
        <f t="shared" si="241"/>
        <v>2020</v>
      </c>
      <c r="W2676">
        <f t="shared" si="242"/>
        <v>2020</v>
      </c>
      <c r="X2676" t="str">
        <f t="shared" si="243"/>
        <v>FR00</v>
      </c>
    </row>
    <row r="2677" spans="1:24" x14ac:dyDescent="0.2">
      <c r="A2677" s="4">
        <v>44126</v>
      </c>
      <c r="B2677" s="4">
        <v>44130</v>
      </c>
      <c r="C2677" t="s">
        <v>642</v>
      </c>
      <c r="D2677" t="s">
        <v>943</v>
      </c>
      <c r="E2677" s="4">
        <v>45956</v>
      </c>
      <c r="F2677" s="6">
        <v>3.8399999999999997E-2</v>
      </c>
      <c r="K2677" s="6">
        <v>3.8399999999999997E-2</v>
      </c>
      <c r="N2677" s="8">
        <v>5717500</v>
      </c>
      <c r="O2677" s="8">
        <v>22870000</v>
      </c>
      <c r="P2677" s="8">
        <v>5717500</v>
      </c>
      <c r="Q2677" s="8">
        <v>22870000</v>
      </c>
      <c r="R2677" s="8">
        <v>5717500</v>
      </c>
      <c r="S2677" s="8">
        <v>22870000</v>
      </c>
      <c r="T2677" s="8">
        <v>1</v>
      </c>
      <c r="U2677" s="6">
        <v>3.8399999999999997E-2</v>
      </c>
      <c r="V2677">
        <f t="shared" si="241"/>
        <v>2020</v>
      </c>
      <c r="W2677">
        <f t="shared" si="242"/>
        <v>2020</v>
      </c>
      <c r="X2677" t="str">
        <f t="shared" si="243"/>
        <v>VR00</v>
      </c>
    </row>
    <row r="2678" spans="1:24" x14ac:dyDescent="0.2">
      <c r="A2678" s="4">
        <v>44126</v>
      </c>
      <c r="B2678" s="4">
        <v>44130</v>
      </c>
      <c r="C2678" t="s">
        <v>642</v>
      </c>
      <c r="D2678" t="s">
        <v>944</v>
      </c>
      <c r="E2678" s="4">
        <v>46321</v>
      </c>
      <c r="F2678" s="6">
        <v>3.8399999999999997E-2</v>
      </c>
      <c r="K2678" s="6">
        <v>3.8399999999999997E-2</v>
      </c>
      <c r="N2678" s="8">
        <v>5717500</v>
      </c>
      <c r="P2678" s="8">
        <v>5717500</v>
      </c>
      <c r="R2678" s="8">
        <v>5717500</v>
      </c>
      <c r="T2678" s="8">
        <v>1</v>
      </c>
      <c r="U2678" s="6">
        <v>3.8399999999999997E-2</v>
      </c>
      <c r="V2678">
        <f t="shared" si="241"/>
        <v>2020</v>
      </c>
      <c r="W2678">
        <f t="shared" si="242"/>
        <v>2020</v>
      </c>
      <c r="X2678" t="str">
        <f t="shared" si="243"/>
        <v>VR00</v>
      </c>
    </row>
    <row r="2679" spans="1:24" x14ac:dyDescent="0.2">
      <c r="A2679" s="4">
        <v>44126</v>
      </c>
      <c r="B2679" s="4">
        <v>44130</v>
      </c>
      <c r="C2679" t="s">
        <v>642</v>
      </c>
      <c r="D2679" t="s">
        <v>945</v>
      </c>
      <c r="E2679" s="4">
        <v>46686</v>
      </c>
      <c r="F2679" s="6">
        <v>3.8399999999999997E-2</v>
      </c>
      <c r="K2679" s="6">
        <v>3.8399999999999997E-2</v>
      </c>
      <c r="N2679" s="8">
        <v>5717500</v>
      </c>
      <c r="P2679" s="8">
        <v>5717500</v>
      </c>
      <c r="R2679" s="8">
        <v>5717500</v>
      </c>
      <c r="T2679" s="8">
        <v>1</v>
      </c>
      <c r="U2679" s="6">
        <v>3.8399999999999997E-2</v>
      </c>
      <c r="V2679">
        <f t="shared" si="241"/>
        <v>2020</v>
      </c>
      <c r="W2679">
        <f t="shared" si="242"/>
        <v>2020</v>
      </c>
      <c r="X2679" t="str">
        <f t="shared" si="243"/>
        <v>VR00</v>
      </c>
    </row>
    <row r="2680" spans="1:24" x14ac:dyDescent="0.2">
      <c r="A2680" s="4">
        <v>44126</v>
      </c>
      <c r="B2680" s="4">
        <v>44130</v>
      </c>
      <c r="C2680" t="s">
        <v>642</v>
      </c>
      <c r="D2680" t="s">
        <v>946</v>
      </c>
      <c r="E2680" s="4">
        <v>47052</v>
      </c>
      <c r="F2680" s="6">
        <v>3.8399999999999997E-2</v>
      </c>
      <c r="K2680" s="6">
        <v>3.8399999999999997E-2</v>
      </c>
      <c r="N2680" s="8">
        <v>5717500</v>
      </c>
      <c r="P2680" s="8">
        <v>5717500</v>
      </c>
      <c r="R2680" s="8">
        <v>5717500</v>
      </c>
      <c r="T2680" s="8">
        <v>1</v>
      </c>
      <c r="U2680" s="6">
        <v>3.8399999999999997E-2</v>
      </c>
      <c r="V2680">
        <f t="shared" si="241"/>
        <v>2020</v>
      </c>
      <c r="W2680">
        <f t="shared" si="242"/>
        <v>2020</v>
      </c>
      <c r="X2680" t="str">
        <f t="shared" si="243"/>
        <v>VR00</v>
      </c>
    </row>
    <row r="2681" spans="1:24" x14ac:dyDescent="0.2">
      <c r="A2681" s="4">
        <v>44127</v>
      </c>
      <c r="B2681" s="4">
        <v>44131</v>
      </c>
      <c r="C2681" t="s">
        <v>624</v>
      </c>
      <c r="D2681" t="s">
        <v>947</v>
      </c>
      <c r="E2681" s="4">
        <v>45214</v>
      </c>
      <c r="F2681" s="6">
        <v>5.7000000000000002E-2</v>
      </c>
      <c r="K2681" s="6">
        <v>5.7000000000000002E-2</v>
      </c>
      <c r="M2681" s="8">
        <v>11000000</v>
      </c>
      <c r="N2681" s="8">
        <v>12972170</v>
      </c>
      <c r="O2681" s="8">
        <v>12972170</v>
      </c>
      <c r="P2681" s="8">
        <v>12972170</v>
      </c>
      <c r="Q2681" s="8">
        <v>12972170</v>
      </c>
      <c r="R2681" s="8">
        <v>12972170</v>
      </c>
      <c r="S2681" s="8">
        <v>12972170</v>
      </c>
      <c r="T2681" s="8">
        <v>1</v>
      </c>
      <c r="U2681" s="6">
        <v>5.7000000000000002E-2</v>
      </c>
      <c r="V2681">
        <f t="shared" si="241"/>
        <v>2020</v>
      </c>
      <c r="W2681">
        <f t="shared" si="242"/>
        <v>2020</v>
      </c>
      <c r="X2681" t="str">
        <f t="shared" si="243"/>
        <v>ORI0</v>
      </c>
    </row>
    <row r="2682" spans="1:24" x14ac:dyDescent="0.2">
      <c r="A2682" s="4">
        <v>44131</v>
      </c>
      <c r="B2682" s="4">
        <v>44138</v>
      </c>
      <c r="C2682" t="s">
        <v>628</v>
      </c>
      <c r="D2682" t="s">
        <v>941</v>
      </c>
      <c r="E2682" s="4">
        <v>44300</v>
      </c>
      <c r="F2682" s="6" t="s">
        <v>630</v>
      </c>
      <c r="G2682" s="6">
        <v>2.9687499999999999E-2</v>
      </c>
      <c r="H2682" s="6">
        <v>3.1741699999999998E-2</v>
      </c>
      <c r="I2682" s="6">
        <v>3.4375000000000003E-2</v>
      </c>
      <c r="J2682" s="6">
        <v>2.9687499999999999E-2</v>
      </c>
      <c r="K2682" s="6">
        <v>3.0866899999999999E-2</v>
      </c>
      <c r="L2682" s="6">
        <v>3.125E-2</v>
      </c>
      <c r="M2682" s="8">
        <v>10000000</v>
      </c>
      <c r="N2682" s="8">
        <v>3175000</v>
      </c>
      <c r="O2682" s="8">
        <v>20900700</v>
      </c>
      <c r="P2682" s="8">
        <v>3175000</v>
      </c>
      <c r="Q2682" s="8">
        <v>14940714</v>
      </c>
      <c r="R2682" s="8">
        <v>1550000</v>
      </c>
      <c r="S2682" s="8">
        <v>12350000</v>
      </c>
      <c r="T2682" s="8">
        <v>2.0483870967741935</v>
      </c>
      <c r="U2682" s="6">
        <v>3.1899999999999998E-2</v>
      </c>
      <c r="V2682">
        <f t="shared" si="241"/>
        <v>2020</v>
      </c>
      <c r="W2682">
        <f t="shared" si="242"/>
        <v>2020</v>
      </c>
      <c r="X2682" t="str">
        <f t="shared" si="243"/>
        <v>SPNS</v>
      </c>
    </row>
    <row r="2683" spans="1:24" x14ac:dyDescent="0.2">
      <c r="A2683" s="4">
        <v>44131</v>
      </c>
      <c r="B2683" s="4">
        <v>44138</v>
      </c>
      <c r="C2683" t="s">
        <v>628</v>
      </c>
      <c r="D2683" t="s">
        <v>884</v>
      </c>
      <c r="E2683" s="4">
        <v>45061</v>
      </c>
      <c r="F2683" s="6">
        <v>6.5000000000000002E-2</v>
      </c>
      <c r="G2683" s="6">
        <v>4.4999999999999998E-2</v>
      </c>
      <c r="H2683" s="6">
        <v>4.5901299999999999E-2</v>
      </c>
      <c r="I2683" s="6">
        <v>4.7812500000000001E-2</v>
      </c>
      <c r="J2683" s="6">
        <v>4.4999999999999998E-2</v>
      </c>
      <c r="K2683" s="6">
        <v>4.5285900000000004E-2</v>
      </c>
      <c r="L2683" s="6">
        <v>4.5624999999999999E-2</v>
      </c>
      <c r="N2683" s="8">
        <v>1151000</v>
      </c>
      <c r="P2683" s="8">
        <v>1000000</v>
      </c>
      <c r="R2683" s="8">
        <v>800000</v>
      </c>
      <c r="T2683" s="8">
        <v>1.43875</v>
      </c>
      <c r="U2683" s="6">
        <v>4.5699999999999998E-2</v>
      </c>
      <c r="V2683">
        <f t="shared" si="241"/>
        <v>2020</v>
      </c>
      <c r="W2683">
        <f t="shared" si="242"/>
        <v>2020</v>
      </c>
      <c r="X2683" t="str">
        <f t="shared" si="243"/>
        <v>PBS0</v>
      </c>
    </row>
    <row r="2684" spans="1:24" x14ac:dyDescent="0.2">
      <c r="A2684" s="4">
        <v>44131</v>
      </c>
      <c r="B2684" s="4">
        <v>44138</v>
      </c>
      <c r="C2684" t="s">
        <v>628</v>
      </c>
      <c r="D2684" t="s">
        <v>844</v>
      </c>
      <c r="E2684" s="4">
        <v>45580</v>
      </c>
      <c r="F2684" s="6">
        <v>6.6250000000000003E-2</v>
      </c>
      <c r="G2684" s="6">
        <v>5.1874999999999998E-2</v>
      </c>
      <c r="H2684" s="6">
        <v>5.3014799999999994E-2</v>
      </c>
      <c r="I2684" s="6">
        <v>5.5312500000000001E-2</v>
      </c>
      <c r="J2684" s="6">
        <v>5.1874999999999998E-2</v>
      </c>
      <c r="K2684" s="6">
        <v>5.2594200000000001E-2</v>
      </c>
      <c r="L2684" s="6">
        <v>5.3124999999999999E-2</v>
      </c>
      <c r="N2684" s="8">
        <v>3916700</v>
      </c>
      <c r="P2684" s="8">
        <v>2950000</v>
      </c>
      <c r="R2684" s="8">
        <v>2950000</v>
      </c>
      <c r="T2684" s="8">
        <v>1.3276949152542372</v>
      </c>
      <c r="U2684" s="6">
        <v>5.2600000000000001E-2</v>
      </c>
      <c r="V2684">
        <f t="shared" si="241"/>
        <v>2020</v>
      </c>
      <c r="W2684">
        <f t="shared" si="242"/>
        <v>2020</v>
      </c>
      <c r="X2684" t="str">
        <f t="shared" si="243"/>
        <v>PBS0</v>
      </c>
    </row>
    <row r="2685" spans="1:24" x14ac:dyDescent="0.2">
      <c r="A2685" s="4">
        <v>44131</v>
      </c>
      <c r="B2685" s="4">
        <v>44138</v>
      </c>
      <c r="C2685" t="s">
        <v>628</v>
      </c>
      <c r="D2685" t="s">
        <v>911</v>
      </c>
      <c r="E2685" s="4">
        <v>48714</v>
      </c>
      <c r="F2685" s="6">
        <v>8.3750000000000005E-2</v>
      </c>
      <c r="G2685" s="6">
        <v>6.9687499999999999E-2</v>
      </c>
      <c r="H2685" s="6">
        <v>7.0358999999999991E-2</v>
      </c>
      <c r="I2685" s="6">
        <v>8.2187499999999997E-2</v>
      </c>
      <c r="J2685" s="6">
        <v>6.9687499999999999E-2</v>
      </c>
      <c r="K2685" s="6">
        <v>7.0227100000000001E-2</v>
      </c>
      <c r="L2685" s="6">
        <v>7.0624999999999993E-2</v>
      </c>
      <c r="N2685" s="8">
        <v>4531000</v>
      </c>
      <c r="P2685" s="8">
        <v>2715714</v>
      </c>
      <c r="R2685" s="8">
        <v>2300000</v>
      </c>
      <c r="T2685" s="8">
        <v>1.97</v>
      </c>
      <c r="U2685" s="6">
        <v>7.0400000000000004E-2</v>
      </c>
      <c r="V2685">
        <f t="shared" si="241"/>
        <v>2020</v>
      </c>
      <c r="W2685">
        <f t="shared" si="242"/>
        <v>2020</v>
      </c>
      <c r="X2685" t="str">
        <f t="shared" si="243"/>
        <v>PBS0</v>
      </c>
    </row>
    <row r="2686" spans="1:24" x14ac:dyDescent="0.2">
      <c r="A2686" s="4">
        <v>44131</v>
      </c>
      <c r="B2686" s="4">
        <v>44138</v>
      </c>
      <c r="C2686" t="s">
        <v>628</v>
      </c>
      <c r="D2686" t="s">
        <v>906</v>
      </c>
      <c r="E2686" s="4">
        <v>53615</v>
      </c>
      <c r="F2686" s="6">
        <v>7.7499999999999999E-2</v>
      </c>
      <c r="G2686" s="6">
        <v>7.4062500000000003E-2</v>
      </c>
      <c r="H2686" s="6">
        <v>7.4406399999999998E-2</v>
      </c>
      <c r="I2686" s="6">
        <v>7.5312500000000004E-2</v>
      </c>
      <c r="J2686" s="6">
        <v>7.4062500000000003E-2</v>
      </c>
      <c r="K2686" s="6">
        <v>7.4356599999999995E-2</v>
      </c>
      <c r="L2686" s="6">
        <v>7.4687500000000004E-2</v>
      </c>
      <c r="N2686" s="8">
        <v>8127000</v>
      </c>
      <c r="P2686" s="8">
        <v>5100000</v>
      </c>
      <c r="R2686" s="8">
        <v>4750000</v>
      </c>
      <c r="T2686" s="8">
        <v>1.7109473684210526</v>
      </c>
      <c r="U2686" s="6">
        <v>7.4399999999999994E-2</v>
      </c>
      <c r="V2686">
        <f t="shared" si="241"/>
        <v>2020</v>
      </c>
      <c r="W2686">
        <f t="shared" si="242"/>
        <v>2020</v>
      </c>
      <c r="X2686" t="str">
        <f t="shared" si="243"/>
        <v>PBS0</v>
      </c>
    </row>
    <row r="2687" spans="1:24" x14ac:dyDescent="0.2">
      <c r="A2687" s="4">
        <v>44131</v>
      </c>
      <c r="B2687" s="4">
        <v>44138</v>
      </c>
      <c r="C2687" t="s">
        <v>642</v>
      </c>
      <c r="D2687" t="s">
        <v>376</v>
      </c>
      <c r="E2687" s="4">
        <v>46888</v>
      </c>
      <c r="F2687" s="6">
        <v>6.1249999999999999E-2</v>
      </c>
      <c r="H2687" s="6">
        <v>6.4299999999999996E-2</v>
      </c>
      <c r="K2687" s="6">
        <v>6.4299999999999996E-2</v>
      </c>
      <c r="N2687" s="8">
        <v>2000000</v>
      </c>
      <c r="O2687" s="8">
        <v>4000000</v>
      </c>
      <c r="P2687" s="8">
        <v>1500000</v>
      </c>
      <c r="Q2687" s="8">
        <v>2000000</v>
      </c>
      <c r="R2687" s="8">
        <v>1500000</v>
      </c>
      <c r="S2687" s="8">
        <v>2000000</v>
      </c>
      <c r="T2687" s="8">
        <v>1.3333333333333333</v>
      </c>
      <c r="U2687" s="6">
        <v>6.4299999999999996E-2</v>
      </c>
      <c r="V2687">
        <f t="shared" si="241"/>
        <v>2020</v>
      </c>
      <c r="W2687">
        <f t="shared" si="242"/>
        <v>2020</v>
      </c>
      <c r="X2687" t="str">
        <f t="shared" si="243"/>
        <v>FR00</v>
      </c>
    </row>
    <row r="2688" spans="1:24" x14ac:dyDescent="0.2">
      <c r="A2688" s="4">
        <v>44131</v>
      </c>
      <c r="B2688" s="4">
        <v>44138</v>
      </c>
      <c r="C2688" t="s">
        <v>642</v>
      </c>
      <c r="D2688" t="s">
        <v>375</v>
      </c>
      <c r="E2688" s="4">
        <v>45061</v>
      </c>
      <c r="F2688" s="6">
        <v>5.6250000000000001E-2</v>
      </c>
      <c r="H2688" s="6">
        <v>4.6699999999999998E-2</v>
      </c>
      <c r="K2688" s="6">
        <v>4.6699999999999998E-2</v>
      </c>
      <c r="N2688" s="8">
        <v>2000000</v>
      </c>
      <c r="P2688" s="8">
        <v>500000</v>
      </c>
      <c r="R2688" s="8">
        <v>500000</v>
      </c>
      <c r="T2688" s="8">
        <v>4</v>
      </c>
      <c r="U2688" s="6">
        <v>4.6699999999999998E-2</v>
      </c>
      <c r="V2688">
        <f t="shared" si="241"/>
        <v>2020</v>
      </c>
      <c r="W2688">
        <f t="shared" si="242"/>
        <v>2020</v>
      </c>
      <c r="X2688" t="str">
        <f t="shared" si="243"/>
        <v>FR00</v>
      </c>
    </row>
    <row r="2689" spans="1:24" x14ac:dyDescent="0.2">
      <c r="A2689" s="4">
        <v>44138</v>
      </c>
      <c r="B2689" s="4">
        <v>44140</v>
      </c>
      <c r="C2689" t="s">
        <v>628</v>
      </c>
      <c r="D2689" t="s">
        <v>863</v>
      </c>
      <c r="E2689" s="4">
        <v>44232</v>
      </c>
      <c r="F2689" s="6" t="s">
        <v>630</v>
      </c>
      <c r="G2689" s="6">
        <v>2.9499999999999998E-2</v>
      </c>
      <c r="H2689" s="6">
        <v>3.0344699999999999E-2</v>
      </c>
      <c r="I2689" s="6">
        <v>3.2500000000000001E-2</v>
      </c>
      <c r="J2689" s="6">
        <v>2.9499999999999998E-2</v>
      </c>
      <c r="K2689" s="6">
        <v>2.9793299999999998E-2</v>
      </c>
      <c r="L2689" s="6">
        <v>3.0499999999999999E-2</v>
      </c>
      <c r="M2689" s="8">
        <v>20000000</v>
      </c>
      <c r="N2689" s="8">
        <v>1895000</v>
      </c>
      <c r="O2689" s="8">
        <v>66268400</v>
      </c>
      <c r="P2689" s="8">
        <v>1650000</v>
      </c>
      <c r="Q2689" s="8">
        <v>36950000</v>
      </c>
      <c r="R2689" s="8">
        <v>1500000</v>
      </c>
      <c r="S2689" s="8">
        <v>29500000</v>
      </c>
      <c r="T2689" s="8">
        <v>1.2633333333333334</v>
      </c>
      <c r="U2689" s="6">
        <v>0.03</v>
      </c>
      <c r="V2689">
        <f t="shared" si="241"/>
        <v>2020</v>
      </c>
      <c r="W2689">
        <f t="shared" si="242"/>
        <v>2020</v>
      </c>
      <c r="X2689" t="str">
        <f t="shared" si="243"/>
        <v>SPN1</v>
      </c>
    </row>
    <row r="2690" spans="1:24" x14ac:dyDescent="0.2">
      <c r="A2690" s="4">
        <v>44138</v>
      </c>
      <c r="B2690" s="4">
        <v>44140</v>
      </c>
      <c r="C2690" t="s">
        <v>628</v>
      </c>
      <c r="D2690" t="s">
        <v>948</v>
      </c>
      <c r="E2690" s="4">
        <v>44504</v>
      </c>
      <c r="F2690" s="6" t="s">
        <v>630</v>
      </c>
      <c r="G2690" s="6">
        <v>3.2199999999999999E-2</v>
      </c>
      <c r="H2690" s="6">
        <v>3.2953799999999998E-2</v>
      </c>
      <c r="I2690" s="6">
        <v>3.3500000000000002E-2</v>
      </c>
      <c r="J2690" s="6">
        <v>3.2199999999999999E-2</v>
      </c>
      <c r="K2690" s="6">
        <v>3.2500000000000001E-2</v>
      </c>
      <c r="L2690" s="6">
        <v>3.2899999999999999E-2</v>
      </c>
      <c r="N2690" s="8">
        <v>2660000</v>
      </c>
      <c r="P2690" s="8">
        <v>1050000</v>
      </c>
      <c r="R2690" s="8">
        <v>1050000</v>
      </c>
      <c r="T2690" s="8">
        <v>2.5333333333333332</v>
      </c>
      <c r="U2690" s="6">
        <v>3.2500000000000001E-2</v>
      </c>
      <c r="V2690">
        <f t="shared" si="241"/>
        <v>2020</v>
      </c>
      <c r="W2690">
        <f t="shared" si="242"/>
        <v>2020</v>
      </c>
      <c r="X2690" t="str">
        <f t="shared" si="243"/>
        <v>SPN1</v>
      </c>
    </row>
    <row r="2691" spans="1:24" x14ac:dyDescent="0.2">
      <c r="A2691" s="4">
        <v>44138</v>
      </c>
      <c r="B2691" s="4">
        <v>44140</v>
      </c>
      <c r="C2691" t="s">
        <v>628</v>
      </c>
      <c r="D2691" t="s">
        <v>918</v>
      </c>
      <c r="E2691" s="4">
        <v>46127</v>
      </c>
      <c r="F2691" s="6">
        <v>5.5E-2</v>
      </c>
      <c r="G2691" s="6">
        <v>5.4800000000000001E-2</v>
      </c>
      <c r="H2691" s="6">
        <v>5.5698400000000002E-2</v>
      </c>
      <c r="I2691" s="6">
        <v>5.7000000000000002E-2</v>
      </c>
      <c r="J2691" s="6">
        <v>5.4800000000000001E-2</v>
      </c>
      <c r="K2691" s="6">
        <v>5.5245900000000001E-2</v>
      </c>
      <c r="L2691" s="6">
        <v>5.5500000000000001E-2</v>
      </c>
      <c r="N2691" s="8">
        <v>12547000</v>
      </c>
      <c r="P2691" s="8">
        <v>8750000</v>
      </c>
      <c r="R2691" s="8">
        <v>4800000</v>
      </c>
      <c r="T2691" s="8">
        <v>2.6139583333333332</v>
      </c>
      <c r="U2691" s="6">
        <v>5.5500000000000001E-2</v>
      </c>
      <c r="V2691">
        <f t="shared" si="241"/>
        <v>2020</v>
      </c>
      <c r="W2691">
        <f t="shared" si="242"/>
        <v>2020</v>
      </c>
      <c r="X2691" t="str">
        <f t="shared" si="243"/>
        <v>FR00</v>
      </c>
    </row>
    <row r="2692" spans="1:24" x14ac:dyDescent="0.2">
      <c r="A2692" s="4">
        <v>44138</v>
      </c>
      <c r="B2692" s="4">
        <v>44140</v>
      </c>
      <c r="C2692" t="s">
        <v>628</v>
      </c>
      <c r="D2692" t="s">
        <v>919</v>
      </c>
      <c r="E2692" s="4">
        <v>47894</v>
      </c>
      <c r="F2692" s="6">
        <v>6.5000000000000002E-2</v>
      </c>
      <c r="G2692" s="6">
        <v>6.5500000000000003E-2</v>
      </c>
      <c r="H2692" s="6">
        <v>6.6163700000000006E-2</v>
      </c>
      <c r="I2692" s="6">
        <v>6.7500000000000004E-2</v>
      </c>
      <c r="J2692" s="6">
        <v>6.5500000000000003E-2</v>
      </c>
      <c r="K2692" s="6">
        <v>6.5859100000000004E-2</v>
      </c>
      <c r="L2692" s="6">
        <v>6.6000000000000003E-2</v>
      </c>
      <c r="N2692" s="8">
        <v>19458300</v>
      </c>
      <c r="P2692" s="8">
        <v>9550000</v>
      </c>
      <c r="R2692" s="8">
        <v>7150000</v>
      </c>
      <c r="T2692" s="8">
        <v>2.7214405594405595</v>
      </c>
      <c r="U2692" s="6">
        <v>6.59E-2</v>
      </c>
      <c r="V2692">
        <f t="shared" si="241"/>
        <v>2020</v>
      </c>
      <c r="W2692">
        <f t="shared" si="242"/>
        <v>2020</v>
      </c>
      <c r="X2692" t="str">
        <f t="shared" si="243"/>
        <v>FR00</v>
      </c>
    </row>
    <row r="2693" spans="1:24" x14ac:dyDescent="0.2">
      <c r="A2693" s="4">
        <v>44138</v>
      </c>
      <c r="B2693" s="4">
        <v>44140</v>
      </c>
      <c r="C2693" t="s">
        <v>628</v>
      </c>
      <c r="D2693" t="s">
        <v>825</v>
      </c>
      <c r="E2693" s="4">
        <v>49475</v>
      </c>
      <c r="F2693" s="6">
        <v>7.4999999999999997E-2</v>
      </c>
      <c r="G2693" s="6">
        <v>7.1400000000000005E-2</v>
      </c>
      <c r="H2693" s="6">
        <v>7.1721300000000002E-2</v>
      </c>
      <c r="I2693" s="6">
        <v>7.2999999999999995E-2</v>
      </c>
      <c r="J2693" s="6">
        <v>7.1400000000000005E-2</v>
      </c>
      <c r="K2693" s="6">
        <v>7.1585399999999993E-2</v>
      </c>
      <c r="L2693" s="6">
        <v>7.1599999999999997E-2</v>
      </c>
      <c r="N2693" s="8">
        <v>15518700</v>
      </c>
      <c r="P2693" s="8">
        <v>7100000</v>
      </c>
      <c r="R2693" s="8">
        <v>6200000</v>
      </c>
      <c r="T2693" s="8">
        <v>2.5030161290322579</v>
      </c>
      <c r="U2693" s="6">
        <v>7.1599999999999997E-2</v>
      </c>
      <c r="V2693">
        <f t="shared" si="241"/>
        <v>2020</v>
      </c>
      <c r="W2693">
        <f t="shared" si="242"/>
        <v>2020</v>
      </c>
      <c r="X2693" t="str">
        <f t="shared" si="243"/>
        <v>FR00</v>
      </c>
    </row>
    <row r="2694" spans="1:24" x14ac:dyDescent="0.2">
      <c r="A2694" s="4">
        <v>44138</v>
      </c>
      <c r="B2694" s="4">
        <v>44140</v>
      </c>
      <c r="C2694" t="s">
        <v>628</v>
      </c>
      <c r="D2694" t="s">
        <v>851</v>
      </c>
      <c r="E2694" s="4">
        <v>51241</v>
      </c>
      <c r="F2694" s="6">
        <v>7.4999999999999997E-2</v>
      </c>
      <c r="G2694" s="6">
        <v>7.22E-2</v>
      </c>
      <c r="H2694" s="6">
        <v>7.2582300000000002E-2</v>
      </c>
      <c r="I2694" s="6">
        <v>7.3999999999999996E-2</v>
      </c>
      <c r="J2694" s="6">
        <v>7.22E-2</v>
      </c>
      <c r="K2694" s="6">
        <v>7.2498900000000005E-2</v>
      </c>
      <c r="L2694" s="6">
        <v>7.2599999999999998E-2</v>
      </c>
      <c r="N2694" s="8">
        <v>7442600</v>
      </c>
      <c r="P2694" s="8">
        <v>4450000</v>
      </c>
      <c r="R2694" s="8">
        <v>4450000</v>
      </c>
      <c r="T2694" s="8">
        <v>1.6724943820224718</v>
      </c>
      <c r="U2694" s="6">
        <v>7.2499999999999995E-2</v>
      </c>
      <c r="V2694">
        <f t="shared" si="241"/>
        <v>2020</v>
      </c>
      <c r="W2694">
        <f t="shared" si="242"/>
        <v>2020</v>
      </c>
      <c r="X2694" t="str">
        <f t="shared" si="243"/>
        <v>FR00</v>
      </c>
    </row>
    <row r="2695" spans="1:24" x14ac:dyDescent="0.2">
      <c r="A2695" s="4">
        <v>44138</v>
      </c>
      <c r="B2695" s="4">
        <v>44140</v>
      </c>
      <c r="C2695" t="s">
        <v>628</v>
      </c>
      <c r="D2695" t="s">
        <v>680</v>
      </c>
      <c r="E2695" s="4">
        <v>54193</v>
      </c>
      <c r="F2695" s="6">
        <v>7.3749999999999996E-2</v>
      </c>
      <c r="G2695" s="6">
        <v>7.2900000000000006E-2</v>
      </c>
      <c r="H2695" s="6">
        <v>7.3542099999999999E-2</v>
      </c>
      <c r="I2695" s="6">
        <v>7.4999999999999997E-2</v>
      </c>
      <c r="J2695" s="6">
        <v>7.2900000000000006E-2</v>
      </c>
      <c r="K2695" s="6">
        <v>7.3492799999999997E-2</v>
      </c>
      <c r="L2695" s="6">
        <v>7.3700000000000002E-2</v>
      </c>
      <c r="N2695" s="8">
        <v>6746800</v>
      </c>
      <c r="P2695" s="8">
        <v>4400000</v>
      </c>
      <c r="R2695" s="8">
        <v>4350000</v>
      </c>
      <c r="T2695" s="8">
        <v>1.5509885057471264</v>
      </c>
      <c r="U2695" s="6">
        <v>7.3499999999999996E-2</v>
      </c>
      <c r="V2695">
        <f t="shared" si="241"/>
        <v>2020</v>
      </c>
      <c r="W2695">
        <f t="shared" si="242"/>
        <v>2020</v>
      </c>
      <c r="X2695" t="str">
        <f t="shared" si="243"/>
        <v>FR00</v>
      </c>
    </row>
    <row r="2696" spans="1:24" x14ac:dyDescent="0.2">
      <c r="A2696" s="4">
        <v>44145</v>
      </c>
      <c r="B2696" s="4">
        <v>44147</v>
      </c>
      <c r="C2696" t="s">
        <v>628</v>
      </c>
      <c r="D2696" t="s">
        <v>949</v>
      </c>
      <c r="E2696" s="4">
        <v>44327</v>
      </c>
      <c r="F2696" s="6" t="s">
        <v>630</v>
      </c>
      <c r="G2696" s="6">
        <v>0.03</v>
      </c>
      <c r="H2696" s="6">
        <v>3.1506699999999999E-2</v>
      </c>
      <c r="I2696" s="6">
        <v>4.2500000000000003E-2</v>
      </c>
      <c r="J2696" s="6">
        <v>0.03</v>
      </c>
      <c r="K2696" s="6">
        <v>3.0268799999999998E-2</v>
      </c>
      <c r="L2696" s="6">
        <v>3.0624999999999999E-2</v>
      </c>
      <c r="M2696" s="8">
        <v>10000000</v>
      </c>
      <c r="N2696" s="8">
        <v>2121000</v>
      </c>
      <c r="O2696" s="8">
        <v>22631000</v>
      </c>
      <c r="P2696" s="8">
        <v>1100000</v>
      </c>
      <c r="Q2696" s="8">
        <v>11450000</v>
      </c>
      <c r="R2696" s="8">
        <v>1000000</v>
      </c>
      <c r="S2696" s="8">
        <v>10000000</v>
      </c>
      <c r="T2696" s="8">
        <v>2.121</v>
      </c>
      <c r="U2696" s="6">
        <v>3.04E-2</v>
      </c>
      <c r="V2696">
        <f t="shared" si="241"/>
        <v>2020</v>
      </c>
      <c r="W2696">
        <f t="shared" si="242"/>
        <v>2020</v>
      </c>
      <c r="X2696" t="str">
        <f t="shared" si="243"/>
        <v>SPNS</v>
      </c>
    </row>
    <row r="2697" spans="1:24" x14ac:dyDescent="0.2">
      <c r="A2697" s="4">
        <v>44145</v>
      </c>
      <c r="B2697" s="4">
        <v>44147</v>
      </c>
      <c r="C2697" t="s">
        <v>628</v>
      </c>
      <c r="D2697" t="s">
        <v>884</v>
      </c>
      <c r="E2697" s="4">
        <v>45061</v>
      </c>
      <c r="F2697" s="6">
        <v>6.5000000000000002E-2</v>
      </c>
      <c r="G2697" s="6">
        <v>4.4062499999999998E-2</v>
      </c>
      <c r="H2697" s="6">
        <v>4.5147600000000003E-2</v>
      </c>
      <c r="I2697" s="6">
        <v>4.6875E-2</v>
      </c>
      <c r="J2697" s="6">
        <v>4.4062499999999998E-2</v>
      </c>
      <c r="K2697" s="6">
        <v>4.4582700000000003E-2</v>
      </c>
      <c r="L2697" s="6">
        <v>4.4999999999999998E-2</v>
      </c>
      <c r="N2697" s="8">
        <v>2035000</v>
      </c>
      <c r="P2697" s="8">
        <v>1350000</v>
      </c>
      <c r="R2697" s="8">
        <v>1150000</v>
      </c>
      <c r="T2697" s="8">
        <v>1.7695652173913043</v>
      </c>
      <c r="U2697" s="6">
        <v>4.4699999999999997E-2</v>
      </c>
      <c r="V2697">
        <f t="shared" si="241"/>
        <v>2020</v>
      </c>
      <c r="W2697">
        <f t="shared" si="242"/>
        <v>2020</v>
      </c>
      <c r="X2697" t="str">
        <f t="shared" si="243"/>
        <v>PBS0</v>
      </c>
    </row>
    <row r="2698" spans="1:24" x14ac:dyDescent="0.2">
      <c r="A2698" s="4">
        <v>44145</v>
      </c>
      <c r="B2698" s="4">
        <v>44147</v>
      </c>
      <c r="C2698" t="s">
        <v>628</v>
      </c>
      <c r="D2698" t="s">
        <v>844</v>
      </c>
      <c r="E2698" s="4">
        <v>45580</v>
      </c>
      <c r="F2698" s="6">
        <v>6.6250000000000003E-2</v>
      </c>
      <c r="G2698" s="6">
        <v>5.0937499999999997E-2</v>
      </c>
      <c r="H2698" s="6">
        <v>5.2232500000000001E-2</v>
      </c>
      <c r="I2698" s="6">
        <v>5.5E-2</v>
      </c>
      <c r="J2698" s="6">
        <v>5.0937499999999997E-2</v>
      </c>
      <c r="K2698" s="6">
        <v>5.12974E-2</v>
      </c>
      <c r="L2698" s="6">
        <v>5.1562499999999997E-2</v>
      </c>
      <c r="N2698" s="8">
        <v>5409000</v>
      </c>
      <c r="P2698" s="8">
        <v>1600000</v>
      </c>
      <c r="R2698" s="8">
        <v>1600000</v>
      </c>
      <c r="T2698" s="8">
        <v>3.3806250000000002</v>
      </c>
      <c r="U2698" s="6">
        <v>5.1299999999999998E-2</v>
      </c>
      <c r="V2698">
        <f t="shared" si="241"/>
        <v>2020</v>
      </c>
      <c r="W2698">
        <f t="shared" si="242"/>
        <v>2020</v>
      </c>
      <c r="X2698" t="str">
        <f t="shared" si="243"/>
        <v>PBS0</v>
      </c>
    </row>
    <row r="2699" spans="1:24" x14ac:dyDescent="0.2">
      <c r="A2699" s="4">
        <v>44145</v>
      </c>
      <c r="B2699" s="4">
        <v>44147</v>
      </c>
      <c r="C2699" t="s">
        <v>628</v>
      </c>
      <c r="D2699" t="s">
        <v>911</v>
      </c>
      <c r="E2699" s="4">
        <v>48714</v>
      </c>
      <c r="F2699" s="6">
        <v>8.3750000000000005E-2</v>
      </c>
      <c r="G2699" s="6">
        <v>6.7187499999999997E-2</v>
      </c>
      <c r="H2699" s="6">
        <v>6.8664900000000001E-2</v>
      </c>
      <c r="I2699" s="6">
        <v>7.2499999999999995E-2</v>
      </c>
      <c r="J2699" s="6">
        <v>6.7187499999999997E-2</v>
      </c>
      <c r="K2699" s="6">
        <v>6.8160200000000004E-2</v>
      </c>
      <c r="L2699" s="6">
        <v>6.8437499999999998E-2</v>
      </c>
      <c r="N2699" s="8">
        <v>5061000</v>
      </c>
      <c r="P2699" s="8">
        <v>2900000</v>
      </c>
      <c r="R2699" s="8">
        <v>1900000</v>
      </c>
      <c r="T2699" s="8">
        <v>2.6636842105263159</v>
      </c>
      <c r="U2699" s="6">
        <v>6.8500000000000005E-2</v>
      </c>
      <c r="V2699">
        <f t="shared" si="241"/>
        <v>2020</v>
      </c>
      <c r="W2699">
        <f t="shared" si="242"/>
        <v>2020</v>
      </c>
      <c r="X2699" t="str">
        <f t="shared" si="243"/>
        <v>PBS0</v>
      </c>
    </row>
    <row r="2700" spans="1:24" x14ac:dyDescent="0.2">
      <c r="A2700" s="4">
        <v>44145</v>
      </c>
      <c r="B2700" s="4">
        <v>44147</v>
      </c>
      <c r="C2700" t="s">
        <v>628</v>
      </c>
      <c r="D2700" t="s">
        <v>906</v>
      </c>
      <c r="E2700" s="4">
        <v>53615</v>
      </c>
      <c r="F2700" s="6">
        <v>7.7499999999999999E-2</v>
      </c>
      <c r="G2700" s="6">
        <v>7.2812500000000002E-2</v>
      </c>
      <c r="H2700" s="6">
        <v>7.3222899999999994E-2</v>
      </c>
      <c r="I2700" s="6">
        <v>7.4999999999999997E-2</v>
      </c>
      <c r="J2700" s="6">
        <v>7.2812500000000002E-2</v>
      </c>
      <c r="K2700" s="6">
        <v>7.3176000000000005E-2</v>
      </c>
      <c r="L2700" s="6">
        <v>7.3437500000000003E-2</v>
      </c>
      <c r="N2700" s="8">
        <v>8005000</v>
      </c>
      <c r="P2700" s="8">
        <v>4500000</v>
      </c>
      <c r="R2700" s="8">
        <v>4350000</v>
      </c>
      <c r="T2700" s="8">
        <v>1.8402298850574712</v>
      </c>
      <c r="U2700" s="6">
        <v>7.3200000000000001E-2</v>
      </c>
      <c r="V2700">
        <f t="shared" si="241"/>
        <v>2020</v>
      </c>
      <c r="W2700">
        <f t="shared" si="242"/>
        <v>2020</v>
      </c>
      <c r="X2700" t="str">
        <f t="shared" si="243"/>
        <v>PBS0</v>
      </c>
    </row>
    <row r="2701" spans="1:24" x14ac:dyDescent="0.2">
      <c r="A2701" s="4">
        <v>44147</v>
      </c>
      <c r="B2701" s="4">
        <v>44151</v>
      </c>
      <c r="C2701" t="s">
        <v>642</v>
      </c>
      <c r="D2701" t="s">
        <v>950</v>
      </c>
      <c r="E2701" s="4">
        <v>45977</v>
      </c>
      <c r="F2701" s="6">
        <v>3.8206700000000003E-2</v>
      </c>
      <c r="K2701" s="6">
        <v>3.8206700000000003E-2</v>
      </c>
      <c r="N2701" s="8">
        <v>4370000</v>
      </c>
      <c r="O2701" s="8">
        <v>17480000</v>
      </c>
      <c r="P2701" s="8">
        <v>4370000</v>
      </c>
      <c r="Q2701" s="8">
        <v>17480000</v>
      </c>
      <c r="R2701" s="8">
        <v>4370000</v>
      </c>
      <c r="S2701" s="8">
        <v>17480000</v>
      </c>
      <c r="T2701" s="8">
        <v>1</v>
      </c>
      <c r="U2701" s="6">
        <v>3.8206700000000003E-2</v>
      </c>
      <c r="V2701">
        <f t="shared" si="241"/>
        <v>2020</v>
      </c>
      <c r="W2701">
        <f t="shared" si="242"/>
        <v>2020</v>
      </c>
      <c r="X2701" t="str">
        <f t="shared" si="243"/>
        <v>VR00</v>
      </c>
    </row>
    <row r="2702" spans="1:24" x14ac:dyDescent="0.2">
      <c r="A2702" s="4">
        <v>44147</v>
      </c>
      <c r="B2702" s="4">
        <v>44151</v>
      </c>
      <c r="C2702" t="s">
        <v>642</v>
      </c>
      <c r="D2702" t="s">
        <v>951</v>
      </c>
      <c r="E2702" s="4">
        <v>46342</v>
      </c>
      <c r="F2702" s="6">
        <v>3.8206700000000003E-2</v>
      </c>
      <c r="K2702" s="6">
        <v>3.8206700000000003E-2</v>
      </c>
      <c r="N2702" s="8">
        <v>4370000</v>
      </c>
      <c r="P2702" s="8">
        <v>4370000</v>
      </c>
      <c r="R2702" s="8">
        <v>4370000</v>
      </c>
      <c r="T2702" s="8">
        <v>1</v>
      </c>
      <c r="U2702" s="6">
        <v>3.8206700000000003E-2</v>
      </c>
      <c r="V2702">
        <f t="shared" si="241"/>
        <v>2020</v>
      </c>
      <c r="W2702">
        <f t="shared" si="242"/>
        <v>2020</v>
      </c>
      <c r="X2702" t="str">
        <f t="shared" si="243"/>
        <v>VR00</v>
      </c>
    </row>
    <row r="2703" spans="1:24" x14ac:dyDescent="0.2">
      <c r="A2703" s="4">
        <v>44147</v>
      </c>
      <c r="B2703" s="4">
        <v>44151</v>
      </c>
      <c r="C2703" t="s">
        <v>642</v>
      </c>
      <c r="D2703" t="s">
        <v>952</v>
      </c>
      <c r="E2703" s="4">
        <v>46707</v>
      </c>
      <c r="F2703" s="6">
        <v>3.8206700000000003E-2</v>
      </c>
      <c r="K2703" s="6">
        <v>3.8206700000000003E-2</v>
      </c>
      <c r="N2703" s="8">
        <v>4370000</v>
      </c>
      <c r="P2703" s="8">
        <v>4370000</v>
      </c>
      <c r="R2703" s="8">
        <v>4370000</v>
      </c>
      <c r="T2703" s="8">
        <v>1</v>
      </c>
      <c r="U2703" s="6">
        <v>3.8206700000000003E-2</v>
      </c>
      <c r="V2703">
        <f t="shared" si="241"/>
        <v>2020</v>
      </c>
      <c r="W2703">
        <f t="shared" si="242"/>
        <v>2020</v>
      </c>
      <c r="X2703" t="str">
        <f t="shared" si="243"/>
        <v>VR00</v>
      </c>
    </row>
    <row r="2704" spans="1:24" x14ac:dyDescent="0.2">
      <c r="A2704" s="4">
        <v>44147</v>
      </c>
      <c r="B2704" s="4">
        <v>44151</v>
      </c>
      <c r="C2704" t="s">
        <v>642</v>
      </c>
      <c r="D2704" t="s">
        <v>953</v>
      </c>
      <c r="E2704" s="4">
        <v>47073</v>
      </c>
      <c r="F2704" s="6">
        <v>3.8206700000000003E-2</v>
      </c>
      <c r="K2704" s="6">
        <v>3.8206700000000003E-2</v>
      </c>
      <c r="N2704" s="8">
        <v>4370000</v>
      </c>
      <c r="P2704" s="8">
        <v>4370000</v>
      </c>
      <c r="R2704" s="8">
        <v>4370000</v>
      </c>
      <c r="T2704" s="8">
        <v>1</v>
      </c>
      <c r="U2704" s="6">
        <v>3.8206700000000003E-2</v>
      </c>
      <c r="V2704">
        <f t="shared" si="241"/>
        <v>2020</v>
      </c>
      <c r="W2704">
        <f t="shared" si="242"/>
        <v>2020</v>
      </c>
      <c r="X2704" t="str">
        <f t="shared" si="243"/>
        <v>VR00</v>
      </c>
    </row>
    <row r="2705" spans="1:24" x14ac:dyDescent="0.2">
      <c r="A2705" s="4">
        <v>44152</v>
      </c>
      <c r="B2705" s="4">
        <v>44154</v>
      </c>
      <c r="C2705" t="s">
        <v>628</v>
      </c>
      <c r="D2705" t="s">
        <v>954</v>
      </c>
      <c r="E2705" s="4">
        <v>44245</v>
      </c>
      <c r="F2705" s="6" t="s">
        <v>630</v>
      </c>
      <c r="G2705" s="6">
        <v>2.9499999999999998E-2</v>
      </c>
      <c r="H2705" s="6">
        <v>3.0108099999999999E-2</v>
      </c>
      <c r="I2705" s="6">
        <v>3.0499999999999999E-2</v>
      </c>
      <c r="J2705" s="6">
        <v>2.9499999999999998E-2</v>
      </c>
      <c r="K2705" s="6">
        <v>2.99923E-2</v>
      </c>
      <c r="L2705" s="6">
        <v>0.03</v>
      </c>
      <c r="M2705" s="8">
        <v>20000000</v>
      </c>
      <c r="N2705" s="8">
        <v>1460000</v>
      </c>
      <c r="O2705" s="8">
        <v>104685700</v>
      </c>
      <c r="P2705" s="8">
        <v>1050000</v>
      </c>
      <c r="Q2705" s="8">
        <v>31000000</v>
      </c>
      <c r="R2705" s="8">
        <v>1000000</v>
      </c>
      <c r="S2705" s="8">
        <v>24600000</v>
      </c>
      <c r="T2705" s="8">
        <v>1.46</v>
      </c>
      <c r="U2705" s="6">
        <v>0.03</v>
      </c>
      <c r="V2705">
        <f t="shared" si="241"/>
        <v>2020</v>
      </c>
      <c r="W2705">
        <f t="shared" si="242"/>
        <v>2020</v>
      </c>
      <c r="X2705" t="str">
        <f t="shared" si="243"/>
        <v>SPN0</v>
      </c>
    </row>
    <row r="2706" spans="1:24" x14ac:dyDescent="0.2">
      <c r="A2706" s="4">
        <v>44152</v>
      </c>
      <c r="B2706" s="4">
        <v>44154</v>
      </c>
      <c r="C2706" t="s">
        <v>628</v>
      </c>
      <c r="D2706" t="s">
        <v>917</v>
      </c>
      <c r="E2706" s="4">
        <v>44420</v>
      </c>
      <c r="F2706" s="6" t="s">
        <v>630</v>
      </c>
      <c r="G2706" s="6">
        <v>3.1399999999999997E-2</v>
      </c>
      <c r="H2706" s="6">
        <v>3.1770300000000001E-2</v>
      </c>
      <c r="I2706" s="6">
        <v>3.2500000000000001E-2</v>
      </c>
      <c r="J2706" s="6">
        <v>3.1399999999999997E-2</v>
      </c>
      <c r="K2706" s="6">
        <v>3.15E-2</v>
      </c>
      <c r="L2706" s="6">
        <v>3.1600000000000003E-2</v>
      </c>
      <c r="N2706" s="8">
        <v>3360000</v>
      </c>
      <c r="P2706" s="8">
        <v>1000000</v>
      </c>
      <c r="R2706" s="8">
        <v>1000000</v>
      </c>
      <c r="T2706" s="8">
        <v>3.36</v>
      </c>
      <c r="U2706" s="6">
        <v>3.15E-2</v>
      </c>
      <c r="V2706">
        <f t="shared" si="241"/>
        <v>2020</v>
      </c>
      <c r="W2706">
        <f t="shared" si="242"/>
        <v>2020</v>
      </c>
      <c r="X2706" t="str">
        <f t="shared" si="243"/>
        <v>SPN1</v>
      </c>
    </row>
    <row r="2707" spans="1:24" x14ac:dyDescent="0.2">
      <c r="A2707" s="4">
        <v>44152</v>
      </c>
      <c r="B2707" s="4">
        <v>44154</v>
      </c>
      <c r="C2707" t="s">
        <v>628</v>
      </c>
      <c r="D2707" t="s">
        <v>918</v>
      </c>
      <c r="E2707" s="4">
        <v>46127</v>
      </c>
      <c r="F2707" s="6">
        <v>5.5E-2</v>
      </c>
      <c r="G2707" s="6">
        <v>5.1799999999999999E-2</v>
      </c>
      <c r="H2707" s="6">
        <v>5.2624299999999999E-2</v>
      </c>
      <c r="I2707" s="6">
        <v>5.5500000000000001E-2</v>
      </c>
      <c r="J2707" s="6">
        <v>5.1799999999999999E-2</v>
      </c>
      <c r="K2707" s="6">
        <v>5.1963000000000002E-2</v>
      </c>
      <c r="L2707" s="6">
        <v>5.21E-2</v>
      </c>
      <c r="N2707" s="8">
        <v>23417000</v>
      </c>
      <c r="P2707" s="8">
        <v>11750000</v>
      </c>
      <c r="R2707" s="8">
        <v>6000000</v>
      </c>
      <c r="T2707" s="8">
        <v>3.9028333333333332</v>
      </c>
      <c r="U2707" s="6">
        <v>5.21E-2</v>
      </c>
      <c r="V2707">
        <f t="shared" si="241"/>
        <v>2020</v>
      </c>
      <c r="W2707">
        <f t="shared" si="242"/>
        <v>2020</v>
      </c>
      <c r="X2707" t="str">
        <f t="shared" si="243"/>
        <v>FR00</v>
      </c>
    </row>
    <row r="2708" spans="1:24" x14ac:dyDescent="0.2">
      <c r="A2708" s="4">
        <v>44152</v>
      </c>
      <c r="B2708" s="4">
        <v>44154</v>
      </c>
      <c r="C2708" t="s">
        <v>628</v>
      </c>
      <c r="D2708" t="s">
        <v>919</v>
      </c>
      <c r="E2708" s="4">
        <v>47894</v>
      </c>
      <c r="F2708" s="6">
        <v>6.5000000000000002E-2</v>
      </c>
      <c r="G2708" s="6">
        <v>6.1499999999999999E-2</v>
      </c>
      <c r="H2708" s="6">
        <v>6.2191000000000003E-2</v>
      </c>
      <c r="I2708" s="6">
        <v>6.3399999999999998E-2</v>
      </c>
      <c r="J2708" s="6">
        <v>6.1499999999999999E-2</v>
      </c>
      <c r="K2708" s="6">
        <v>6.1989599999999999E-2</v>
      </c>
      <c r="L2708" s="6">
        <v>6.2100000000000002E-2</v>
      </c>
      <c r="N2708" s="8">
        <v>29357100</v>
      </c>
      <c r="P2708" s="8">
        <v>9050000</v>
      </c>
      <c r="R2708" s="8">
        <v>8450000</v>
      </c>
      <c r="T2708" s="8">
        <v>3.4742130177514792</v>
      </c>
      <c r="U2708" s="6">
        <v>6.2E-2</v>
      </c>
      <c r="V2708">
        <f t="shared" si="241"/>
        <v>2020</v>
      </c>
      <c r="W2708">
        <f t="shared" si="242"/>
        <v>2020</v>
      </c>
      <c r="X2708" t="str">
        <f t="shared" si="243"/>
        <v>FR00</v>
      </c>
    </row>
    <row r="2709" spans="1:24" x14ac:dyDescent="0.2">
      <c r="A2709" s="4">
        <v>44152</v>
      </c>
      <c r="B2709" s="4">
        <v>44154</v>
      </c>
      <c r="C2709" t="s">
        <v>628</v>
      </c>
      <c r="D2709" t="s">
        <v>825</v>
      </c>
      <c r="E2709" s="4">
        <v>49475</v>
      </c>
      <c r="F2709" s="6">
        <v>7.4999999999999997E-2</v>
      </c>
      <c r="G2709" s="6">
        <v>6.7000000000000004E-2</v>
      </c>
      <c r="H2709" s="6">
        <v>6.7584199999999997E-2</v>
      </c>
      <c r="I2709" s="6">
        <v>7.0000000000000007E-2</v>
      </c>
      <c r="J2709" s="6">
        <v>6.7000000000000004E-2</v>
      </c>
      <c r="K2709" s="6">
        <v>6.7000000000000004E-2</v>
      </c>
      <c r="L2709" s="6">
        <v>6.7000000000000004E-2</v>
      </c>
      <c r="N2709" s="8">
        <v>24337000</v>
      </c>
      <c r="P2709" s="8">
        <v>5750000</v>
      </c>
      <c r="R2709" s="8">
        <v>5750000</v>
      </c>
      <c r="T2709" s="8">
        <v>4.2325217391304344</v>
      </c>
      <c r="U2709" s="6">
        <v>6.7000000000000004E-2</v>
      </c>
      <c r="V2709">
        <f t="shared" si="241"/>
        <v>2020</v>
      </c>
      <c r="W2709">
        <f t="shared" si="242"/>
        <v>2020</v>
      </c>
      <c r="X2709" t="str">
        <f t="shared" si="243"/>
        <v>FR00</v>
      </c>
    </row>
    <row r="2710" spans="1:24" x14ac:dyDescent="0.2">
      <c r="A2710" s="4">
        <v>44152</v>
      </c>
      <c r="B2710" s="4">
        <v>44154</v>
      </c>
      <c r="C2710" t="s">
        <v>628</v>
      </c>
      <c r="D2710" t="s">
        <v>851</v>
      </c>
      <c r="E2710" s="4">
        <v>51241</v>
      </c>
      <c r="F2710" s="6">
        <v>7.4999999999999997E-2</v>
      </c>
      <c r="G2710" s="6">
        <v>7.0699999999999999E-2</v>
      </c>
      <c r="H2710" s="6">
        <v>7.1377899999999994E-2</v>
      </c>
      <c r="I2710" s="6">
        <v>7.1900000000000006E-2</v>
      </c>
      <c r="J2710" s="6">
        <v>7.0699999999999999E-2</v>
      </c>
      <c r="K2710" s="6">
        <v>7.0997699999999997E-2</v>
      </c>
      <c r="L2710" s="6">
        <v>7.1099999999999997E-2</v>
      </c>
      <c r="N2710" s="8">
        <v>14127800</v>
      </c>
      <c r="P2710" s="8">
        <v>1450000</v>
      </c>
      <c r="R2710" s="8">
        <v>1450000</v>
      </c>
      <c r="T2710" s="8">
        <v>9.7433103448275862</v>
      </c>
      <c r="U2710" s="6">
        <v>7.0999999999999994E-2</v>
      </c>
      <c r="V2710">
        <f t="shared" si="241"/>
        <v>2020</v>
      </c>
      <c r="W2710">
        <f t="shared" si="242"/>
        <v>2020</v>
      </c>
      <c r="X2710" t="str">
        <f t="shared" si="243"/>
        <v>FR00</v>
      </c>
    </row>
    <row r="2711" spans="1:24" x14ac:dyDescent="0.2">
      <c r="A2711" s="4">
        <v>44152</v>
      </c>
      <c r="B2711" s="4">
        <v>44154</v>
      </c>
      <c r="C2711" t="s">
        <v>628</v>
      </c>
      <c r="D2711" t="s">
        <v>680</v>
      </c>
      <c r="E2711" s="4">
        <v>54193</v>
      </c>
      <c r="F2711" s="6">
        <v>7.3749999999999996E-2</v>
      </c>
      <c r="G2711" s="6">
        <v>7.2499999999999995E-2</v>
      </c>
      <c r="H2711" s="6">
        <v>7.3268700000000006E-2</v>
      </c>
      <c r="I2711" s="6">
        <v>7.4099999999999999E-2</v>
      </c>
      <c r="J2711" s="6">
        <v>7.2499999999999995E-2</v>
      </c>
      <c r="K2711" s="6">
        <v>7.2899199999999997E-2</v>
      </c>
      <c r="L2711" s="6">
        <v>7.2999999999999995E-2</v>
      </c>
      <c r="N2711" s="8">
        <v>8626800</v>
      </c>
      <c r="P2711" s="8">
        <v>950000</v>
      </c>
      <c r="R2711" s="8">
        <v>950000</v>
      </c>
      <c r="T2711" s="8">
        <v>9.0808421052631587</v>
      </c>
      <c r="U2711" s="6">
        <v>7.2900000000000006E-2</v>
      </c>
      <c r="V2711">
        <f t="shared" si="241"/>
        <v>2020</v>
      </c>
      <c r="W2711">
        <f t="shared" si="242"/>
        <v>2020</v>
      </c>
      <c r="X2711" t="str">
        <f t="shared" si="243"/>
        <v>FR00</v>
      </c>
    </row>
    <row r="2712" spans="1:24" x14ac:dyDescent="0.2">
      <c r="A2712" s="4">
        <v>44154</v>
      </c>
      <c r="B2712" s="4">
        <v>44158</v>
      </c>
      <c r="C2712" t="s">
        <v>642</v>
      </c>
      <c r="D2712" t="s">
        <v>956</v>
      </c>
      <c r="E2712" s="4">
        <v>45977</v>
      </c>
      <c r="F2712" s="6">
        <v>3.8172900000000003E-2</v>
      </c>
      <c r="K2712" s="6">
        <v>3.8172900000000003E-2</v>
      </c>
      <c r="N2712" s="8">
        <v>6750000</v>
      </c>
      <c r="O2712" s="8">
        <v>27000000</v>
      </c>
      <c r="P2712" s="8">
        <v>6750000</v>
      </c>
      <c r="Q2712" s="8">
        <v>27000000</v>
      </c>
      <c r="R2712" s="8">
        <v>6750000</v>
      </c>
      <c r="S2712" s="8">
        <v>27000000</v>
      </c>
      <c r="T2712" s="8">
        <v>1</v>
      </c>
      <c r="U2712" s="6">
        <v>3.8172900000000003E-2</v>
      </c>
      <c r="V2712">
        <f t="shared" si="241"/>
        <v>2020</v>
      </c>
      <c r="W2712">
        <f t="shared" si="242"/>
        <v>2020</v>
      </c>
      <c r="X2712" t="str">
        <f t="shared" si="243"/>
        <v>VR00</v>
      </c>
    </row>
    <row r="2713" spans="1:24" x14ac:dyDescent="0.2">
      <c r="A2713" s="4">
        <v>44154</v>
      </c>
      <c r="B2713" s="4">
        <v>44158</v>
      </c>
      <c r="C2713" t="s">
        <v>642</v>
      </c>
      <c r="D2713" t="s">
        <v>957</v>
      </c>
      <c r="E2713" s="4">
        <v>46342</v>
      </c>
      <c r="F2713" s="6">
        <v>3.8172900000000003E-2</v>
      </c>
      <c r="K2713" s="6">
        <v>3.8172900000000003E-2</v>
      </c>
      <c r="N2713" s="8">
        <v>6750000</v>
      </c>
      <c r="P2713" s="8">
        <v>6750000</v>
      </c>
      <c r="R2713" s="8">
        <v>6750000</v>
      </c>
      <c r="T2713" s="8">
        <v>1</v>
      </c>
      <c r="U2713" s="6">
        <v>3.8172900000000003E-2</v>
      </c>
      <c r="V2713">
        <f t="shared" si="241"/>
        <v>2020</v>
      </c>
      <c r="W2713">
        <f t="shared" si="242"/>
        <v>2020</v>
      </c>
      <c r="X2713" t="str">
        <f t="shared" si="243"/>
        <v>VR00</v>
      </c>
    </row>
    <row r="2714" spans="1:24" x14ac:dyDescent="0.2">
      <c r="A2714" s="4">
        <v>44154</v>
      </c>
      <c r="B2714" s="4">
        <v>44158</v>
      </c>
      <c r="C2714" t="s">
        <v>642</v>
      </c>
      <c r="D2714" t="s">
        <v>958</v>
      </c>
      <c r="E2714" s="4">
        <v>46707</v>
      </c>
      <c r="F2714" s="6">
        <v>3.8172900000000003E-2</v>
      </c>
      <c r="K2714" s="6">
        <v>3.8172900000000003E-2</v>
      </c>
      <c r="N2714" s="8">
        <v>6750000</v>
      </c>
      <c r="P2714" s="8">
        <v>6750000</v>
      </c>
      <c r="R2714" s="8">
        <v>6750000</v>
      </c>
      <c r="T2714" s="8">
        <v>1</v>
      </c>
      <c r="U2714" s="6">
        <v>3.8172900000000003E-2</v>
      </c>
      <c r="V2714">
        <f t="shared" si="241"/>
        <v>2020</v>
      </c>
      <c r="W2714">
        <f t="shared" si="242"/>
        <v>2020</v>
      </c>
      <c r="X2714" t="str">
        <f t="shared" si="243"/>
        <v>VR00</v>
      </c>
    </row>
    <row r="2715" spans="1:24" x14ac:dyDescent="0.2">
      <c r="A2715" s="4">
        <v>44154</v>
      </c>
      <c r="B2715" s="4">
        <v>44158</v>
      </c>
      <c r="C2715" t="s">
        <v>642</v>
      </c>
      <c r="D2715" t="s">
        <v>959</v>
      </c>
      <c r="E2715" s="4">
        <v>47073</v>
      </c>
      <c r="F2715" s="6">
        <v>3.8172900000000003E-2</v>
      </c>
      <c r="K2715" s="6">
        <v>3.8172900000000003E-2</v>
      </c>
      <c r="N2715" s="8">
        <v>6750000</v>
      </c>
      <c r="P2715" s="8">
        <v>6750000</v>
      </c>
      <c r="R2715" s="8">
        <v>6750000</v>
      </c>
      <c r="T2715" s="8">
        <v>1</v>
      </c>
      <c r="U2715" s="6">
        <v>3.8172900000000003E-2</v>
      </c>
      <c r="V2715">
        <f t="shared" si="241"/>
        <v>2020</v>
      </c>
      <c r="W2715">
        <f t="shared" si="242"/>
        <v>2020</v>
      </c>
      <c r="X2715" t="str">
        <f t="shared" si="243"/>
        <v>VR00</v>
      </c>
    </row>
    <row r="2716" spans="1:24" x14ac:dyDescent="0.2">
      <c r="A2716" s="4">
        <v>44159</v>
      </c>
      <c r="B2716" s="4">
        <v>44161</v>
      </c>
      <c r="C2716" t="s">
        <v>628</v>
      </c>
      <c r="D2716" t="s">
        <v>949</v>
      </c>
      <c r="E2716" s="4">
        <v>44327</v>
      </c>
      <c r="F2716" s="6" t="s">
        <v>630</v>
      </c>
      <c r="G2716" s="6">
        <v>3.0312499999999999E-2</v>
      </c>
      <c r="H2716" s="6">
        <v>3.1269499999999999E-2</v>
      </c>
      <c r="I2716" s="6">
        <v>0.05</v>
      </c>
      <c r="J2716" s="6">
        <v>0</v>
      </c>
      <c r="K2716" s="6">
        <v>0</v>
      </c>
      <c r="L2716" s="6">
        <v>0</v>
      </c>
      <c r="M2716" s="8">
        <v>10000000</v>
      </c>
      <c r="N2716" s="8">
        <v>2010000</v>
      </c>
      <c r="O2716" s="8">
        <v>24938500</v>
      </c>
      <c r="P2716" s="8">
        <v>0</v>
      </c>
      <c r="Q2716" s="8">
        <v>13081000</v>
      </c>
      <c r="R2716" s="8">
        <v>0</v>
      </c>
      <c r="S2716" s="8">
        <v>10000000</v>
      </c>
      <c r="T2716" s="8" t="s">
        <v>21</v>
      </c>
      <c r="U2716" s="6">
        <v>2.9700000000000001E-2</v>
      </c>
      <c r="V2716">
        <f t="shared" si="241"/>
        <v>2020</v>
      </c>
      <c r="W2716">
        <f t="shared" si="242"/>
        <v>2020</v>
      </c>
      <c r="X2716" t="str">
        <f t="shared" si="243"/>
        <v>SPNS</v>
      </c>
    </row>
    <row r="2717" spans="1:24" x14ac:dyDescent="0.2">
      <c r="A2717" s="4">
        <v>44159</v>
      </c>
      <c r="B2717" s="4">
        <v>44161</v>
      </c>
      <c r="C2717" t="s">
        <v>628</v>
      </c>
      <c r="D2717" t="s">
        <v>884</v>
      </c>
      <c r="E2717" s="4">
        <v>45061</v>
      </c>
      <c r="F2717" s="6">
        <v>6.5000000000000002E-2</v>
      </c>
      <c r="G2717" s="6">
        <v>4.4062499999999998E-2</v>
      </c>
      <c r="H2717" s="6">
        <v>4.4947899999999999E-2</v>
      </c>
      <c r="I2717" s="6">
        <v>4.6249999999999999E-2</v>
      </c>
      <c r="J2717" s="6">
        <v>0</v>
      </c>
      <c r="K2717" s="6">
        <v>0</v>
      </c>
      <c r="L2717" s="6">
        <v>0</v>
      </c>
      <c r="N2717" s="8">
        <v>1335000</v>
      </c>
      <c r="P2717" s="8">
        <v>0</v>
      </c>
      <c r="R2717" s="8">
        <v>0</v>
      </c>
      <c r="T2717" s="8" t="s">
        <v>21</v>
      </c>
      <c r="U2717" s="6">
        <v>4.3799999999999999E-2</v>
      </c>
      <c r="V2717">
        <f t="shared" si="241"/>
        <v>2020</v>
      </c>
      <c r="W2717">
        <f t="shared" si="242"/>
        <v>2020</v>
      </c>
      <c r="X2717" t="str">
        <f t="shared" si="243"/>
        <v>PBS0</v>
      </c>
    </row>
    <row r="2718" spans="1:24" x14ac:dyDescent="0.2">
      <c r="A2718" s="4">
        <v>44159</v>
      </c>
      <c r="B2718" s="4">
        <v>44161</v>
      </c>
      <c r="C2718" t="s">
        <v>628</v>
      </c>
      <c r="D2718" t="s">
        <v>844</v>
      </c>
      <c r="E2718" s="4">
        <v>45580</v>
      </c>
      <c r="F2718" s="6">
        <v>6.6250000000000003E-2</v>
      </c>
      <c r="G2718" s="6">
        <v>5.0312500000000003E-2</v>
      </c>
      <c r="H2718" s="6">
        <v>5.1194700000000003E-2</v>
      </c>
      <c r="I2718" s="6">
        <v>5.2499999999999998E-2</v>
      </c>
      <c r="J2718" s="6">
        <v>5.0312500000000003E-2</v>
      </c>
      <c r="K2718" s="6">
        <v>5.07892E-2</v>
      </c>
      <c r="L2718" s="6">
        <v>5.0937499999999997E-2</v>
      </c>
      <c r="N2718" s="8">
        <v>5607000</v>
      </c>
      <c r="P2718" s="8">
        <v>2850000</v>
      </c>
      <c r="R2718" s="8">
        <v>2800000</v>
      </c>
      <c r="T2718" s="8">
        <v>2.0024999999999999</v>
      </c>
      <c r="U2718" s="6">
        <v>5.0799999999999998E-2</v>
      </c>
      <c r="V2718">
        <f t="shared" si="241"/>
        <v>2020</v>
      </c>
      <c r="W2718">
        <f t="shared" si="242"/>
        <v>2020</v>
      </c>
      <c r="X2718" t="str">
        <f t="shared" si="243"/>
        <v>PBS0</v>
      </c>
    </row>
    <row r="2719" spans="1:24" x14ac:dyDescent="0.2">
      <c r="A2719" s="4">
        <v>44159</v>
      </c>
      <c r="B2719" s="4">
        <v>44161</v>
      </c>
      <c r="C2719" t="s">
        <v>628</v>
      </c>
      <c r="D2719" t="s">
        <v>697</v>
      </c>
      <c r="E2719" s="4">
        <v>48714</v>
      </c>
      <c r="F2719" s="6">
        <v>8.3750000000000005E-2</v>
      </c>
      <c r="G2719" s="6">
        <v>5.2812499999999998E-2</v>
      </c>
      <c r="H2719" s="6">
        <v>5.45415E-2</v>
      </c>
      <c r="I2719" s="6">
        <v>5.5312500000000001E-2</v>
      </c>
      <c r="J2719" s="6">
        <v>5.2812499999999998E-2</v>
      </c>
      <c r="K2719" s="6">
        <v>5.4530799999999997E-2</v>
      </c>
      <c r="L2719" s="6">
        <v>5.5E-2</v>
      </c>
      <c r="N2719" s="8">
        <v>2881000</v>
      </c>
      <c r="P2719" s="8">
        <v>2881000</v>
      </c>
      <c r="R2719" s="8">
        <v>2850000</v>
      </c>
      <c r="T2719" s="8">
        <v>1.010877192982456</v>
      </c>
      <c r="U2719" s="6">
        <v>5.4699999999999999E-2</v>
      </c>
      <c r="V2719">
        <f t="shared" si="241"/>
        <v>2020</v>
      </c>
      <c r="W2719">
        <f t="shared" si="242"/>
        <v>2020</v>
      </c>
      <c r="X2719" t="str">
        <f t="shared" si="243"/>
        <v>PBS0</v>
      </c>
    </row>
    <row r="2720" spans="1:24" x14ac:dyDescent="0.2">
      <c r="A2720" s="4">
        <v>44159</v>
      </c>
      <c r="B2720" s="4">
        <v>44161</v>
      </c>
      <c r="C2720" t="s">
        <v>628</v>
      </c>
      <c r="D2720" t="s">
        <v>906</v>
      </c>
      <c r="E2720" s="4">
        <v>53615</v>
      </c>
      <c r="F2720" s="6">
        <v>7.7499999999999999E-2</v>
      </c>
      <c r="G2720" s="6">
        <v>7.1874999999999994E-2</v>
      </c>
      <c r="H2720" s="6">
        <v>7.2571899999999995E-2</v>
      </c>
      <c r="I2720" s="6">
        <v>7.4062500000000003E-2</v>
      </c>
      <c r="J2720" s="6">
        <v>7.1874999999999994E-2</v>
      </c>
      <c r="K2720" s="6">
        <v>7.2231299999999998E-2</v>
      </c>
      <c r="L2720" s="6">
        <v>7.2499999999999995E-2</v>
      </c>
      <c r="N2720" s="8">
        <v>13105500</v>
      </c>
      <c r="P2720" s="8">
        <v>7350000</v>
      </c>
      <c r="R2720" s="8">
        <v>4350000</v>
      </c>
      <c r="T2720" s="8">
        <v>3.0127586206896551</v>
      </c>
      <c r="U2720" s="6">
        <v>7.2499999999999995E-2</v>
      </c>
      <c r="V2720">
        <f t="shared" si="241"/>
        <v>2020</v>
      </c>
      <c r="W2720">
        <f t="shared" si="242"/>
        <v>2020</v>
      </c>
      <c r="X2720" t="str">
        <f t="shared" si="243"/>
        <v>PBS0</v>
      </c>
    </row>
    <row r="2721" spans="1:24" x14ac:dyDescent="0.2">
      <c r="A2721" s="4">
        <v>44155</v>
      </c>
      <c r="B2721" s="4">
        <v>44161</v>
      </c>
      <c r="C2721" t="s">
        <v>624</v>
      </c>
      <c r="D2721" t="s">
        <v>960</v>
      </c>
      <c r="E2721" s="4">
        <v>44875</v>
      </c>
      <c r="F2721" s="6">
        <v>5.5E-2</v>
      </c>
      <c r="K2721" s="6">
        <v>5.5E-2</v>
      </c>
      <c r="M2721" s="8">
        <v>0</v>
      </c>
      <c r="N2721" s="8">
        <v>14912</v>
      </c>
      <c r="O2721" s="8">
        <v>14912</v>
      </c>
      <c r="P2721" s="8">
        <v>14912</v>
      </c>
      <c r="Q2721" s="8">
        <v>14912</v>
      </c>
      <c r="R2721" s="8">
        <v>14912</v>
      </c>
      <c r="S2721" s="8">
        <v>14912</v>
      </c>
      <c r="T2721" s="8">
        <v>1</v>
      </c>
      <c r="U2721" s="6">
        <v>5.5E-2</v>
      </c>
      <c r="V2721">
        <f t="shared" si="241"/>
        <v>2020</v>
      </c>
      <c r="W2721">
        <f t="shared" si="242"/>
        <v>2020</v>
      </c>
      <c r="X2721" t="str">
        <f t="shared" si="243"/>
        <v>SWR0</v>
      </c>
    </row>
    <row r="2722" spans="1:24" x14ac:dyDescent="0.2">
      <c r="A2722" s="4">
        <v>44160</v>
      </c>
      <c r="B2722" s="4">
        <v>44167</v>
      </c>
      <c r="C2722" t="s">
        <v>624</v>
      </c>
      <c r="D2722" t="s">
        <v>961</v>
      </c>
      <c r="E2722" s="4">
        <v>44875</v>
      </c>
      <c r="F2722" s="6">
        <v>5.5E-2</v>
      </c>
      <c r="K2722" s="6">
        <v>5.5E-2</v>
      </c>
      <c r="M2722" s="8">
        <v>5000000</v>
      </c>
      <c r="N2722" s="8">
        <v>5421257</v>
      </c>
      <c r="O2722" s="8">
        <v>5421257</v>
      </c>
      <c r="P2722" s="8">
        <v>5421257</v>
      </c>
      <c r="Q2722" s="8">
        <v>5421257</v>
      </c>
      <c r="R2722" s="8">
        <v>5421257</v>
      </c>
      <c r="S2722" s="8">
        <v>5421257</v>
      </c>
      <c r="T2722" s="8">
        <v>1</v>
      </c>
      <c r="U2722" s="6">
        <v>5.5E-2</v>
      </c>
      <c r="V2722">
        <f t="shared" si="241"/>
        <v>2020</v>
      </c>
      <c r="W2722">
        <f t="shared" si="242"/>
        <v>2020</v>
      </c>
      <c r="X2722" t="str">
        <f t="shared" si="243"/>
        <v>ST00</v>
      </c>
    </row>
    <row r="2723" spans="1:24" x14ac:dyDescent="0.2">
      <c r="A2723" s="4">
        <v>44166</v>
      </c>
      <c r="B2723" s="4">
        <v>44168</v>
      </c>
      <c r="C2723" t="s">
        <v>628</v>
      </c>
      <c r="D2723" t="s">
        <v>868</v>
      </c>
      <c r="E2723" s="4">
        <v>44259</v>
      </c>
      <c r="F2723" s="6" t="s">
        <v>630</v>
      </c>
      <c r="G2723" s="6">
        <v>2.9499999999999998E-2</v>
      </c>
      <c r="H2723" s="6">
        <v>3.03194E-2</v>
      </c>
      <c r="I2723" s="6">
        <v>3.0499999999999999E-2</v>
      </c>
      <c r="J2723" s="6">
        <v>0</v>
      </c>
      <c r="K2723" s="6">
        <v>0</v>
      </c>
      <c r="L2723" s="6">
        <v>0</v>
      </c>
      <c r="M2723" s="8">
        <v>20000000</v>
      </c>
      <c r="N2723" s="8">
        <v>1340000</v>
      </c>
      <c r="O2723" s="8">
        <v>94308800</v>
      </c>
      <c r="P2723" s="8">
        <v>250000</v>
      </c>
      <c r="Q2723" s="8">
        <v>45400000</v>
      </c>
      <c r="R2723" s="8">
        <v>0</v>
      </c>
      <c r="S2723" s="8">
        <v>25600000</v>
      </c>
      <c r="T2723" s="8">
        <v>0</v>
      </c>
      <c r="U2723" s="6">
        <v>0.03</v>
      </c>
      <c r="V2723">
        <f t="shared" si="241"/>
        <v>2020</v>
      </c>
      <c r="W2723">
        <f t="shared" si="242"/>
        <v>2020</v>
      </c>
      <c r="X2723" t="str">
        <f t="shared" si="243"/>
        <v>SPN1</v>
      </c>
    </row>
    <row r="2724" spans="1:24" x14ac:dyDescent="0.2">
      <c r="A2724" s="4">
        <v>44166</v>
      </c>
      <c r="B2724" s="4">
        <v>44168</v>
      </c>
      <c r="C2724" t="s">
        <v>628</v>
      </c>
      <c r="D2724" t="s">
        <v>962</v>
      </c>
      <c r="E2724" s="4">
        <v>44532</v>
      </c>
      <c r="F2724" s="6" t="s">
        <v>630</v>
      </c>
      <c r="G2724" s="6">
        <v>3.1899999999999998E-2</v>
      </c>
      <c r="H2724" s="6">
        <v>3.2382500000000002E-2</v>
      </c>
      <c r="I2724" s="6">
        <v>3.3500000000000002E-2</v>
      </c>
      <c r="J2724" s="6">
        <v>3.1899999999999998E-2</v>
      </c>
      <c r="K2724" s="6">
        <v>3.1962499999999998E-2</v>
      </c>
      <c r="L2724" s="6">
        <v>3.2000000000000001E-2</v>
      </c>
      <c r="N2724" s="8">
        <v>1460000</v>
      </c>
      <c r="P2724" s="8">
        <v>850000</v>
      </c>
      <c r="R2724" s="8">
        <v>800000</v>
      </c>
      <c r="T2724" s="8">
        <v>1.825</v>
      </c>
      <c r="U2724" s="6">
        <v>3.2000000000000001E-2</v>
      </c>
      <c r="V2724">
        <f t="shared" si="241"/>
        <v>2020</v>
      </c>
      <c r="W2724">
        <f t="shared" si="242"/>
        <v>2020</v>
      </c>
      <c r="X2724" t="str">
        <f t="shared" si="243"/>
        <v>SPN1</v>
      </c>
    </row>
    <row r="2725" spans="1:24" x14ac:dyDescent="0.2">
      <c r="A2725" s="4">
        <v>44166</v>
      </c>
      <c r="B2725" s="4">
        <v>44168</v>
      </c>
      <c r="C2725" t="s">
        <v>628</v>
      </c>
      <c r="D2725" t="s">
        <v>918</v>
      </c>
      <c r="E2725" s="4">
        <v>46127</v>
      </c>
      <c r="F2725" s="6">
        <v>5.5E-2</v>
      </c>
      <c r="G2725" s="6">
        <v>5.0500000000000003E-2</v>
      </c>
      <c r="H2725" s="6">
        <v>5.1156399999999998E-2</v>
      </c>
      <c r="I2725" s="6">
        <v>5.8000000000000003E-2</v>
      </c>
      <c r="J2725" s="6">
        <v>5.0500000000000003E-2</v>
      </c>
      <c r="K2725" s="6">
        <v>5.0676800000000001E-2</v>
      </c>
      <c r="L2725" s="6">
        <v>5.0799999999999998E-2</v>
      </c>
      <c r="N2725" s="8">
        <v>11749300</v>
      </c>
      <c r="P2725" s="8">
        <v>7650000</v>
      </c>
      <c r="R2725" s="8">
        <v>4750000</v>
      </c>
      <c r="T2725" s="8">
        <v>2.473536842105263</v>
      </c>
      <c r="U2725" s="6">
        <v>5.0799999999999998E-2</v>
      </c>
      <c r="V2725">
        <f t="shared" si="241"/>
        <v>2020</v>
      </c>
      <c r="W2725">
        <f t="shared" si="242"/>
        <v>2020</v>
      </c>
      <c r="X2725" t="str">
        <f t="shared" si="243"/>
        <v>FR00</v>
      </c>
    </row>
    <row r="2726" spans="1:24" x14ac:dyDescent="0.2">
      <c r="A2726" s="4">
        <v>44166</v>
      </c>
      <c r="B2726" s="4">
        <v>44168</v>
      </c>
      <c r="C2726" t="s">
        <v>628</v>
      </c>
      <c r="D2726" t="s">
        <v>919</v>
      </c>
      <c r="E2726" s="4">
        <v>47894</v>
      </c>
      <c r="F2726" s="6">
        <v>6.5000000000000002E-2</v>
      </c>
      <c r="G2726" s="6">
        <v>6.0499999999999998E-2</v>
      </c>
      <c r="H2726" s="6">
        <v>6.0932E-2</v>
      </c>
      <c r="I2726" s="6">
        <v>6.1499999999999999E-2</v>
      </c>
      <c r="J2726" s="6">
        <v>6.0499999999999998E-2</v>
      </c>
      <c r="K2726" s="6">
        <v>6.07655E-2</v>
      </c>
      <c r="L2726" s="6">
        <v>6.08E-2</v>
      </c>
      <c r="N2726" s="8">
        <v>23230600</v>
      </c>
      <c r="P2726" s="8">
        <v>10350000</v>
      </c>
      <c r="R2726" s="8">
        <v>7950000</v>
      </c>
      <c r="T2726" s="8">
        <v>2.9220880503144655</v>
      </c>
      <c r="U2726" s="6">
        <v>6.08E-2</v>
      </c>
      <c r="V2726">
        <f t="shared" si="241"/>
        <v>2020</v>
      </c>
      <c r="W2726">
        <f t="shared" si="242"/>
        <v>2020</v>
      </c>
      <c r="X2726" t="str">
        <f t="shared" si="243"/>
        <v>FR00</v>
      </c>
    </row>
    <row r="2727" spans="1:24" x14ac:dyDescent="0.2">
      <c r="A2727" s="4">
        <v>44166</v>
      </c>
      <c r="B2727" s="4">
        <v>44168</v>
      </c>
      <c r="C2727" t="s">
        <v>628</v>
      </c>
      <c r="D2727" t="s">
        <v>825</v>
      </c>
      <c r="E2727" s="4">
        <v>49475</v>
      </c>
      <c r="F2727" s="6">
        <v>7.4999999999999997E-2</v>
      </c>
      <c r="G2727" s="6">
        <v>6.6000000000000003E-2</v>
      </c>
      <c r="H2727" s="6">
        <v>6.6582100000000005E-2</v>
      </c>
      <c r="I2727" s="6">
        <v>6.7299999999999999E-2</v>
      </c>
      <c r="J2727" s="6">
        <v>6.6000000000000003E-2</v>
      </c>
      <c r="K2727" s="6">
        <v>6.6269300000000003E-2</v>
      </c>
      <c r="L2727" s="6">
        <v>6.6299999999999998E-2</v>
      </c>
      <c r="N2727" s="8">
        <v>19290300</v>
      </c>
      <c r="P2727" s="8">
        <v>2100000</v>
      </c>
      <c r="R2727" s="8">
        <v>1600000</v>
      </c>
      <c r="T2727" s="8">
        <v>12.056437499999999</v>
      </c>
      <c r="U2727" s="6">
        <v>6.6299999999999998E-2</v>
      </c>
      <c r="V2727">
        <f t="shared" si="241"/>
        <v>2020</v>
      </c>
      <c r="W2727">
        <f t="shared" si="242"/>
        <v>2020</v>
      </c>
      <c r="X2727" t="str">
        <f t="shared" si="243"/>
        <v>FR00</v>
      </c>
    </row>
    <row r="2728" spans="1:24" x14ac:dyDescent="0.2">
      <c r="A2728" s="4">
        <v>44166</v>
      </c>
      <c r="B2728" s="4">
        <v>44168</v>
      </c>
      <c r="C2728" t="s">
        <v>628</v>
      </c>
      <c r="D2728" t="s">
        <v>851</v>
      </c>
      <c r="E2728" s="4">
        <v>51241</v>
      </c>
      <c r="F2728" s="6">
        <v>7.4999999999999997E-2</v>
      </c>
      <c r="G2728" s="6">
        <v>6.8599999999999994E-2</v>
      </c>
      <c r="H2728" s="6">
        <v>6.9143800000000005E-2</v>
      </c>
      <c r="I2728" s="6">
        <v>7.0099999999999996E-2</v>
      </c>
      <c r="J2728" s="6">
        <v>6.8599999999999994E-2</v>
      </c>
      <c r="K2728" s="6">
        <v>6.89641E-2</v>
      </c>
      <c r="L2728" s="6">
        <v>6.9000000000000006E-2</v>
      </c>
      <c r="N2728" s="8">
        <v>22004300</v>
      </c>
      <c r="P2728" s="8">
        <v>18350000</v>
      </c>
      <c r="R2728" s="8">
        <v>4650000</v>
      </c>
      <c r="T2728" s="8">
        <v>4.7321075268817205</v>
      </c>
      <c r="U2728" s="6">
        <v>6.9099999999999995E-2</v>
      </c>
      <c r="V2728">
        <f t="shared" si="241"/>
        <v>2020</v>
      </c>
      <c r="W2728">
        <f t="shared" si="242"/>
        <v>2020</v>
      </c>
      <c r="X2728" t="str">
        <f t="shared" si="243"/>
        <v>FR00</v>
      </c>
    </row>
    <row r="2729" spans="1:24" x14ac:dyDescent="0.2">
      <c r="A2729" s="4">
        <v>44166</v>
      </c>
      <c r="B2729" s="4">
        <v>44168</v>
      </c>
      <c r="C2729" t="s">
        <v>628</v>
      </c>
      <c r="D2729" t="s">
        <v>680</v>
      </c>
      <c r="E2729" s="4">
        <v>54193</v>
      </c>
      <c r="F2729" s="6">
        <v>7.3749999999999996E-2</v>
      </c>
      <c r="G2729" s="6">
        <v>7.1199999999999999E-2</v>
      </c>
      <c r="H2729" s="6">
        <v>7.1558999999999998E-2</v>
      </c>
      <c r="I2729" s="6">
        <v>7.2499999999999995E-2</v>
      </c>
      <c r="J2729" s="6">
        <v>7.1199999999999999E-2</v>
      </c>
      <c r="K2729" s="6">
        <v>7.1399699999999997E-2</v>
      </c>
      <c r="L2729" s="6">
        <v>7.1400000000000005E-2</v>
      </c>
      <c r="N2729" s="8">
        <v>15234300</v>
      </c>
      <c r="P2729" s="8">
        <v>5850000</v>
      </c>
      <c r="R2729" s="8">
        <v>5850000</v>
      </c>
      <c r="T2729" s="8">
        <v>2.6041538461538463</v>
      </c>
      <c r="U2729" s="6">
        <v>7.1400000000000005E-2</v>
      </c>
      <c r="V2729">
        <f t="shared" ref="V2729:V2742" si="244">YEAR(A2729)</f>
        <v>2020</v>
      </c>
      <c r="W2729">
        <f t="shared" ref="W2729:W2742" si="245">YEAR(B2729)</f>
        <v>2020</v>
      </c>
      <c r="X2729" t="str">
        <f t="shared" ref="X2729:X2742" si="246">LEFT(D2729,4)</f>
        <v>FR00</v>
      </c>
    </row>
    <row r="2730" spans="1:24" x14ac:dyDescent="0.2">
      <c r="A2730" s="4">
        <v>44173</v>
      </c>
      <c r="B2730" s="4">
        <v>44176</v>
      </c>
      <c r="C2730" t="s">
        <v>628</v>
      </c>
      <c r="D2730" t="s">
        <v>963</v>
      </c>
      <c r="E2730" s="4">
        <v>44356</v>
      </c>
      <c r="F2730" s="6" t="s">
        <v>630</v>
      </c>
      <c r="G2730" s="6">
        <v>2.9687499999999999E-2</v>
      </c>
      <c r="H2730" s="6">
        <v>3.1398799999999998E-2</v>
      </c>
      <c r="I2730" s="6">
        <v>3.5000000000000003E-2</v>
      </c>
      <c r="J2730" s="6">
        <v>2.9687499999999999E-2</v>
      </c>
      <c r="K2730" s="6">
        <v>2.99479E-2</v>
      </c>
      <c r="L2730" s="6">
        <v>0.03</v>
      </c>
      <c r="M2730" s="8">
        <v>10000000</v>
      </c>
      <c r="N2730" s="8">
        <v>620000</v>
      </c>
      <c r="O2730" s="8">
        <v>27761000</v>
      </c>
      <c r="P2730" s="8">
        <v>280000</v>
      </c>
      <c r="Q2730" s="8">
        <v>11380000</v>
      </c>
      <c r="R2730" s="8">
        <v>240000</v>
      </c>
      <c r="S2730" s="8">
        <v>6140000</v>
      </c>
      <c r="T2730" s="8">
        <v>2.5833333333333335</v>
      </c>
      <c r="U2730" s="6">
        <v>0.03</v>
      </c>
      <c r="V2730">
        <f t="shared" si="244"/>
        <v>2020</v>
      </c>
      <c r="W2730">
        <f t="shared" si="245"/>
        <v>2020</v>
      </c>
      <c r="X2730" t="str">
        <f t="shared" si="246"/>
        <v>SPNS</v>
      </c>
    </row>
    <row r="2731" spans="1:24" x14ac:dyDescent="0.2">
      <c r="A2731" s="4">
        <v>44173</v>
      </c>
      <c r="B2731" s="4">
        <v>44176</v>
      </c>
      <c r="C2731" t="s">
        <v>628</v>
      </c>
      <c r="D2731" t="s">
        <v>884</v>
      </c>
      <c r="E2731" s="4">
        <v>45061</v>
      </c>
      <c r="F2731" s="6">
        <v>6.5000000000000002E-2</v>
      </c>
      <c r="G2731" s="6">
        <v>4.3749999999999997E-2</v>
      </c>
      <c r="H2731" s="6">
        <v>4.4544100000000003E-2</v>
      </c>
      <c r="I2731" s="6">
        <v>4.5312499999999999E-2</v>
      </c>
      <c r="J2731" s="6">
        <v>0</v>
      </c>
      <c r="K2731" s="6">
        <v>0</v>
      </c>
      <c r="L2731" s="6">
        <v>0</v>
      </c>
      <c r="N2731" s="8">
        <v>1605000</v>
      </c>
      <c r="P2731" s="8">
        <v>0</v>
      </c>
      <c r="R2731" s="8">
        <v>0</v>
      </c>
      <c r="T2731" s="8">
        <v>0</v>
      </c>
      <c r="U2731" s="6">
        <v>4.3499999999999997E-2</v>
      </c>
      <c r="V2731">
        <f t="shared" si="244"/>
        <v>2020</v>
      </c>
      <c r="W2731">
        <f t="shared" si="245"/>
        <v>2020</v>
      </c>
      <c r="X2731" t="str">
        <f t="shared" si="246"/>
        <v>PBS0</v>
      </c>
    </row>
    <row r="2732" spans="1:24" x14ac:dyDescent="0.2">
      <c r="A2732" s="4">
        <v>44173</v>
      </c>
      <c r="B2732" s="4">
        <v>44176</v>
      </c>
      <c r="C2732" t="s">
        <v>628</v>
      </c>
      <c r="D2732" t="s">
        <v>844</v>
      </c>
      <c r="E2732" s="4">
        <v>45580</v>
      </c>
      <c r="F2732" s="6">
        <v>6.6250000000000003E-2</v>
      </c>
      <c r="G2732" s="6">
        <v>4.9062500000000002E-2</v>
      </c>
      <c r="H2732" s="6">
        <v>5.0129600000000003E-2</v>
      </c>
      <c r="I2732" s="6">
        <v>5.2499999999999998E-2</v>
      </c>
      <c r="J2732" s="6">
        <v>4.9062500000000002E-2</v>
      </c>
      <c r="K2732" s="6">
        <v>4.9632700000000002E-2</v>
      </c>
      <c r="L2732" s="6">
        <v>0.05</v>
      </c>
      <c r="N2732" s="8">
        <v>2850000</v>
      </c>
      <c r="P2732" s="8">
        <v>1800000</v>
      </c>
      <c r="R2732" s="8">
        <v>1650000</v>
      </c>
      <c r="T2732" s="8">
        <v>1.7272727272727273</v>
      </c>
      <c r="U2732" s="6">
        <v>4.9700000000000001E-2</v>
      </c>
      <c r="V2732">
        <f t="shared" si="244"/>
        <v>2020</v>
      </c>
      <c r="W2732">
        <f t="shared" si="245"/>
        <v>2020</v>
      </c>
      <c r="X2732" t="str">
        <f t="shared" si="246"/>
        <v>PBS0</v>
      </c>
    </row>
    <row r="2733" spans="1:24" x14ac:dyDescent="0.2">
      <c r="A2733" s="4">
        <v>44173</v>
      </c>
      <c r="B2733" s="4">
        <v>44176</v>
      </c>
      <c r="C2733" t="s">
        <v>628</v>
      </c>
      <c r="D2733" t="s">
        <v>697</v>
      </c>
      <c r="E2733" s="4">
        <v>45945</v>
      </c>
      <c r="F2733" s="6">
        <v>6.1249999999999999E-2</v>
      </c>
      <c r="G2733" s="6">
        <v>5.2499999999999998E-2</v>
      </c>
      <c r="H2733" s="6">
        <v>5.3769200000000003E-2</v>
      </c>
      <c r="I2733" s="6">
        <v>5.5E-2</v>
      </c>
      <c r="J2733" s="6">
        <v>5.2499999999999998E-2</v>
      </c>
      <c r="K2733" s="6">
        <v>5.2893500000000003E-2</v>
      </c>
      <c r="L2733" s="6">
        <v>5.3124999999999999E-2</v>
      </c>
      <c r="N2733" s="8">
        <v>6701000</v>
      </c>
      <c r="P2733" s="8">
        <v>1350000</v>
      </c>
      <c r="R2733" s="8">
        <v>1350000</v>
      </c>
      <c r="T2733" s="8">
        <v>4.963703703703704</v>
      </c>
      <c r="U2733" s="6">
        <v>5.2900000000000003E-2</v>
      </c>
      <c r="V2733">
        <f t="shared" si="244"/>
        <v>2020</v>
      </c>
      <c r="W2733">
        <f t="shared" si="245"/>
        <v>2020</v>
      </c>
      <c r="X2733" t="str">
        <f t="shared" si="246"/>
        <v>PBS0</v>
      </c>
    </row>
    <row r="2734" spans="1:24" x14ac:dyDescent="0.2">
      <c r="A2734" s="4">
        <v>44173</v>
      </c>
      <c r="B2734" s="4">
        <v>44176</v>
      </c>
      <c r="C2734" t="s">
        <v>628</v>
      </c>
      <c r="D2734" t="s">
        <v>906</v>
      </c>
      <c r="E2734" s="4">
        <v>53615</v>
      </c>
      <c r="F2734" s="6">
        <v>7.7499999999999999E-2</v>
      </c>
      <c r="G2734" s="6">
        <v>7.0937500000000001E-2</v>
      </c>
      <c r="H2734" s="6">
        <v>7.1863800000000005E-2</v>
      </c>
      <c r="I2734" s="6">
        <v>7.3124999999999996E-2</v>
      </c>
      <c r="J2734" s="6">
        <v>7.0937500000000001E-2</v>
      </c>
      <c r="K2734" s="6">
        <v>7.1399000000000004E-2</v>
      </c>
      <c r="L2734" s="6">
        <v>7.1562500000000001E-2</v>
      </c>
      <c r="N2734" s="8">
        <v>15985000</v>
      </c>
      <c r="P2734" s="8">
        <v>7950000</v>
      </c>
      <c r="R2734" s="8">
        <v>2900000</v>
      </c>
      <c r="T2734" s="8">
        <v>5.5120689655172415</v>
      </c>
      <c r="U2734" s="6">
        <v>7.1599999999999997E-2</v>
      </c>
      <c r="V2734">
        <f t="shared" si="244"/>
        <v>2020</v>
      </c>
      <c r="W2734">
        <f t="shared" si="245"/>
        <v>2020</v>
      </c>
      <c r="X2734" t="str">
        <f t="shared" si="246"/>
        <v>PBS0</v>
      </c>
    </row>
    <row r="2735" spans="1:24" x14ac:dyDescent="0.2">
      <c r="A2735" s="4">
        <v>44175</v>
      </c>
      <c r="B2735" s="4">
        <v>44179</v>
      </c>
      <c r="C2735" t="s">
        <v>642</v>
      </c>
      <c r="D2735" t="s">
        <v>964</v>
      </c>
      <c r="E2735" s="4">
        <v>46005</v>
      </c>
      <c r="F2735" s="6">
        <v>3.5732600000000003E-2</v>
      </c>
      <c r="K2735" s="6">
        <v>3.5732600000000003E-2</v>
      </c>
      <c r="N2735" s="8">
        <v>25742500</v>
      </c>
      <c r="O2735" s="8">
        <v>100530000</v>
      </c>
      <c r="P2735" s="8">
        <v>25742500</v>
      </c>
      <c r="Q2735" s="8">
        <v>100530000</v>
      </c>
      <c r="R2735" s="8">
        <v>25742500</v>
      </c>
      <c r="S2735" s="8">
        <v>100530000</v>
      </c>
      <c r="T2735" s="8">
        <v>1</v>
      </c>
      <c r="U2735" s="6">
        <v>3.5732600000000003E-2</v>
      </c>
      <c r="V2735">
        <f t="shared" si="244"/>
        <v>2020</v>
      </c>
      <c r="W2735">
        <f t="shared" si="245"/>
        <v>2020</v>
      </c>
      <c r="X2735" t="str">
        <f t="shared" si="246"/>
        <v>VR00</v>
      </c>
    </row>
    <row r="2736" spans="1:24" x14ac:dyDescent="0.2">
      <c r="A2736" s="4">
        <v>44175</v>
      </c>
      <c r="B2736" s="4">
        <v>44179</v>
      </c>
      <c r="C2736" t="s">
        <v>642</v>
      </c>
      <c r="D2736" t="s">
        <v>965</v>
      </c>
      <c r="E2736" s="4">
        <v>46370</v>
      </c>
      <c r="F2736" s="6">
        <v>3.5732600000000003E-2</v>
      </c>
      <c r="K2736" s="6">
        <v>3.5732600000000003E-2</v>
      </c>
      <c r="N2736" s="8">
        <v>25742500</v>
      </c>
      <c r="P2736" s="8">
        <v>25742500</v>
      </c>
      <c r="R2736" s="8">
        <v>25742500</v>
      </c>
      <c r="T2736" s="8">
        <v>1</v>
      </c>
      <c r="U2736" s="6">
        <v>3.5732600000000003E-2</v>
      </c>
      <c r="V2736">
        <f t="shared" si="244"/>
        <v>2020</v>
      </c>
      <c r="W2736">
        <f t="shared" si="245"/>
        <v>2020</v>
      </c>
      <c r="X2736" t="str">
        <f t="shared" si="246"/>
        <v>VR00</v>
      </c>
    </row>
    <row r="2737" spans="1:24" x14ac:dyDescent="0.2">
      <c r="A2737" s="4">
        <v>44175</v>
      </c>
      <c r="B2737" s="4">
        <v>44179</v>
      </c>
      <c r="C2737" t="s">
        <v>642</v>
      </c>
      <c r="D2737" t="s">
        <v>966</v>
      </c>
      <c r="E2737" s="4">
        <v>46735</v>
      </c>
      <c r="F2737" s="6">
        <v>3.5732600000000003E-2</v>
      </c>
      <c r="K2737" s="6">
        <v>3.5732600000000003E-2</v>
      </c>
      <c r="N2737" s="8">
        <v>25742500</v>
      </c>
      <c r="P2737" s="8">
        <v>25742500</v>
      </c>
      <c r="R2737" s="8">
        <v>25742500</v>
      </c>
      <c r="T2737" s="8">
        <v>1</v>
      </c>
      <c r="U2737" s="6">
        <v>3.5732600000000003E-2</v>
      </c>
      <c r="V2737">
        <f t="shared" si="244"/>
        <v>2020</v>
      </c>
      <c r="W2737">
        <f t="shared" si="245"/>
        <v>2020</v>
      </c>
      <c r="X2737" t="str">
        <f t="shared" si="246"/>
        <v>VR00</v>
      </c>
    </row>
    <row r="2738" spans="1:24" x14ac:dyDescent="0.2">
      <c r="A2738" s="4">
        <v>44175</v>
      </c>
      <c r="B2738" s="4">
        <v>44179</v>
      </c>
      <c r="C2738" t="s">
        <v>642</v>
      </c>
      <c r="D2738" t="s">
        <v>967</v>
      </c>
      <c r="E2738" s="4">
        <v>47101</v>
      </c>
      <c r="F2738" s="6">
        <v>3.5732600000000003E-2</v>
      </c>
      <c r="K2738" s="6">
        <v>3.5732600000000003E-2</v>
      </c>
      <c r="N2738" s="8">
        <v>23302500</v>
      </c>
      <c r="P2738" s="8">
        <v>23302500</v>
      </c>
      <c r="R2738" s="8">
        <v>23302500</v>
      </c>
      <c r="T2738" s="8">
        <v>1</v>
      </c>
      <c r="U2738" s="6">
        <v>3.5732600000000003E-2</v>
      </c>
      <c r="V2738">
        <f t="shared" si="244"/>
        <v>2020</v>
      </c>
      <c r="W2738">
        <f t="shared" si="245"/>
        <v>2020</v>
      </c>
      <c r="X2738" t="str">
        <f t="shared" si="246"/>
        <v>VR00</v>
      </c>
    </row>
    <row r="2739" spans="1:24" x14ac:dyDescent="0.2">
      <c r="A2739" s="4">
        <v>44186</v>
      </c>
      <c r="B2739" s="4">
        <v>44193</v>
      </c>
      <c r="C2739" t="s">
        <v>642</v>
      </c>
      <c r="D2739" t="s">
        <v>376</v>
      </c>
      <c r="E2739" s="4">
        <v>46888</v>
      </c>
      <c r="F2739" s="6">
        <v>6.1249999999999999E-2</v>
      </c>
      <c r="H2739" s="6">
        <v>5.7099999999999998E-2</v>
      </c>
      <c r="K2739" s="6">
        <v>5.7099999999999998E-2</v>
      </c>
      <c r="N2739" s="8">
        <v>2000000</v>
      </c>
      <c r="O2739" s="8">
        <v>7000000</v>
      </c>
      <c r="P2739" s="8">
        <v>2000000</v>
      </c>
      <c r="Q2739" s="8">
        <v>7000000</v>
      </c>
      <c r="R2739" s="8">
        <v>2000000</v>
      </c>
      <c r="S2739" s="8">
        <v>7000000</v>
      </c>
      <c r="T2739" s="8">
        <v>1</v>
      </c>
      <c r="U2739" s="6">
        <v>5.7099999999999998E-2</v>
      </c>
      <c r="V2739">
        <f t="shared" si="244"/>
        <v>2020</v>
      </c>
      <c r="W2739">
        <f t="shared" si="245"/>
        <v>2020</v>
      </c>
      <c r="X2739" t="str">
        <f t="shared" si="246"/>
        <v>FR00</v>
      </c>
    </row>
    <row r="2740" spans="1:24" x14ac:dyDescent="0.2">
      <c r="A2740" s="4">
        <v>44186</v>
      </c>
      <c r="B2740" s="4">
        <v>44193</v>
      </c>
      <c r="C2740" t="s">
        <v>642</v>
      </c>
      <c r="D2740" t="s">
        <v>830</v>
      </c>
      <c r="E2740" s="4">
        <v>45823</v>
      </c>
      <c r="F2740" s="6">
        <v>6.5000000000000002E-2</v>
      </c>
      <c r="H2740" s="6">
        <v>5.1299999999999998E-2</v>
      </c>
      <c r="K2740" s="6">
        <v>5.1299999999999998E-2</v>
      </c>
      <c r="N2740" s="8">
        <v>4000000</v>
      </c>
      <c r="P2740" s="8">
        <v>4000000</v>
      </c>
      <c r="R2740" s="8">
        <v>4000000</v>
      </c>
      <c r="T2740" s="8">
        <v>1</v>
      </c>
      <c r="U2740" s="6">
        <v>5.1299999999999998E-2</v>
      </c>
      <c r="V2740">
        <f t="shared" si="244"/>
        <v>2020</v>
      </c>
      <c r="W2740">
        <f t="shared" si="245"/>
        <v>2020</v>
      </c>
      <c r="X2740" t="str">
        <f t="shared" si="246"/>
        <v>FR00</v>
      </c>
    </row>
    <row r="2741" spans="1:24" x14ac:dyDescent="0.2">
      <c r="A2741" s="4">
        <v>44186</v>
      </c>
      <c r="B2741" s="4">
        <v>44193</v>
      </c>
      <c r="C2741" t="s">
        <v>642</v>
      </c>
      <c r="D2741" t="s">
        <v>831</v>
      </c>
      <c r="E2741" s="4">
        <v>47741</v>
      </c>
      <c r="F2741" s="6">
        <v>7.0000000000000007E-2</v>
      </c>
      <c r="H2741" s="6">
        <v>5.9200000000000003E-2</v>
      </c>
      <c r="K2741" s="6">
        <v>5.9200000000000003E-2</v>
      </c>
      <c r="N2741" s="8">
        <v>1000000</v>
      </c>
      <c r="P2741" s="8">
        <v>1000000</v>
      </c>
      <c r="R2741" s="8">
        <v>1000000</v>
      </c>
      <c r="T2741" s="8">
        <v>1</v>
      </c>
      <c r="U2741" s="6">
        <v>5.9200000000000003E-2</v>
      </c>
      <c r="V2741">
        <f t="shared" si="244"/>
        <v>2020</v>
      </c>
      <c r="W2741">
        <f t="shared" si="245"/>
        <v>2020</v>
      </c>
      <c r="X2741" t="str">
        <f t="shared" si="246"/>
        <v>FR00</v>
      </c>
    </row>
    <row r="2742" spans="1:24" x14ac:dyDescent="0.2">
      <c r="A2742" s="4">
        <v>44187</v>
      </c>
      <c r="B2742" s="4">
        <v>44194</v>
      </c>
      <c r="C2742" t="s">
        <v>642</v>
      </c>
      <c r="D2742" t="s">
        <v>725</v>
      </c>
      <c r="E2742" s="4">
        <v>46888</v>
      </c>
      <c r="F2742" s="6">
        <v>7.6249999999999998E-2</v>
      </c>
      <c r="H2742" s="6">
        <v>5.8000000000000003E-2</v>
      </c>
      <c r="K2742" s="6">
        <v>5.8000000000000003E-2</v>
      </c>
      <c r="N2742" s="8">
        <v>3500000</v>
      </c>
      <c r="O2742" s="8">
        <v>3500000</v>
      </c>
      <c r="P2742" s="8">
        <v>3500000</v>
      </c>
      <c r="Q2742" s="8">
        <v>3500000</v>
      </c>
      <c r="R2742" s="8">
        <v>3500000</v>
      </c>
      <c r="S2742" s="8">
        <v>3500000</v>
      </c>
      <c r="T2742" s="8">
        <v>1</v>
      </c>
      <c r="U2742" s="6">
        <v>5.8000000000000003E-2</v>
      </c>
      <c r="V2742">
        <f t="shared" si="244"/>
        <v>2020</v>
      </c>
      <c r="W2742">
        <f t="shared" si="245"/>
        <v>2020</v>
      </c>
      <c r="X2742" t="str">
        <f t="shared" si="246"/>
        <v>PBS0</v>
      </c>
    </row>
    <row r="2743" spans="1:24" x14ac:dyDescent="0.2">
      <c r="A2743" s="4">
        <v>44188</v>
      </c>
      <c r="B2743" s="4">
        <v>44193</v>
      </c>
      <c r="C2743" t="s">
        <v>642</v>
      </c>
      <c r="D2743" t="s">
        <v>830</v>
      </c>
      <c r="E2743" s="4">
        <v>45823</v>
      </c>
      <c r="F2743" s="6">
        <v>6.5000000000000002E-2</v>
      </c>
      <c r="K2743" s="6">
        <v>5.1299999999999998E-2</v>
      </c>
      <c r="N2743" s="8">
        <v>4000000</v>
      </c>
      <c r="O2743" s="8">
        <v>4000000</v>
      </c>
      <c r="P2743" s="8">
        <v>4000000</v>
      </c>
      <c r="Q2743" s="8">
        <v>4000000</v>
      </c>
      <c r="R2743" s="8">
        <v>4000000</v>
      </c>
      <c r="S2743" s="8">
        <v>4000000</v>
      </c>
      <c r="T2743" s="8">
        <v>1</v>
      </c>
      <c r="V2743">
        <f t="shared" ref="V2743" si="247">YEAR(A2743)</f>
        <v>2020</v>
      </c>
      <c r="W2743" s="21">
        <v>2021</v>
      </c>
      <c r="X2743" t="str">
        <f t="shared" ref="X2743" si="248">LEFT(D2743,4)</f>
        <v>FR00</v>
      </c>
    </row>
    <row r="2744" spans="1:24" x14ac:dyDescent="0.2">
      <c r="A2744" s="4">
        <v>44188</v>
      </c>
      <c r="B2744" s="4">
        <v>44193</v>
      </c>
      <c r="C2744" t="s">
        <v>691</v>
      </c>
      <c r="D2744" t="s">
        <v>376</v>
      </c>
      <c r="E2744" s="4">
        <v>46888</v>
      </c>
      <c r="F2744" s="6">
        <v>6.1249999999999999E-2</v>
      </c>
      <c r="K2744" s="6">
        <v>5.7099999999999998E-2</v>
      </c>
      <c r="N2744" s="8">
        <v>2000000</v>
      </c>
      <c r="O2744" s="8">
        <v>2000000</v>
      </c>
      <c r="P2744" s="8">
        <v>2000000</v>
      </c>
      <c r="Q2744" s="8">
        <v>2000000</v>
      </c>
      <c r="R2744" s="8">
        <v>2000000</v>
      </c>
      <c r="S2744" s="8">
        <v>2000000</v>
      </c>
      <c r="T2744" s="8">
        <v>1</v>
      </c>
      <c r="V2744">
        <f t="shared" ref="V2744:V2807" si="249">YEAR(A2744)</f>
        <v>2020</v>
      </c>
      <c r="W2744" s="21">
        <v>2021</v>
      </c>
      <c r="X2744" t="str">
        <f t="shared" ref="X2744:X2807" si="250">LEFT(D2744,4)</f>
        <v>FR00</v>
      </c>
    </row>
    <row r="2745" spans="1:24" x14ac:dyDescent="0.2">
      <c r="A2745" s="4">
        <v>44188</v>
      </c>
      <c r="B2745" s="4">
        <v>44193</v>
      </c>
      <c r="C2745" t="s">
        <v>691</v>
      </c>
      <c r="D2745" t="s">
        <v>831</v>
      </c>
      <c r="E2745" s="4">
        <v>47741</v>
      </c>
      <c r="F2745" s="6">
        <v>7.0000000000000007E-2</v>
      </c>
      <c r="K2745" s="6">
        <v>5.9200000000000003E-2</v>
      </c>
      <c r="N2745" s="8">
        <v>1000000</v>
      </c>
      <c r="O2745" s="8">
        <v>1000000</v>
      </c>
      <c r="P2745" s="8">
        <v>1000000</v>
      </c>
      <c r="Q2745" s="8">
        <v>1000000</v>
      </c>
      <c r="R2745" s="8">
        <v>1000000</v>
      </c>
      <c r="S2745" s="8">
        <v>1000000</v>
      </c>
      <c r="T2745" s="8">
        <v>1</v>
      </c>
      <c r="V2745">
        <f t="shared" si="249"/>
        <v>2020</v>
      </c>
      <c r="W2745" s="21">
        <v>2021</v>
      </c>
      <c r="X2745" t="str">
        <f t="shared" si="250"/>
        <v>FR00</v>
      </c>
    </row>
    <row r="2746" spans="1:24" x14ac:dyDescent="0.2">
      <c r="A2746" s="4">
        <v>44189</v>
      </c>
      <c r="B2746" s="4">
        <v>44194</v>
      </c>
      <c r="C2746" t="s">
        <v>642</v>
      </c>
      <c r="D2746" t="s">
        <v>725</v>
      </c>
      <c r="E2746" s="4">
        <v>46888</v>
      </c>
      <c r="F2746" s="6">
        <v>7.6249999999999998E-2</v>
      </c>
      <c r="K2746" s="6">
        <v>5.8000000000000003E-2</v>
      </c>
      <c r="N2746" s="8">
        <v>3500000</v>
      </c>
      <c r="O2746" s="8">
        <v>3500000</v>
      </c>
      <c r="P2746" s="8">
        <v>3500000</v>
      </c>
      <c r="Q2746" s="8">
        <v>3500000</v>
      </c>
      <c r="R2746" s="8">
        <v>3500000</v>
      </c>
      <c r="S2746" s="8">
        <v>3500000</v>
      </c>
      <c r="T2746" s="8">
        <v>1</v>
      </c>
      <c r="V2746">
        <f t="shared" si="249"/>
        <v>2020</v>
      </c>
      <c r="W2746" s="21">
        <v>2021</v>
      </c>
      <c r="X2746" t="str">
        <f t="shared" si="250"/>
        <v>PBS0</v>
      </c>
    </row>
    <row r="2747" spans="1:24" x14ac:dyDescent="0.2">
      <c r="A2747" s="4">
        <v>44201</v>
      </c>
      <c r="B2747" s="4">
        <v>44203</v>
      </c>
      <c r="C2747" t="s">
        <v>628</v>
      </c>
      <c r="D2747" t="s">
        <v>972</v>
      </c>
      <c r="E2747" s="4">
        <v>44292</v>
      </c>
      <c r="F2747" s="6" t="s">
        <v>630</v>
      </c>
      <c r="G2747" s="6">
        <v>2.9499999999999998E-2</v>
      </c>
      <c r="H2747" s="6">
        <v>3.0167599999999999E-2</v>
      </c>
      <c r="I2747" s="6">
        <v>3.2000000000000001E-2</v>
      </c>
      <c r="J2747" s="6">
        <v>2.9499999999999998E-2</v>
      </c>
      <c r="K2747" s="6">
        <v>2.9831300000000002E-2</v>
      </c>
      <c r="L2747" s="6">
        <v>3.0200000000000001E-2</v>
      </c>
      <c r="M2747" s="8">
        <v>35000000</v>
      </c>
      <c r="N2747" s="8">
        <v>1250000</v>
      </c>
      <c r="O2747" s="8">
        <v>97168000</v>
      </c>
      <c r="P2747" s="8">
        <v>1150000</v>
      </c>
      <c r="Q2747" s="8">
        <v>42100000</v>
      </c>
      <c r="R2747" s="8">
        <v>1000000</v>
      </c>
      <c r="S2747" s="8">
        <v>41000000</v>
      </c>
      <c r="T2747" s="8">
        <v>1.25</v>
      </c>
      <c r="U2747" s="8">
        <v>0.03</v>
      </c>
      <c r="V2747">
        <f t="shared" si="249"/>
        <v>2021</v>
      </c>
      <c r="W2747">
        <f t="shared" ref="W2747:W2807" si="251">YEAR(B2747)</f>
        <v>2021</v>
      </c>
      <c r="X2747" t="str">
        <f t="shared" si="250"/>
        <v>SPN0</v>
      </c>
    </row>
    <row r="2748" spans="1:24" x14ac:dyDescent="0.2">
      <c r="A2748" s="4">
        <v>44201</v>
      </c>
      <c r="B2748" s="4">
        <v>44203</v>
      </c>
      <c r="C2748" t="s">
        <v>628</v>
      </c>
      <c r="D2748" t="s">
        <v>973</v>
      </c>
      <c r="E2748" s="4">
        <v>44567</v>
      </c>
      <c r="F2748" s="6" t="s">
        <v>630</v>
      </c>
      <c r="G2748" s="6">
        <v>3.15E-2</v>
      </c>
      <c r="H2748" s="6">
        <v>3.4714299999999997E-2</v>
      </c>
      <c r="I2748" s="6">
        <v>4.4999999999999998E-2</v>
      </c>
      <c r="J2748" s="6">
        <v>3.15E-2</v>
      </c>
      <c r="K2748" s="6">
        <v>3.1909E-2</v>
      </c>
      <c r="L2748" s="6">
        <v>3.2099999999999997E-2</v>
      </c>
      <c r="N2748" s="8">
        <v>4680000</v>
      </c>
      <c r="P2748" s="8">
        <v>2750000</v>
      </c>
      <c r="R2748" s="8">
        <v>2450000</v>
      </c>
      <c r="T2748" s="8">
        <v>1.9102040816326531</v>
      </c>
      <c r="U2748" s="8">
        <v>3.2500000000000001E-2</v>
      </c>
      <c r="V2748">
        <f t="shared" si="249"/>
        <v>2021</v>
      </c>
      <c r="W2748">
        <f t="shared" si="251"/>
        <v>2021</v>
      </c>
      <c r="X2748" t="str">
        <f t="shared" si="250"/>
        <v>SPN1</v>
      </c>
    </row>
    <row r="2749" spans="1:24" x14ac:dyDescent="0.2">
      <c r="A2749" s="4">
        <v>44201</v>
      </c>
      <c r="B2749" s="4">
        <v>44203</v>
      </c>
      <c r="C2749" t="s">
        <v>628</v>
      </c>
      <c r="D2749" t="s">
        <v>918</v>
      </c>
      <c r="E2749" s="4">
        <v>46127</v>
      </c>
      <c r="F2749" s="6">
        <v>5.5E-2</v>
      </c>
      <c r="G2749" s="6">
        <v>5.0099999999999999E-2</v>
      </c>
      <c r="H2749" s="6">
        <v>5.1536400000000003E-2</v>
      </c>
      <c r="I2749" s="6">
        <v>5.45E-2</v>
      </c>
      <c r="J2749" s="6">
        <v>5.0099999999999999E-2</v>
      </c>
      <c r="K2749" s="6">
        <v>5.0698899999999998E-2</v>
      </c>
      <c r="L2749" s="6">
        <v>5.11E-2</v>
      </c>
      <c r="N2749" s="8">
        <v>13433000</v>
      </c>
      <c r="P2749" s="8">
        <v>4550000</v>
      </c>
      <c r="R2749" s="8">
        <v>4550000</v>
      </c>
      <c r="T2749" s="8">
        <v>2.9523076923076923</v>
      </c>
      <c r="U2749" s="8">
        <v>5.0700000000000002E-2</v>
      </c>
      <c r="V2749">
        <f t="shared" si="249"/>
        <v>2021</v>
      </c>
      <c r="W2749">
        <f t="shared" si="251"/>
        <v>2021</v>
      </c>
      <c r="X2749" t="str">
        <f t="shared" si="250"/>
        <v>FR00</v>
      </c>
    </row>
    <row r="2750" spans="1:24" x14ac:dyDescent="0.2">
      <c r="A2750" s="4">
        <v>44201</v>
      </c>
      <c r="B2750" s="4">
        <v>44203</v>
      </c>
      <c r="C2750" t="s">
        <v>628</v>
      </c>
      <c r="D2750" t="s">
        <v>919</v>
      </c>
      <c r="E2750" s="4">
        <v>47894</v>
      </c>
      <c r="F2750" s="6">
        <v>6.5000000000000002E-2</v>
      </c>
      <c r="G2750" s="6">
        <v>5.8000000000000003E-2</v>
      </c>
      <c r="H2750" s="6">
        <v>5.91905E-2</v>
      </c>
      <c r="I2750" s="6">
        <v>6.0999999999999999E-2</v>
      </c>
      <c r="J2750" s="6">
        <v>5.8000000000000003E-2</v>
      </c>
      <c r="K2750" s="6">
        <v>5.8888099999999999E-2</v>
      </c>
      <c r="L2750" s="6">
        <v>5.9200000000000003E-2</v>
      </c>
      <c r="N2750" s="8">
        <v>13400500</v>
      </c>
      <c r="P2750" s="8">
        <v>9200000</v>
      </c>
      <c r="R2750" s="8">
        <v>8950000</v>
      </c>
      <c r="T2750" s="8">
        <v>1.4972625698324022</v>
      </c>
      <c r="U2750" s="8">
        <v>5.8900000000000001E-2</v>
      </c>
      <c r="V2750">
        <f t="shared" si="249"/>
        <v>2021</v>
      </c>
      <c r="W2750">
        <f t="shared" si="251"/>
        <v>2021</v>
      </c>
      <c r="X2750" t="str">
        <f t="shared" si="250"/>
        <v>FR00</v>
      </c>
    </row>
    <row r="2751" spans="1:24" x14ac:dyDescent="0.2">
      <c r="A2751" s="4">
        <v>44201</v>
      </c>
      <c r="B2751" s="4">
        <v>44203</v>
      </c>
      <c r="C2751" t="s">
        <v>628</v>
      </c>
      <c r="D2751" t="s">
        <v>974</v>
      </c>
      <c r="E2751" s="4">
        <v>49841</v>
      </c>
      <c r="F2751" s="6">
        <v>6.25E-2</v>
      </c>
      <c r="G2751" s="6">
        <v>6.25E-2</v>
      </c>
      <c r="H2751" s="6">
        <v>6.4343399999999995E-2</v>
      </c>
      <c r="I2751" s="6">
        <v>6.6500000000000004E-2</v>
      </c>
      <c r="J2751" s="6">
        <v>6.25E-2</v>
      </c>
      <c r="K2751" s="6">
        <v>6.39845E-2</v>
      </c>
      <c r="L2751" s="6">
        <v>6.4399999999999999E-2</v>
      </c>
      <c r="N2751" s="8">
        <v>31389500</v>
      </c>
      <c r="P2751" s="8">
        <v>13150000</v>
      </c>
      <c r="R2751" s="8">
        <v>12750000</v>
      </c>
      <c r="T2751" s="8">
        <v>2.4619215686274512</v>
      </c>
      <c r="U2751" s="8">
        <v>6.4000000000000001E-2</v>
      </c>
      <c r="V2751">
        <f t="shared" si="249"/>
        <v>2021</v>
      </c>
      <c r="W2751">
        <f t="shared" si="251"/>
        <v>2021</v>
      </c>
      <c r="X2751" t="str">
        <f t="shared" si="250"/>
        <v>FR00</v>
      </c>
    </row>
    <row r="2752" spans="1:24" x14ac:dyDescent="0.2">
      <c r="A2752" s="4">
        <v>44201</v>
      </c>
      <c r="B2752" s="4">
        <v>44203</v>
      </c>
      <c r="C2752" t="s">
        <v>628</v>
      </c>
      <c r="D2752" t="s">
        <v>851</v>
      </c>
      <c r="E2752" s="4">
        <v>51241</v>
      </c>
      <c r="F2752" s="6">
        <v>7.4999999999999997E-2</v>
      </c>
      <c r="G2752" s="6">
        <v>6.4699999999999994E-2</v>
      </c>
      <c r="H2752" s="6">
        <v>6.5334000000000003E-2</v>
      </c>
      <c r="I2752" s="6">
        <v>6.7500000000000004E-2</v>
      </c>
      <c r="J2752" s="6">
        <v>6.4699999999999994E-2</v>
      </c>
      <c r="K2752" s="6">
        <v>6.4998299999999995E-2</v>
      </c>
      <c r="L2752" s="6">
        <v>6.5299999999999997E-2</v>
      </c>
      <c r="N2752" s="8">
        <v>16897500</v>
      </c>
      <c r="P2752" s="8">
        <v>7100000</v>
      </c>
      <c r="R2752" s="8">
        <v>7100000</v>
      </c>
      <c r="T2752" s="8">
        <v>2.3799295774647886</v>
      </c>
      <c r="U2752" s="8">
        <v>6.5000000000000002E-2</v>
      </c>
      <c r="V2752">
        <f t="shared" si="249"/>
        <v>2021</v>
      </c>
      <c r="W2752">
        <f t="shared" si="251"/>
        <v>2021</v>
      </c>
      <c r="X2752" t="str">
        <f t="shared" si="250"/>
        <v>FR00</v>
      </c>
    </row>
    <row r="2753" spans="1:24" x14ac:dyDescent="0.2">
      <c r="A2753" s="4">
        <v>44201</v>
      </c>
      <c r="B2753" s="4">
        <v>44203</v>
      </c>
      <c r="C2753" t="s">
        <v>628</v>
      </c>
      <c r="D2753" t="s">
        <v>975</v>
      </c>
      <c r="E2753" s="4">
        <v>55380</v>
      </c>
      <c r="F2753" s="6">
        <v>6.8750000000000006E-2</v>
      </c>
      <c r="G2753" s="6">
        <v>6.8500000000000005E-2</v>
      </c>
      <c r="H2753" s="6">
        <v>6.9818400000000003E-2</v>
      </c>
      <c r="I2753" s="6">
        <v>7.1499999999999994E-2</v>
      </c>
      <c r="J2753" s="6">
        <v>6.8500000000000005E-2</v>
      </c>
      <c r="K2753" s="6">
        <v>6.9498400000000002E-2</v>
      </c>
      <c r="L2753" s="6">
        <v>6.9699999999999998E-2</v>
      </c>
      <c r="N2753" s="8">
        <v>16117500</v>
      </c>
      <c r="P2753" s="8">
        <v>4200000</v>
      </c>
      <c r="R2753" s="8">
        <v>4200000</v>
      </c>
      <c r="T2753" s="8">
        <v>3.8374999999999999</v>
      </c>
      <c r="U2753" s="8">
        <v>6.9500000000000006E-2</v>
      </c>
      <c r="V2753">
        <f t="shared" si="249"/>
        <v>2021</v>
      </c>
      <c r="W2753">
        <f t="shared" si="251"/>
        <v>2021</v>
      </c>
      <c r="X2753" t="str">
        <f t="shared" si="250"/>
        <v>FR00</v>
      </c>
    </row>
    <row r="2754" spans="1:24" x14ac:dyDescent="0.2">
      <c r="A2754" s="4">
        <v>44203</v>
      </c>
      <c r="B2754" s="4">
        <v>44208</v>
      </c>
      <c r="C2754" t="s">
        <v>624</v>
      </c>
      <c r="D2754" t="s">
        <v>976</v>
      </c>
      <c r="E2754" s="4">
        <v>47919</v>
      </c>
      <c r="F2754" s="6">
        <v>1.8499999999999999E-2</v>
      </c>
      <c r="K2754" s="6">
        <v>1.9E-2</v>
      </c>
      <c r="N2754" s="8">
        <v>60596949.945</v>
      </c>
      <c r="P2754" s="8">
        <v>17788750</v>
      </c>
      <c r="R2754" s="8">
        <v>17788750</v>
      </c>
      <c r="T2754" s="8">
        <v>3.4064760000000001</v>
      </c>
      <c r="V2754">
        <f t="shared" si="249"/>
        <v>2021</v>
      </c>
      <c r="W2754">
        <f t="shared" si="251"/>
        <v>2021</v>
      </c>
      <c r="X2754" t="str">
        <f t="shared" si="250"/>
        <v>RI03</v>
      </c>
    </row>
    <row r="2755" spans="1:24" x14ac:dyDescent="0.2">
      <c r="A2755" s="4">
        <v>44203</v>
      </c>
      <c r="B2755" s="4">
        <v>44208</v>
      </c>
      <c r="C2755" t="s">
        <v>624</v>
      </c>
      <c r="D2755" t="s">
        <v>977</v>
      </c>
      <c r="E2755" s="4">
        <v>55224</v>
      </c>
      <c r="F2755" s="6">
        <v>3.0499999999999999E-2</v>
      </c>
      <c r="K2755" s="6">
        <v>3.1E-2</v>
      </c>
      <c r="N2755" s="8">
        <v>73852087.582000002</v>
      </c>
      <c r="P2755" s="8">
        <v>17788750</v>
      </c>
      <c r="R2755" s="8">
        <v>17788750</v>
      </c>
      <c r="T2755" s="8">
        <v>4.1516175999999998</v>
      </c>
      <c r="V2755">
        <f t="shared" si="249"/>
        <v>2021</v>
      </c>
      <c r="W2755">
        <f t="shared" si="251"/>
        <v>2021</v>
      </c>
      <c r="X2755" t="str">
        <f t="shared" si="250"/>
        <v>RI03</v>
      </c>
    </row>
    <row r="2756" spans="1:24" x14ac:dyDescent="0.2">
      <c r="A2756" s="4">
        <v>44203</v>
      </c>
      <c r="B2756" s="4">
        <v>44208</v>
      </c>
      <c r="C2756" t="s">
        <v>624</v>
      </c>
      <c r="D2756" t="s">
        <v>978</v>
      </c>
      <c r="E2756" s="4">
        <v>62529</v>
      </c>
      <c r="F2756" s="6">
        <v>3.3500000000000002E-2</v>
      </c>
      <c r="K2756" s="6">
        <v>3.4000000000000002E-2</v>
      </c>
      <c r="N2756" s="8">
        <v>42193491.899999999</v>
      </c>
      <c r="P2756" s="8">
        <v>7115500</v>
      </c>
      <c r="R2756" s="8">
        <v>7115500</v>
      </c>
      <c r="T2756" s="8">
        <v>5.9298000000000002</v>
      </c>
      <c r="V2756">
        <f t="shared" si="249"/>
        <v>2021</v>
      </c>
      <c r="W2756">
        <f t="shared" si="251"/>
        <v>2021</v>
      </c>
      <c r="X2756" t="str">
        <f t="shared" si="250"/>
        <v>RI03</v>
      </c>
    </row>
    <row r="2757" spans="1:24" x14ac:dyDescent="0.2">
      <c r="A2757" s="4">
        <v>44203</v>
      </c>
      <c r="B2757" s="4">
        <v>44208</v>
      </c>
      <c r="C2757" t="s">
        <v>624</v>
      </c>
      <c r="D2757" t="s">
        <v>979</v>
      </c>
      <c r="E2757" s="4">
        <v>48650</v>
      </c>
      <c r="F2757" s="6">
        <v>1.0999999999999999E-2</v>
      </c>
      <c r="K2757" s="6">
        <v>1.174E-2</v>
      </c>
      <c r="N2757" s="8">
        <v>66523578.096299998</v>
      </c>
      <c r="P2757" s="8">
        <v>17281410</v>
      </c>
      <c r="R2757" s="8">
        <v>17281410</v>
      </c>
      <c r="T2757" s="8">
        <v>3.8494299999999999</v>
      </c>
      <c r="V2757">
        <f t="shared" si="249"/>
        <v>2021</v>
      </c>
      <c r="W2757">
        <f t="shared" si="251"/>
        <v>2021</v>
      </c>
      <c r="X2757" t="str">
        <f t="shared" si="250"/>
        <v>RIEU</v>
      </c>
    </row>
    <row r="2758" spans="1:24" x14ac:dyDescent="0.2">
      <c r="A2758" s="4">
        <v>44208</v>
      </c>
      <c r="B2758" s="4">
        <v>44210</v>
      </c>
      <c r="C2758" t="s">
        <v>628</v>
      </c>
      <c r="D2758" t="s">
        <v>980</v>
      </c>
      <c r="E2758" s="4">
        <v>44390</v>
      </c>
      <c r="F2758" s="6" t="s">
        <v>630</v>
      </c>
      <c r="G2758" s="6">
        <v>3.0200000000000001E-2</v>
      </c>
      <c r="H2758" s="6">
        <v>3.1091299999999999E-2</v>
      </c>
      <c r="I2758" s="6">
        <v>3.1699999999999999E-2</v>
      </c>
      <c r="J2758" s="6">
        <v>3.0200000000000001E-2</v>
      </c>
      <c r="K2758" s="6">
        <v>3.0707999999999999E-2</v>
      </c>
      <c r="L2758" s="6">
        <v>3.1E-2</v>
      </c>
      <c r="M2758" s="8">
        <v>14000000</v>
      </c>
      <c r="N2758" s="8">
        <v>1650000</v>
      </c>
      <c r="O2758" s="8">
        <v>24271500</v>
      </c>
      <c r="P2758" s="8">
        <v>1100000</v>
      </c>
      <c r="Q2758" s="8">
        <v>11550000</v>
      </c>
      <c r="R2758" s="8">
        <v>1000000</v>
      </c>
      <c r="S2758" s="8">
        <v>11300000</v>
      </c>
      <c r="T2758" s="8">
        <v>1.65</v>
      </c>
      <c r="U2758" s="8">
        <v>3.0800000000000001E-2</v>
      </c>
      <c r="V2758">
        <f t="shared" si="249"/>
        <v>2021</v>
      </c>
      <c r="W2758">
        <f t="shared" si="251"/>
        <v>2021</v>
      </c>
      <c r="X2758" t="str">
        <f t="shared" si="250"/>
        <v>SPNS</v>
      </c>
    </row>
    <row r="2759" spans="1:24" x14ac:dyDescent="0.2">
      <c r="A2759" s="4">
        <v>44208</v>
      </c>
      <c r="B2759" s="4">
        <v>44210</v>
      </c>
      <c r="C2759" t="s">
        <v>628</v>
      </c>
      <c r="D2759" t="s">
        <v>884</v>
      </c>
      <c r="E2759" s="4">
        <v>45061</v>
      </c>
      <c r="F2759" s="6">
        <v>6.5000000000000002E-2</v>
      </c>
      <c r="G2759" s="6">
        <v>4.5600000000000002E-2</v>
      </c>
      <c r="H2759" s="6">
        <v>4.8231799999999998E-2</v>
      </c>
      <c r="I2759" s="6">
        <v>5.3400000000000003E-2</v>
      </c>
      <c r="J2759" s="6">
        <v>4.5600000000000002E-2</v>
      </c>
      <c r="K2759" s="6">
        <v>4.6401699999999997E-2</v>
      </c>
      <c r="L2759" s="6">
        <v>4.7E-2</v>
      </c>
      <c r="N2759" s="8">
        <v>4226000</v>
      </c>
      <c r="P2759" s="8">
        <v>1600000</v>
      </c>
      <c r="R2759" s="8">
        <v>1500000</v>
      </c>
      <c r="T2759" s="8">
        <v>2.8173333333333335</v>
      </c>
      <c r="U2759" s="8">
        <v>4.65E-2</v>
      </c>
      <c r="V2759">
        <f t="shared" si="249"/>
        <v>2021</v>
      </c>
      <c r="W2759">
        <f t="shared" si="251"/>
        <v>2021</v>
      </c>
      <c r="X2759" t="str">
        <f t="shared" si="250"/>
        <v>PBS0</v>
      </c>
    </row>
    <row r="2760" spans="1:24" x14ac:dyDescent="0.2">
      <c r="A2760" s="4">
        <v>44208</v>
      </c>
      <c r="B2760" s="4">
        <v>44210</v>
      </c>
      <c r="C2760" t="s">
        <v>628</v>
      </c>
      <c r="D2760" t="s">
        <v>697</v>
      </c>
      <c r="E2760" s="4">
        <v>45945</v>
      </c>
      <c r="F2760" s="6">
        <v>6.1249999999999999E-2</v>
      </c>
      <c r="G2760" s="6">
        <v>5.33E-2</v>
      </c>
      <c r="H2760" s="6">
        <v>5.4283600000000001E-2</v>
      </c>
      <c r="I2760" s="6">
        <v>5.5E-2</v>
      </c>
      <c r="J2760" s="6">
        <v>5.33E-2</v>
      </c>
      <c r="K2760" s="6">
        <v>5.38825E-2</v>
      </c>
      <c r="L2760" s="6">
        <v>5.45E-2</v>
      </c>
      <c r="N2760" s="8">
        <v>2176000</v>
      </c>
      <c r="P2760" s="8">
        <v>1400000</v>
      </c>
      <c r="R2760" s="8">
        <v>1400000</v>
      </c>
      <c r="T2760" s="8">
        <v>1.5542857142857143</v>
      </c>
      <c r="U2760" s="8">
        <v>5.3900000000000003E-2</v>
      </c>
      <c r="V2760">
        <f t="shared" si="249"/>
        <v>2021</v>
      </c>
      <c r="W2760">
        <f t="shared" si="251"/>
        <v>2021</v>
      </c>
      <c r="X2760" t="str">
        <f t="shared" si="250"/>
        <v>PBS0</v>
      </c>
    </row>
    <row r="2761" spans="1:24" x14ac:dyDescent="0.2">
      <c r="A2761" s="4">
        <v>44208</v>
      </c>
      <c r="B2761" s="4">
        <v>44210</v>
      </c>
      <c r="C2761" t="s">
        <v>628</v>
      </c>
      <c r="D2761" t="s">
        <v>981</v>
      </c>
      <c r="E2761" s="4">
        <v>49018</v>
      </c>
      <c r="F2761" s="6">
        <v>6.3750000000000001E-2</v>
      </c>
      <c r="G2761" s="6">
        <v>6.4000000000000001E-2</v>
      </c>
      <c r="H2761" s="6">
        <v>6.7147100000000001E-2</v>
      </c>
      <c r="I2761" s="6">
        <v>7.1900000000000006E-2</v>
      </c>
      <c r="J2761" s="6">
        <v>6.4000000000000001E-2</v>
      </c>
      <c r="K2761" s="6">
        <v>6.6886200000000007E-2</v>
      </c>
      <c r="L2761" s="6">
        <v>6.7500000000000004E-2</v>
      </c>
      <c r="N2761" s="8">
        <v>6277500</v>
      </c>
      <c r="P2761" s="8">
        <v>4700000</v>
      </c>
      <c r="R2761" s="8">
        <v>4650000</v>
      </c>
      <c r="T2761" s="8">
        <v>1.35</v>
      </c>
      <c r="U2761" s="8">
        <v>6.6900000000000001E-2</v>
      </c>
      <c r="V2761">
        <f t="shared" si="249"/>
        <v>2021</v>
      </c>
      <c r="W2761">
        <f t="shared" si="251"/>
        <v>2021</v>
      </c>
      <c r="X2761" t="str">
        <f t="shared" si="250"/>
        <v>PBS0</v>
      </c>
    </row>
    <row r="2762" spans="1:24" x14ac:dyDescent="0.2">
      <c r="A2762" s="4">
        <v>44208</v>
      </c>
      <c r="B2762" s="4">
        <v>44210</v>
      </c>
      <c r="C2762" t="s">
        <v>628</v>
      </c>
      <c r="D2762" t="s">
        <v>337</v>
      </c>
      <c r="E2762" s="4">
        <v>50086</v>
      </c>
      <c r="F2762" s="6">
        <v>6.0999999999999999E-2</v>
      </c>
      <c r="G2762" s="6">
        <v>6.59E-2</v>
      </c>
      <c r="H2762" s="6">
        <v>6.7985100000000007E-2</v>
      </c>
      <c r="I2762" s="6">
        <v>7.0000000000000007E-2</v>
      </c>
      <c r="J2762" s="6">
        <v>6.59E-2</v>
      </c>
      <c r="K2762" s="6">
        <v>6.72537E-2</v>
      </c>
      <c r="L2762" s="6">
        <v>6.8000000000000005E-2</v>
      </c>
      <c r="N2762" s="8">
        <v>2874000</v>
      </c>
      <c r="P2762" s="8">
        <v>250000</v>
      </c>
      <c r="R2762" s="8">
        <v>250000</v>
      </c>
      <c r="T2762" s="8">
        <v>11.496</v>
      </c>
      <c r="U2762" s="8">
        <v>6.7299999999999999E-2</v>
      </c>
      <c r="V2762">
        <f t="shared" si="249"/>
        <v>2021</v>
      </c>
      <c r="W2762">
        <f t="shared" si="251"/>
        <v>2021</v>
      </c>
      <c r="X2762" t="str">
        <f t="shared" si="250"/>
        <v>PBS0</v>
      </c>
    </row>
    <row r="2763" spans="1:24" x14ac:dyDescent="0.2">
      <c r="A2763" s="4">
        <v>44208</v>
      </c>
      <c r="B2763" s="4">
        <v>44210</v>
      </c>
      <c r="C2763" t="s">
        <v>628</v>
      </c>
      <c r="D2763" t="s">
        <v>906</v>
      </c>
      <c r="E2763" s="4">
        <v>53615</v>
      </c>
      <c r="F2763" s="6">
        <v>7.7499999999999999E-2</v>
      </c>
      <c r="G2763" s="6">
        <v>6.9500000000000006E-2</v>
      </c>
      <c r="H2763" s="6">
        <v>7.0707900000000004E-2</v>
      </c>
      <c r="I2763" s="6">
        <v>7.1099999999999997E-2</v>
      </c>
      <c r="J2763" s="6">
        <v>6.9500000000000006E-2</v>
      </c>
      <c r="K2763" s="6">
        <v>7.0696499999999995E-2</v>
      </c>
      <c r="L2763" s="6">
        <v>7.1099999999999997E-2</v>
      </c>
      <c r="N2763" s="8">
        <v>7068000</v>
      </c>
      <c r="P2763" s="8">
        <v>2500000</v>
      </c>
      <c r="R2763" s="8">
        <v>2500000</v>
      </c>
      <c r="T2763" s="8">
        <v>2.8271999999999999</v>
      </c>
      <c r="U2763" s="8">
        <v>7.0699999999999999E-2</v>
      </c>
      <c r="V2763">
        <f t="shared" si="249"/>
        <v>2021</v>
      </c>
      <c r="W2763">
        <f t="shared" si="251"/>
        <v>2021</v>
      </c>
      <c r="X2763" t="str">
        <f t="shared" si="250"/>
        <v>PBS0</v>
      </c>
    </row>
    <row r="2764" spans="1:24" x14ac:dyDescent="0.2">
      <c r="A2764" s="4">
        <v>44209</v>
      </c>
      <c r="B2764" s="4">
        <v>44210</v>
      </c>
      <c r="C2764" t="s">
        <v>880</v>
      </c>
      <c r="D2764" t="s">
        <v>884</v>
      </c>
      <c r="E2764" s="4">
        <v>45061</v>
      </c>
      <c r="F2764" s="6">
        <v>6.5000000000000002E-2</v>
      </c>
      <c r="G2764" s="6">
        <v>4.6401699999999997E-2</v>
      </c>
      <c r="H2764" s="6">
        <v>4.6401699999999997E-2</v>
      </c>
      <c r="I2764" s="6">
        <v>4.6401699999999997E-2</v>
      </c>
      <c r="J2764" s="6">
        <v>4.6401699999999997E-2</v>
      </c>
      <c r="K2764" s="6">
        <v>4.6401699999999997E-2</v>
      </c>
      <c r="L2764" s="6">
        <v>4.6401699999999997E-2</v>
      </c>
      <c r="M2764" s="8">
        <v>4700000</v>
      </c>
      <c r="N2764" s="8">
        <v>0</v>
      </c>
      <c r="O2764" s="8">
        <v>4921000</v>
      </c>
      <c r="P2764" s="8">
        <v>0</v>
      </c>
      <c r="Q2764" s="8">
        <v>4921000</v>
      </c>
      <c r="R2764" s="8">
        <v>0</v>
      </c>
      <c r="S2764" s="8">
        <v>4700000</v>
      </c>
      <c r="T2764" s="8">
        <v>0</v>
      </c>
      <c r="U2764" s="8">
        <v>4.65E-2</v>
      </c>
      <c r="V2764">
        <f t="shared" si="249"/>
        <v>2021</v>
      </c>
      <c r="W2764">
        <f t="shared" si="251"/>
        <v>2021</v>
      </c>
      <c r="X2764" t="str">
        <f t="shared" si="250"/>
        <v>PBS0</v>
      </c>
    </row>
    <row r="2765" spans="1:24" x14ac:dyDescent="0.2">
      <c r="A2765" s="4">
        <v>44209</v>
      </c>
      <c r="B2765" s="4">
        <v>44210</v>
      </c>
      <c r="C2765" t="s">
        <v>880</v>
      </c>
      <c r="D2765" t="s">
        <v>697</v>
      </c>
      <c r="E2765" s="4">
        <v>45945</v>
      </c>
      <c r="F2765" s="6">
        <v>6.1249999999999999E-2</v>
      </c>
      <c r="G2765" s="6">
        <v>5.38825E-2</v>
      </c>
      <c r="H2765" s="6">
        <v>5.38825E-2</v>
      </c>
      <c r="I2765" s="6">
        <v>5.38825E-2</v>
      </c>
      <c r="J2765" s="6">
        <v>5.38825E-2</v>
      </c>
      <c r="K2765" s="6">
        <v>5.38825E-2</v>
      </c>
      <c r="L2765" s="6">
        <v>5.38825E-2</v>
      </c>
      <c r="N2765" s="8">
        <v>25000</v>
      </c>
      <c r="P2765" s="8">
        <v>25000</v>
      </c>
      <c r="R2765" s="8">
        <v>25000</v>
      </c>
      <c r="T2765" s="8">
        <v>1</v>
      </c>
      <c r="U2765" s="8">
        <v>5.3900000000000003E-2</v>
      </c>
      <c r="V2765">
        <f t="shared" si="249"/>
        <v>2021</v>
      </c>
      <c r="W2765">
        <f t="shared" si="251"/>
        <v>2021</v>
      </c>
      <c r="X2765" t="str">
        <f t="shared" si="250"/>
        <v>PBS0</v>
      </c>
    </row>
    <row r="2766" spans="1:24" x14ac:dyDescent="0.2">
      <c r="A2766" s="4">
        <v>44209</v>
      </c>
      <c r="B2766" s="4">
        <v>44210</v>
      </c>
      <c r="C2766" t="s">
        <v>880</v>
      </c>
      <c r="D2766" t="s">
        <v>981</v>
      </c>
      <c r="E2766" s="4">
        <v>49018</v>
      </c>
      <c r="F2766" s="6">
        <v>6.3750000000000001E-2</v>
      </c>
      <c r="G2766" s="6">
        <v>6.6886200000000007E-2</v>
      </c>
      <c r="H2766" s="6">
        <v>6.6886200000000007E-2</v>
      </c>
      <c r="I2766" s="6">
        <v>6.6886200000000007E-2</v>
      </c>
      <c r="J2766" s="6">
        <v>6.6886200000000007E-2</v>
      </c>
      <c r="K2766" s="6">
        <v>6.6886200000000007E-2</v>
      </c>
      <c r="L2766" s="6">
        <v>6.6886200000000007E-2</v>
      </c>
      <c r="N2766" s="8">
        <v>1323000</v>
      </c>
      <c r="P2766" s="8">
        <v>1323000</v>
      </c>
      <c r="R2766" s="8">
        <v>1323000</v>
      </c>
      <c r="T2766" s="8">
        <v>1</v>
      </c>
      <c r="U2766" s="8">
        <v>6.6900000000000001E-2</v>
      </c>
      <c r="V2766">
        <f t="shared" si="249"/>
        <v>2021</v>
      </c>
      <c r="W2766">
        <f t="shared" si="251"/>
        <v>2021</v>
      </c>
      <c r="X2766" t="str">
        <f t="shared" si="250"/>
        <v>PBS0</v>
      </c>
    </row>
    <row r="2767" spans="1:24" x14ac:dyDescent="0.2">
      <c r="A2767" s="4">
        <v>44209</v>
      </c>
      <c r="B2767" s="4">
        <v>44210</v>
      </c>
      <c r="C2767" t="s">
        <v>880</v>
      </c>
      <c r="D2767" t="s">
        <v>337</v>
      </c>
      <c r="E2767" s="4">
        <v>50086</v>
      </c>
      <c r="F2767" s="6">
        <v>6.0999999999999999E-2</v>
      </c>
      <c r="G2767" s="6">
        <v>6.72537E-2</v>
      </c>
      <c r="H2767" s="6">
        <v>6.72537E-2</v>
      </c>
      <c r="I2767" s="6">
        <v>6.72537E-2</v>
      </c>
      <c r="J2767" s="6">
        <v>6.72537E-2</v>
      </c>
      <c r="K2767" s="6">
        <v>6.72537E-2</v>
      </c>
      <c r="L2767" s="6">
        <v>6.72537E-2</v>
      </c>
      <c r="N2767" s="8">
        <v>1445000</v>
      </c>
      <c r="P2767" s="8">
        <v>1445000</v>
      </c>
      <c r="R2767" s="8">
        <v>1224000</v>
      </c>
      <c r="T2767" s="8">
        <v>1.1805555555555556</v>
      </c>
      <c r="U2767" s="8">
        <v>6.7299999999999999E-2</v>
      </c>
      <c r="V2767">
        <f t="shared" si="249"/>
        <v>2021</v>
      </c>
      <c r="W2767">
        <f t="shared" si="251"/>
        <v>2021</v>
      </c>
      <c r="X2767" t="str">
        <f t="shared" si="250"/>
        <v>PBS0</v>
      </c>
    </row>
    <row r="2768" spans="1:24" x14ac:dyDescent="0.2">
      <c r="A2768" s="4">
        <v>44209</v>
      </c>
      <c r="B2768" s="4">
        <v>44210</v>
      </c>
      <c r="C2768" t="s">
        <v>880</v>
      </c>
      <c r="D2768" t="s">
        <v>906</v>
      </c>
      <c r="E2768" s="4">
        <v>53615</v>
      </c>
      <c r="F2768" s="6">
        <v>7.7499999999999999E-2</v>
      </c>
      <c r="G2768" s="6">
        <v>7.0696499999999995E-2</v>
      </c>
      <c r="H2768" s="6">
        <v>7.0696499999999995E-2</v>
      </c>
      <c r="I2768" s="6">
        <v>7.0696499999999995E-2</v>
      </c>
      <c r="J2768" s="6">
        <v>7.0696499999999995E-2</v>
      </c>
      <c r="K2768" s="6">
        <v>7.0696499999999995E-2</v>
      </c>
      <c r="L2768" s="6">
        <v>7.0696499999999995E-2</v>
      </c>
      <c r="N2768" s="8">
        <v>2128000</v>
      </c>
      <c r="P2768" s="8">
        <v>2128000</v>
      </c>
      <c r="R2768" s="8">
        <v>2128000</v>
      </c>
      <c r="T2768" s="8">
        <v>1</v>
      </c>
      <c r="U2768" s="8">
        <v>7.0699999999999999E-2</v>
      </c>
      <c r="V2768">
        <f t="shared" si="249"/>
        <v>2021</v>
      </c>
      <c r="W2768">
        <f t="shared" si="251"/>
        <v>2021</v>
      </c>
      <c r="X2768" t="str">
        <f t="shared" si="250"/>
        <v>PBS0</v>
      </c>
    </row>
    <row r="2769" spans="1:24" x14ac:dyDescent="0.2">
      <c r="A2769" s="4">
        <v>44215</v>
      </c>
      <c r="B2769" s="4">
        <v>44217</v>
      </c>
      <c r="C2769" t="s">
        <v>628</v>
      </c>
      <c r="D2769" t="s">
        <v>982</v>
      </c>
      <c r="E2769" s="4">
        <v>44306</v>
      </c>
      <c r="F2769" s="6" t="s">
        <v>630</v>
      </c>
      <c r="G2769" s="6">
        <v>2.9000000000000001E-2</v>
      </c>
      <c r="H2769" s="6">
        <v>2.99069E-2</v>
      </c>
      <c r="I2769" s="6">
        <v>3.09E-2</v>
      </c>
      <c r="J2769" s="6">
        <v>2.9000000000000001E-2</v>
      </c>
      <c r="K2769" s="6">
        <v>2.96867E-2</v>
      </c>
      <c r="L2769" s="6">
        <v>0.03</v>
      </c>
      <c r="M2769" s="8">
        <v>35000000</v>
      </c>
      <c r="N2769" s="8">
        <v>1020000</v>
      </c>
      <c r="O2769" s="8">
        <v>55294000</v>
      </c>
      <c r="P2769" s="8">
        <v>1020000</v>
      </c>
      <c r="Q2769" s="8">
        <v>25320000</v>
      </c>
      <c r="R2769" s="8">
        <v>750000</v>
      </c>
      <c r="S2769" s="8">
        <v>24450000</v>
      </c>
      <c r="T2769" s="8">
        <v>1.36</v>
      </c>
      <c r="U2769" s="8">
        <v>0.03</v>
      </c>
      <c r="V2769">
        <f t="shared" si="249"/>
        <v>2021</v>
      </c>
      <c r="W2769">
        <f t="shared" si="251"/>
        <v>2021</v>
      </c>
      <c r="X2769" t="str">
        <f t="shared" si="250"/>
        <v>SPN0</v>
      </c>
    </row>
    <row r="2770" spans="1:24" x14ac:dyDescent="0.2">
      <c r="A2770" s="4">
        <v>44215</v>
      </c>
      <c r="B2770" s="4">
        <v>44217</v>
      </c>
      <c r="C2770" t="s">
        <v>628</v>
      </c>
      <c r="D2770" t="s">
        <v>973</v>
      </c>
      <c r="E2770" s="4">
        <v>44567</v>
      </c>
      <c r="F2770" s="6" t="s">
        <v>630</v>
      </c>
      <c r="G2770" s="6">
        <v>3.1899999999999998E-2</v>
      </c>
      <c r="H2770" s="6">
        <v>3.2137199999999998E-2</v>
      </c>
      <c r="I2770" s="6">
        <v>3.2800000000000003E-2</v>
      </c>
      <c r="J2770" s="6">
        <v>3.1899999999999998E-2</v>
      </c>
      <c r="K2770" s="6">
        <v>3.20883E-2</v>
      </c>
      <c r="L2770" s="6">
        <v>3.2300000000000002E-2</v>
      </c>
      <c r="N2770" s="8">
        <v>2640000</v>
      </c>
      <c r="P2770" s="8">
        <v>2500000</v>
      </c>
      <c r="R2770" s="8">
        <v>2450000</v>
      </c>
      <c r="T2770" s="8">
        <v>1.0775510204081633</v>
      </c>
      <c r="U2770" s="8">
        <v>3.2099999999999997E-2</v>
      </c>
      <c r="V2770">
        <f t="shared" si="249"/>
        <v>2021</v>
      </c>
      <c r="W2770">
        <f t="shared" si="251"/>
        <v>2021</v>
      </c>
      <c r="X2770" t="str">
        <f t="shared" si="250"/>
        <v>SPN1</v>
      </c>
    </row>
    <row r="2771" spans="1:24" x14ac:dyDescent="0.2">
      <c r="A2771" s="4">
        <v>44215</v>
      </c>
      <c r="B2771" s="4">
        <v>44217</v>
      </c>
      <c r="C2771" t="s">
        <v>628</v>
      </c>
      <c r="D2771" t="s">
        <v>918</v>
      </c>
      <c r="E2771" s="4">
        <v>46127</v>
      </c>
      <c r="F2771" s="6">
        <v>5.5E-2</v>
      </c>
      <c r="G2771" s="6">
        <v>5.1499999999999997E-2</v>
      </c>
      <c r="H2771" s="6">
        <v>5.3371300000000003E-2</v>
      </c>
      <c r="I2771" s="6">
        <v>5.6000000000000001E-2</v>
      </c>
      <c r="J2771" s="6">
        <v>5.1499999999999997E-2</v>
      </c>
      <c r="K2771" s="6">
        <v>5.1998700000000002E-2</v>
      </c>
      <c r="L2771" s="6">
        <v>5.2299999999999999E-2</v>
      </c>
      <c r="N2771" s="8">
        <v>6466000</v>
      </c>
      <c r="P2771" s="8">
        <v>1950000</v>
      </c>
      <c r="R2771" s="8">
        <v>1950000</v>
      </c>
      <c r="T2771" s="8">
        <v>3.315897435897436</v>
      </c>
      <c r="U2771" s="8">
        <v>5.1999999999999998E-2</v>
      </c>
      <c r="V2771">
        <f t="shared" si="249"/>
        <v>2021</v>
      </c>
      <c r="W2771">
        <f t="shared" si="251"/>
        <v>2021</v>
      </c>
      <c r="X2771" t="str">
        <f t="shared" si="250"/>
        <v>FR00</v>
      </c>
    </row>
    <row r="2772" spans="1:24" x14ac:dyDescent="0.2">
      <c r="A2772" s="4">
        <v>44215</v>
      </c>
      <c r="B2772" s="4">
        <v>44217</v>
      </c>
      <c r="C2772" t="s">
        <v>628</v>
      </c>
      <c r="D2772" t="s">
        <v>919</v>
      </c>
      <c r="E2772" s="4">
        <v>47894</v>
      </c>
      <c r="F2772" s="6">
        <v>6.5000000000000002E-2</v>
      </c>
      <c r="G2772" s="6">
        <v>6.1499999999999999E-2</v>
      </c>
      <c r="H2772" s="6">
        <v>6.2657500000000005E-2</v>
      </c>
      <c r="I2772" s="6">
        <v>6.5000000000000002E-2</v>
      </c>
      <c r="J2772" s="6">
        <v>6.1499999999999999E-2</v>
      </c>
      <c r="K2772" s="6">
        <v>6.21986E-2</v>
      </c>
      <c r="L2772" s="6">
        <v>6.25E-2</v>
      </c>
      <c r="N2772" s="8">
        <v>16886700</v>
      </c>
      <c r="P2772" s="8">
        <v>8450000</v>
      </c>
      <c r="R2772" s="8">
        <v>8450000</v>
      </c>
      <c r="T2772" s="8">
        <v>1.9984260355029586</v>
      </c>
      <c r="U2772" s="8">
        <v>6.2199999999999998E-2</v>
      </c>
      <c r="V2772">
        <f t="shared" si="249"/>
        <v>2021</v>
      </c>
      <c r="W2772">
        <f t="shared" si="251"/>
        <v>2021</v>
      </c>
      <c r="X2772" t="str">
        <f t="shared" si="250"/>
        <v>FR00</v>
      </c>
    </row>
    <row r="2773" spans="1:24" x14ac:dyDescent="0.2">
      <c r="A2773" s="4">
        <v>44215</v>
      </c>
      <c r="B2773" s="4">
        <v>44217</v>
      </c>
      <c r="C2773" t="s">
        <v>628</v>
      </c>
      <c r="D2773" t="s">
        <v>974</v>
      </c>
      <c r="E2773" s="4">
        <v>49841</v>
      </c>
      <c r="F2773" s="6">
        <v>6.25E-2</v>
      </c>
      <c r="G2773" s="6">
        <v>6.0999999999999999E-2</v>
      </c>
      <c r="H2773" s="6">
        <v>6.3616199999999998E-2</v>
      </c>
      <c r="I2773" s="6">
        <v>6.8000000000000005E-2</v>
      </c>
      <c r="J2773" s="6">
        <v>6.0999999999999999E-2</v>
      </c>
      <c r="K2773" s="6">
        <v>6.21494E-2</v>
      </c>
      <c r="L2773" s="6">
        <v>6.2600000000000003E-2</v>
      </c>
      <c r="N2773" s="8">
        <v>8420000</v>
      </c>
      <c r="P2773" s="8">
        <v>2950000</v>
      </c>
      <c r="R2773" s="8">
        <v>2800000</v>
      </c>
      <c r="T2773" s="8">
        <v>3.0071428571428571</v>
      </c>
      <c r="U2773" s="8">
        <v>6.2199999999999998E-2</v>
      </c>
      <c r="V2773">
        <f t="shared" si="249"/>
        <v>2021</v>
      </c>
      <c r="W2773">
        <f t="shared" si="251"/>
        <v>2021</v>
      </c>
      <c r="X2773" t="str">
        <f t="shared" si="250"/>
        <v>FR00</v>
      </c>
    </row>
    <row r="2774" spans="1:24" x14ac:dyDescent="0.2">
      <c r="A2774" s="4">
        <v>44215</v>
      </c>
      <c r="B2774" s="4">
        <v>44217</v>
      </c>
      <c r="C2774" t="s">
        <v>628</v>
      </c>
      <c r="D2774" t="s">
        <v>851</v>
      </c>
      <c r="E2774" s="4">
        <v>51241</v>
      </c>
      <c r="F2774" s="6">
        <v>7.4999999999999997E-2</v>
      </c>
      <c r="G2774" s="6">
        <v>6.7599999999999993E-2</v>
      </c>
      <c r="H2774" s="6">
        <v>6.8564899999999998E-2</v>
      </c>
      <c r="I2774" s="6">
        <v>7.0499999999999993E-2</v>
      </c>
      <c r="J2774" s="6">
        <v>6.7599999999999993E-2</v>
      </c>
      <c r="K2774" s="6">
        <v>6.8384600000000004E-2</v>
      </c>
      <c r="L2774" s="6">
        <v>6.8699999999999997E-2</v>
      </c>
      <c r="N2774" s="8">
        <v>11218900</v>
      </c>
      <c r="P2774" s="8">
        <v>7400000</v>
      </c>
      <c r="R2774" s="8">
        <v>7150000</v>
      </c>
      <c r="T2774" s="8">
        <v>1.569076923076923</v>
      </c>
      <c r="U2774" s="8">
        <v>6.8400000000000002E-2</v>
      </c>
      <c r="V2774">
        <f t="shared" si="249"/>
        <v>2021</v>
      </c>
      <c r="W2774">
        <f t="shared" si="251"/>
        <v>2021</v>
      </c>
      <c r="X2774" t="str">
        <f t="shared" si="250"/>
        <v>FR00</v>
      </c>
    </row>
    <row r="2775" spans="1:24" x14ac:dyDescent="0.2">
      <c r="A2775" s="4">
        <v>44215</v>
      </c>
      <c r="B2775" s="4">
        <v>44217</v>
      </c>
      <c r="C2775" t="s">
        <v>628</v>
      </c>
      <c r="D2775" t="s">
        <v>975</v>
      </c>
      <c r="E2775" s="4">
        <v>55380</v>
      </c>
      <c r="F2775" s="6">
        <v>6.8750000000000006E-2</v>
      </c>
      <c r="G2775" s="6">
        <v>6.6100000000000006E-2</v>
      </c>
      <c r="H2775" s="6">
        <v>6.8507499999999999E-2</v>
      </c>
      <c r="I2775" s="6">
        <v>7.1999999999999995E-2</v>
      </c>
      <c r="J2775" s="6">
        <v>6.6100000000000006E-2</v>
      </c>
      <c r="K2775" s="6">
        <v>6.6919199999999998E-2</v>
      </c>
      <c r="L2775" s="6">
        <v>6.7199999999999996E-2</v>
      </c>
      <c r="N2775" s="8">
        <v>8642400</v>
      </c>
      <c r="P2775" s="8">
        <v>1050000</v>
      </c>
      <c r="R2775" s="8">
        <v>900000</v>
      </c>
      <c r="T2775" s="8">
        <v>9.602666666666666</v>
      </c>
      <c r="U2775" s="8">
        <v>6.7000000000000004E-2</v>
      </c>
      <c r="V2775">
        <f t="shared" si="249"/>
        <v>2021</v>
      </c>
      <c r="W2775">
        <f t="shared" si="251"/>
        <v>2021</v>
      </c>
      <c r="X2775" t="str">
        <f t="shared" si="250"/>
        <v>FR00</v>
      </c>
    </row>
    <row r="2776" spans="1:24" x14ac:dyDescent="0.2">
      <c r="A2776" s="4">
        <v>44216</v>
      </c>
      <c r="B2776" s="4">
        <v>44217</v>
      </c>
      <c r="C2776" t="s">
        <v>880</v>
      </c>
      <c r="D2776" t="s">
        <v>918</v>
      </c>
      <c r="E2776" s="4">
        <v>46127</v>
      </c>
      <c r="F2776" s="6">
        <v>5.1998700000000002E-2</v>
      </c>
      <c r="G2776" s="6">
        <v>5.1998700000000002E-2</v>
      </c>
      <c r="H2776" s="6">
        <v>5.1998700000000002E-2</v>
      </c>
      <c r="I2776" s="6">
        <v>5.1998700000000002E-2</v>
      </c>
      <c r="J2776" s="6">
        <v>5.1998700000000002E-2</v>
      </c>
      <c r="K2776" s="6">
        <v>5.1998700000000002E-2</v>
      </c>
      <c r="L2776" s="6">
        <v>5.1998700000000002E-2</v>
      </c>
      <c r="M2776" s="8">
        <v>28050000</v>
      </c>
      <c r="N2776" s="8">
        <v>1000000</v>
      </c>
      <c r="O2776" s="8">
        <v>16502500</v>
      </c>
      <c r="P2776" s="8">
        <v>1000000</v>
      </c>
      <c r="Q2776" s="8">
        <v>16502500</v>
      </c>
      <c r="R2776" s="8">
        <v>1000000</v>
      </c>
      <c r="S2776" s="8">
        <v>15550000</v>
      </c>
      <c r="T2776" s="8">
        <v>1</v>
      </c>
      <c r="U2776" s="8">
        <v>5.1999999999999998E-2</v>
      </c>
      <c r="V2776">
        <f t="shared" si="249"/>
        <v>2021</v>
      </c>
      <c r="W2776">
        <f t="shared" si="251"/>
        <v>2021</v>
      </c>
      <c r="X2776" t="str">
        <f t="shared" si="250"/>
        <v>FR00</v>
      </c>
    </row>
    <row r="2777" spans="1:24" x14ac:dyDescent="0.2">
      <c r="A2777" s="4">
        <v>44216</v>
      </c>
      <c r="B2777" s="4">
        <v>44217</v>
      </c>
      <c r="C2777" t="s">
        <v>880</v>
      </c>
      <c r="D2777" t="s">
        <v>919</v>
      </c>
      <c r="E2777" s="4">
        <v>47894</v>
      </c>
      <c r="F2777" s="6">
        <v>6.21986E-2</v>
      </c>
      <c r="G2777" s="6">
        <v>6.21986E-2</v>
      </c>
      <c r="H2777" s="6">
        <v>6.21986E-2</v>
      </c>
      <c r="I2777" s="6">
        <v>6.21986E-2</v>
      </c>
      <c r="J2777" s="6">
        <v>6.21986E-2</v>
      </c>
      <c r="K2777" s="6">
        <v>6.21986E-2</v>
      </c>
      <c r="L2777" s="6">
        <v>6.21986E-2</v>
      </c>
      <c r="N2777" s="8">
        <v>2890000</v>
      </c>
      <c r="P2777" s="8">
        <v>2890000</v>
      </c>
      <c r="R2777" s="8">
        <v>2890000</v>
      </c>
      <c r="T2777" s="8">
        <v>1</v>
      </c>
      <c r="U2777" s="8">
        <v>6.2199999999999998E-2</v>
      </c>
      <c r="V2777">
        <f t="shared" si="249"/>
        <v>2021</v>
      </c>
      <c r="W2777">
        <f t="shared" si="251"/>
        <v>2021</v>
      </c>
      <c r="X2777" t="str">
        <f t="shared" si="250"/>
        <v>FR00</v>
      </c>
    </row>
    <row r="2778" spans="1:24" x14ac:dyDescent="0.2">
      <c r="A2778" s="4">
        <v>44216</v>
      </c>
      <c r="B2778" s="4">
        <v>44217</v>
      </c>
      <c r="C2778" t="s">
        <v>880</v>
      </c>
      <c r="D2778" t="s">
        <v>974</v>
      </c>
      <c r="E2778" s="4">
        <v>49841</v>
      </c>
      <c r="F2778" s="6">
        <v>6.21494E-2</v>
      </c>
      <c r="G2778" s="6">
        <v>6.21494E-2</v>
      </c>
      <c r="H2778" s="6">
        <v>6.21494E-2</v>
      </c>
      <c r="I2778" s="6">
        <v>6.21494E-2</v>
      </c>
      <c r="J2778" s="6">
        <v>6.21494E-2</v>
      </c>
      <c r="K2778" s="6">
        <v>6.21494E-2</v>
      </c>
      <c r="L2778" s="6">
        <v>6.21494E-2</v>
      </c>
      <c r="N2778" s="8">
        <v>4305800</v>
      </c>
      <c r="P2778" s="8">
        <v>4305800</v>
      </c>
      <c r="R2778" s="8">
        <v>3825000</v>
      </c>
      <c r="T2778" s="8">
        <v>1.1256993464052287</v>
      </c>
      <c r="U2778" s="8">
        <v>6.2199999999999998E-2</v>
      </c>
      <c r="V2778">
        <f t="shared" si="249"/>
        <v>2021</v>
      </c>
      <c r="W2778">
        <f t="shared" si="251"/>
        <v>2021</v>
      </c>
      <c r="X2778" t="str">
        <f t="shared" si="250"/>
        <v>FR00</v>
      </c>
    </row>
    <row r="2779" spans="1:24" x14ac:dyDescent="0.2">
      <c r="A2779" s="4">
        <v>44216</v>
      </c>
      <c r="B2779" s="4">
        <v>44217</v>
      </c>
      <c r="C2779" t="s">
        <v>880</v>
      </c>
      <c r="D2779" t="s">
        <v>851</v>
      </c>
      <c r="E2779" s="4">
        <v>51241</v>
      </c>
      <c r="F2779" s="6">
        <v>6.8384600000000004E-2</v>
      </c>
      <c r="G2779" s="6">
        <v>6.8384600000000004E-2</v>
      </c>
      <c r="H2779" s="6">
        <v>6.8384600000000004E-2</v>
      </c>
      <c r="I2779" s="6">
        <v>6.8384600000000004E-2</v>
      </c>
      <c r="J2779" s="6">
        <v>6.8384600000000004E-2</v>
      </c>
      <c r="K2779" s="6">
        <v>6.8384600000000004E-2</v>
      </c>
      <c r="L2779" s="6">
        <v>6.8384600000000004E-2</v>
      </c>
      <c r="N2779" s="8">
        <v>4085000</v>
      </c>
      <c r="P2779" s="8">
        <v>4085000</v>
      </c>
      <c r="R2779" s="8">
        <v>4085000</v>
      </c>
      <c r="T2779" s="8">
        <v>1</v>
      </c>
      <c r="U2779" s="8">
        <v>6.8400000000000002E-2</v>
      </c>
      <c r="V2779">
        <f t="shared" si="249"/>
        <v>2021</v>
      </c>
      <c r="W2779">
        <f t="shared" si="251"/>
        <v>2021</v>
      </c>
      <c r="X2779" t="str">
        <f t="shared" si="250"/>
        <v>FR00</v>
      </c>
    </row>
    <row r="2780" spans="1:24" x14ac:dyDescent="0.2">
      <c r="A2780" s="4">
        <v>44216</v>
      </c>
      <c r="B2780" s="4">
        <v>44217</v>
      </c>
      <c r="C2780" t="s">
        <v>880</v>
      </c>
      <c r="D2780" t="s">
        <v>975</v>
      </c>
      <c r="E2780" s="4">
        <v>55380</v>
      </c>
      <c r="F2780" s="6">
        <v>6.6919199999999998E-2</v>
      </c>
      <c r="G2780" s="6">
        <v>6.6919199999999998E-2</v>
      </c>
      <c r="H2780" s="6">
        <v>6.6919199999999998E-2</v>
      </c>
      <c r="I2780" s="6">
        <v>6.6919199999999998E-2</v>
      </c>
      <c r="J2780" s="6">
        <v>6.6919199999999998E-2</v>
      </c>
      <c r="K2780" s="6">
        <v>6.6919199999999998E-2</v>
      </c>
      <c r="L2780" s="6">
        <v>6.6919199999999998E-2</v>
      </c>
      <c r="N2780" s="8">
        <v>4221700</v>
      </c>
      <c r="P2780" s="8">
        <v>4221700</v>
      </c>
      <c r="R2780" s="8">
        <v>3750000</v>
      </c>
      <c r="T2780" s="8">
        <v>1.1257866666666667</v>
      </c>
      <c r="U2780" s="8">
        <v>6.7000000000000004E-2</v>
      </c>
      <c r="V2780">
        <f t="shared" si="249"/>
        <v>2021</v>
      </c>
      <c r="W2780">
        <f t="shared" si="251"/>
        <v>2021</v>
      </c>
      <c r="X2780" t="str">
        <f t="shared" si="250"/>
        <v>FR00</v>
      </c>
    </row>
    <row r="2781" spans="1:24" x14ac:dyDescent="0.2">
      <c r="A2781" s="4">
        <v>44222</v>
      </c>
      <c r="B2781" s="4">
        <v>44224</v>
      </c>
      <c r="C2781" t="s">
        <v>628</v>
      </c>
      <c r="D2781" t="s">
        <v>980</v>
      </c>
      <c r="E2781" s="4">
        <v>44390</v>
      </c>
      <c r="F2781" s="6" t="s">
        <v>630</v>
      </c>
      <c r="G2781" s="6">
        <v>3.0599999999999999E-2</v>
      </c>
      <c r="H2781" s="6">
        <v>3.5221299999999997E-2</v>
      </c>
      <c r="I2781" s="6">
        <v>4.7500000000000001E-2</v>
      </c>
      <c r="J2781" s="6">
        <v>3.0599999999999999E-2</v>
      </c>
      <c r="K2781" s="6">
        <v>3.0817500000000001E-2</v>
      </c>
      <c r="L2781" s="6">
        <v>3.1099999999999999E-2</v>
      </c>
      <c r="M2781" s="8">
        <v>14000000</v>
      </c>
      <c r="N2781" s="8">
        <v>1200000</v>
      </c>
      <c r="O2781" s="8">
        <v>23341200</v>
      </c>
      <c r="P2781" s="8">
        <v>900000</v>
      </c>
      <c r="Q2781" s="8">
        <v>9650000</v>
      </c>
      <c r="R2781" s="8">
        <v>800000</v>
      </c>
      <c r="S2781" s="8">
        <v>9000000</v>
      </c>
      <c r="T2781" s="8">
        <v>1.5</v>
      </c>
      <c r="U2781" s="8">
        <v>3.1E-2</v>
      </c>
      <c r="V2781">
        <f t="shared" si="249"/>
        <v>2021</v>
      </c>
      <c r="W2781">
        <f t="shared" si="251"/>
        <v>2021</v>
      </c>
      <c r="X2781" t="str">
        <f t="shared" si="250"/>
        <v>SPNS</v>
      </c>
    </row>
    <row r="2782" spans="1:24" x14ac:dyDescent="0.2">
      <c r="A2782" s="4">
        <v>44222</v>
      </c>
      <c r="B2782" s="4">
        <v>44224</v>
      </c>
      <c r="C2782" t="s">
        <v>628</v>
      </c>
      <c r="D2782" t="s">
        <v>884</v>
      </c>
      <c r="E2782" s="4">
        <v>45061</v>
      </c>
      <c r="F2782" s="6">
        <v>6.5000000000000002E-2</v>
      </c>
      <c r="G2782" s="6">
        <v>4.5499999999999999E-2</v>
      </c>
      <c r="H2782" s="6">
        <v>4.75567E-2</v>
      </c>
      <c r="I2782" s="6">
        <v>5.2499999999999998E-2</v>
      </c>
      <c r="J2782" s="6">
        <v>4.5499999999999999E-2</v>
      </c>
      <c r="K2782" s="6">
        <v>4.6185700000000003E-2</v>
      </c>
      <c r="L2782" s="6">
        <v>4.65E-2</v>
      </c>
      <c r="N2782" s="8">
        <v>4027000</v>
      </c>
      <c r="P2782" s="8">
        <v>500000</v>
      </c>
      <c r="R2782" s="8">
        <v>500000</v>
      </c>
      <c r="T2782" s="8">
        <v>8.0540000000000003</v>
      </c>
      <c r="U2782" s="8">
        <v>4.6199999999999998E-2</v>
      </c>
      <c r="V2782">
        <f t="shared" si="249"/>
        <v>2021</v>
      </c>
      <c r="W2782">
        <f t="shared" si="251"/>
        <v>2021</v>
      </c>
      <c r="X2782" t="str">
        <f t="shared" si="250"/>
        <v>PBS0</v>
      </c>
    </row>
    <row r="2783" spans="1:24" x14ac:dyDescent="0.2">
      <c r="A2783" s="4">
        <v>44222</v>
      </c>
      <c r="B2783" s="4">
        <v>44224</v>
      </c>
      <c r="C2783" t="s">
        <v>628</v>
      </c>
      <c r="D2783" t="s">
        <v>697</v>
      </c>
      <c r="E2783" s="4">
        <v>45945</v>
      </c>
      <c r="F2783" s="6">
        <v>6.1249999999999999E-2</v>
      </c>
      <c r="G2783" s="6">
        <v>5.3499999999999999E-2</v>
      </c>
      <c r="H2783" s="6">
        <v>5.50012E-2</v>
      </c>
      <c r="I2783" s="6">
        <v>5.6000000000000001E-2</v>
      </c>
      <c r="J2783" s="6">
        <v>5.3499999999999999E-2</v>
      </c>
      <c r="K2783" s="6">
        <v>5.4438199999999999E-2</v>
      </c>
      <c r="L2783" s="6">
        <v>5.5100000000000003E-2</v>
      </c>
      <c r="N2783" s="8">
        <v>2055000</v>
      </c>
      <c r="P2783" s="8">
        <v>1500000</v>
      </c>
      <c r="R2783" s="8">
        <v>1400000</v>
      </c>
      <c r="T2783" s="8">
        <v>1.4678571428571427</v>
      </c>
      <c r="U2783" s="8">
        <v>5.45E-2</v>
      </c>
      <c r="V2783">
        <f t="shared" si="249"/>
        <v>2021</v>
      </c>
      <c r="W2783">
        <f t="shared" si="251"/>
        <v>2021</v>
      </c>
      <c r="X2783" t="str">
        <f t="shared" si="250"/>
        <v>PBS0</v>
      </c>
    </row>
    <row r="2784" spans="1:24" x14ac:dyDescent="0.2">
      <c r="A2784" s="4">
        <v>44222</v>
      </c>
      <c r="B2784" s="4">
        <v>44224</v>
      </c>
      <c r="C2784" t="s">
        <v>628</v>
      </c>
      <c r="D2784" t="s">
        <v>981</v>
      </c>
      <c r="E2784" s="4">
        <v>49018</v>
      </c>
      <c r="F2784" s="6">
        <v>6.3750000000000001E-2</v>
      </c>
      <c r="G2784" s="6">
        <v>6.4500000000000002E-2</v>
      </c>
      <c r="H2784" s="6">
        <v>6.6122200000000006E-2</v>
      </c>
      <c r="I2784" s="6">
        <v>6.8599999999999994E-2</v>
      </c>
      <c r="J2784" s="6">
        <v>6.4500000000000002E-2</v>
      </c>
      <c r="K2784" s="6">
        <v>6.5632599999999999E-2</v>
      </c>
      <c r="L2784" s="6">
        <v>6.6500000000000004E-2</v>
      </c>
      <c r="N2784" s="8">
        <v>5966800</v>
      </c>
      <c r="P2784" s="8">
        <v>4650000</v>
      </c>
      <c r="R2784" s="8">
        <v>4450000</v>
      </c>
      <c r="T2784" s="8">
        <v>1.3408539325842697</v>
      </c>
      <c r="U2784" s="8">
        <v>6.5699999999999995E-2</v>
      </c>
      <c r="V2784">
        <f t="shared" si="249"/>
        <v>2021</v>
      </c>
      <c r="W2784">
        <f t="shared" si="251"/>
        <v>2021</v>
      </c>
      <c r="X2784" t="str">
        <f t="shared" si="250"/>
        <v>PBS0</v>
      </c>
    </row>
    <row r="2785" spans="1:24" x14ac:dyDescent="0.2">
      <c r="A2785" s="4">
        <v>44222</v>
      </c>
      <c r="B2785" s="4">
        <v>44224</v>
      </c>
      <c r="C2785" t="s">
        <v>628</v>
      </c>
      <c r="D2785" t="s">
        <v>337</v>
      </c>
      <c r="E2785" s="4">
        <v>50086</v>
      </c>
      <c r="F2785" s="6">
        <v>6.0999999999999999E-2</v>
      </c>
      <c r="G2785" s="6">
        <v>6.6199999999999995E-2</v>
      </c>
      <c r="H2785" s="6">
        <v>6.7655199999999999E-2</v>
      </c>
      <c r="I2785" s="6">
        <v>6.8900000000000003E-2</v>
      </c>
      <c r="J2785" s="6">
        <v>6.6199999999999995E-2</v>
      </c>
      <c r="K2785" s="6">
        <v>6.6199999999999995E-2</v>
      </c>
      <c r="L2785" s="6">
        <v>6.6199999999999995E-2</v>
      </c>
      <c r="N2785" s="8">
        <v>3981400</v>
      </c>
      <c r="P2785" s="8">
        <v>200000</v>
      </c>
      <c r="R2785" s="8">
        <v>100000</v>
      </c>
      <c r="T2785" s="8">
        <v>39.814</v>
      </c>
      <c r="U2785" s="8">
        <v>6.6600000000000006E-2</v>
      </c>
      <c r="V2785">
        <f t="shared" si="249"/>
        <v>2021</v>
      </c>
      <c r="W2785">
        <f t="shared" si="251"/>
        <v>2021</v>
      </c>
      <c r="X2785" t="str">
        <f t="shared" si="250"/>
        <v>PBS0</v>
      </c>
    </row>
    <row r="2786" spans="1:24" x14ac:dyDescent="0.2">
      <c r="A2786" s="4">
        <v>44222</v>
      </c>
      <c r="B2786" s="4">
        <v>44224</v>
      </c>
      <c r="C2786" t="s">
        <v>628</v>
      </c>
      <c r="D2786" t="s">
        <v>906</v>
      </c>
      <c r="E2786" s="4">
        <v>53615</v>
      </c>
      <c r="F2786" s="6">
        <v>7.7499999999999999E-2</v>
      </c>
      <c r="G2786" s="6">
        <v>6.9699999999999998E-2</v>
      </c>
      <c r="H2786" s="6">
        <v>7.0521399999999998E-2</v>
      </c>
      <c r="I2786" s="6">
        <v>7.2999999999999995E-2</v>
      </c>
      <c r="J2786" s="6">
        <v>6.9699999999999998E-2</v>
      </c>
      <c r="K2786" s="6">
        <v>7.0457599999999995E-2</v>
      </c>
      <c r="L2786" s="6">
        <v>7.0499999999999993E-2</v>
      </c>
      <c r="N2786" s="8">
        <v>6111000</v>
      </c>
      <c r="P2786" s="8">
        <v>1900000</v>
      </c>
      <c r="R2786" s="8">
        <v>1750000</v>
      </c>
      <c r="T2786" s="8">
        <v>3.492</v>
      </c>
      <c r="U2786" s="8">
        <v>7.0499999999999993E-2</v>
      </c>
      <c r="V2786">
        <f t="shared" si="249"/>
        <v>2021</v>
      </c>
      <c r="W2786">
        <f t="shared" si="251"/>
        <v>2021</v>
      </c>
      <c r="X2786" t="str">
        <f t="shared" si="250"/>
        <v>PBS0</v>
      </c>
    </row>
    <row r="2787" spans="1:24" x14ac:dyDescent="0.2">
      <c r="A2787" s="4">
        <v>44223</v>
      </c>
      <c r="B2787" s="4">
        <v>44224</v>
      </c>
      <c r="C2787" t="s">
        <v>880</v>
      </c>
      <c r="D2787" t="s">
        <v>884</v>
      </c>
      <c r="E2787" s="4">
        <v>45061</v>
      </c>
      <c r="F2787" s="6">
        <v>6.5000000000000002E-2</v>
      </c>
      <c r="G2787" s="6">
        <v>4.6185700000000003E-2</v>
      </c>
      <c r="H2787" s="6">
        <v>4.6185700000000003E-2</v>
      </c>
      <c r="I2787" s="6">
        <v>4.6185700000000003E-2</v>
      </c>
      <c r="J2787" s="6">
        <v>4.6185700000000003E-2</v>
      </c>
      <c r="K2787" s="6">
        <v>4.6185700000000003E-2</v>
      </c>
      <c r="L2787" s="6">
        <v>4.6185700000000003E-2</v>
      </c>
      <c r="M2787" s="8">
        <v>7000000</v>
      </c>
      <c r="N2787" s="8">
        <v>200000</v>
      </c>
      <c r="O2787" s="8">
        <v>8157200</v>
      </c>
      <c r="P2787" s="8">
        <v>200000</v>
      </c>
      <c r="Q2787" s="8">
        <v>8157200</v>
      </c>
      <c r="R2787" s="8">
        <v>200000</v>
      </c>
      <c r="S2787" s="8">
        <v>7000000</v>
      </c>
      <c r="T2787" s="8">
        <v>0</v>
      </c>
      <c r="U2787" s="8">
        <v>4.65E-2</v>
      </c>
      <c r="V2787">
        <f t="shared" si="249"/>
        <v>2021</v>
      </c>
      <c r="W2787">
        <f t="shared" si="251"/>
        <v>2021</v>
      </c>
      <c r="X2787" t="str">
        <f t="shared" si="250"/>
        <v>PBS0</v>
      </c>
    </row>
    <row r="2788" spans="1:24" x14ac:dyDescent="0.2">
      <c r="A2788" s="4">
        <v>44223</v>
      </c>
      <c r="B2788" s="4">
        <v>44224</v>
      </c>
      <c r="C2788" t="s">
        <v>880</v>
      </c>
      <c r="D2788" t="s">
        <v>697</v>
      </c>
      <c r="E2788" s="4">
        <v>45945</v>
      </c>
      <c r="F2788" s="6">
        <v>6.1249999999999999E-2</v>
      </c>
      <c r="G2788" s="6">
        <v>5.4438199999999999E-2</v>
      </c>
      <c r="H2788" s="6">
        <v>5.4438199999999999E-2</v>
      </c>
      <c r="I2788" s="6">
        <v>5.4438199999999999E-2</v>
      </c>
      <c r="J2788" s="6">
        <v>5.4438199999999999E-2</v>
      </c>
      <c r="K2788" s="6">
        <v>5.4438199999999999E-2</v>
      </c>
      <c r="L2788" s="6">
        <v>5.4438199999999999E-2</v>
      </c>
      <c r="N2788" s="8">
        <v>250000</v>
      </c>
      <c r="P2788" s="8">
        <v>250000</v>
      </c>
      <c r="R2788" s="8">
        <v>250000</v>
      </c>
      <c r="T2788" s="8">
        <v>1</v>
      </c>
      <c r="U2788" s="8">
        <v>5.3900000000000003E-2</v>
      </c>
      <c r="V2788">
        <f t="shared" si="249"/>
        <v>2021</v>
      </c>
      <c r="W2788">
        <f t="shared" si="251"/>
        <v>2021</v>
      </c>
      <c r="X2788" t="str">
        <f t="shared" si="250"/>
        <v>PBS0</v>
      </c>
    </row>
    <row r="2789" spans="1:24" x14ac:dyDescent="0.2">
      <c r="A2789" s="4">
        <v>44223</v>
      </c>
      <c r="B2789" s="4">
        <v>44224</v>
      </c>
      <c r="C2789" t="s">
        <v>880</v>
      </c>
      <c r="D2789" t="s">
        <v>981</v>
      </c>
      <c r="E2789" s="4">
        <v>49018</v>
      </c>
      <c r="F2789" s="6">
        <v>6.3750000000000001E-2</v>
      </c>
      <c r="G2789" s="6">
        <v>6.5632599999999999E-2</v>
      </c>
      <c r="H2789" s="6">
        <v>6.5632599999999999E-2</v>
      </c>
      <c r="I2789" s="6">
        <v>6.5632599999999999E-2</v>
      </c>
      <c r="J2789" s="6">
        <v>6.5632599999999999E-2</v>
      </c>
      <c r="K2789" s="6">
        <v>6.5632599999999999E-2</v>
      </c>
      <c r="L2789" s="6">
        <v>6.5632599999999999E-2</v>
      </c>
      <c r="N2789" s="8">
        <v>1879600</v>
      </c>
      <c r="P2789" s="8">
        <v>1879600</v>
      </c>
      <c r="R2789" s="8">
        <v>1879600</v>
      </c>
      <c r="T2789" s="8">
        <v>1</v>
      </c>
      <c r="U2789" s="8">
        <v>6.6900000000000001E-2</v>
      </c>
      <c r="V2789">
        <f t="shared" si="249"/>
        <v>2021</v>
      </c>
      <c r="W2789">
        <f t="shared" si="251"/>
        <v>2021</v>
      </c>
      <c r="X2789" t="str">
        <f t="shared" si="250"/>
        <v>PBS0</v>
      </c>
    </row>
    <row r="2790" spans="1:24" x14ac:dyDescent="0.2">
      <c r="A2790" s="4">
        <v>44223</v>
      </c>
      <c r="B2790" s="4">
        <v>44224</v>
      </c>
      <c r="C2790" t="s">
        <v>880</v>
      </c>
      <c r="D2790" t="s">
        <v>337</v>
      </c>
      <c r="E2790" s="4">
        <v>50086</v>
      </c>
      <c r="F2790" s="6">
        <v>6.0999999999999999E-2</v>
      </c>
      <c r="G2790" s="6">
        <v>6.6199999999999995E-2</v>
      </c>
      <c r="H2790" s="6">
        <v>6.6199999999999995E-2</v>
      </c>
      <c r="I2790" s="6">
        <v>6.6199999999999995E-2</v>
      </c>
      <c r="J2790" s="6">
        <v>6.6199999999999995E-2</v>
      </c>
      <c r="K2790" s="6">
        <v>6.6199999999999995E-2</v>
      </c>
      <c r="L2790" s="6">
        <v>6.6199999999999995E-2</v>
      </c>
      <c r="N2790" s="8">
        <v>1863600</v>
      </c>
      <c r="P2790" s="8">
        <v>1863600</v>
      </c>
      <c r="R2790" s="8">
        <v>1863600</v>
      </c>
      <c r="T2790" s="8">
        <v>1</v>
      </c>
      <c r="U2790" s="8">
        <v>6.7299999999999999E-2</v>
      </c>
      <c r="V2790">
        <f t="shared" si="249"/>
        <v>2021</v>
      </c>
      <c r="W2790">
        <f t="shared" si="251"/>
        <v>2021</v>
      </c>
      <c r="X2790" t="str">
        <f t="shared" si="250"/>
        <v>PBS0</v>
      </c>
    </row>
    <row r="2791" spans="1:24" x14ac:dyDescent="0.2">
      <c r="A2791" s="4">
        <v>44223</v>
      </c>
      <c r="B2791" s="4">
        <v>44224</v>
      </c>
      <c r="C2791" t="s">
        <v>880</v>
      </c>
      <c r="D2791" t="s">
        <v>906</v>
      </c>
      <c r="E2791" s="4">
        <v>53615</v>
      </c>
      <c r="F2791" s="6">
        <v>7.7499999999999999E-2</v>
      </c>
      <c r="G2791" s="6">
        <v>7.0457599999999995E-2</v>
      </c>
      <c r="H2791" s="6">
        <v>7.0457599999999995E-2</v>
      </c>
      <c r="I2791" s="6">
        <v>7.0457599999999995E-2</v>
      </c>
      <c r="J2791" s="6">
        <v>7.0457599999999995E-2</v>
      </c>
      <c r="K2791" s="6">
        <v>7.0457599999999995E-2</v>
      </c>
      <c r="L2791" s="6">
        <v>7.0457599999999995E-2</v>
      </c>
      <c r="N2791" s="8">
        <v>3964000</v>
      </c>
      <c r="P2791" s="8">
        <v>3964000</v>
      </c>
      <c r="R2791" s="8">
        <v>2806800</v>
      </c>
      <c r="T2791" s="8">
        <v>1.4122844520450335</v>
      </c>
      <c r="U2791" s="8">
        <v>7.0699999999999999E-2</v>
      </c>
      <c r="V2791">
        <f t="shared" si="249"/>
        <v>2021</v>
      </c>
      <c r="W2791">
        <f t="shared" si="251"/>
        <v>2021</v>
      </c>
      <c r="X2791" t="str">
        <f t="shared" si="250"/>
        <v>PBS0</v>
      </c>
    </row>
    <row r="2792" spans="1:24" x14ac:dyDescent="0.2">
      <c r="A2792" s="4">
        <v>44229</v>
      </c>
      <c r="B2792" s="4">
        <v>44231</v>
      </c>
      <c r="C2792" t="s">
        <v>628</v>
      </c>
      <c r="D2792" t="s">
        <v>983</v>
      </c>
      <c r="E2792" s="4">
        <v>44321</v>
      </c>
      <c r="F2792" s="6" t="s">
        <v>630</v>
      </c>
      <c r="G2792" s="6">
        <v>2.9499999999999998E-2</v>
      </c>
      <c r="H2792" s="6">
        <v>2.9917900000000001E-2</v>
      </c>
      <c r="I2792" s="6">
        <v>3.09E-2</v>
      </c>
      <c r="J2792" s="6">
        <v>2.9499999999999998E-2</v>
      </c>
      <c r="K2792" s="6">
        <v>2.9711100000000001E-2</v>
      </c>
      <c r="L2792" s="6">
        <v>0.03</v>
      </c>
      <c r="M2792" s="8">
        <v>35000000</v>
      </c>
      <c r="N2792" s="8">
        <v>1550000</v>
      </c>
      <c r="O2792" s="8">
        <v>83794900</v>
      </c>
      <c r="P2792" s="8">
        <v>1550000</v>
      </c>
      <c r="Q2792" s="8">
        <v>37200000</v>
      </c>
      <c r="R2792" s="8">
        <v>1000000</v>
      </c>
      <c r="S2792" s="8">
        <v>35000000</v>
      </c>
      <c r="T2792" s="8">
        <v>1.55</v>
      </c>
      <c r="U2792" s="8">
        <v>0.03</v>
      </c>
      <c r="V2792">
        <f t="shared" si="249"/>
        <v>2021</v>
      </c>
      <c r="W2792">
        <f t="shared" si="251"/>
        <v>2021</v>
      </c>
      <c r="X2792" t="str">
        <f t="shared" si="250"/>
        <v>SPN0</v>
      </c>
    </row>
    <row r="2793" spans="1:24" x14ac:dyDescent="0.2">
      <c r="A2793" s="4">
        <v>44229</v>
      </c>
      <c r="B2793" s="4">
        <v>44231</v>
      </c>
      <c r="C2793" t="s">
        <v>628</v>
      </c>
      <c r="D2793" t="s">
        <v>984</v>
      </c>
      <c r="E2793" s="4">
        <v>44595</v>
      </c>
      <c r="F2793" s="6" t="s">
        <v>630</v>
      </c>
      <c r="G2793" s="6">
        <v>3.2199999999999999E-2</v>
      </c>
      <c r="H2793" s="6">
        <v>3.2589699999999999E-2</v>
      </c>
      <c r="I2793" s="6">
        <v>3.3000000000000002E-2</v>
      </c>
      <c r="J2793" s="6">
        <v>3.2199999999999999E-2</v>
      </c>
      <c r="K2793" s="6">
        <v>3.2399999999999998E-2</v>
      </c>
      <c r="L2793" s="6">
        <v>3.2500000000000001E-2</v>
      </c>
      <c r="N2793" s="8">
        <v>4200000</v>
      </c>
      <c r="P2793" s="8">
        <v>2000000</v>
      </c>
      <c r="R2793" s="8">
        <v>2000000</v>
      </c>
      <c r="T2793" s="8">
        <v>2.1</v>
      </c>
      <c r="U2793" s="8">
        <v>3.2399999999999998E-2</v>
      </c>
      <c r="V2793">
        <f t="shared" si="249"/>
        <v>2021</v>
      </c>
      <c r="W2793">
        <f t="shared" si="251"/>
        <v>2021</v>
      </c>
      <c r="X2793" t="str">
        <f t="shared" si="250"/>
        <v>SPN1</v>
      </c>
    </row>
    <row r="2794" spans="1:24" x14ac:dyDescent="0.2">
      <c r="A2794" s="4">
        <v>44229</v>
      </c>
      <c r="B2794" s="4">
        <v>44231</v>
      </c>
      <c r="C2794" t="s">
        <v>628</v>
      </c>
      <c r="D2794" t="s">
        <v>918</v>
      </c>
      <c r="E2794" s="4">
        <v>46127</v>
      </c>
      <c r="F2794" s="6">
        <v>5.5E-2</v>
      </c>
      <c r="G2794" s="6">
        <v>5.1200000000000002E-2</v>
      </c>
      <c r="H2794" s="6">
        <v>5.1722200000000003E-2</v>
      </c>
      <c r="I2794" s="6">
        <v>6.1899999999999997E-2</v>
      </c>
      <c r="J2794" s="6">
        <v>5.1200000000000002E-2</v>
      </c>
      <c r="K2794" s="6">
        <v>5.1567599999999998E-2</v>
      </c>
      <c r="L2794" s="6">
        <v>5.1799999999999999E-2</v>
      </c>
      <c r="N2794" s="8">
        <v>17593000</v>
      </c>
      <c r="P2794" s="8">
        <v>13700000</v>
      </c>
      <c r="R2794" s="8">
        <v>12400000</v>
      </c>
      <c r="T2794" s="8">
        <v>1.4187903225806451</v>
      </c>
      <c r="U2794" s="8">
        <v>5.16E-2</v>
      </c>
      <c r="V2794">
        <f t="shared" si="249"/>
        <v>2021</v>
      </c>
      <c r="W2794">
        <f t="shared" si="251"/>
        <v>2021</v>
      </c>
      <c r="X2794" t="str">
        <f t="shared" si="250"/>
        <v>FR00</v>
      </c>
    </row>
    <row r="2795" spans="1:24" x14ac:dyDescent="0.2">
      <c r="A2795" s="4">
        <v>44229</v>
      </c>
      <c r="B2795" s="4">
        <v>44231</v>
      </c>
      <c r="C2795" t="s">
        <v>628</v>
      </c>
      <c r="D2795" t="s">
        <v>919</v>
      </c>
      <c r="E2795" s="4">
        <v>47894</v>
      </c>
      <c r="F2795" s="6">
        <v>6.5000000000000002E-2</v>
      </c>
      <c r="G2795" s="6">
        <v>6.0999999999999999E-2</v>
      </c>
      <c r="H2795" s="6">
        <v>6.1671799999999999E-2</v>
      </c>
      <c r="I2795" s="6">
        <v>6.3399999999999998E-2</v>
      </c>
      <c r="J2795" s="6">
        <v>6.0999999999999999E-2</v>
      </c>
      <c r="K2795" s="6">
        <v>6.1299800000000002E-2</v>
      </c>
      <c r="L2795" s="6">
        <v>6.1400000000000003E-2</v>
      </c>
      <c r="N2795" s="8">
        <v>34797500</v>
      </c>
      <c r="P2795" s="8">
        <v>12450000</v>
      </c>
      <c r="R2795" s="8">
        <v>12450000</v>
      </c>
      <c r="T2795" s="8">
        <v>2.7949799196787151</v>
      </c>
      <c r="U2795" s="8">
        <v>6.13E-2</v>
      </c>
      <c r="V2795">
        <f t="shared" si="249"/>
        <v>2021</v>
      </c>
      <c r="W2795">
        <f t="shared" si="251"/>
        <v>2021</v>
      </c>
      <c r="X2795" t="str">
        <f t="shared" si="250"/>
        <v>FR00</v>
      </c>
    </row>
    <row r="2796" spans="1:24" x14ac:dyDescent="0.2">
      <c r="A2796" s="4">
        <v>44229</v>
      </c>
      <c r="B2796" s="4">
        <v>44231</v>
      </c>
      <c r="C2796" t="s">
        <v>628</v>
      </c>
      <c r="D2796" t="s">
        <v>974</v>
      </c>
      <c r="E2796" s="4">
        <v>49841</v>
      </c>
      <c r="F2796" s="6">
        <v>6.25E-2</v>
      </c>
      <c r="G2796" s="6">
        <v>6.2E-2</v>
      </c>
      <c r="H2796" s="6">
        <v>6.2924800000000003E-2</v>
      </c>
      <c r="I2796" s="6">
        <v>6.54E-2</v>
      </c>
      <c r="J2796" s="6">
        <v>6.2E-2</v>
      </c>
      <c r="K2796" s="6">
        <v>6.23825E-2</v>
      </c>
      <c r="L2796" s="6">
        <v>6.25E-2</v>
      </c>
      <c r="N2796" s="8">
        <v>6908800</v>
      </c>
      <c r="P2796" s="8">
        <v>800000</v>
      </c>
      <c r="R2796" s="8">
        <v>750000</v>
      </c>
      <c r="T2796" s="8">
        <v>9.2117333333333331</v>
      </c>
      <c r="U2796" s="8">
        <v>6.2399999999999997E-2</v>
      </c>
      <c r="V2796">
        <f t="shared" si="249"/>
        <v>2021</v>
      </c>
      <c r="W2796">
        <f t="shared" si="251"/>
        <v>2021</v>
      </c>
      <c r="X2796" t="str">
        <f t="shared" si="250"/>
        <v>FR00</v>
      </c>
    </row>
    <row r="2797" spans="1:24" x14ac:dyDescent="0.2">
      <c r="A2797" s="4">
        <v>44229</v>
      </c>
      <c r="B2797" s="4">
        <v>44231</v>
      </c>
      <c r="C2797" t="s">
        <v>628</v>
      </c>
      <c r="D2797" t="s">
        <v>851</v>
      </c>
      <c r="E2797" s="4">
        <v>51241</v>
      </c>
      <c r="F2797" s="6">
        <v>7.4999999999999997E-2</v>
      </c>
      <c r="G2797" s="6">
        <v>6.7799999999999999E-2</v>
      </c>
      <c r="H2797" s="6">
        <v>6.8218899999999999E-2</v>
      </c>
      <c r="I2797" s="6">
        <v>6.9500000000000006E-2</v>
      </c>
      <c r="J2797" s="6">
        <v>6.7799999999999999E-2</v>
      </c>
      <c r="K2797" s="6">
        <v>6.7996600000000004E-2</v>
      </c>
      <c r="L2797" s="6">
        <v>6.8099999999999994E-2</v>
      </c>
      <c r="N2797" s="8">
        <v>13376000</v>
      </c>
      <c r="P2797" s="8">
        <v>5000000</v>
      </c>
      <c r="R2797" s="8">
        <v>4900000</v>
      </c>
      <c r="T2797" s="8">
        <v>2.7297959183673468</v>
      </c>
      <c r="U2797" s="8">
        <v>6.8000000000000005E-2</v>
      </c>
      <c r="V2797">
        <f t="shared" si="249"/>
        <v>2021</v>
      </c>
      <c r="W2797">
        <f t="shared" si="251"/>
        <v>2021</v>
      </c>
      <c r="X2797" t="str">
        <f t="shared" si="250"/>
        <v>FR00</v>
      </c>
    </row>
    <row r="2798" spans="1:24" x14ac:dyDescent="0.2">
      <c r="A2798" s="4">
        <v>44229</v>
      </c>
      <c r="B2798" s="4">
        <v>44231</v>
      </c>
      <c r="C2798" t="s">
        <v>628</v>
      </c>
      <c r="D2798" t="s">
        <v>975</v>
      </c>
      <c r="E2798" s="4">
        <v>55380</v>
      </c>
      <c r="F2798" s="6">
        <v>6.8750000000000006E-2</v>
      </c>
      <c r="G2798" s="6">
        <v>6.3399999999999998E-2</v>
      </c>
      <c r="H2798" s="6">
        <v>6.7656300000000003E-2</v>
      </c>
      <c r="I2798" s="6">
        <v>6.9099999999999995E-2</v>
      </c>
      <c r="J2798" s="6">
        <v>6.3399999999999998E-2</v>
      </c>
      <c r="K2798" s="6">
        <v>6.7447400000000005E-2</v>
      </c>
      <c r="L2798" s="6">
        <v>6.7500000000000004E-2</v>
      </c>
      <c r="N2798" s="8">
        <v>5369600</v>
      </c>
      <c r="P2798" s="8">
        <v>1700000</v>
      </c>
      <c r="R2798" s="8">
        <v>1500000</v>
      </c>
      <c r="T2798" s="8">
        <v>3.5797333333333334</v>
      </c>
      <c r="U2798" s="8">
        <v>6.7500000000000004E-2</v>
      </c>
      <c r="V2798">
        <f t="shared" si="249"/>
        <v>2021</v>
      </c>
      <c r="W2798">
        <f t="shared" si="251"/>
        <v>2021</v>
      </c>
      <c r="X2798" t="str">
        <f t="shared" si="250"/>
        <v>FR00</v>
      </c>
    </row>
    <row r="2799" spans="1:24" x14ac:dyDescent="0.2">
      <c r="A2799" s="4">
        <v>44236</v>
      </c>
      <c r="B2799" s="4">
        <v>44238</v>
      </c>
      <c r="C2799" t="s">
        <v>628</v>
      </c>
      <c r="D2799" t="s">
        <v>985</v>
      </c>
      <c r="E2799" s="4">
        <v>44418</v>
      </c>
      <c r="F2799" s="6" t="s">
        <v>630</v>
      </c>
      <c r="G2799" s="6">
        <v>3.09E-2</v>
      </c>
      <c r="H2799" s="6">
        <v>3.18313E-2</v>
      </c>
      <c r="I2799" s="6">
        <v>3.3000000000000002E-2</v>
      </c>
      <c r="J2799" s="6">
        <v>3.09E-2</v>
      </c>
      <c r="K2799" s="6">
        <v>3.1E-2</v>
      </c>
      <c r="L2799" s="6">
        <v>3.1099999999999999E-2</v>
      </c>
      <c r="M2799" s="8">
        <v>12000000</v>
      </c>
      <c r="N2799" s="8">
        <v>3650000</v>
      </c>
      <c r="O2799" s="8">
        <v>26105400</v>
      </c>
      <c r="P2799" s="8">
        <v>1100000</v>
      </c>
      <c r="Q2799" s="8">
        <v>13800000</v>
      </c>
      <c r="R2799" s="8">
        <v>1100000</v>
      </c>
      <c r="S2799" s="8">
        <v>12000000</v>
      </c>
      <c r="T2799" s="8">
        <v>3.3181818181818183</v>
      </c>
      <c r="U2799" s="8">
        <v>3.1E-2</v>
      </c>
      <c r="V2799">
        <f t="shared" si="249"/>
        <v>2021</v>
      </c>
      <c r="W2799">
        <f t="shared" si="251"/>
        <v>2021</v>
      </c>
      <c r="X2799" t="str">
        <f t="shared" si="250"/>
        <v>SPNS</v>
      </c>
    </row>
    <row r="2800" spans="1:24" x14ac:dyDescent="0.2">
      <c r="A2800" s="4">
        <v>44236</v>
      </c>
      <c r="B2800" s="4">
        <v>44238</v>
      </c>
      <c r="C2800" t="s">
        <v>628</v>
      </c>
      <c r="D2800" t="s">
        <v>884</v>
      </c>
      <c r="E2800" s="4">
        <v>45061</v>
      </c>
      <c r="F2800" s="6">
        <v>6.5000000000000002E-2</v>
      </c>
      <c r="G2800" s="6">
        <v>4.4499999999999998E-2</v>
      </c>
      <c r="H2800" s="6">
        <v>4.6703799999999997E-2</v>
      </c>
      <c r="I2800" s="6">
        <v>0.05</v>
      </c>
      <c r="J2800" s="6">
        <v>4.4499999999999998E-2</v>
      </c>
      <c r="K2800" s="6">
        <v>4.5855399999999998E-2</v>
      </c>
      <c r="L2800" s="6">
        <v>4.6199999999999998E-2</v>
      </c>
      <c r="N2800" s="8">
        <v>2216000</v>
      </c>
      <c r="P2800" s="8">
        <v>1550000</v>
      </c>
      <c r="R2800" s="8">
        <v>1400000</v>
      </c>
      <c r="T2800" s="8">
        <v>1.582857142857143</v>
      </c>
      <c r="U2800" s="8">
        <v>4.5999999999999999E-2</v>
      </c>
      <c r="V2800">
        <f t="shared" si="249"/>
        <v>2021</v>
      </c>
      <c r="W2800">
        <f t="shared" si="251"/>
        <v>2021</v>
      </c>
      <c r="X2800" t="str">
        <f t="shared" si="250"/>
        <v>PBS0</v>
      </c>
    </row>
    <row r="2801" spans="1:24" x14ac:dyDescent="0.2">
      <c r="A2801" s="4">
        <v>44236</v>
      </c>
      <c r="B2801" s="4">
        <v>44238</v>
      </c>
      <c r="C2801" t="s">
        <v>628</v>
      </c>
      <c r="D2801" t="s">
        <v>697</v>
      </c>
      <c r="E2801" s="4">
        <v>45945</v>
      </c>
      <c r="F2801" s="6">
        <v>6.1249999999999999E-2</v>
      </c>
      <c r="G2801" s="6">
        <v>5.3400000000000003E-2</v>
      </c>
      <c r="H2801" s="6">
        <v>5.4607099999999999E-2</v>
      </c>
      <c r="I2801" s="6">
        <v>5.6500000000000002E-2</v>
      </c>
      <c r="J2801" s="6">
        <v>5.3400000000000003E-2</v>
      </c>
      <c r="K2801" s="6">
        <v>5.40905E-2</v>
      </c>
      <c r="L2801" s="6">
        <v>5.45E-2</v>
      </c>
      <c r="N2801" s="8">
        <v>2476000</v>
      </c>
      <c r="P2801" s="8">
        <v>1400000</v>
      </c>
      <c r="R2801" s="8">
        <v>1400000</v>
      </c>
      <c r="T2801" s="8">
        <v>1.7685714285714285</v>
      </c>
      <c r="U2801" s="8">
        <v>5.4100000000000002E-2</v>
      </c>
      <c r="V2801">
        <f t="shared" si="249"/>
        <v>2021</v>
      </c>
      <c r="W2801">
        <f t="shared" si="251"/>
        <v>2021</v>
      </c>
      <c r="X2801" t="str">
        <f t="shared" si="250"/>
        <v>PBS0</v>
      </c>
    </row>
    <row r="2802" spans="1:24" x14ac:dyDescent="0.2">
      <c r="A2802" s="4">
        <v>44236</v>
      </c>
      <c r="B2802" s="4">
        <v>44238</v>
      </c>
      <c r="C2802" t="s">
        <v>628</v>
      </c>
      <c r="D2802" t="s">
        <v>981</v>
      </c>
      <c r="E2802" s="4">
        <v>49018</v>
      </c>
      <c r="F2802" s="6">
        <v>6.3750000000000001E-2</v>
      </c>
      <c r="G2802" s="6">
        <v>6.4899999999999999E-2</v>
      </c>
      <c r="H2802" s="6">
        <v>6.59666E-2</v>
      </c>
      <c r="I2802" s="6">
        <v>6.7500000000000004E-2</v>
      </c>
      <c r="J2802" s="6">
        <v>6.4899999999999999E-2</v>
      </c>
      <c r="K2802" s="6">
        <v>6.55559E-2</v>
      </c>
      <c r="L2802" s="6">
        <v>6.6000000000000003E-2</v>
      </c>
      <c r="N2802" s="8">
        <v>5773200</v>
      </c>
      <c r="P2802" s="8">
        <v>5200000</v>
      </c>
      <c r="R2802" s="8">
        <v>4300000</v>
      </c>
      <c r="T2802" s="8">
        <v>1.3426046511627907</v>
      </c>
      <c r="U2802" s="8">
        <v>6.5799999999999997E-2</v>
      </c>
      <c r="V2802">
        <f t="shared" si="249"/>
        <v>2021</v>
      </c>
      <c r="W2802">
        <f t="shared" si="251"/>
        <v>2021</v>
      </c>
      <c r="X2802" t="str">
        <f t="shared" si="250"/>
        <v>PBS0</v>
      </c>
    </row>
    <row r="2803" spans="1:24" x14ac:dyDescent="0.2">
      <c r="A2803" s="4">
        <v>44236</v>
      </c>
      <c r="B2803" s="4">
        <v>44238</v>
      </c>
      <c r="C2803" t="s">
        <v>628</v>
      </c>
      <c r="D2803" t="s">
        <v>337</v>
      </c>
      <c r="E2803" s="4">
        <v>50086</v>
      </c>
      <c r="F2803" s="6">
        <v>6.0999999999999999E-2</v>
      </c>
      <c r="G2803" s="6">
        <v>6.6000000000000003E-2</v>
      </c>
      <c r="H2803" s="6">
        <v>6.6808599999999996E-2</v>
      </c>
      <c r="I2803" s="6">
        <v>6.8099999999999994E-2</v>
      </c>
      <c r="J2803" s="6">
        <v>6.6000000000000003E-2</v>
      </c>
      <c r="K2803" s="6">
        <v>6.6163700000000006E-2</v>
      </c>
      <c r="L2803" s="6">
        <v>6.6299999999999998E-2</v>
      </c>
      <c r="N2803" s="8">
        <v>6888700</v>
      </c>
      <c r="P2803" s="8">
        <v>2850000</v>
      </c>
      <c r="R2803" s="8">
        <v>2300000</v>
      </c>
      <c r="T2803" s="8">
        <v>2.9950869565217393</v>
      </c>
      <c r="U2803" s="8">
        <v>6.6199999999999995E-2</v>
      </c>
      <c r="V2803">
        <f t="shared" si="249"/>
        <v>2021</v>
      </c>
      <c r="W2803">
        <f t="shared" si="251"/>
        <v>2021</v>
      </c>
      <c r="X2803" t="str">
        <f t="shared" si="250"/>
        <v>PBS0</v>
      </c>
    </row>
    <row r="2804" spans="1:24" x14ac:dyDescent="0.2">
      <c r="A2804" s="4">
        <v>44236</v>
      </c>
      <c r="B2804" s="4">
        <v>44238</v>
      </c>
      <c r="C2804" t="s">
        <v>628</v>
      </c>
      <c r="D2804" t="s">
        <v>906</v>
      </c>
      <c r="E2804" s="4">
        <v>53615</v>
      </c>
      <c r="F2804" s="6">
        <v>7.7499999999999999E-2</v>
      </c>
      <c r="G2804" s="6">
        <v>7.0000000000000007E-2</v>
      </c>
      <c r="H2804" s="6">
        <v>7.0386500000000005E-2</v>
      </c>
      <c r="I2804" s="6">
        <v>7.1999999999999995E-2</v>
      </c>
      <c r="J2804" s="6">
        <v>7.0000000000000007E-2</v>
      </c>
      <c r="K2804" s="6">
        <v>7.0285600000000004E-2</v>
      </c>
      <c r="L2804" s="6">
        <v>7.0300000000000001E-2</v>
      </c>
      <c r="N2804" s="8">
        <v>5101500</v>
      </c>
      <c r="P2804" s="8">
        <v>1700000</v>
      </c>
      <c r="R2804" s="8">
        <v>1500000</v>
      </c>
      <c r="T2804" s="8">
        <v>3.4009999999999998</v>
      </c>
      <c r="U2804" s="8">
        <v>7.0300000000000001E-2</v>
      </c>
      <c r="V2804">
        <f t="shared" si="249"/>
        <v>2021</v>
      </c>
      <c r="W2804">
        <f t="shared" si="251"/>
        <v>2021</v>
      </c>
      <c r="X2804" t="str">
        <f t="shared" si="250"/>
        <v>PBS0</v>
      </c>
    </row>
    <row r="2805" spans="1:24" x14ac:dyDescent="0.2">
      <c r="A2805" s="4">
        <v>44243</v>
      </c>
      <c r="B2805" s="4">
        <v>44245</v>
      </c>
      <c r="C2805" t="s">
        <v>628</v>
      </c>
      <c r="D2805" t="s">
        <v>986</v>
      </c>
      <c r="E2805" s="4">
        <v>44335</v>
      </c>
      <c r="F2805" s="6" t="s">
        <v>630</v>
      </c>
      <c r="G2805" s="6">
        <v>2.9000000000000001E-2</v>
      </c>
      <c r="H2805" s="6">
        <v>2.9864700000000001E-2</v>
      </c>
      <c r="I2805" s="6">
        <v>3.0499999999999999E-2</v>
      </c>
      <c r="J2805" s="6">
        <v>2.9000000000000001E-2</v>
      </c>
      <c r="K2805" s="6">
        <v>2.9702800000000001E-2</v>
      </c>
      <c r="L2805" s="6">
        <v>0.03</v>
      </c>
      <c r="M2805" s="8">
        <v>35000000</v>
      </c>
      <c r="N2805" s="8">
        <v>1286000</v>
      </c>
      <c r="O2805" s="8">
        <v>60845100</v>
      </c>
      <c r="P2805" s="8">
        <v>1286000</v>
      </c>
      <c r="Q2805" s="8">
        <v>34036000</v>
      </c>
      <c r="R2805" s="8">
        <v>1000000</v>
      </c>
      <c r="S2805" s="8">
        <v>30000000</v>
      </c>
      <c r="T2805" s="8">
        <v>1.286</v>
      </c>
      <c r="U2805" s="8">
        <v>0.03</v>
      </c>
      <c r="V2805">
        <f t="shared" si="249"/>
        <v>2021</v>
      </c>
      <c r="W2805">
        <f t="shared" si="251"/>
        <v>2021</v>
      </c>
      <c r="X2805" t="str">
        <f t="shared" si="250"/>
        <v>SPN0</v>
      </c>
    </row>
    <row r="2806" spans="1:24" x14ac:dyDescent="0.2">
      <c r="A2806" s="4">
        <v>44243</v>
      </c>
      <c r="B2806" s="4">
        <v>44245</v>
      </c>
      <c r="C2806" t="s">
        <v>628</v>
      </c>
      <c r="D2806" t="s">
        <v>984</v>
      </c>
      <c r="E2806" s="4">
        <v>44595</v>
      </c>
      <c r="F2806" s="6" t="s">
        <v>630</v>
      </c>
      <c r="G2806" s="6">
        <v>3.2000000000000001E-2</v>
      </c>
      <c r="H2806" s="6">
        <v>3.2408699999999999E-2</v>
      </c>
      <c r="I2806" s="6">
        <v>3.3000000000000002E-2</v>
      </c>
      <c r="J2806" s="6">
        <v>3.2000000000000001E-2</v>
      </c>
      <c r="K2806" s="6">
        <v>3.2274999999999998E-2</v>
      </c>
      <c r="L2806" s="6">
        <v>3.2399999999999998E-2</v>
      </c>
      <c r="N2806" s="8">
        <v>4950000</v>
      </c>
      <c r="P2806" s="8">
        <v>4500000</v>
      </c>
      <c r="R2806" s="8">
        <v>3200000</v>
      </c>
      <c r="T2806" s="8">
        <v>1.546875</v>
      </c>
      <c r="U2806" s="8">
        <v>3.2399999999999998E-2</v>
      </c>
      <c r="V2806">
        <f t="shared" si="249"/>
        <v>2021</v>
      </c>
      <c r="W2806">
        <f t="shared" si="251"/>
        <v>2021</v>
      </c>
      <c r="X2806" t="str">
        <f t="shared" si="250"/>
        <v>SPN1</v>
      </c>
    </row>
    <row r="2807" spans="1:24" x14ac:dyDescent="0.2">
      <c r="A2807" s="4">
        <v>44243</v>
      </c>
      <c r="B2807" s="4">
        <v>44245</v>
      </c>
      <c r="C2807" t="s">
        <v>628</v>
      </c>
      <c r="D2807" t="s">
        <v>918</v>
      </c>
      <c r="E2807" s="4">
        <v>46127</v>
      </c>
      <c r="F2807" s="6">
        <v>5.5E-2</v>
      </c>
      <c r="G2807" s="6">
        <v>5.2499999999999998E-2</v>
      </c>
      <c r="H2807" s="6">
        <v>5.3171299999999998E-2</v>
      </c>
      <c r="I2807" s="6">
        <v>5.5500000000000001E-2</v>
      </c>
      <c r="J2807" s="6">
        <v>5.2499999999999998E-2</v>
      </c>
      <c r="K2807" s="6">
        <v>5.28338E-2</v>
      </c>
      <c r="L2807" s="6">
        <v>5.3199999999999997E-2</v>
      </c>
      <c r="N2807" s="8">
        <v>15933000</v>
      </c>
      <c r="P2807" s="8">
        <v>12450000</v>
      </c>
      <c r="R2807" s="8">
        <v>10800000</v>
      </c>
      <c r="T2807" s="8">
        <v>1.4752777777777777</v>
      </c>
      <c r="U2807" s="8">
        <v>5.2900000000000003E-2</v>
      </c>
      <c r="V2807">
        <f t="shared" si="249"/>
        <v>2021</v>
      </c>
      <c r="W2807">
        <f t="shared" si="251"/>
        <v>2021</v>
      </c>
      <c r="X2807" t="str">
        <f t="shared" si="250"/>
        <v>FR00</v>
      </c>
    </row>
    <row r="2808" spans="1:24" x14ac:dyDescent="0.2">
      <c r="A2808" s="4">
        <v>44243</v>
      </c>
      <c r="B2808" s="4">
        <v>44245</v>
      </c>
      <c r="C2808" t="s">
        <v>628</v>
      </c>
      <c r="D2808" t="s">
        <v>919</v>
      </c>
      <c r="E2808" s="4">
        <v>47894</v>
      </c>
      <c r="F2808" s="6">
        <v>6.5000000000000002E-2</v>
      </c>
      <c r="G2808" s="6">
        <v>6.2E-2</v>
      </c>
      <c r="H2808" s="6">
        <v>6.2856999999999996E-2</v>
      </c>
      <c r="I2808" s="6">
        <v>6.4100000000000004E-2</v>
      </c>
      <c r="J2808" s="6">
        <v>6.2E-2</v>
      </c>
      <c r="K2808" s="6">
        <v>6.2386299999999999E-2</v>
      </c>
      <c r="L2808" s="6">
        <v>6.2600000000000003E-2</v>
      </c>
      <c r="N2808" s="8">
        <v>15060500</v>
      </c>
      <c r="P2808" s="8">
        <v>5400000</v>
      </c>
      <c r="R2808" s="8">
        <v>5200000</v>
      </c>
      <c r="T2808" s="8">
        <v>2.8962500000000002</v>
      </c>
      <c r="U2808" s="8">
        <v>6.2399999999999997E-2</v>
      </c>
      <c r="V2808">
        <f t="shared" ref="V2808:V2871" si="252">YEAR(A2808)</f>
        <v>2021</v>
      </c>
      <c r="W2808">
        <f t="shared" ref="W2808:W2871" si="253">YEAR(B2808)</f>
        <v>2021</v>
      </c>
      <c r="X2808" t="str">
        <f t="shared" ref="X2808:X2871" si="254">LEFT(D2808,4)</f>
        <v>FR00</v>
      </c>
    </row>
    <row r="2809" spans="1:24" x14ac:dyDescent="0.2">
      <c r="A2809" s="4">
        <v>44243</v>
      </c>
      <c r="B2809" s="4">
        <v>44245</v>
      </c>
      <c r="C2809" t="s">
        <v>628</v>
      </c>
      <c r="D2809" t="s">
        <v>974</v>
      </c>
      <c r="E2809" s="4">
        <v>49841</v>
      </c>
      <c r="F2809" s="6">
        <v>6.25E-2</v>
      </c>
      <c r="G2809" s="6">
        <v>6.2E-2</v>
      </c>
      <c r="H2809" s="6">
        <v>6.29667E-2</v>
      </c>
      <c r="I2809" s="6">
        <v>6.5000000000000002E-2</v>
      </c>
      <c r="J2809" s="6">
        <v>6.2E-2</v>
      </c>
      <c r="K2809" s="6">
        <v>6.2580899999999995E-2</v>
      </c>
      <c r="L2809" s="6">
        <v>6.3E-2</v>
      </c>
      <c r="N2809" s="8">
        <v>8093000</v>
      </c>
      <c r="P2809" s="8">
        <v>2900000</v>
      </c>
      <c r="R2809" s="8">
        <v>2800000</v>
      </c>
      <c r="T2809" s="8">
        <v>2.8903571428571428</v>
      </c>
      <c r="U2809" s="8">
        <v>6.2600000000000003E-2</v>
      </c>
      <c r="V2809">
        <f t="shared" si="252"/>
        <v>2021</v>
      </c>
      <c r="W2809">
        <f t="shared" si="253"/>
        <v>2021</v>
      </c>
      <c r="X2809" t="str">
        <f t="shared" si="254"/>
        <v>FR00</v>
      </c>
    </row>
    <row r="2810" spans="1:24" x14ac:dyDescent="0.2">
      <c r="A2810" s="4">
        <v>44243</v>
      </c>
      <c r="B2810" s="4">
        <v>44245</v>
      </c>
      <c r="C2810" t="s">
        <v>628</v>
      </c>
      <c r="D2810" t="s">
        <v>851</v>
      </c>
      <c r="E2810" s="4">
        <v>51241</v>
      </c>
      <c r="F2810" s="6">
        <v>7.4999999999999997E-2</v>
      </c>
      <c r="G2810" s="6">
        <v>6.7799999999999999E-2</v>
      </c>
      <c r="H2810" s="6">
        <v>6.8732500000000002E-2</v>
      </c>
      <c r="I2810" s="6">
        <v>7.0000000000000007E-2</v>
      </c>
      <c r="J2810" s="6">
        <v>6.7799999999999999E-2</v>
      </c>
      <c r="K2810" s="6">
        <v>6.85997E-2</v>
      </c>
      <c r="L2810" s="6">
        <v>6.88E-2</v>
      </c>
      <c r="N2810" s="8">
        <v>10089100</v>
      </c>
      <c r="P2810" s="8">
        <v>5550000</v>
      </c>
      <c r="R2810" s="8">
        <v>5550000</v>
      </c>
      <c r="T2810" s="8">
        <v>1.817855855855856</v>
      </c>
      <c r="U2810" s="8">
        <v>6.8599999999999994E-2</v>
      </c>
      <c r="V2810">
        <f t="shared" si="252"/>
        <v>2021</v>
      </c>
      <c r="W2810">
        <f t="shared" si="253"/>
        <v>2021</v>
      </c>
      <c r="X2810" t="str">
        <f t="shared" si="254"/>
        <v>FR00</v>
      </c>
    </row>
    <row r="2811" spans="1:24" x14ac:dyDescent="0.2">
      <c r="A2811" s="4">
        <v>44243</v>
      </c>
      <c r="B2811" s="4">
        <v>44245</v>
      </c>
      <c r="C2811" t="s">
        <v>628</v>
      </c>
      <c r="D2811" t="s">
        <v>975</v>
      </c>
      <c r="E2811" s="4">
        <v>55380</v>
      </c>
      <c r="F2811" s="6">
        <v>6.8750000000000006E-2</v>
      </c>
      <c r="G2811" s="6">
        <v>6.6900000000000001E-2</v>
      </c>
      <c r="H2811" s="6">
        <v>6.7360699999999996E-2</v>
      </c>
      <c r="I2811" s="6">
        <v>6.93E-2</v>
      </c>
      <c r="J2811" s="6">
        <v>6.6900000000000001E-2</v>
      </c>
      <c r="K2811" s="6">
        <v>6.7095399999999999E-2</v>
      </c>
      <c r="L2811" s="6">
        <v>6.7100000000000007E-2</v>
      </c>
      <c r="N2811" s="8">
        <v>5433500</v>
      </c>
      <c r="P2811" s="8">
        <v>1950000</v>
      </c>
      <c r="R2811" s="8">
        <v>1450000</v>
      </c>
      <c r="T2811" s="8">
        <v>3.7472413793103447</v>
      </c>
      <c r="U2811" s="8">
        <v>6.7299999999999999E-2</v>
      </c>
      <c r="V2811">
        <f t="shared" si="252"/>
        <v>2021</v>
      </c>
      <c r="W2811">
        <f t="shared" si="253"/>
        <v>2021</v>
      </c>
      <c r="X2811" t="str">
        <f t="shared" si="254"/>
        <v>FR00</v>
      </c>
    </row>
    <row r="2812" spans="1:24" x14ac:dyDescent="0.2">
      <c r="A2812" s="4">
        <v>44249</v>
      </c>
      <c r="B2812" s="4">
        <v>44251</v>
      </c>
      <c r="C2812" t="s">
        <v>624</v>
      </c>
      <c r="D2812" t="s">
        <v>987</v>
      </c>
      <c r="E2812" s="4">
        <v>45337</v>
      </c>
      <c r="F2812" s="6">
        <v>5.57E-2</v>
      </c>
      <c r="K2812" s="6">
        <v>5.57E-2</v>
      </c>
      <c r="M2812" s="8">
        <v>20000000</v>
      </c>
      <c r="N2812" s="8">
        <v>26000868</v>
      </c>
      <c r="O2812" s="8">
        <v>26000868</v>
      </c>
      <c r="P2812" s="8">
        <v>26000868</v>
      </c>
      <c r="Q2812" s="8">
        <v>26000868</v>
      </c>
      <c r="R2812" s="8">
        <v>26000868</v>
      </c>
      <c r="S2812" s="8">
        <v>26000868</v>
      </c>
      <c r="T2812" s="8">
        <v>1</v>
      </c>
      <c r="U2812" s="8">
        <v>5.57E-2</v>
      </c>
      <c r="V2812">
        <f t="shared" si="252"/>
        <v>2021</v>
      </c>
      <c r="W2812">
        <f t="shared" si="253"/>
        <v>2021</v>
      </c>
      <c r="X2812" t="str">
        <f t="shared" si="254"/>
        <v>ORI0</v>
      </c>
    </row>
    <row r="2813" spans="1:24" x14ac:dyDescent="0.2">
      <c r="A2813" s="4">
        <v>44250</v>
      </c>
      <c r="B2813" s="4">
        <v>44252</v>
      </c>
      <c r="C2813" t="s">
        <v>628</v>
      </c>
      <c r="D2813" t="s">
        <v>985</v>
      </c>
      <c r="E2813" s="4">
        <v>44418</v>
      </c>
      <c r="F2813" s="6" t="s">
        <v>630</v>
      </c>
      <c r="G2813" s="6">
        <v>3.0300000000000001E-2</v>
      </c>
      <c r="H2813" s="6">
        <v>3.1258099999999997E-2</v>
      </c>
      <c r="I2813" s="6">
        <v>4.4999999999999998E-2</v>
      </c>
      <c r="J2813" s="6">
        <v>3.0300000000000001E-2</v>
      </c>
      <c r="K2813" s="6">
        <v>3.0794999999999999E-2</v>
      </c>
      <c r="L2813" s="6">
        <v>3.1199999999999999E-2</v>
      </c>
      <c r="M2813" s="8">
        <v>12000000</v>
      </c>
      <c r="N2813" s="8">
        <v>4880000</v>
      </c>
      <c r="O2813" s="8">
        <v>24238500</v>
      </c>
      <c r="P2813" s="8">
        <v>4050000</v>
      </c>
      <c r="Q2813" s="8">
        <v>5325000</v>
      </c>
      <c r="R2813" s="8">
        <v>4050000</v>
      </c>
      <c r="S2813" s="8">
        <v>4995000</v>
      </c>
      <c r="T2813" s="8">
        <v>1.2049382716049384</v>
      </c>
      <c r="U2813" s="8">
        <v>3.0800000000000001E-2</v>
      </c>
      <c r="V2813">
        <f t="shared" si="252"/>
        <v>2021</v>
      </c>
      <c r="W2813">
        <f t="shared" si="253"/>
        <v>2021</v>
      </c>
      <c r="X2813" t="str">
        <f t="shared" si="254"/>
        <v>SPNS</v>
      </c>
    </row>
    <row r="2814" spans="1:24" x14ac:dyDescent="0.2">
      <c r="A2814" s="4">
        <v>44250</v>
      </c>
      <c r="B2814" s="4">
        <v>44252</v>
      </c>
      <c r="C2814" t="s">
        <v>628</v>
      </c>
      <c r="D2814" t="s">
        <v>884</v>
      </c>
      <c r="E2814" s="4">
        <v>45061</v>
      </c>
      <c r="F2814" s="6">
        <v>6.5000000000000002E-2</v>
      </c>
      <c r="G2814" s="6">
        <v>4.7100000000000003E-2</v>
      </c>
      <c r="H2814" s="6">
        <v>4.91621E-2</v>
      </c>
      <c r="I2814" s="6">
        <v>5.2900000000000003E-2</v>
      </c>
      <c r="J2814" s="6">
        <v>0</v>
      </c>
      <c r="K2814" s="6">
        <v>0</v>
      </c>
      <c r="L2814" s="6">
        <v>0</v>
      </c>
      <c r="N2814" s="8">
        <v>4225000</v>
      </c>
      <c r="P2814" s="8">
        <v>0</v>
      </c>
      <c r="R2814" s="8">
        <v>0</v>
      </c>
      <c r="T2814" s="8">
        <v>0</v>
      </c>
      <c r="U2814" s="8">
        <v>4.6600000000000003E-2</v>
      </c>
      <c r="V2814">
        <f t="shared" si="252"/>
        <v>2021</v>
      </c>
      <c r="W2814">
        <f t="shared" si="253"/>
        <v>2021</v>
      </c>
      <c r="X2814" t="str">
        <f t="shared" si="254"/>
        <v>PBS0</v>
      </c>
    </row>
    <row r="2815" spans="1:24" x14ac:dyDescent="0.2">
      <c r="A2815" s="4">
        <v>44250</v>
      </c>
      <c r="B2815" s="4">
        <v>44252</v>
      </c>
      <c r="C2815" t="s">
        <v>628</v>
      </c>
      <c r="D2815" t="s">
        <v>697</v>
      </c>
      <c r="E2815" s="4">
        <v>45945</v>
      </c>
      <c r="F2815" s="6">
        <v>6.1249999999999999E-2</v>
      </c>
      <c r="G2815" s="6">
        <v>5.6300000000000003E-2</v>
      </c>
      <c r="H2815" s="6">
        <v>5.8845300000000003E-2</v>
      </c>
      <c r="I2815" s="6">
        <v>0.06</v>
      </c>
      <c r="J2815" s="6">
        <v>0</v>
      </c>
      <c r="K2815" s="6">
        <v>0</v>
      </c>
      <c r="L2815" s="6">
        <v>0</v>
      </c>
      <c r="N2815" s="8">
        <v>4041000</v>
      </c>
      <c r="P2815" s="8">
        <v>35000</v>
      </c>
      <c r="R2815" s="8">
        <v>0</v>
      </c>
      <c r="T2815" s="8">
        <v>0</v>
      </c>
      <c r="U2815" s="8">
        <v>5.6300000000000003E-2</v>
      </c>
      <c r="V2815">
        <f t="shared" si="252"/>
        <v>2021</v>
      </c>
      <c r="W2815">
        <f t="shared" si="253"/>
        <v>2021</v>
      </c>
      <c r="X2815" t="str">
        <f t="shared" si="254"/>
        <v>PBS0</v>
      </c>
    </row>
    <row r="2816" spans="1:24" x14ac:dyDescent="0.2">
      <c r="A2816" s="4">
        <v>44250</v>
      </c>
      <c r="B2816" s="4">
        <v>44252</v>
      </c>
      <c r="C2816" t="s">
        <v>628</v>
      </c>
      <c r="D2816" t="s">
        <v>981</v>
      </c>
      <c r="E2816" s="4">
        <v>49018</v>
      </c>
      <c r="F2816" s="6">
        <v>6.3750000000000001E-2</v>
      </c>
      <c r="G2816" s="6">
        <v>6.5799999999999997E-2</v>
      </c>
      <c r="H2816" s="6">
        <v>6.9721199999999997E-2</v>
      </c>
      <c r="I2816" s="6">
        <v>7.3999999999999996E-2</v>
      </c>
      <c r="J2816" s="6">
        <v>6.5799999999999997E-2</v>
      </c>
      <c r="K2816" s="6">
        <v>6.6094100000000003E-2</v>
      </c>
      <c r="L2816" s="6">
        <v>6.6100000000000006E-2</v>
      </c>
      <c r="N2816" s="8">
        <v>4939400</v>
      </c>
      <c r="P2816" s="8">
        <v>1070000</v>
      </c>
      <c r="R2816" s="8">
        <v>850000</v>
      </c>
      <c r="T2816" s="8">
        <v>5.8110588235294118</v>
      </c>
      <c r="U2816" s="8">
        <v>6.6299999999999998E-2</v>
      </c>
      <c r="V2816">
        <f t="shared" si="252"/>
        <v>2021</v>
      </c>
      <c r="W2816">
        <f t="shared" si="253"/>
        <v>2021</v>
      </c>
      <c r="X2816" t="str">
        <f t="shared" si="254"/>
        <v>PBS0</v>
      </c>
    </row>
    <row r="2817" spans="1:24" x14ac:dyDescent="0.2">
      <c r="A2817" s="4">
        <v>44250</v>
      </c>
      <c r="B2817" s="4">
        <v>44252</v>
      </c>
      <c r="C2817" t="s">
        <v>628</v>
      </c>
      <c r="D2817" t="s">
        <v>337</v>
      </c>
      <c r="E2817" s="4">
        <v>50086</v>
      </c>
      <c r="F2817" s="6">
        <v>6.0999999999999999E-2</v>
      </c>
      <c r="G2817" s="6">
        <v>6.5199999999999994E-2</v>
      </c>
      <c r="H2817" s="6">
        <v>7.0280899999999993E-2</v>
      </c>
      <c r="I2817" s="6">
        <v>7.3499999999999996E-2</v>
      </c>
      <c r="J2817" s="6">
        <v>6.5199999999999994E-2</v>
      </c>
      <c r="K2817" s="6">
        <v>6.5199999999999994E-2</v>
      </c>
      <c r="L2817" s="6">
        <v>6.5199999999999994E-2</v>
      </c>
      <c r="N2817" s="8">
        <v>2480100</v>
      </c>
      <c r="P2817" s="8">
        <v>105000</v>
      </c>
      <c r="R2817" s="8">
        <v>35000</v>
      </c>
      <c r="T2817" s="8">
        <v>70.86</v>
      </c>
      <c r="U2817" s="8">
        <v>6.6600000000000006E-2</v>
      </c>
      <c r="V2817">
        <f t="shared" si="252"/>
        <v>2021</v>
      </c>
      <c r="W2817">
        <f t="shared" si="253"/>
        <v>2021</v>
      </c>
      <c r="X2817" t="str">
        <f t="shared" si="254"/>
        <v>PBS0</v>
      </c>
    </row>
    <row r="2818" spans="1:24" x14ac:dyDescent="0.2">
      <c r="A2818" s="4">
        <v>44250</v>
      </c>
      <c r="B2818" s="4">
        <v>44252</v>
      </c>
      <c r="C2818" t="s">
        <v>628</v>
      </c>
      <c r="D2818" t="s">
        <v>906</v>
      </c>
      <c r="E2818" s="4">
        <v>53615</v>
      </c>
      <c r="F2818" s="6">
        <v>7.7499999999999999E-2</v>
      </c>
      <c r="G2818" s="6">
        <v>7.0499999999999993E-2</v>
      </c>
      <c r="H2818" s="6">
        <v>7.15943E-2</v>
      </c>
      <c r="I2818" s="6">
        <v>7.3999999999999996E-2</v>
      </c>
      <c r="J2818" s="6">
        <v>7.0499999999999993E-2</v>
      </c>
      <c r="K2818" s="6">
        <v>7.1238099999999999E-2</v>
      </c>
      <c r="L2818" s="6">
        <v>7.1499999999999994E-2</v>
      </c>
      <c r="N2818" s="8">
        <v>3673000</v>
      </c>
      <c r="P2818" s="8">
        <v>65000</v>
      </c>
      <c r="R2818" s="8">
        <v>60000</v>
      </c>
      <c r="T2818" s="8">
        <v>61.216666666666669</v>
      </c>
      <c r="U2818" s="8">
        <v>7.1300000000000002E-2</v>
      </c>
      <c r="V2818">
        <f t="shared" si="252"/>
        <v>2021</v>
      </c>
      <c r="W2818">
        <f t="shared" si="253"/>
        <v>2021</v>
      </c>
      <c r="X2818" t="str">
        <f t="shared" si="254"/>
        <v>PBS0</v>
      </c>
    </row>
    <row r="2819" spans="1:24" x14ac:dyDescent="0.2">
      <c r="A2819" s="4">
        <v>44251</v>
      </c>
      <c r="B2819" s="4">
        <v>44252</v>
      </c>
      <c r="C2819" t="s">
        <v>880</v>
      </c>
      <c r="D2819" t="s">
        <v>981</v>
      </c>
      <c r="E2819" s="4">
        <v>49018</v>
      </c>
      <c r="F2819" s="6">
        <v>6.3750000000000001E-2</v>
      </c>
      <c r="G2819" s="6">
        <v>6.6094100000000003E-2</v>
      </c>
      <c r="H2819" s="6">
        <v>6.6886200000000007E-2</v>
      </c>
      <c r="I2819" s="6">
        <v>6.6886200000000007E-2</v>
      </c>
      <c r="J2819" s="6">
        <v>6.6886200000000007E-2</v>
      </c>
      <c r="K2819" s="6">
        <v>6.6886200000000007E-2</v>
      </c>
      <c r="L2819" s="6">
        <v>6.6886200000000007E-2</v>
      </c>
      <c r="M2819" s="8">
        <v>7005000</v>
      </c>
      <c r="N2819" s="8">
        <v>1761300</v>
      </c>
      <c r="O2819" s="8">
        <v>7478900</v>
      </c>
      <c r="P2819" s="8">
        <v>1761300</v>
      </c>
      <c r="Q2819" s="8">
        <v>7005000</v>
      </c>
      <c r="R2819" s="8">
        <v>1761300</v>
      </c>
      <c r="S2819" s="8">
        <v>7005000</v>
      </c>
      <c r="T2819" s="8">
        <v>1</v>
      </c>
      <c r="U2819" s="8">
        <v>6.6299999999999998E-2</v>
      </c>
      <c r="V2819">
        <f t="shared" si="252"/>
        <v>2021</v>
      </c>
      <c r="W2819">
        <f t="shared" si="253"/>
        <v>2021</v>
      </c>
      <c r="X2819" t="str">
        <f t="shared" si="254"/>
        <v>PBS0</v>
      </c>
    </row>
    <row r="2820" spans="1:24" x14ac:dyDescent="0.2">
      <c r="A2820" s="4">
        <v>44251</v>
      </c>
      <c r="B2820" s="4">
        <v>44252</v>
      </c>
      <c r="C2820" t="s">
        <v>880</v>
      </c>
      <c r="D2820" t="s">
        <v>337</v>
      </c>
      <c r="E2820" s="4">
        <v>50086</v>
      </c>
      <c r="F2820" s="6">
        <v>6.0999999999999999E-2</v>
      </c>
      <c r="G2820" s="6">
        <v>6.6094100000000003E-2</v>
      </c>
      <c r="H2820" s="6">
        <v>6.6886200000000007E-2</v>
      </c>
      <c r="I2820" s="6">
        <v>6.6886200000000007E-2</v>
      </c>
      <c r="J2820" s="6">
        <v>6.6886200000000007E-2</v>
      </c>
      <c r="K2820" s="6">
        <v>6.6886200000000007E-2</v>
      </c>
      <c r="L2820" s="6">
        <v>6.6886200000000007E-2</v>
      </c>
      <c r="N2820" s="8">
        <v>2184600</v>
      </c>
      <c r="P2820" s="8">
        <v>2184600</v>
      </c>
      <c r="R2820" s="8">
        <v>2184600</v>
      </c>
      <c r="T2820" s="8">
        <v>1</v>
      </c>
      <c r="U2820" s="8">
        <v>6.6600000000000006E-2</v>
      </c>
      <c r="V2820">
        <f t="shared" si="252"/>
        <v>2021</v>
      </c>
      <c r="W2820">
        <f t="shared" si="253"/>
        <v>2021</v>
      </c>
      <c r="X2820" t="str">
        <f t="shared" si="254"/>
        <v>PBS0</v>
      </c>
    </row>
    <row r="2821" spans="1:24" x14ac:dyDescent="0.2">
      <c r="A2821" s="4">
        <v>44251</v>
      </c>
      <c r="B2821" s="4">
        <v>44252</v>
      </c>
      <c r="C2821" t="s">
        <v>880</v>
      </c>
      <c r="D2821" t="s">
        <v>906</v>
      </c>
      <c r="E2821" s="4">
        <v>53615</v>
      </c>
      <c r="F2821" s="6">
        <v>7.7499999999999999E-2</v>
      </c>
      <c r="G2821" s="6">
        <v>6.6094100000000003E-2</v>
      </c>
      <c r="H2821" s="6">
        <v>6.6886200000000007E-2</v>
      </c>
      <c r="I2821" s="6">
        <v>6.6886200000000007E-2</v>
      </c>
      <c r="J2821" s="6">
        <v>6.6886200000000007E-2</v>
      </c>
      <c r="K2821" s="6">
        <v>6.6886200000000007E-2</v>
      </c>
      <c r="L2821" s="6">
        <v>6.6886200000000007E-2</v>
      </c>
      <c r="N2821" s="8">
        <v>3533000</v>
      </c>
      <c r="P2821" s="8">
        <v>3059100</v>
      </c>
      <c r="R2821" s="8">
        <v>3059100</v>
      </c>
      <c r="T2821" s="8">
        <v>1.1549148442352326</v>
      </c>
      <c r="U2821" s="8">
        <v>7.1300000000000002E-2</v>
      </c>
      <c r="V2821">
        <f t="shared" si="252"/>
        <v>2021</v>
      </c>
      <c r="W2821">
        <f t="shared" si="253"/>
        <v>2021</v>
      </c>
      <c r="X2821" t="str">
        <f t="shared" si="254"/>
        <v>PBS0</v>
      </c>
    </row>
    <row r="2822" spans="1:24" x14ac:dyDescent="0.2">
      <c r="A2822" s="4">
        <v>44257</v>
      </c>
      <c r="B2822" s="4">
        <v>44259</v>
      </c>
      <c r="C2822" t="s">
        <v>628</v>
      </c>
      <c r="D2822" t="s">
        <v>891</v>
      </c>
      <c r="E2822" s="4">
        <v>44350</v>
      </c>
      <c r="F2822" s="6" t="s">
        <v>630</v>
      </c>
      <c r="G2822" s="6">
        <v>0.03</v>
      </c>
      <c r="H2822" s="6">
        <v>3.0072700000000001E-2</v>
      </c>
      <c r="I2822" s="6">
        <v>3.0200000000000001E-2</v>
      </c>
      <c r="J2822" s="6">
        <v>0.03</v>
      </c>
      <c r="K2822" s="6">
        <v>3.0072700000000001E-2</v>
      </c>
      <c r="L2822" s="6">
        <v>3.0200000000000001E-2</v>
      </c>
      <c r="M2822" s="8">
        <v>30000000</v>
      </c>
      <c r="N2822" s="8">
        <v>550000</v>
      </c>
      <c r="O2822" s="8">
        <v>49730600</v>
      </c>
      <c r="P2822" s="8">
        <v>550000</v>
      </c>
      <c r="Q2822" s="8">
        <v>17200000</v>
      </c>
      <c r="R2822" s="8">
        <v>550000</v>
      </c>
      <c r="S2822" s="8">
        <v>17000000</v>
      </c>
      <c r="T2822" s="8">
        <v>1</v>
      </c>
      <c r="U2822" s="8">
        <v>3.0499999999999999E-2</v>
      </c>
      <c r="V2822">
        <f t="shared" si="252"/>
        <v>2021</v>
      </c>
      <c r="W2822">
        <f t="shared" si="253"/>
        <v>2021</v>
      </c>
      <c r="X2822" t="str">
        <f t="shared" si="254"/>
        <v>SPN1</v>
      </c>
    </row>
    <row r="2823" spans="1:24" x14ac:dyDescent="0.2">
      <c r="A2823" s="4">
        <v>44257</v>
      </c>
      <c r="B2823" s="4">
        <v>44259</v>
      </c>
      <c r="C2823" t="s">
        <v>628</v>
      </c>
      <c r="D2823" t="s">
        <v>988</v>
      </c>
      <c r="E2823" s="4">
        <v>44258</v>
      </c>
      <c r="F2823" s="6" t="s">
        <v>630</v>
      </c>
      <c r="G2823" s="6">
        <v>3.1899999999999998E-2</v>
      </c>
      <c r="H2823" s="6">
        <v>3.2546699999999998E-2</v>
      </c>
      <c r="I2823" s="6">
        <v>3.3099999999999997E-2</v>
      </c>
      <c r="J2823" s="6">
        <v>3.1899999999999998E-2</v>
      </c>
      <c r="K2823" s="6">
        <v>3.2497600000000001E-2</v>
      </c>
      <c r="L2823" s="6">
        <v>3.3000000000000002E-2</v>
      </c>
      <c r="N2823" s="8">
        <v>3050000</v>
      </c>
      <c r="P2823" s="8">
        <v>2850000</v>
      </c>
      <c r="R2823" s="8">
        <v>2850000</v>
      </c>
      <c r="T2823" s="8">
        <v>1.0701754385964912</v>
      </c>
      <c r="U2823" s="8">
        <v>3.2500000000000001E-2</v>
      </c>
      <c r="V2823">
        <f t="shared" si="252"/>
        <v>2021</v>
      </c>
      <c r="W2823">
        <f t="shared" si="253"/>
        <v>2021</v>
      </c>
      <c r="X2823" t="str">
        <f t="shared" si="254"/>
        <v>SPN1</v>
      </c>
    </row>
    <row r="2824" spans="1:24" x14ac:dyDescent="0.2">
      <c r="A2824" s="4">
        <v>44257</v>
      </c>
      <c r="B2824" s="4">
        <v>44259</v>
      </c>
      <c r="C2824" t="s">
        <v>628</v>
      </c>
      <c r="D2824" t="s">
        <v>918</v>
      </c>
      <c r="E2824" s="4">
        <v>46127</v>
      </c>
      <c r="F2824" s="6">
        <v>5.5E-2</v>
      </c>
      <c r="G2824" s="6">
        <v>5.6099999999999997E-2</v>
      </c>
      <c r="H2824" s="6">
        <v>5.7384999999999999E-2</v>
      </c>
      <c r="I2824" s="6">
        <v>5.9499999999999997E-2</v>
      </c>
      <c r="J2824" s="6">
        <v>5.6099999999999997E-2</v>
      </c>
      <c r="K2824" s="6">
        <v>5.6596100000000003E-2</v>
      </c>
      <c r="L2824" s="6">
        <v>5.6800000000000003E-2</v>
      </c>
      <c r="N2824" s="8">
        <v>12498000</v>
      </c>
      <c r="P2824" s="8">
        <v>2500000</v>
      </c>
      <c r="R2824" s="8">
        <v>2500000</v>
      </c>
      <c r="T2824" s="8">
        <v>4.9992000000000001</v>
      </c>
      <c r="U2824" s="8">
        <v>5.6599999999999998E-2</v>
      </c>
      <c r="V2824">
        <f t="shared" si="252"/>
        <v>2021</v>
      </c>
      <c r="W2824">
        <f t="shared" si="253"/>
        <v>2021</v>
      </c>
      <c r="X2824" t="str">
        <f t="shared" si="254"/>
        <v>FR00</v>
      </c>
    </row>
    <row r="2825" spans="1:24" x14ac:dyDescent="0.2">
      <c r="A2825" s="4">
        <v>44257</v>
      </c>
      <c r="B2825" s="4">
        <v>44259</v>
      </c>
      <c r="C2825" t="s">
        <v>628</v>
      </c>
      <c r="D2825" t="s">
        <v>919</v>
      </c>
      <c r="E2825" s="4">
        <v>47894</v>
      </c>
      <c r="F2825" s="6">
        <v>6.5000000000000002E-2</v>
      </c>
      <c r="G2825" s="6">
        <v>6.5000000000000002E-2</v>
      </c>
      <c r="H2825" s="6">
        <v>6.5895499999999996E-2</v>
      </c>
      <c r="I2825" s="6">
        <v>6.7500000000000004E-2</v>
      </c>
      <c r="J2825" s="6">
        <v>6.5000000000000002E-2</v>
      </c>
      <c r="K2825" s="6">
        <v>6.5497700000000006E-2</v>
      </c>
      <c r="L2825" s="6">
        <v>6.5699999999999995E-2</v>
      </c>
      <c r="N2825" s="8">
        <v>15247300</v>
      </c>
      <c r="P2825" s="8">
        <v>4250000</v>
      </c>
      <c r="R2825" s="8">
        <v>4250000</v>
      </c>
      <c r="T2825" s="8">
        <v>3.5876000000000001</v>
      </c>
      <c r="U2825" s="8">
        <v>6.5500000000000003E-2</v>
      </c>
      <c r="V2825">
        <f t="shared" si="252"/>
        <v>2021</v>
      </c>
      <c r="W2825">
        <f t="shared" si="253"/>
        <v>2021</v>
      </c>
      <c r="X2825" t="str">
        <f t="shared" si="254"/>
        <v>FR00</v>
      </c>
    </row>
    <row r="2826" spans="1:24" x14ac:dyDescent="0.2">
      <c r="A2826" s="4">
        <v>44257</v>
      </c>
      <c r="B2826" s="4">
        <v>44259</v>
      </c>
      <c r="C2826" t="s">
        <v>628</v>
      </c>
      <c r="D2826" t="s">
        <v>974</v>
      </c>
      <c r="E2826" s="4">
        <v>49841</v>
      </c>
      <c r="F2826" s="6">
        <v>6.25E-2</v>
      </c>
      <c r="G2826" s="6">
        <v>6.3200000000000006E-2</v>
      </c>
      <c r="H2826" s="6">
        <v>6.4428399999999997E-2</v>
      </c>
      <c r="I2826" s="6">
        <v>6.7799999999999999E-2</v>
      </c>
      <c r="J2826" s="6">
        <v>6.3200000000000006E-2</v>
      </c>
      <c r="K2826" s="6">
        <v>6.37548E-2</v>
      </c>
      <c r="L2826" s="6">
        <v>6.4299999999999996E-2</v>
      </c>
      <c r="N2826" s="8">
        <v>5612400</v>
      </c>
      <c r="P2826" s="8">
        <v>900000</v>
      </c>
      <c r="R2826" s="8">
        <v>700000</v>
      </c>
      <c r="T2826" s="8">
        <v>8.0177142857142858</v>
      </c>
      <c r="U2826" s="8">
        <v>6.4299999999999996E-2</v>
      </c>
      <c r="V2826">
        <f t="shared" si="252"/>
        <v>2021</v>
      </c>
      <c r="W2826">
        <f t="shared" si="253"/>
        <v>2021</v>
      </c>
      <c r="X2826" t="str">
        <f t="shared" si="254"/>
        <v>FR00</v>
      </c>
    </row>
    <row r="2827" spans="1:24" x14ac:dyDescent="0.2">
      <c r="A2827" s="4">
        <v>44257</v>
      </c>
      <c r="B2827" s="4">
        <v>44259</v>
      </c>
      <c r="C2827" t="s">
        <v>628</v>
      </c>
      <c r="D2827" t="s">
        <v>851</v>
      </c>
      <c r="E2827" s="4">
        <v>51241</v>
      </c>
      <c r="F2827" s="6">
        <v>7.4999999999999997E-2</v>
      </c>
      <c r="G2827" s="6">
        <v>7.1900000000000006E-2</v>
      </c>
      <c r="H2827" s="6">
        <v>7.2394E-2</v>
      </c>
      <c r="I2827" s="6">
        <v>7.3899999999999993E-2</v>
      </c>
      <c r="J2827" s="6">
        <v>7.1900000000000006E-2</v>
      </c>
      <c r="K2827" s="6">
        <v>7.22994E-2</v>
      </c>
      <c r="L2827" s="6">
        <v>7.2599999999999998E-2</v>
      </c>
      <c r="N2827" s="8">
        <v>8186300</v>
      </c>
      <c r="P2827" s="8">
        <v>5750000</v>
      </c>
      <c r="R2827" s="8">
        <v>5750000</v>
      </c>
      <c r="T2827" s="8">
        <v>1.4237043478260869</v>
      </c>
      <c r="U2827" s="8">
        <v>7.2300000000000003E-2</v>
      </c>
      <c r="V2827">
        <f t="shared" si="252"/>
        <v>2021</v>
      </c>
      <c r="W2827">
        <f t="shared" si="253"/>
        <v>2021</v>
      </c>
      <c r="X2827" t="str">
        <f t="shared" si="254"/>
        <v>FR00</v>
      </c>
    </row>
    <row r="2828" spans="1:24" x14ac:dyDescent="0.2">
      <c r="A2828" s="4">
        <v>44257</v>
      </c>
      <c r="B2828" s="4">
        <v>44259</v>
      </c>
      <c r="C2828" t="s">
        <v>628</v>
      </c>
      <c r="D2828" t="s">
        <v>975</v>
      </c>
      <c r="E2828" s="4">
        <v>55380</v>
      </c>
      <c r="F2828" s="6">
        <v>6.8750000000000006E-2</v>
      </c>
      <c r="G2828" s="6">
        <v>6.8000000000000005E-2</v>
      </c>
      <c r="H2828" s="6">
        <v>6.9218799999999997E-2</v>
      </c>
      <c r="I2828" s="6">
        <v>6.9500000000000006E-2</v>
      </c>
      <c r="J2828" s="6">
        <v>6.8000000000000005E-2</v>
      </c>
      <c r="K2828" s="6">
        <v>6.8968100000000004E-2</v>
      </c>
      <c r="L2828" s="6">
        <v>6.93E-2</v>
      </c>
      <c r="N2828" s="8">
        <v>4586600</v>
      </c>
      <c r="P2828" s="8">
        <v>400000</v>
      </c>
      <c r="R2828" s="8">
        <v>400000</v>
      </c>
      <c r="T2828" s="8">
        <v>11.4665</v>
      </c>
      <c r="U2828" s="8">
        <v>6.9000000000000006E-2</v>
      </c>
      <c r="V2828">
        <f t="shared" si="252"/>
        <v>2021</v>
      </c>
      <c r="W2828">
        <f t="shared" si="253"/>
        <v>2021</v>
      </c>
      <c r="X2828" t="str">
        <f t="shared" si="254"/>
        <v>FR00</v>
      </c>
    </row>
    <row r="2829" spans="1:24" x14ac:dyDescent="0.2">
      <c r="A2829" s="4">
        <v>44258</v>
      </c>
      <c r="B2829" s="4">
        <v>44259</v>
      </c>
      <c r="C2829" t="s">
        <v>880</v>
      </c>
      <c r="D2829" t="s">
        <v>918</v>
      </c>
      <c r="E2829" s="4">
        <v>46127</v>
      </c>
      <c r="F2829" s="6">
        <v>5.5E-2</v>
      </c>
      <c r="G2829" s="6">
        <v>5.6596100000000003E-2</v>
      </c>
      <c r="H2829" s="6">
        <v>5.6596100000000003E-2</v>
      </c>
      <c r="I2829" s="6">
        <v>5.6596100000000003E-2</v>
      </c>
      <c r="J2829" s="6">
        <v>5.6596100000000003E-2</v>
      </c>
      <c r="K2829" s="6">
        <v>5.6596100000000003E-2</v>
      </c>
      <c r="L2829" s="6">
        <v>5.6596100000000003E-2</v>
      </c>
      <c r="M2829" s="8">
        <v>28000000</v>
      </c>
      <c r="N2829" s="8">
        <v>4302000</v>
      </c>
      <c r="O2829" s="8">
        <v>20184100</v>
      </c>
      <c r="P2829" s="8">
        <v>707000</v>
      </c>
      <c r="Q2829" s="8">
        <v>10000000</v>
      </c>
      <c r="R2829" s="8">
        <v>707000</v>
      </c>
      <c r="S2829" s="8">
        <v>10000000</v>
      </c>
      <c r="T2829" s="8">
        <v>6.0848656294200847</v>
      </c>
      <c r="U2829" s="8">
        <v>5.6596100000000003E-2</v>
      </c>
      <c r="V2829">
        <f t="shared" si="252"/>
        <v>2021</v>
      </c>
      <c r="W2829">
        <f t="shared" si="253"/>
        <v>2021</v>
      </c>
      <c r="X2829" t="str">
        <f t="shared" si="254"/>
        <v>FR00</v>
      </c>
    </row>
    <row r="2830" spans="1:24" x14ac:dyDescent="0.2">
      <c r="A2830" s="4">
        <v>44258</v>
      </c>
      <c r="B2830" s="4">
        <v>44259</v>
      </c>
      <c r="C2830" t="s">
        <v>880</v>
      </c>
      <c r="D2830" t="s">
        <v>919</v>
      </c>
      <c r="E2830" s="4">
        <v>47894</v>
      </c>
      <c r="F2830" s="6">
        <v>6.5000000000000002E-2</v>
      </c>
      <c r="G2830" s="6">
        <v>6.5497700000000006E-2</v>
      </c>
      <c r="H2830" s="6">
        <v>6.5497700000000006E-2</v>
      </c>
      <c r="I2830" s="6">
        <v>6.5497700000000006E-2</v>
      </c>
      <c r="J2830" s="6">
        <v>6.5497700000000006E-2</v>
      </c>
      <c r="K2830" s="6">
        <v>6.5497700000000006E-2</v>
      </c>
      <c r="L2830" s="6">
        <v>6.5497700000000006E-2</v>
      </c>
      <c r="N2830" s="8">
        <v>4389100</v>
      </c>
      <c r="P2830" s="8">
        <v>721000</v>
      </c>
      <c r="R2830" s="8">
        <v>721000</v>
      </c>
      <c r="T2830" s="8">
        <v>6.0875173370319002</v>
      </c>
      <c r="U2830" s="8">
        <v>6.5497700000000006E-2</v>
      </c>
      <c r="V2830">
        <f t="shared" si="252"/>
        <v>2021</v>
      </c>
      <c r="W2830">
        <f t="shared" si="253"/>
        <v>2021</v>
      </c>
      <c r="X2830" t="str">
        <f t="shared" si="254"/>
        <v>FR00</v>
      </c>
    </row>
    <row r="2831" spans="1:24" x14ac:dyDescent="0.2">
      <c r="A2831" s="4">
        <v>44258</v>
      </c>
      <c r="B2831" s="4">
        <v>44259</v>
      </c>
      <c r="C2831" t="s">
        <v>880</v>
      </c>
      <c r="D2831" t="s">
        <v>974</v>
      </c>
      <c r="E2831" s="4">
        <v>49841</v>
      </c>
      <c r="F2831" s="6">
        <v>6.25E-2</v>
      </c>
      <c r="G2831" s="6">
        <v>6.37548E-2</v>
      </c>
      <c r="H2831" s="6">
        <v>6.37548E-2</v>
      </c>
      <c r="I2831" s="6">
        <v>6.37548E-2</v>
      </c>
      <c r="J2831" s="6">
        <v>6.37548E-2</v>
      </c>
      <c r="K2831" s="6">
        <v>6.37548E-2</v>
      </c>
      <c r="L2831" s="6">
        <v>6.37548E-2</v>
      </c>
      <c r="N2831" s="8">
        <v>4561000</v>
      </c>
      <c r="P2831" s="8">
        <v>4561000</v>
      </c>
      <c r="R2831" s="8">
        <v>4561000</v>
      </c>
      <c r="T2831" s="8">
        <v>1</v>
      </c>
      <c r="U2831" s="8">
        <v>6.37548E-2</v>
      </c>
      <c r="V2831">
        <f t="shared" si="252"/>
        <v>2021</v>
      </c>
      <c r="W2831">
        <f t="shared" si="253"/>
        <v>2021</v>
      </c>
      <c r="X2831" t="str">
        <f t="shared" si="254"/>
        <v>FR00</v>
      </c>
    </row>
    <row r="2832" spans="1:24" x14ac:dyDescent="0.2">
      <c r="A2832" s="4">
        <v>44258</v>
      </c>
      <c r="B2832" s="4">
        <v>44259</v>
      </c>
      <c r="C2832" t="s">
        <v>880</v>
      </c>
      <c r="D2832" t="s">
        <v>851</v>
      </c>
      <c r="E2832" s="4">
        <v>51241</v>
      </c>
      <c r="F2832" s="6">
        <v>7.4999999999999997E-2</v>
      </c>
      <c r="G2832" s="6">
        <v>7.22994E-2</v>
      </c>
      <c r="H2832" s="6">
        <v>7.22994E-2</v>
      </c>
      <c r="I2832" s="6">
        <v>7.22994E-2</v>
      </c>
      <c r="J2832" s="6">
        <v>7.22994E-2</v>
      </c>
      <c r="K2832" s="6">
        <v>7.22994E-2</v>
      </c>
      <c r="L2832" s="6">
        <v>7.22994E-2</v>
      </c>
      <c r="N2832" s="8">
        <v>3495600</v>
      </c>
      <c r="P2832" s="8">
        <v>574600</v>
      </c>
      <c r="R2832" s="8">
        <v>574600</v>
      </c>
      <c r="T2832" s="8">
        <v>6.0835363731291334</v>
      </c>
      <c r="U2832" s="8">
        <v>7.22994E-2</v>
      </c>
      <c r="V2832">
        <f t="shared" si="252"/>
        <v>2021</v>
      </c>
      <c r="W2832">
        <f t="shared" si="253"/>
        <v>2021</v>
      </c>
      <c r="X2832" t="str">
        <f t="shared" si="254"/>
        <v>FR00</v>
      </c>
    </row>
    <row r="2833" spans="1:24" x14ac:dyDescent="0.2">
      <c r="A2833" s="4">
        <v>44258</v>
      </c>
      <c r="B2833" s="4">
        <v>44259</v>
      </c>
      <c r="C2833" t="s">
        <v>880</v>
      </c>
      <c r="D2833" t="s">
        <v>975</v>
      </c>
      <c r="E2833" s="4">
        <v>55380</v>
      </c>
      <c r="F2833" s="6">
        <v>6.8750000000000006E-2</v>
      </c>
      <c r="G2833" s="6">
        <v>6.8968100000000004E-2</v>
      </c>
      <c r="H2833" s="6">
        <v>6.8968100000000004E-2</v>
      </c>
      <c r="I2833" s="6">
        <v>6.8968100000000004E-2</v>
      </c>
      <c r="J2833" s="6">
        <v>6.8968100000000004E-2</v>
      </c>
      <c r="K2833" s="6">
        <v>6.8968100000000004E-2</v>
      </c>
      <c r="L2833" s="6">
        <v>6.8968100000000004E-2</v>
      </c>
      <c r="N2833" s="8">
        <v>3436400</v>
      </c>
      <c r="P2833" s="8">
        <v>3436400</v>
      </c>
      <c r="R2833" s="8">
        <v>3436400</v>
      </c>
      <c r="T2833" s="8">
        <v>1</v>
      </c>
      <c r="U2833" s="8">
        <v>6.8968100000000004E-2</v>
      </c>
      <c r="V2833">
        <f t="shared" si="252"/>
        <v>2021</v>
      </c>
      <c r="W2833">
        <f t="shared" si="253"/>
        <v>2021</v>
      </c>
      <c r="X2833" t="str">
        <f t="shared" si="254"/>
        <v>FR00</v>
      </c>
    </row>
    <row r="2834" spans="1:24" x14ac:dyDescent="0.2">
      <c r="A2834" s="4">
        <v>44264</v>
      </c>
      <c r="B2834" s="4">
        <v>44267</v>
      </c>
      <c r="C2834" t="s">
        <v>628</v>
      </c>
      <c r="D2834" t="s">
        <v>989</v>
      </c>
      <c r="E2834" s="4">
        <v>44449</v>
      </c>
      <c r="F2834" s="6" t="s">
        <v>630</v>
      </c>
      <c r="G2834" s="6">
        <v>3.0499999999999999E-2</v>
      </c>
      <c r="H2834" s="6">
        <v>3.1246199999999998E-2</v>
      </c>
      <c r="I2834" s="6">
        <v>3.2000000000000001E-2</v>
      </c>
      <c r="J2834" s="6">
        <v>3.0499999999999999E-2</v>
      </c>
      <c r="K2834" s="6">
        <v>3.1194400000000001E-2</v>
      </c>
      <c r="L2834" s="6">
        <v>3.15E-2</v>
      </c>
      <c r="M2834" s="8">
        <v>12000000</v>
      </c>
      <c r="N2834" s="8">
        <v>1265000</v>
      </c>
      <c r="O2834" s="8">
        <v>17975600</v>
      </c>
      <c r="P2834" s="8">
        <v>1200000</v>
      </c>
      <c r="Q2834" s="8">
        <v>4750000</v>
      </c>
      <c r="R2834" s="8">
        <v>1200000</v>
      </c>
      <c r="S2834" s="8">
        <v>4495000</v>
      </c>
      <c r="T2834" s="8">
        <v>1.0541666666666667</v>
      </c>
      <c r="U2834" s="8">
        <v>3.1199999999999999E-2</v>
      </c>
      <c r="V2834">
        <f t="shared" si="252"/>
        <v>2021</v>
      </c>
      <c r="W2834">
        <f t="shared" si="253"/>
        <v>2021</v>
      </c>
      <c r="X2834" t="str">
        <f t="shared" si="254"/>
        <v>SPNS</v>
      </c>
    </row>
    <row r="2835" spans="1:24" x14ac:dyDescent="0.2">
      <c r="A2835" s="4">
        <v>44264</v>
      </c>
      <c r="B2835" s="4">
        <v>44267</v>
      </c>
      <c r="C2835" t="s">
        <v>628</v>
      </c>
      <c r="D2835" t="s">
        <v>884</v>
      </c>
      <c r="E2835" s="4">
        <v>45061</v>
      </c>
      <c r="F2835" s="6">
        <v>6.5000000000000002E-2</v>
      </c>
      <c r="G2835" s="6">
        <v>4.7500000000000001E-2</v>
      </c>
      <c r="H2835" s="6">
        <v>5.03001E-2</v>
      </c>
      <c r="I2835" s="6">
        <v>5.5100000000000003E-2</v>
      </c>
      <c r="J2835" s="6">
        <v>0</v>
      </c>
      <c r="K2835" s="6">
        <v>4.83489E-2</v>
      </c>
      <c r="L2835" s="6">
        <v>4.9000000000000002E-2</v>
      </c>
      <c r="N2835" s="8">
        <v>3199000</v>
      </c>
      <c r="P2835" s="8">
        <v>950000</v>
      </c>
      <c r="R2835" s="8">
        <v>950000</v>
      </c>
      <c r="T2835" s="8">
        <v>0</v>
      </c>
      <c r="U2835" s="8">
        <v>4.8399999999999999E-2</v>
      </c>
      <c r="V2835">
        <f t="shared" si="252"/>
        <v>2021</v>
      </c>
      <c r="W2835">
        <f t="shared" si="253"/>
        <v>2021</v>
      </c>
      <c r="X2835" t="str">
        <f t="shared" si="254"/>
        <v>PBS0</v>
      </c>
    </row>
    <row r="2836" spans="1:24" x14ac:dyDescent="0.2">
      <c r="A2836" s="4">
        <v>44264</v>
      </c>
      <c r="B2836" s="4">
        <v>44267</v>
      </c>
      <c r="C2836" t="s">
        <v>628</v>
      </c>
      <c r="D2836" t="s">
        <v>697</v>
      </c>
      <c r="E2836" s="4">
        <v>45945</v>
      </c>
      <c r="F2836" s="6">
        <v>6.1249999999999999E-2</v>
      </c>
      <c r="G2836" s="6">
        <v>5.5500000000000001E-2</v>
      </c>
      <c r="H2836" s="6">
        <v>5.8501999999999998E-2</v>
      </c>
      <c r="I2836" s="6">
        <v>6.2E-2</v>
      </c>
      <c r="J2836" s="6">
        <v>0</v>
      </c>
      <c r="K2836" s="6">
        <v>5.6122100000000001E-2</v>
      </c>
      <c r="L2836" s="6">
        <v>5.7099999999999998E-2</v>
      </c>
      <c r="N2836" s="8">
        <v>3073500</v>
      </c>
      <c r="P2836" s="8">
        <v>1150000</v>
      </c>
      <c r="R2836" s="8">
        <v>900000</v>
      </c>
      <c r="T2836" s="8">
        <v>0</v>
      </c>
      <c r="U2836" s="8">
        <v>5.67E-2</v>
      </c>
      <c r="V2836">
        <f t="shared" si="252"/>
        <v>2021</v>
      </c>
      <c r="W2836">
        <f t="shared" si="253"/>
        <v>2021</v>
      </c>
      <c r="X2836" t="str">
        <f t="shared" si="254"/>
        <v>PBS0</v>
      </c>
    </row>
    <row r="2837" spans="1:24" x14ac:dyDescent="0.2">
      <c r="A2837" s="4">
        <v>44264</v>
      </c>
      <c r="B2837" s="4">
        <v>44267</v>
      </c>
      <c r="C2837" t="s">
        <v>628</v>
      </c>
      <c r="D2837" t="s">
        <v>981</v>
      </c>
      <c r="E2837" s="4">
        <v>49018</v>
      </c>
      <c r="F2837" s="6">
        <v>6.3750000000000001E-2</v>
      </c>
      <c r="G2837" s="6">
        <v>6.6199999999999995E-2</v>
      </c>
      <c r="H2837" s="6">
        <v>7.1262500000000006E-2</v>
      </c>
      <c r="I2837" s="6">
        <v>7.4999999999999997E-2</v>
      </c>
      <c r="J2837" s="6">
        <v>6.6199999999999995E-2</v>
      </c>
      <c r="K2837" s="6">
        <v>6.6199999999999995E-2</v>
      </c>
      <c r="L2837" s="6">
        <v>6.6199999999999995E-2</v>
      </c>
      <c r="N2837" s="8">
        <v>3646600</v>
      </c>
      <c r="P2837" s="8">
        <v>20000</v>
      </c>
      <c r="R2837" s="8">
        <v>15000</v>
      </c>
      <c r="T2837" s="8">
        <v>243.10666666666665</v>
      </c>
      <c r="U2837" s="8">
        <v>6.6600000000000006E-2</v>
      </c>
      <c r="V2837">
        <f t="shared" si="252"/>
        <v>2021</v>
      </c>
      <c r="W2837">
        <f t="shared" si="253"/>
        <v>2021</v>
      </c>
      <c r="X2837" t="str">
        <f t="shared" si="254"/>
        <v>PBS0</v>
      </c>
    </row>
    <row r="2838" spans="1:24" x14ac:dyDescent="0.2">
      <c r="A2838" s="4">
        <v>44264</v>
      </c>
      <c r="B2838" s="4">
        <v>44267</v>
      </c>
      <c r="C2838" t="s">
        <v>628</v>
      </c>
      <c r="D2838" t="s">
        <v>337</v>
      </c>
      <c r="E2838" s="4">
        <v>50086</v>
      </c>
      <c r="F2838" s="6">
        <v>6.0999999999999999E-2</v>
      </c>
      <c r="G2838" s="6">
        <v>6.7299999999999999E-2</v>
      </c>
      <c r="H2838" s="6">
        <v>7.2521500000000003E-2</v>
      </c>
      <c r="I2838" s="6">
        <v>7.5999999999999998E-2</v>
      </c>
      <c r="J2838" s="6">
        <v>6.7299999999999999E-2</v>
      </c>
      <c r="K2838" s="6">
        <v>6.7299999999999999E-2</v>
      </c>
      <c r="L2838" s="6">
        <v>6.7299999999999999E-2</v>
      </c>
      <c r="N2838" s="8">
        <v>2372300</v>
      </c>
      <c r="P2838" s="8">
        <v>30000</v>
      </c>
      <c r="R2838" s="8">
        <v>30000</v>
      </c>
      <c r="T2838" s="8">
        <v>79.076666666666668</v>
      </c>
      <c r="U2838" s="8">
        <v>6.7299999999999999E-2</v>
      </c>
      <c r="V2838">
        <f t="shared" si="252"/>
        <v>2021</v>
      </c>
      <c r="W2838">
        <f t="shared" si="253"/>
        <v>2021</v>
      </c>
      <c r="X2838" t="str">
        <f t="shared" si="254"/>
        <v>PBS0</v>
      </c>
    </row>
    <row r="2839" spans="1:24" x14ac:dyDescent="0.2">
      <c r="A2839" s="4">
        <v>44264</v>
      </c>
      <c r="B2839" s="4">
        <v>44267</v>
      </c>
      <c r="C2839" t="s">
        <v>628</v>
      </c>
      <c r="D2839" t="s">
        <v>906</v>
      </c>
      <c r="E2839" s="4">
        <v>53615</v>
      </c>
      <c r="F2839" s="6">
        <v>7.7499999999999999E-2</v>
      </c>
      <c r="G2839" s="6">
        <v>7.1300000000000002E-2</v>
      </c>
      <c r="H2839" s="6">
        <v>7.1778599999999998E-2</v>
      </c>
      <c r="I2839" s="6">
        <v>7.7499999999999999E-2</v>
      </c>
      <c r="J2839" s="6">
        <v>7.1300000000000002E-2</v>
      </c>
      <c r="K2839" s="6">
        <v>7.1300000000000002E-2</v>
      </c>
      <c r="L2839" s="6">
        <v>7.1300000000000002E-2</v>
      </c>
      <c r="N2839" s="8">
        <v>4419200</v>
      </c>
      <c r="P2839" s="8">
        <v>1400000</v>
      </c>
      <c r="R2839" s="8">
        <v>1400000</v>
      </c>
      <c r="T2839" s="8">
        <v>3.1565714285714286</v>
      </c>
      <c r="U2839" s="8">
        <v>7.1300000000000002E-2</v>
      </c>
      <c r="V2839">
        <f t="shared" si="252"/>
        <v>2021</v>
      </c>
      <c r="W2839">
        <f t="shared" si="253"/>
        <v>2021</v>
      </c>
      <c r="X2839" t="str">
        <f t="shared" si="254"/>
        <v>PBS0</v>
      </c>
    </row>
    <row r="2840" spans="1:24" x14ac:dyDescent="0.2">
      <c r="A2840" s="4">
        <v>44265</v>
      </c>
      <c r="B2840" s="4">
        <v>44267</v>
      </c>
      <c r="C2840" t="s">
        <v>880</v>
      </c>
      <c r="D2840" t="s">
        <v>884</v>
      </c>
      <c r="E2840" s="4">
        <v>45061</v>
      </c>
      <c r="F2840" s="6">
        <v>6.5000000000000002E-2</v>
      </c>
      <c r="G2840" s="6">
        <v>4.83489E-2</v>
      </c>
      <c r="H2840" s="6">
        <v>4.83489E-2</v>
      </c>
      <c r="I2840" s="6">
        <v>4.83489E-2</v>
      </c>
      <c r="J2840" s="6">
        <v>4.83489E-2</v>
      </c>
      <c r="K2840" s="6">
        <v>4.83489E-2</v>
      </c>
      <c r="L2840" s="6">
        <v>4.83489E-2</v>
      </c>
      <c r="M2840" s="8">
        <v>7505000</v>
      </c>
      <c r="N2840" s="8">
        <v>570000</v>
      </c>
      <c r="O2840" s="8">
        <v>9208100</v>
      </c>
      <c r="P2840" s="8">
        <v>570000</v>
      </c>
      <c r="Q2840" s="8">
        <v>7505000</v>
      </c>
      <c r="R2840" s="8">
        <v>570000</v>
      </c>
      <c r="S2840" s="8">
        <v>7505000</v>
      </c>
      <c r="T2840" s="8">
        <v>0</v>
      </c>
      <c r="U2840" s="8">
        <v>4.8399999999999999E-2</v>
      </c>
      <c r="V2840">
        <f t="shared" si="252"/>
        <v>2021</v>
      </c>
      <c r="W2840">
        <f t="shared" si="253"/>
        <v>2021</v>
      </c>
      <c r="X2840" t="str">
        <f t="shared" si="254"/>
        <v>PBS0</v>
      </c>
    </row>
    <row r="2841" spans="1:24" x14ac:dyDescent="0.2">
      <c r="A2841" s="4">
        <v>44265</v>
      </c>
      <c r="B2841" s="4">
        <v>44267</v>
      </c>
      <c r="C2841" t="s">
        <v>880</v>
      </c>
      <c r="D2841" t="s">
        <v>697</v>
      </c>
      <c r="E2841" s="4">
        <v>45945</v>
      </c>
      <c r="F2841" s="6">
        <v>6.1249999999999999E-2</v>
      </c>
      <c r="G2841" s="6">
        <v>5.6122100000000001E-2</v>
      </c>
      <c r="H2841" s="6">
        <v>5.6122100000000001E-2</v>
      </c>
      <c r="I2841" s="6">
        <v>5.6122100000000001E-2</v>
      </c>
      <c r="J2841" s="6">
        <v>5.6122100000000001E-2</v>
      </c>
      <c r="K2841" s="6">
        <v>5.6122100000000001E-2</v>
      </c>
      <c r="L2841" s="6">
        <v>5.6122100000000001E-2</v>
      </c>
      <c r="N2841" s="8">
        <v>1233400</v>
      </c>
      <c r="P2841" s="8">
        <v>1233400</v>
      </c>
      <c r="R2841" s="8">
        <v>1233400</v>
      </c>
      <c r="T2841" s="8">
        <v>0</v>
      </c>
      <c r="U2841" s="8">
        <v>5.67E-2</v>
      </c>
      <c r="V2841">
        <f t="shared" si="252"/>
        <v>2021</v>
      </c>
      <c r="W2841">
        <f t="shared" si="253"/>
        <v>2021</v>
      </c>
      <c r="X2841" t="str">
        <f t="shared" si="254"/>
        <v>PBS0</v>
      </c>
    </row>
    <row r="2842" spans="1:24" x14ac:dyDescent="0.2">
      <c r="A2842" s="4">
        <v>44265</v>
      </c>
      <c r="B2842" s="4">
        <v>44267</v>
      </c>
      <c r="C2842" t="s">
        <v>880</v>
      </c>
      <c r="D2842" t="s">
        <v>981</v>
      </c>
      <c r="E2842" s="4">
        <v>49018</v>
      </c>
      <c r="F2842" s="6">
        <v>6.3750000000000001E-2</v>
      </c>
      <c r="G2842" s="6">
        <v>6.6199999999999995E-2</v>
      </c>
      <c r="H2842" s="6">
        <v>6.6199999999999995E-2</v>
      </c>
      <c r="I2842" s="6">
        <v>6.6199999999999995E-2</v>
      </c>
      <c r="J2842" s="6">
        <v>6.6199999999999995E-2</v>
      </c>
      <c r="K2842" s="6">
        <v>6.6199999999999995E-2</v>
      </c>
      <c r="L2842" s="6">
        <v>6.6199999999999995E-2</v>
      </c>
      <c r="N2842" s="8">
        <v>1915500</v>
      </c>
      <c r="P2842" s="8">
        <v>1915500</v>
      </c>
      <c r="R2842" s="8">
        <v>1915500</v>
      </c>
      <c r="T2842" s="8">
        <v>1</v>
      </c>
      <c r="U2842" s="8">
        <v>6.6600000000000006E-2</v>
      </c>
      <c r="V2842">
        <f t="shared" si="252"/>
        <v>2021</v>
      </c>
      <c r="W2842">
        <f t="shared" si="253"/>
        <v>2021</v>
      </c>
      <c r="X2842" t="str">
        <f t="shared" si="254"/>
        <v>PBS0</v>
      </c>
    </row>
    <row r="2843" spans="1:24" x14ac:dyDescent="0.2">
      <c r="A2843" s="4">
        <v>44265</v>
      </c>
      <c r="B2843" s="4">
        <v>44267</v>
      </c>
      <c r="C2843" t="s">
        <v>880</v>
      </c>
      <c r="D2843" t="s">
        <v>337</v>
      </c>
      <c r="E2843" s="4">
        <v>50086</v>
      </c>
      <c r="F2843" s="6">
        <v>6.0999999999999999E-2</v>
      </c>
      <c r="G2843" s="6">
        <v>6.7299999999999999E-2</v>
      </c>
      <c r="H2843" s="6">
        <v>6.7299999999999999E-2</v>
      </c>
      <c r="I2843" s="6">
        <v>6.7299999999999999E-2</v>
      </c>
      <c r="J2843" s="6">
        <v>6.7299999999999999E-2</v>
      </c>
      <c r="K2843" s="6">
        <v>6.7299999999999999E-2</v>
      </c>
      <c r="L2843" s="6">
        <v>6.7299999999999999E-2</v>
      </c>
      <c r="N2843" s="8">
        <v>2244200</v>
      </c>
      <c r="P2843" s="8">
        <v>2244200</v>
      </c>
      <c r="R2843" s="8">
        <v>2244200</v>
      </c>
      <c r="T2843" s="8">
        <v>1</v>
      </c>
      <c r="U2843" s="8">
        <v>6.7299999999999999E-2</v>
      </c>
      <c r="V2843">
        <f t="shared" si="252"/>
        <v>2021</v>
      </c>
      <c r="W2843">
        <f t="shared" si="253"/>
        <v>2021</v>
      </c>
      <c r="X2843" t="str">
        <f t="shared" si="254"/>
        <v>PBS0</v>
      </c>
    </row>
    <row r="2844" spans="1:24" x14ac:dyDescent="0.2">
      <c r="A2844" s="4">
        <v>44265</v>
      </c>
      <c r="B2844" s="4">
        <v>44267</v>
      </c>
      <c r="C2844" t="s">
        <v>880</v>
      </c>
      <c r="D2844" t="s">
        <v>906</v>
      </c>
      <c r="E2844" s="4">
        <v>53615</v>
      </c>
      <c r="F2844" s="6">
        <v>7.7499999999999999E-2</v>
      </c>
      <c r="G2844" s="6">
        <v>7.1300000000000002E-2</v>
      </c>
      <c r="H2844" s="6">
        <v>7.1300000000000002E-2</v>
      </c>
      <c r="I2844" s="6">
        <v>7.1300000000000002E-2</v>
      </c>
      <c r="J2844" s="6">
        <v>7.1300000000000002E-2</v>
      </c>
      <c r="K2844" s="6">
        <v>7.1300000000000002E-2</v>
      </c>
      <c r="L2844" s="6">
        <v>7.1300000000000002E-2</v>
      </c>
      <c r="N2844" s="8">
        <v>3245000</v>
      </c>
      <c r="P2844" s="8">
        <v>1541900</v>
      </c>
      <c r="R2844" s="8">
        <v>1541900</v>
      </c>
      <c r="T2844" s="8">
        <v>2.1045463389324861</v>
      </c>
      <c r="U2844" s="8">
        <v>7.1300000000000002E-2</v>
      </c>
      <c r="V2844">
        <f t="shared" si="252"/>
        <v>2021</v>
      </c>
      <c r="W2844">
        <f t="shared" si="253"/>
        <v>2021</v>
      </c>
      <c r="X2844" t="str">
        <f t="shared" si="254"/>
        <v>PBS0</v>
      </c>
    </row>
    <row r="2845" spans="1:24" x14ac:dyDescent="0.2">
      <c r="A2845" s="4">
        <v>44271</v>
      </c>
      <c r="B2845" s="4">
        <v>44273</v>
      </c>
      <c r="C2845" t="s">
        <v>628</v>
      </c>
      <c r="D2845" t="s">
        <v>990</v>
      </c>
      <c r="E2845" s="4">
        <v>44363</v>
      </c>
      <c r="F2845" s="6" t="s">
        <v>630</v>
      </c>
      <c r="G2845" s="6">
        <v>2.9899999999999999E-2</v>
      </c>
      <c r="H2845" s="6">
        <v>3.03217E-2</v>
      </c>
      <c r="I2845" s="6">
        <v>3.1E-2</v>
      </c>
      <c r="J2845" s="6">
        <v>2.9899999999999999E-2</v>
      </c>
      <c r="K2845" s="6">
        <v>3.0188400000000001E-2</v>
      </c>
      <c r="L2845" s="6">
        <v>3.0499999999999999E-2</v>
      </c>
      <c r="M2845" s="8">
        <v>30000000</v>
      </c>
      <c r="N2845" s="8">
        <v>1570000</v>
      </c>
      <c r="O2845" s="8">
        <v>40085500</v>
      </c>
      <c r="P2845" s="8">
        <v>1570000</v>
      </c>
      <c r="Q2845" s="8">
        <v>24370000</v>
      </c>
      <c r="R2845" s="8">
        <v>1000000</v>
      </c>
      <c r="S2845" s="8">
        <v>18900000</v>
      </c>
      <c r="T2845" s="8">
        <v>1.57</v>
      </c>
      <c r="U2845" s="8">
        <v>3.0499999999999999E-2</v>
      </c>
      <c r="V2845">
        <f t="shared" si="252"/>
        <v>2021</v>
      </c>
      <c r="W2845">
        <f t="shared" si="253"/>
        <v>2021</v>
      </c>
      <c r="X2845" t="str">
        <f t="shared" si="254"/>
        <v>SPN0</v>
      </c>
    </row>
    <row r="2846" spans="1:24" x14ac:dyDescent="0.2">
      <c r="A2846" s="4">
        <v>44271</v>
      </c>
      <c r="B2846" s="4">
        <v>44273</v>
      </c>
      <c r="C2846" t="s">
        <v>628</v>
      </c>
      <c r="D2846" t="s">
        <v>988</v>
      </c>
      <c r="E2846" s="4">
        <v>44623</v>
      </c>
      <c r="F2846" s="6" t="s">
        <v>630</v>
      </c>
      <c r="G2846" s="6">
        <v>3.2500000000000001E-2</v>
      </c>
      <c r="H2846" s="6">
        <v>3.3127400000000001E-2</v>
      </c>
      <c r="I2846" s="6">
        <v>3.3500000000000002E-2</v>
      </c>
      <c r="J2846" s="6">
        <v>3.2500000000000001E-2</v>
      </c>
      <c r="K2846" s="6">
        <v>3.2991600000000003E-2</v>
      </c>
      <c r="L2846" s="6">
        <v>3.3399999999999999E-2</v>
      </c>
      <c r="N2846" s="8">
        <v>1400000</v>
      </c>
      <c r="P2846" s="8">
        <v>1000000</v>
      </c>
      <c r="R2846" s="8">
        <v>1000000</v>
      </c>
      <c r="T2846" s="8">
        <v>1.4</v>
      </c>
      <c r="U2846" s="8">
        <v>3.3000000000000002E-2</v>
      </c>
      <c r="V2846">
        <f t="shared" si="252"/>
        <v>2021</v>
      </c>
      <c r="W2846">
        <f t="shared" si="253"/>
        <v>2021</v>
      </c>
      <c r="X2846" t="str">
        <f t="shared" si="254"/>
        <v>SPN1</v>
      </c>
    </row>
    <row r="2847" spans="1:24" x14ac:dyDescent="0.2">
      <c r="A2847" s="4">
        <v>44271</v>
      </c>
      <c r="B2847" s="4">
        <v>44273</v>
      </c>
      <c r="C2847" t="s">
        <v>628</v>
      </c>
      <c r="D2847" t="s">
        <v>918</v>
      </c>
      <c r="E2847" s="4">
        <v>46127</v>
      </c>
      <c r="F2847" s="6">
        <v>5.5E-2</v>
      </c>
      <c r="G2847" s="6">
        <v>5.8000000000000003E-2</v>
      </c>
      <c r="H2847" s="6">
        <v>5.9232699999999999E-2</v>
      </c>
      <c r="I2847" s="6">
        <v>6.1499999999999999E-2</v>
      </c>
      <c r="J2847" s="6">
        <v>5.8000000000000003E-2</v>
      </c>
      <c r="K2847" s="6">
        <v>5.8696900000000003E-2</v>
      </c>
      <c r="L2847" s="6">
        <v>5.9299999999999999E-2</v>
      </c>
      <c r="N2847" s="8">
        <v>8718000</v>
      </c>
      <c r="P2847" s="8">
        <v>5700000</v>
      </c>
      <c r="R2847" s="8">
        <v>5700000</v>
      </c>
      <c r="T2847" s="8">
        <v>1.5294736842105263</v>
      </c>
      <c r="U2847" s="8">
        <v>5.8700000000000002E-2</v>
      </c>
      <c r="V2847">
        <f t="shared" si="252"/>
        <v>2021</v>
      </c>
      <c r="W2847">
        <f t="shared" si="253"/>
        <v>2021</v>
      </c>
      <c r="X2847" t="str">
        <f t="shared" si="254"/>
        <v>FR00</v>
      </c>
    </row>
    <row r="2848" spans="1:24" x14ac:dyDescent="0.2">
      <c r="A2848" s="4">
        <v>44271</v>
      </c>
      <c r="B2848" s="4">
        <v>44273</v>
      </c>
      <c r="C2848" t="s">
        <v>628</v>
      </c>
      <c r="D2848" t="s">
        <v>919</v>
      </c>
      <c r="E2848" s="4">
        <v>47894</v>
      </c>
      <c r="F2848" s="6">
        <v>6.5000000000000002E-2</v>
      </c>
      <c r="G2848" s="6">
        <v>6.7000000000000004E-2</v>
      </c>
      <c r="H2848" s="6">
        <v>6.77035E-2</v>
      </c>
      <c r="I2848" s="6">
        <v>6.9199999999999998E-2</v>
      </c>
      <c r="J2848" s="6">
        <v>6.7000000000000004E-2</v>
      </c>
      <c r="K2848" s="6">
        <v>6.73628E-2</v>
      </c>
      <c r="L2848" s="6">
        <v>6.7599999999999993E-2</v>
      </c>
      <c r="N2848" s="8">
        <v>12935500</v>
      </c>
      <c r="P2848" s="8">
        <v>12150000</v>
      </c>
      <c r="R2848" s="8">
        <v>7250000</v>
      </c>
      <c r="T2848" s="8">
        <v>1.7842068965517242</v>
      </c>
      <c r="U2848" s="8">
        <v>6.7599999999999993E-2</v>
      </c>
      <c r="V2848">
        <f t="shared" si="252"/>
        <v>2021</v>
      </c>
      <c r="W2848">
        <f t="shared" si="253"/>
        <v>2021</v>
      </c>
      <c r="X2848" t="str">
        <f t="shared" si="254"/>
        <v>FR00</v>
      </c>
    </row>
    <row r="2849" spans="1:24" x14ac:dyDescent="0.2">
      <c r="A2849" s="4">
        <v>44271</v>
      </c>
      <c r="B2849" s="4">
        <v>44273</v>
      </c>
      <c r="C2849" t="s">
        <v>628</v>
      </c>
      <c r="D2849" t="s">
        <v>974</v>
      </c>
      <c r="E2849" s="4">
        <v>49841</v>
      </c>
      <c r="F2849" s="6">
        <v>6.25E-2</v>
      </c>
      <c r="G2849" s="6">
        <v>6.4299999999999996E-2</v>
      </c>
      <c r="H2849" s="6">
        <v>6.5908999999999995E-2</v>
      </c>
      <c r="I2849" s="6">
        <v>6.7599999999999993E-2</v>
      </c>
      <c r="J2849" s="6">
        <v>6.4299999999999996E-2</v>
      </c>
      <c r="K2849" s="6">
        <v>6.5472799999999998E-2</v>
      </c>
      <c r="L2849" s="6">
        <v>6.6000000000000003E-2</v>
      </c>
      <c r="N2849" s="8">
        <v>4062100</v>
      </c>
      <c r="P2849" s="8">
        <v>600000</v>
      </c>
      <c r="R2849" s="8">
        <v>600000</v>
      </c>
      <c r="T2849" s="8">
        <v>6.7701666666666664</v>
      </c>
      <c r="U2849" s="8">
        <v>6.5500000000000003E-2</v>
      </c>
      <c r="V2849">
        <f t="shared" si="252"/>
        <v>2021</v>
      </c>
      <c r="W2849">
        <f t="shared" si="253"/>
        <v>2021</v>
      </c>
      <c r="X2849" t="str">
        <f t="shared" si="254"/>
        <v>FR00</v>
      </c>
    </row>
    <row r="2850" spans="1:24" x14ac:dyDescent="0.2">
      <c r="A2850" s="4">
        <v>44271</v>
      </c>
      <c r="B2850" s="4">
        <v>44273</v>
      </c>
      <c r="C2850" t="s">
        <v>628</v>
      </c>
      <c r="D2850" t="s">
        <v>851</v>
      </c>
      <c r="E2850" s="4">
        <v>51241</v>
      </c>
      <c r="F2850" s="6">
        <v>7.4999999999999997E-2</v>
      </c>
      <c r="G2850" s="6">
        <v>7.3899999999999993E-2</v>
      </c>
      <c r="H2850" s="6">
        <v>7.5007400000000002E-2</v>
      </c>
      <c r="I2850" s="6">
        <v>7.7499999999999999E-2</v>
      </c>
      <c r="J2850" s="6">
        <v>7.3899999999999993E-2</v>
      </c>
      <c r="K2850" s="6">
        <v>7.4494099999999994E-2</v>
      </c>
      <c r="L2850" s="6">
        <v>7.4700000000000003E-2</v>
      </c>
      <c r="N2850" s="8">
        <v>7259500</v>
      </c>
      <c r="P2850" s="8">
        <v>2350000</v>
      </c>
      <c r="R2850" s="8">
        <v>2350000</v>
      </c>
      <c r="T2850" s="8">
        <v>3.0891489361702127</v>
      </c>
      <c r="U2850" s="8">
        <v>7.4499999999999997E-2</v>
      </c>
      <c r="V2850">
        <f t="shared" si="252"/>
        <v>2021</v>
      </c>
      <c r="W2850">
        <f t="shared" si="253"/>
        <v>2021</v>
      </c>
      <c r="X2850" t="str">
        <f t="shared" si="254"/>
        <v>FR00</v>
      </c>
    </row>
    <row r="2851" spans="1:24" x14ac:dyDescent="0.2">
      <c r="A2851" s="4">
        <v>44271</v>
      </c>
      <c r="B2851" s="4">
        <v>44273</v>
      </c>
      <c r="C2851" t="s">
        <v>628</v>
      </c>
      <c r="D2851" t="s">
        <v>975</v>
      </c>
      <c r="E2851" s="4">
        <v>55380</v>
      </c>
      <c r="F2851" s="6">
        <v>6.8750000000000006E-2</v>
      </c>
      <c r="G2851" s="6">
        <v>6.9500000000000006E-2</v>
      </c>
      <c r="H2851" s="6">
        <v>7.0311799999999994E-2</v>
      </c>
      <c r="I2851" s="6">
        <v>7.1099999999999997E-2</v>
      </c>
      <c r="J2851" s="6">
        <v>6.9500000000000006E-2</v>
      </c>
      <c r="K2851" s="6">
        <v>7.02874E-2</v>
      </c>
      <c r="L2851" s="6">
        <v>7.0499999999999993E-2</v>
      </c>
      <c r="N2851" s="8">
        <v>4140400</v>
      </c>
      <c r="P2851" s="8">
        <v>1000000</v>
      </c>
      <c r="R2851" s="8">
        <v>1000000</v>
      </c>
      <c r="T2851" s="8">
        <v>4.1403999999999996</v>
      </c>
      <c r="U2851" s="8">
        <v>7.0300000000000001E-2</v>
      </c>
      <c r="V2851">
        <f t="shared" si="252"/>
        <v>2021</v>
      </c>
      <c r="W2851">
        <f t="shared" si="253"/>
        <v>2021</v>
      </c>
      <c r="X2851" t="str">
        <f t="shared" si="254"/>
        <v>FR00</v>
      </c>
    </row>
    <row r="2852" spans="1:24" x14ac:dyDescent="0.2">
      <c r="A2852" s="4">
        <v>44272</v>
      </c>
      <c r="B2852" s="4">
        <v>44273</v>
      </c>
      <c r="C2852" t="s">
        <v>880</v>
      </c>
      <c r="D2852" t="s">
        <v>918</v>
      </c>
      <c r="E2852" s="4">
        <v>46127</v>
      </c>
      <c r="F2852" s="6">
        <v>5.5E-2</v>
      </c>
      <c r="G2852" s="6">
        <v>5.8696900000000003E-2</v>
      </c>
      <c r="H2852" s="6">
        <v>5.8696900000000003E-2</v>
      </c>
      <c r="I2852" s="6">
        <v>5.8696900000000003E-2</v>
      </c>
      <c r="J2852" s="6">
        <v>5.8696900000000003E-2</v>
      </c>
      <c r="K2852" s="6">
        <v>5.8696900000000003E-2</v>
      </c>
      <c r="L2852" s="6">
        <v>5.8696900000000003E-2</v>
      </c>
      <c r="M2852" s="8">
        <v>11100000</v>
      </c>
      <c r="N2852" s="8">
        <v>0</v>
      </c>
      <c r="O2852" s="8">
        <v>11585500</v>
      </c>
      <c r="P2852" s="8">
        <v>0</v>
      </c>
      <c r="Q2852" s="8">
        <v>9100000</v>
      </c>
      <c r="R2852" s="8">
        <v>0</v>
      </c>
      <c r="S2852" s="8">
        <v>9100000</v>
      </c>
      <c r="T2852" s="8">
        <v>0</v>
      </c>
      <c r="U2852" s="8">
        <v>5.8696900000000003E-2</v>
      </c>
      <c r="V2852">
        <f t="shared" si="252"/>
        <v>2021</v>
      </c>
      <c r="W2852">
        <f t="shared" si="253"/>
        <v>2021</v>
      </c>
      <c r="X2852" t="str">
        <f t="shared" si="254"/>
        <v>FR00</v>
      </c>
    </row>
    <row r="2853" spans="1:24" x14ac:dyDescent="0.2">
      <c r="A2853" s="4">
        <v>44272</v>
      </c>
      <c r="B2853" s="4">
        <v>44273</v>
      </c>
      <c r="C2853" t="s">
        <v>880</v>
      </c>
      <c r="D2853" t="s">
        <v>919</v>
      </c>
      <c r="E2853" s="4">
        <v>47894</v>
      </c>
      <c r="F2853" s="6">
        <v>6.5000000000000002E-2</v>
      </c>
      <c r="G2853" s="6">
        <v>6.73628E-2</v>
      </c>
      <c r="H2853" s="6">
        <v>6.73628E-2</v>
      </c>
      <c r="I2853" s="6">
        <v>6.73628E-2</v>
      </c>
      <c r="J2853" s="6">
        <v>6.73628E-2</v>
      </c>
      <c r="K2853" s="6">
        <v>6.73628E-2</v>
      </c>
      <c r="L2853" s="6">
        <v>6.73628E-2</v>
      </c>
      <c r="N2853" s="8">
        <v>1324500</v>
      </c>
      <c r="P2853" s="8">
        <v>653000</v>
      </c>
      <c r="R2853" s="8">
        <v>653000</v>
      </c>
      <c r="T2853" s="8">
        <v>2.0283307810107196</v>
      </c>
      <c r="U2853" s="8">
        <v>6.73628E-2</v>
      </c>
      <c r="V2853">
        <f t="shared" si="252"/>
        <v>2021</v>
      </c>
      <c r="W2853">
        <f t="shared" si="253"/>
        <v>2021</v>
      </c>
      <c r="X2853" t="str">
        <f t="shared" si="254"/>
        <v>FR00</v>
      </c>
    </row>
    <row r="2854" spans="1:24" x14ac:dyDescent="0.2">
      <c r="A2854" s="4">
        <v>44272</v>
      </c>
      <c r="B2854" s="4">
        <v>44273</v>
      </c>
      <c r="C2854" t="s">
        <v>880</v>
      </c>
      <c r="D2854" t="s">
        <v>974</v>
      </c>
      <c r="E2854" s="4">
        <v>49841</v>
      </c>
      <c r="F2854" s="6">
        <v>6.25E-2</v>
      </c>
      <c r="G2854" s="6">
        <v>6.5472799999999998E-2</v>
      </c>
      <c r="H2854" s="6">
        <v>6.5472799999999998E-2</v>
      </c>
      <c r="I2854" s="6">
        <v>6.5472799999999998E-2</v>
      </c>
      <c r="J2854" s="6">
        <v>6.5472799999999998E-2</v>
      </c>
      <c r="K2854" s="6">
        <v>6.5472799999999998E-2</v>
      </c>
      <c r="L2854" s="6">
        <v>6.5472799999999998E-2</v>
      </c>
      <c r="N2854" s="8">
        <v>3343000</v>
      </c>
      <c r="P2854" s="8">
        <v>3343000</v>
      </c>
      <c r="R2854" s="8">
        <v>3343000</v>
      </c>
      <c r="T2854" s="8">
        <v>1</v>
      </c>
      <c r="U2854" s="8">
        <v>6.5472799999999998E-2</v>
      </c>
      <c r="V2854">
        <f t="shared" si="252"/>
        <v>2021</v>
      </c>
      <c r="W2854">
        <f t="shared" si="253"/>
        <v>2021</v>
      </c>
      <c r="X2854" t="str">
        <f t="shared" si="254"/>
        <v>FR00</v>
      </c>
    </row>
    <row r="2855" spans="1:24" x14ac:dyDescent="0.2">
      <c r="A2855" s="4">
        <v>44272</v>
      </c>
      <c r="B2855" s="4">
        <v>44273</v>
      </c>
      <c r="C2855" t="s">
        <v>880</v>
      </c>
      <c r="D2855" t="s">
        <v>851</v>
      </c>
      <c r="E2855" s="4">
        <v>51241</v>
      </c>
      <c r="F2855" s="6">
        <v>7.4999999999999997E-2</v>
      </c>
      <c r="G2855" s="6">
        <v>7.4494099999999994E-2</v>
      </c>
      <c r="H2855" s="6">
        <v>7.4494099999999994E-2</v>
      </c>
      <c r="I2855" s="6">
        <v>7.4494099999999994E-2</v>
      </c>
      <c r="J2855" s="6">
        <v>7.4494099999999994E-2</v>
      </c>
      <c r="K2855" s="6">
        <v>7.4494099999999994E-2</v>
      </c>
      <c r="L2855" s="6">
        <v>7.4494099999999994E-2</v>
      </c>
      <c r="N2855" s="8">
        <v>3578000</v>
      </c>
      <c r="P2855" s="8">
        <v>1764000</v>
      </c>
      <c r="R2855" s="8">
        <v>1764000</v>
      </c>
      <c r="T2855" s="8">
        <v>2.0283446712018143</v>
      </c>
      <c r="U2855" s="8">
        <v>7.4494099999999994E-2</v>
      </c>
      <c r="V2855">
        <f t="shared" si="252"/>
        <v>2021</v>
      </c>
      <c r="W2855">
        <f t="shared" si="253"/>
        <v>2021</v>
      </c>
      <c r="X2855" t="str">
        <f t="shared" si="254"/>
        <v>FR00</v>
      </c>
    </row>
    <row r="2856" spans="1:24" x14ac:dyDescent="0.2">
      <c r="A2856" s="4">
        <v>44272</v>
      </c>
      <c r="B2856" s="4">
        <v>44273</v>
      </c>
      <c r="C2856" t="s">
        <v>880</v>
      </c>
      <c r="D2856" t="s">
        <v>975</v>
      </c>
      <c r="E2856" s="4">
        <v>55380</v>
      </c>
      <c r="F2856" s="6">
        <v>6.8750000000000006E-2</v>
      </c>
      <c r="G2856" s="6">
        <v>7.02874E-2</v>
      </c>
      <c r="H2856" s="6">
        <v>7.02874E-2</v>
      </c>
      <c r="I2856" s="6">
        <v>7.02874E-2</v>
      </c>
      <c r="J2856" s="6">
        <v>7.02874E-2</v>
      </c>
      <c r="K2856" s="6">
        <v>7.02874E-2</v>
      </c>
      <c r="L2856" s="6">
        <v>7.02874E-2</v>
      </c>
      <c r="N2856" s="8">
        <v>3340000</v>
      </c>
      <c r="P2856" s="8">
        <v>3340000</v>
      </c>
      <c r="R2856" s="8">
        <v>3340000</v>
      </c>
      <c r="T2856" s="8">
        <v>1</v>
      </c>
      <c r="U2856" s="8">
        <v>7.02874E-2</v>
      </c>
      <c r="V2856">
        <f t="shared" si="252"/>
        <v>2021</v>
      </c>
      <c r="W2856">
        <f t="shared" si="253"/>
        <v>2021</v>
      </c>
      <c r="X2856" t="str">
        <f t="shared" si="254"/>
        <v>FR00</v>
      </c>
    </row>
    <row r="2857" spans="1:24" x14ac:dyDescent="0.2">
      <c r="A2857" s="4">
        <v>44272</v>
      </c>
      <c r="B2857" s="4">
        <v>44279</v>
      </c>
      <c r="C2857" t="s">
        <v>624</v>
      </c>
      <c r="D2857" t="s">
        <v>991</v>
      </c>
      <c r="E2857" s="4">
        <v>45361</v>
      </c>
      <c r="F2857" s="6">
        <v>5.4699999999999999E-2</v>
      </c>
      <c r="K2857" s="6">
        <v>5.4699999999999999E-2</v>
      </c>
      <c r="M2857" s="8">
        <v>10000000</v>
      </c>
      <c r="N2857" s="8">
        <v>16705080</v>
      </c>
      <c r="O2857" s="8">
        <v>16705080</v>
      </c>
      <c r="P2857" s="8">
        <v>16705080</v>
      </c>
      <c r="Q2857" s="8">
        <v>16705080</v>
      </c>
      <c r="R2857" s="8">
        <v>16705080</v>
      </c>
      <c r="S2857" s="8">
        <v>16705080</v>
      </c>
      <c r="T2857" s="8">
        <v>1</v>
      </c>
      <c r="U2857" s="8">
        <v>5.4699999999999999E-2</v>
      </c>
      <c r="V2857">
        <f t="shared" si="252"/>
        <v>2021</v>
      </c>
      <c r="W2857">
        <f t="shared" si="253"/>
        <v>2021</v>
      </c>
      <c r="X2857" t="str">
        <f t="shared" si="254"/>
        <v>SR01</v>
      </c>
    </row>
    <row r="2858" spans="1:24" x14ac:dyDescent="0.2">
      <c r="A2858" s="4">
        <v>44278</v>
      </c>
      <c r="B2858" s="4">
        <v>44280</v>
      </c>
      <c r="C2858" t="s">
        <v>628</v>
      </c>
      <c r="D2858" t="s">
        <v>989</v>
      </c>
      <c r="E2858" s="4">
        <v>44449</v>
      </c>
      <c r="F2858" s="6" t="s">
        <v>630</v>
      </c>
      <c r="G2858" s="6">
        <v>3.09E-2</v>
      </c>
      <c r="H2858" s="6">
        <v>3.5814800000000001E-2</v>
      </c>
      <c r="I2858" s="6">
        <v>4.2500000000000003E-2</v>
      </c>
      <c r="J2858" s="6">
        <v>3.09E-2</v>
      </c>
      <c r="K2858" s="6">
        <v>3.1642900000000002E-2</v>
      </c>
      <c r="L2858" s="6">
        <v>3.2000000000000001E-2</v>
      </c>
      <c r="M2858" s="8">
        <v>12000000</v>
      </c>
      <c r="N2858" s="8">
        <v>1600000</v>
      </c>
      <c r="O2858" s="8">
        <v>17164500</v>
      </c>
      <c r="P2858" s="8">
        <v>950000</v>
      </c>
      <c r="Q2858" s="8">
        <v>6496000</v>
      </c>
      <c r="R2858" s="8">
        <v>950000</v>
      </c>
      <c r="S2858" s="8">
        <v>6396000</v>
      </c>
      <c r="T2858" s="8">
        <v>1.6842105263157894</v>
      </c>
      <c r="U2858" s="8">
        <v>3.1699999999999999E-2</v>
      </c>
      <c r="V2858">
        <f t="shared" si="252"/>
        <v>2021</v>
      </c>
      <c r="W2858">
        <f t="shared" si="253"/>
        <v>2021</v>
      </c>
      <c r="X2858" t="str">
        <f t="shared" si="254"/>
        <v>SPNS</v>
      </c>
    </row>
    <row r="2859" spans="1:24" x14ac:dyDescent="0.2">
      <c r="A2859" s="4">
        <v>44278</v>
      </c>
      <c r="B2859" s="4">
        <v>44280</v>
      </c>
      <c r="C2859" t="s">
        <v>628</v>
      </c>
      <c r="D2859" t="s">
        <v>884</v>
      </c>
      <c r="E2859" s="4">
        <v>45061</v>
      </c>
      <c r="F2859" s="6">
        <v>6.5000000000000002E-2</v>
      </c>
      <c r="G2859" s="6">
        <v>4.7899999999999998E-2</v>
      </c>
      <c r="H2859" s="6">
        <v>4.97142E-2</v>
      </c>
      <c r="I2859" s="6">
        <v>5.1200000000000002E-2</v>
      </c>
      <c r="J2859" s="6">
        <v>0</v>
      </c>
      <c r="K2859" s="6">
        <v>4.9289699999999999E-2</v>
      </c>
      <c r="L2859" s="6">
        <v>4.99E-2</v>
      </c>
      <c r="N2859" s="8">
        <v>4036000</v>
      </c>
      <c r="P2859" s="8">
        <v>2500000</v>
      </c>
      <c r="R2859" s="8">
        <v>2500000</v>
      </c>
      <c r="T2859" s="8">
        <v>1.6144000000000001</v>
      </c>
      <c r="U2859" s="8">
        <v>4.9299999999999997E-2</v>
      </c>
      <c r="V2859">
        <f t="shared" si="252"/>
        <v>2021</v>
      </c>
      <c r="W2859">
        <f t="shared" si="253"/>
        <v>2021</v>
      </c>
      <c r="X2859" t="str">
        <f t="shared" si="254"/>
        <v>PBS0</v>
      </c>
    </row>
    <row r="2860" spans="1:24" x14ac:dyDescent="0.2">
      <c r="A2860" s="4">
        <v>44278</v>
      </c>
      <c r="B2860" s="4">
        <v>44280</v>
      </c>
      <c r="C2860" t="s">
        <v>628</v>
      </c>
      <c r="D2860" t="s">
        <v>697</v>
      </c>
      <c r="E2860" s="4">
        <v>45945</v>
      </c>
      <c r="F2860" s="6">
        <v>6.1249999999999999E-2</v>
      </c>
      <c r="G2860" s="6">
        <v>5.6000000000000001E-2</v>
      </c>
      <c r="H2860" s="6">
        <v>5.7767199999999998E-2</v>
      </c>
      <c r="I2860" s="6">
        <v>6.1499999999999999E-2</v>
      </c>
      <c r="J2860" s="6">
        <v>0</v>
      </c>
      <c r="K2860" s="6">
        <v>5.7175400000000001E-2</v>
      </c>
      <c r="L2860" s="6">
        <v>5.79E-2</v>
      </c>
      <c r="N2860" s="8">
        <v>1990500</v>
      </c>
      <c r="P2860" s="8">
        <v>1650000</v>
      </c>
      <c r="R2860" s="8">
        <v>1650000</v>
      </c>
      <c r="T2860" s="8">
        <v>1.2063636363636363</v>
      </c>
      <c r="U2860" s="8">
        <v>5.7200000000000001E-2</v>
      </c>
      <c r="V2860">
        <f t="shared" si="252"/>
        <v>2021</v>
      </c>
      <c r="W2860">
        <f t="shared" si="253"/>
        <v>2021</v>
      </c>
      <c r="X2860" t="str">
        <f t="shared" si="254"/>
        <v>PBS0</v>
      </c>
    </row>
    <row r="2861" spans="1:24" x14ac:dyDescent="0.2">
      <c r="A2861" s="4">
        <v>44278</v>
      </c>
      <c r="B2861" s="4">
        <v>44280</v>
      </c>
      <c r="C2861" t="s">
        <v>628</v>
      </c>
      <c r="D2861" t="s">
        <v>981</v>
      </c>
      <c r="E2861" s="4">
        <v>49018</v>
      </c>
      <c r="F2861" s="6">
        <v>6.3750000000000001E-2</v>
      </c>
      <c r="G2861" s="6">
        <v>6.6000000000000003E-2</v>
      </c>
      <c r="H2861" s="6">
        <v>6.7573099999999997E-2</v>
      </c>
      <c r="I2861" s="6">
        <v>7.0900000000000005E-2</v>
      </c>
      <c r="J2861" s="6">
        <v>6.6000000000000003E-2</v>
      </c>
      <c r="K2861" s="6">
        <v>6.6371100000000002E-2</v>
      </c>
      <c r="L2861" s="6">
        <v>6.7199999999999996E-2</v>
      </c>
      <c r="N2861" s="8">
        <v>4348400</v>
      </c>
      <c r="P2861" s="8">
        <v>1300000</v>
      </c>
      <c r="R2861" s="8">
        <v>1200000</v>
      </c>
      <c r="T2861" s="8">
        <v>3.6236666666666668</v>
      </c>
      <c r="U2861" s="8">
        <v>6.6500000000000004E-2</v>
      </c>
      <c r="V2861">
        <f t="shared" si="252"/>
        <v>2021</v>
      </c>
      <c r="W2861">
        <f t="shared" si="253"/>
        <v>2021</v>
      </c>
      <c r="X2861" t="str">
        <f t="shared" si="254"/>
        <v>PBS0</v>
      </c>
    </row>
    <row r="2862" spans="1:24" x14ac:dyDescent="0.2">
      <c r="A2862" s="4">
        <v>44278</v>
      </c>
      <c r="B2862" s="4">
        <v>44280</v>
      </c>
      <c r="C2862" t="s">
        <v>628</v>
      </c>
      <c r="D2862" t="s">
        <v>337</v>
      </c>
      <c r="E2862" s="4">
        <v>50086</v>
      </c>
      <c r="F2862" s="6">
        <v>6.0999999999999999E-2</v>
      </c>
      <c r="G2862" s="6">
        <v>6.6500000000000004E-2</v>
      </c>
      <c r="H2862" s="6">
        <v>6.7530499999999993E-2</v>
      </c>
      <c r="I2862" s="6">
        <v>6.8000000000000005E-2</v>
      </c>
      <c r="J2862" s="6">
        <v>6.6500000000000004E-2</v>
      </c>
      <c r="K2862" s="6">
        <v>6.7397499999999999E-2</v>
      </c>
      <c r="L2862" s="6">
        <v>6.7699999999999996E-2</v>
      </c>
      <c r="N2862" s="8">
        <v>3013300</v>
      </c>
      <c r="P2862" s="8">
        <v>87000</v>
      </c>
      <c r="R2862" s="8">
        <v>87000</v>
      </c>
      <c r="T2862" s="8">
        <v>34.635632183908044</v>
      </c>
      <c r="U2862" s="8">
        <v>6.7400000000000002E-2</v>
      </c>
      <c r="V2862">
        <f t="shared" si="252"/>
        <v>2021</v>
      </c>
      <c r="W2862">
        <f t="shared" si="253"/>
        <v>2021</v>
      </c>
      <c r="X2862" t="str">
        <f t="shared" si="254"/>
        <v>PBS0</v>
      </c>
    </row>
    <row r="2863" spans="1:24" x14ac:dyDescent="0.2">
      <c r="A2863" s="4">
        <v>44278</v>
      </c>
      <c r="B2863" s="4">
        <v>44280</v>
      </c>
      <c r="C2863" t="s">
        <v>628</v>
      </c>
      <c r="D2863" t="s">
        <v>906</v>
      </c>
      <c r="E2863" s="4">
        <v>53615</v>
      </c>
      <c r="F2863" s="6">
        <v>7.7499999999999999E-2</v>
      </c>
      <c r="G2863" s="6">
        <v>7.1499999999999994E-2</v>
      </c>
      <c r="H2863" s="6">
        <v>7.2055599999999997E-2</v>
      </c>
      <c r="I2863" s="6">
        <v>7.22E-2</v>
      </c>
      <c r="J2863" s="6">
        <v>7.1499999999999994E-2</v>
      </c>
      <c r="K2863" s="6">
        <v>7.2055599999999997E-2</v>
      </c>
      <c r="L2863" s="6">
        <v>7.22E-2</v>
      </c>
      <c r="N2863" s="8">
        <v>2176300</v>
      </c>
      <c r="P2863" s="8">
        <v>9000</v>
      </c>
      <c r="R2863" s="8">
        <v>9000</v>
      </c>
      <c r="T2863" s="8">
        <v>241.8111111111111</v>
      </c>
      <c r="U2863" s="8">
        <v>7.2300000000000003E-2</v>
      </c>
      <c r="V2863">
        <f t="shared" si="252"/>
        <v>2021</v>
      </c>
      <c r="W2863">
        <f t="shared" si="253"/>
        <v>2021</v>
      </c>
      <c r="X2863" t="str">
        <f t="shared" si="254"/>
        <v>PBS0</v>
      </c>
    </row>
    <row r="2864" spans="1:24" x14ac:dyDescent="0.2">
      <c r="A2864" s="4">
        <v>44279</v>
      </c>
      <c r="B2864" s="4">
        <v>44280</v>
      </c>
      <c r="C2864" t="s">
        <v>880</v>
      </c>
      <c r="D2864" t="s">
        <v>884</v>
      </c>
      <c r="E2864" s="4">
        <v>45061</v>
      </c>
      <c r="F2864" s="6">
        <v>6.5000000000000002E-2</v>
      </c>
      <c r="G2864" s="6">
        <v>4.9289699999999999E-2</v>
      </c>
      <c r="H2864" s="6">
        <v>4.9289699999999999E-2</v>
      </c>
      <c r="I2864" s="6">
        <v>4.9289699999999999E-2</v>
      </c>
      <c r="J2864" s="6">
        <v>4.9289699999999999E-2</v>
      </c>
      <c r="K2864" s="6">
        <v>4.9289699999999999E-2</v>
      </c>
      <c r="L2864" s="6">
        <v>4.9289699999999999E-2</v>
      </c>
      <c r="M2864" s="8">
        <v>5604000</v>
      </c>
      <c r="N2864" s="8">
        <v>30000</v>
      </c>
      <c r="O2864" s="8">
        <v>5750400</v>
      </c>
      <c r="P2864" s="8">
        <v>30000</v>
      </c>
      <c r="Q2864" s="8">
        <v>5604000</v>
      </c>
      <c r="R2864" s="8">
        <v>30000</v>
      </c>
      <c r="S2864" s="8">
        <v>5604000</v>
      </c>
      <c r="T2864" s="8">
        <v>1</v>
      </c>
      <c r="U2864" s="8">
        <v>4.9289699999999999E-2</v>
      </c>
      <c r="V2864">
        <f t="shared" si="252"/>
        <v>2021</v>
      </c>
      <c r="W2864">
        <f t="shared" si="253"/>
        <v>2021</v>
      </c>
      <c r="X2864" t="str">
        <f t="shared" si="254"/>
        <v>PBS0</v>
      </c>
    </row>
    <row r="2865" spans="1:24" x14ac:dyDescent="0.2">
      <c r="A2865" s="4">
        <v>44279</v>
      </c>
      <c r="B2865" s="4">
        <v>44280</v>
      </c>
      <c r="C2865" t="s">
        <v>880</v>
      </c>
      <c r="D2865" t="s">
        <v>697</v>
      </c>
      <c r="E2865" s="4">
        <v>45945</v>
      </c>
      <c r="F2865" s="6">
        <v>6.1249999999999999E-2</v>
      </c>
      <c r="G2865" s="6">
        <v>5.7175400000000001E-2</v>
      </c>
      <c r="H2865" s="6">
        <v>5.7175400000000001E-2</v>
      </c>
      <c r="I2865" s="6">
        <v>5.7175400000000001E-2</v>
      </c>
      <c r="J2865" s="6">
        <v>5.7175400000000001E-2</v>
      </c>
      <c r="K2865" s="6">
        <v>5.7175400000000001E-2</v>
      </c>
      <c r="L2865" s="6">
        <v>5.7175400000000001E-2</v>
      </c>
      <c r="N2865" s="8">
        <v>0</v>
      </c>
      <c r="P2865" s="8">
        <v>0</v>
      </c>
      <c r="R2865" s="8">
        <v>0</v>
      </c>
      <c r="T2865" s="8">
        <v>0</v>
      </c>
      <c r="U2865" s="8">
        <v>5.7175400000000001E-2</v>
      </c>
      <c r="V2865">
        <f t="shared" si="252"/>
        <v>2021</v>
      </c>
      <c r="W2865">
        <f t="shared" si="253"/>
        <v>2021</v>
      </c>
      <c r="X2865" t="str">
        <f t="shared" si="254"/>
        <v>PBS0</v>
      </c>
    </row>
    <row r="2866" spans="1:24" x14ac:dyDescent="0.2">
      <c r="A2866" s="4">
        <v>44279</v>
      </c>
      <c r="B2866" s="4">
        <v>44280</v>
      </c>
      <c r="C2866" t="s">
        <v>880</v>
      </c>
      <c r="D2866" t="s">
        <v>981</v>
      </c>
      <c r="E2866" s="4">
        <v>49018</v>
      </c>
      <c r="F2866" s="6">
        <v>6.3750000000000001E-2</v>
      </c>
      <c r="G2866" s="6">
        <v>6.6371100000000002E-2</v>
      </c>
      <c r="H2866" s="6">
        <v>6.6371100000000002E-2</v>
      </c>
      <c r="I2866" s="6">
        <v>6.6371100000000002E-2</v>
      </c>
      <c r="J2866" s="6">
        <v>6.6371100000000002E-2</v>
      </c>
      <c r="K2866" s="6">
        <v>6.6371100000000002E-2</v>
      </c>
      <c r="L2866" s="6">
        <v>6.6371100000000002E-2</v>
      </c>
      <c r="N2866" s="8">
        <v>1722900</v>
      </c>
      <c r="P2866" s="8">
        <v>1722900</v>
      </c>
      <c r="R2866" s="8">
        <v>1722900</v>
      </c>
      <c r="T2866" s="8">
        <v>1</v>
      </c>
      <c r="U2866" s="8">
        <v>6.6371100000000002E-2</v>
      </c>
      <c r="V2866">
        <f t="shared" si="252"/>
        <v>2021</v>
      </c>
      <c r="W2866">
        <f t="shared" si="253"/>
        <v>2021</v>
      </c>
      <c r="X2866" t="str">
        <f t="shared" si="254"/>
        <v>PBS0</v>
      </c>
    </row>
    <row r="2867" spans="1:24" x14ac:dyDescent="0.2">
      <c r="A2867" s="4">
        <v>44279</v>
      </c>
      <c r="B2867" s="4">
        <v>44280</v>
      </c>
      <c r="C2867" t="s">
        <v>880</v>
      </c>
      <c r="D2867" t="s">
        <v>337</v>
      </c>
      <c r="E2867" s="4">
        <v>50086</v>
      </c>
      <c r="F2867" s="6">
        <v>6.0999999999999999E-2</v>
      </c>
      <c r="G2867" s="6">
        <v>6.7397499999999999E-2</v>
      </c>
      <c r="H2867" s="6">
        <v>6.7397499999999999E-2</v>
      </c>
      <c r="I2867" s="6">
        <v>6.7397499999999999E-2</v>
      </c>
      <c r="J2867" s="6">
        <v>6.7397499999999999E-2</v>
      </c>
      <c r="K2867" s="6">
        <v>6.7397499999999999E-2</v>
      </c>
      <c r="L2867" s="6">
        <v>6.7397499999999999E-2</v>
      </c>
      <c r="N2867" s="8">
        <v>2316500</v>
      </c>
      <c r="P2867" s="8">
        <v>2316500</v>
      </c>
      <c r="R2867" s="8">
        <v>2316500</v>
      </c>
      <c r="T2867" s="8">
        <v>1</v>
      </c>
      <c r="U2867" s="8">
        <v>6.7397499999999999E-2</v>
      </c>
      <c r="V2867">
        <f t="shared" si="252"/>
        <v>2021</v>
      </c>
      <c r="W2867">
        <f t="shared" si="253"/>
        <v>2021</v>
      </c>
      <c r="X2867" t="str">
        <f t="shared" si="254"/>
        <v>PBS0</v>
      </c>
    </row>
    <row r="2868" spans="1:24" x14ac:dyDescent="0.2">
      <c r="A2868" s="4">
        <v>44279</v>
      </c>
      <c r="B2868" s="4">
        <v>44280</v>
      </c>
      <c r="C2868" t="s">
        <v>880</v>
      </c>
      <c r="D2868" t="s">
        <v>906</v>
      </c>
      <c r="E2868" s="4">
        <v>53615</v>
      </c>
      <c r="F2868" s="6">
        <v>7.7499999999999999E-2</v>
      </c>
      <c r="G2868" s="6">
        <v>7.2055599999999997E-2</v>
      </c>
      <c r="H2868" s="6">
        <v>7.2055599999999997E-2</v>
      </c>
      <c r="I2868" s="6">
        <v>7.2055599999999997E-2</v>
      </c>
      <c r="J2868" s="6">
        <v>7.2055599999999997E-2</v>
      </c>
      <c r="K2868" s="6">
        <v>7.2055599999999997E-2</v>
      </c>
      <c r="L2868" s="6">
        <v>7.2055599999999997E-2</v>
      </c>
      <c r="N2868" s="8">
        <v>1681000</v>
      </c>
      <c r="P2868" s="8">
        <v>1534600</v>
      </c>
      <c r="R2868" s="8">
        <v>1534600</v>
      </c>
      <c r="T2868" s="8">
        <v>1.0953994526260915</v>
      </c>
      <c r="U2868" s="8">
        <v>7.2055599999999997E-2</v>
      </c>
      <c r="V2868">
        <f t="shared" si="252"/>
        <v>2021</v>
      </c>
      <c r="W2868">
        <f t="shared" si="253"/>
        <v>2021</v>
      </c>
      <c r="X2868" t="str">
        <f t="shared" si="254"/>
        <v>PBS0</v>
      </c>
    </row>
    <row r="2869" spans="1:24" x14ac:dyDescent="0.2">
      <c r="A2869" s="4">
        <v>44285</v>
      </c>
      <c r="B2869" s="4">
        <v>44287</v>
      </c>
      <c r="C2869" t="s">
        <v>628</v>
      </c>
      <c r="D2869" t="s">
        <v>900</v>
      </c>
      <c r="E2869" s="4">
        <v>44378</v>
      </c>
      <c r="F2869" s="6" t="s">
        <v>630</v>
      </c>
      <c r="G2869" s="6">
        <v>3.0499999999999999E-2</v>
      </c>
      <c r="H2869" s="6">
        <v>3.1057100000000001E-2</v>
      </c>
      <c r="I2869" s="6">
        <v>3.15E-2</v>
      </c>
      <c r="J2869" s="6">
        <v>3.0499999999999999E-2</v>
      </c>
      <c r="K2869" s="6">
        <v>3.0983299999999998E-2</v>
      </c>
      <c r="L2869" s="6">
        <v>3.1199999999999999E-2</v>
      </c>
      <c r="M2869" s="8">
        <v>30000000</v>
      </c>
      <c r="N2869" s="8">
        <v>450000</v>
      </c>
      <c r="O2869" s="8">
        <v>33950300</v>
      </c>
      <c r="P2869" s="8">
        <v>400000</v>
      </c>
      <c r="Q2869" s="8">
        <v>5100000</v>
      </c>
      <c r="R2869" s="8">
        <v>400000</v>
      </c>
      <c r="S2869" s="8">
        <v>4750000</v>
      </c>
      <c r="T2869" s="8">
        <v>1.125</v>
      </c>
      <c r="U2869" s="8">
        <v>3.1E-2</v>
      </c>
      <c r="V2869">
        <f t="shared" si="252"/>
        <v>2021</v>
      </c>
      <c r="W2869">
        <f t="shared" si="253"/>
        <v>2021</v>
      </c>
      <c r="X2869" t="str">
        <f t="shared" si="254"/>
        <v>SPN1</v>
      </c>
    </row>
    <row r="2870" spans="1:24" x14ac:dyDescent="0.2">
      <c r="A2870" s="4">
        <v>44285</v>
      </c>
      <c r="B2870" s="4">
        <v>44287</v>
      </c>
      <c r="C2870" t="s">
        <v>628</v>
      </c>
      <c r="D2870" t="s">
        <v>992</v>
      </c>
      <c r="E2870" s="4">
        <v>44651</v>
      </c>
      <c r="F2870" s="6" t="s">
        <v>630</v>
      </c>
      <c r="G2870" s="6">
        <v>3.3099999999999997E-2</v>
      </c>
      <c r="H2870" s="6">
        <v>3.3466700000000002E-2</v>
      </c>
      <c r="I2870" s="6">
        <v>3.4000000000000002E-2</v>
      </c>
      <c r="J2870" s="6">
        <v>3.3099999999999997E-2</v>
      </c>
      <c r="K2870" s="6">
        <v>3.3360000000000001E-2</v>
      </c>
      <c r="L2870" s="6">
        <v>3.3500000000000002E-2</v>
      </c>
      <c r="N2870" s="8">
        <v>700000</v>
      </c>
      <c r="P2870" s="8">
        <v>600000</v>
      </c>
      <c r="R2870" s="8">
        <v>600000</v>
      </c>
      <c r="T2870" s="8">
        <v>1.1666666666666667</v>
      </c>
      <c r="U2870" s="8">
        <v>3.3399999999999999E-2</v>
      </c>
      <c r="V2870">
        <f t="shared" si="252"/>
        <v>2021</v>
      </c>
      <c r="W2870">
        <f t="shared" si="253"/>
        <v>2021</v>
      </c>
      <c r="X2870" t="str">
        <f t="shared" si="254"/>
        <v>SPN1</v>
      </c>
    </row>
    <row r="2871" spans="1:24" x14ac:dyDescent="0.2">
      <c r="A2871" s="4">
        <v>44285</v>
      </c>
      <c r="B2871" s="4">
        <v>44287</v>
      </c>
      <c r="C2871" t="s">
        <v>628</v>
      </c>
      <c r="D2871" t="s">
        <v>918</v>
      </c>
      <c r="E2871" s="4">
        <v>46127</v>
      </c>
      <c r="F2871" s="6">
        <v>5.5E-2</v>
      </c>
      <c r="G2871" s="6">
        <v>5.8000000000000003E-2</v>
      </c>
      <c r="H2871" s="6">
        <v>5.9788599999999997E-2</v>
      </c>
      <c r="I2871" s="6">
        <v>6.1499999999999999E-2</v>
      </c>
      <c r="J2871" s="6">
        <v>5.8000000000000003E-2</v>
      </c>
      <c r="K2871" s="6">
        <v>5.8790599999999998E-2</v>
      </c>
      <c r="L2871" s="6">
        <v>5.8999999999999997E-2</v>
      </c>
      <c r="N2871" s="8">
        <v>6840000</v>
      </c>
      <c r="P2871" s="8">
        <v>850000</v>
      </c>
      <c r="R2871" s="8">
        <v>850000</v>
      </c>
      <c r="T2871" s="8">
        <v>8.0470588235294116</v>
      </c>
      <c r="U2871" s="8">
        <v>5.8799999999999998E-2</v>
      </c>
      <c r="V2871">
        <f t="shared" si="252"/>
        <v>2021</v>
      </c>
      <c r="W2871">
        <f t="shared" si="253"/>
        <v>2021</v>
      </c>
      <c r="X2871" t="str">
        <f t="shared" si="254"/>
        <v>FR00</v>
      </c>
    </row>
    <row r="2872" spans="1:24" x14ac:dyDescent="0.2">
      <c r="A2872" s="4">
        <v>44285</v>
      </c>
      <c r="B2872" s="4">
        <v>44287</v>
      </c>
      <c r="C2872" t="s">
        <v>628</v>
      </c>
      <c r="D2872" t="s">
        <v>919</v>
      </c>
      <c r="E2872" s="4">
        <v>47894</v>
      </c>
      <c r="F2872" s="6">
        <v>6.5000000000000002E-2</v>
      </c>
      <c r="G2872" s="6">
        <v>6.7000000000000004E-2</v>
      </c>
      <c r="H2872" s="6">
        <v>6.8550100000000003E-2</v>
      </c>
      <c r="I2872" s="6">
        <v>7.0400000000000004E-2</v>
      </c>
      <c r="J2872" s="6">
        <v>6.7000000000000004E-2</v>
      </c>
      <c r="K2872" s="6">
        <v>6.7695000000000005E-2</v>
      </c>
      <c r="L2872" s="6">
        <v>6.7799999999999999E-2</v>
      </c>
      <c r="N2872" s="8">
        <v>7532500</v>
      </c>
      <c r="P2872" s="8">
        <v>700000</v>
      </c>
      <c r="R2872" s="8">
        <v>700000</v>
      </c>
      <c r="T2872" s="8">
        <v>10.760714285714286</v>
      </c>
      <c r="U2872" s="8">
        <v>6.7699999999999996E-2</v>
      </c>
      <c r="V2872">
        <f t="shared" ref="V2872:V2935" si="255">YEAR(A2872)</f>
        <v>2021</v>
      </c>
      <c r="W2872">
        <f t="shared" ref="W2872:W2935" si="256">YEAR(B2872)</f>
        <v>2021</v>
      </c>
      <c r="X2872" t="str">
        <f t="shared" ref="X2872:X2935" si="257">LEFT(D2872,4)</f>
        <v>FR00</v>
      </c>
    </row>
    <row r="2873" spans="1:24" x14ac:dyDescent="0.2">
      <c r="A2873" s="4">
        <v>44285</v>
      </c>
      <c r="B2873" s="4">
        <v>44287</v>
      </c>
      <c r="C2873" t="s">
        <v>628</v>
      </c>
      <c r="D2873" t="s">
        <v>974</v>
      </c>
      <c r="E2873" s="4">
        <v>49841</v>
      </c>
      <c r="F2873" s="6">
        <v>6.25E-2</v>
      </c>
      <c r="G2873" s="6">
        <v>6.5500000000000003E-2</v>
      </c>
      <c r="H2873" s="6">
        <v>6.7169900000000005E-2</v>
      </c>
      <c r="I2873" s="6">
        <v>6.9500000000000006E-2</v>
      </c>
      <c r="J2873" s="6">
        <v>6.5500000000000003E-2</v>
      </c>
      <c r="K2873" s="6">
        <v>6.6055699999999995E-2</v>
      </c>
      <c r="L2873" s="6">
        <v>6.6900000000000001E-2</v>
      </c>
      <c r="N2873" s="8">
        <v>3917100</v>
      </c>
      <c r="P2873" s="8">
        <v>550000</v>
      </c>
      <c r="R2873" s="8">
        <v>300000</v>
      </c>
      <c r="T2873" s="8">
        <v>13.057</v>
      </c>
      <c r="U2873" s="8">
        <v>6.6900000000000001E-2</v>
      </c>
      <c r="V2873">
        <f t="shared" si="255"/>
        <v>2021</v>
      </c>
      <c r="W2873">
        <f t="shared" si="256"/>
        <v>2021</v>
      </c>
      <c r="X2873" t="str">
        <f t="shared" si="257"/>
        <v>FR00</v>
      </c>
    </row>
    <row r="2874" spans="1:24" x14ac:dyDescent="0.2">
      <c r="A2874" s="4">
        <v>44285</v>
      </c>
      <c r="B2874" s="4">
        <v>44287</v>
      </c>
      <c r="C2874" t="s">
        <v>628</v>
      </c>
      <c r="D2874" t="s">
        <v>851</v>
      </c>
      <c r="E2874" s="4">
        <v>51241</v>
      </c>
      <c r="F2874" s="6">
        <v>7.4999999999999997E-2</v>
      </c>
      <c r="G2874" s="6">
        <v>7.4099999999999999E-2</v>
      </c>
      <c r="H2874" s="6">
        <v>7.5259000000000006E-2</v>
      </c>
      <c r="I2874" s="6">
        <v>7.7499999999999999E-2</v>
      </c>
      <c r="J2874" s="6">
        <v>7.4099999999999999E-2</v>
      </c>
      <c r="K2874" s="6">
        <v>7.4576900000000002E-2</v>
      </c>
      <c r="L2874" s="6">
        <v>7.46E-2</v>
      </c>
      <c r="N2874" s="8">
        <v>9926600</v>
      </c>
      <c r="P2874" s="8">
        <v>1500000</v>
      </c>
      <c r="R2874" s="8">
        <v>1400000</v>
      </c>
      <c r="T2874" s="8">
        <v>7.0904285714285713</v>
      </c>
      <c r="U2874" s="8">
        <v>7.46E-2</v>
      </c>
      <c r="V2874">
        <f t="shared" si="255"/>
        <v>2021</v>
      </c>
      <c r="W2874">
        <f t="shared" si="256"/>
        <v>2021</v>
      </c>
      <c r="X2874" t="str">
        <f t="shared" si="257"/>
        <v>FR00</v>
      </c>
    </row>
    <row r="2875" spans="1:24" x14ac:dyDescent="0.2">
      <c r="A2875" s="4">
        <v>44285</v>
      </c>
      <c r="B2875" s="4">
        <v>44287</v>
      </c>
      <c r="C2875" t="s">
        <v>628</v>
      </c>
      <c r="D2875" t="s">
        <v>975</v>
      </c>
      <c r="E2875" s="4">
        <v>55380</v>
      </c>
      <c r="F2875" s="6">
        <v>6.8750000000000006E-2</v>
      </c>
      <c r="G2875" s="6">
        <v>6.9900000000000004E-2</v>
      </c>
      <c r="H2875" s="6">
        <v>7.0943000000000006E-2</v>
      </c>
      <c r="I2875" s="6">
        <v>7.1300000000000002E-2</v>
      </c>
      <c r="J2875" s="6">
        <v>6.9900000000000004E-2</v>
      </c>
      <c r="K2875" s="6">
        <v>7.0798899999999998E-2</v>
      </c>
      <c r="L2875" s="6">
        <v>7.0999999999999994E-2</v>
      </c>
      <c r="N2875" s="8">
        <v>4584100</v>
      </c>
      <c r="P2875" s="8">
        <v>500000</v>
      </c>
      <c r="R2875" s="8">
        <v>500000</v>
      </c>
      <c r="T2875" s="8">
        <v>9.1682000000000006</v>
      </c>
      <c r="U2875" s="8">
        <v>7.0800000000000002E-2</v>
      </c>
      <c r="V2875">
        <f t="shared" si="255"/>
        <v>2021</v>
      </c>
      <c r="W2875">
        <f t="shared" si="256"/>
        <v>2021</v>
      </c>
      <c r="X2875" t="str">
        <f t="shared" si="257"/>
        <v>FR00</v>
      </c>
    </row>
    <row r="2876" spans="1:24" x14ac:dyDescent="0.2">
      <c r="A2876" s="4">
        <v>44286</v>
      </c>
      <c r="B2876" s="4">
        <v>44287</v>
      </c>
      <c r="C2876" t="s">
        <v>880</v>
      </c>
      <c r="D2876" t="s">
        <v>918</v>
      </c>
      <c r="E2876" s="4">
        <v>46127</v>
      </c>
      <c r="F2876" s="6">
        <v>5.5E-2</v>
      </c>
      <c r="G2876" s="6">
        <v>5.8790599999999998E-2</v>
      </c>
      <c r="H2876" s="6">
        <v>5.8790599999999998E-2</v>
      </c>
      <c r="I2876" s="6">
        <v>5.8790599999999998E-2</v>
      </c>
      <c r="J2876" s="6">
        <v>5.8790599999999998E-2</v>
      </c>
      <c r="K2876" s="6">
        <v>5.8790599999999998E-2</v>
      </c>
      <c r="L2876" s="6">
        <v>5.8790599999999998E-2</v>
      </c>
      <c r="M2876" s="8">
        <v>25250000</v>
      </c>
      <c r="N2876" s="8">
        <v>1582000</v>
      </c>
      <c r="O2876" s="8">
        <v>15023900</v>
      </c>
      <c r="P2876" s="8">
        <v>1582000</v>
      </c>
      <c r="Q2876" s="8">
        <v>15023900</v>
      </c>
      <c r="R2876" s="8">
        <v>1582000</v>
      </c>
      <c r="S2876" s="8">
        <v>15023900</v>
      </c>
      <c r="T2876" s="8">
        <v>1</v>
      </c>
      <c r="U2876" s="8">
        <v>5.8790599999999998E-2</v>
      </c>
      <c r="V2876">
        <f t="shared" si="255"/>
        <v>2021</v>
      </c>
      <c r="W2876">
        <f t="shared" si="256"/>
        <v>2021</v>
      </c>
      <c r="X2876" t="str">
        <f t="shared" si="257"/>
        <v>FR00</v>
      </c>
    </row>
    <row r="2877" spans="1:24" x14ac:dyDescent="0.2">
      <c r="A2877" s="4">
        <v>44286</v>
      </c>
      <c r="B2877" s="4">
        <v>44287</v>
      </c>
      <c r="C2877" t="s">
        <v>880</v>
      </c>
      <c r="D2877" t="s">
        <v>919</v>
      </c>
      <c r="E2877" s="4">
        <v>47894</v>
      </c>
      <c r="F2877" s="6">
        <v>6.5000000000000002E-2</v>
      </c>
      <c r="G2877" s="6">
        <v>6.7695000000000005E-2</v>
      </c>
      <c r="H2877" s="6">
        <v>6.7695000000000005E-2</v>
      </c>
      <c r="I2877" s="6">
        <v>6.7695000000000005E-2</v>
      </c>
      <c r="J2877" s="6">
        <v>6.7695000000000005E-2</v>
      </c>
      <c r="K2877" s="6">
        <v>6.7695000000000005E-2</v>
      </c>
      <c r="L2877" s="6">
        <v>6.7695000000000005E-2</v>
      </c>
      <c r="N2877" s="8">
        <v>2619300</v>
      </c>
      <c r="P2877" s="8">
        <v>2619300</v>
      </c>
      <c r="R2877" s="8">
        <v>2619300</v>
      </c>
      <c r="T2877" s="8">
        <v>1</v>
      </c>
      <c r="U2877" s="8">
        <v>6.7695000000000005E-2</v>
      </c>
      <c r="V2877">
        <f t="shared" si="255"/>
        <v>2021</v>
      </c>
      <c r="W2877">
        <f t="shared" si="256"/>
        <v>2021</v>
      </c>
      <c r="X2877" t="str">
        <f t="shared" si="257"/>
        <v>FR00</v>
      </c>
    </row>
    <row r="2878" spans="1:24" x14ac:dyDescent="0.2">
      <c r="A2878" s="4">
        <v>44286</v>
      </c>
      <c r="B2878" s="4">
        <v>44287</v>
      </c>
      <c r="C2878" t="s">
        <v>880</v>
      </c>
      <c r="D2878" t="s">
        <v>974</v>
      </c>
      <c r="E2878" s="4">
        <v>49841</v>
      </c>
      <c r="F2878" s="6">
        <v>6.25E-2</v>
      </c>
      <c r="G2878" s="6">
        <v>6.6055699999999995E-2</v>
      </c>
      <c r="H2878" s="6">
        <v>6.6055699999999995E-2</v>
      </c>
      <c r="I2878" s="6">
        <v>6.6055699999999995E-2</v>
      </c>
      <c r="J2878" s="6">
        <v>6.6055699999999995E-2</v>
      </c>
      <c r="K2878" s="6">
        <v>6.6055699999999995E-2</v>
      </c>
      <c r="L2878" s="6">
        <v>6.6055699999999995E-2</v>
      </c>
      <c r="N2878" s="8">
        <v>3386000</v>
      </c>
      <c r="P2878" s="8">
        <v>3386000</v>
      </c>
      <c r="R2878" s="8">
        <v>3386000</v>
      </c>
      <c r="T2878" s="8">
        <v>1</v>
      </c>
      <c r="U2878" s="8">
        <v>6.6055699999999995E-2</v>
      </c>
      <c r="V2878">
        <f t="shared" si="255"/>
        <v>2021</v>
      </c>
      <c r="W2878">
        <f t="shared" si="256"/>
        <v>2021</v>
      </c>
      <c r="X2878" t="str">
        <f t="shared" si="257"/>
        <v>FR00</v>
      </c>
    </row>
    <row r="2879" spans="1:24" x14ac:dyDescent="0.2">
      <c r="A2879" s="4">
        <v>44286</v>
      </c>
      <c r="B2879" s="4">
        <v>44287</v>
      </c>
      <c r="C2879" t="s">
        <v>880</v>
      </c>
      <c r="D2879" t="s">
        <v>851</v>
      </c>
      <c r="E2879" s="4">
        <v>51241</v>
      </c>
      <c r="F2879" s="6">
        <v>7.4999999999999997E-2</v>
      </c>
      <c r="G2879" s="6">
        <v>7.4576900000000002E-2</v>
      </c>
      <c r="H2879" s="6">
        <v>7.4576900000000002E-2</v>
      </c>
      <c r="I2879" s="6">
        <v>7.4576900000000002E-2</v>
      </c>
      <c r="J2879" s="6">
        <v>7.4576900000000002E-2</v>
      </c>
      <c r="K2879" s="6">
        <v>7.4576900000000002E-2</v>
      </c>
      <c r="L2879" s="6">
        <v>7.4576900000000002E-2</v>
      </c>
      <c r="N2879" s="8">
        <v>4000500</v>
      </c>
      <c r="P2879" s="8">
        <v>4000500</v>
      </c>
      <c r="R2879" s="8">
        <v>4000500</v>
      </c>
      <c r="T2879" s="8">
        <v>1</v>
      </c>
      <c r="U2879" s="8">
        <v>7.4576900000000002E-2</v>
      </c>
      <c r="V2879">
        <f t="shared" si="255"/>
        <v>2021</v>
      </c>
      <c r="W2879">
        <f t="shared" si="256"/>
        <v>2021</v>
      </c>
      <c r="X2879" t="str">
        <f t="shared" si="257"/>
        <v>FR00</v>
      </c>
    </row>
    <row r="2880" spans="1:24" x14ac:dyDescent="0.2">
      <c r="A2880" s="4">
        <v>44286</v>
      </c>
      <c r="B2880" s="4">
        <v>44287</v>
      </c>
      <c r="C2880" t="s">
        <v>880</v>
      </c>
      <c r="D2880" t="s">
        <v>975</v>
      </c>
      <c r="E2880" s="4">
        <v>55380</v>
      </c>
      <c r="F2880" s="6">
        <v>6.8750000000000006E-2</v>
      </c>
      <c r="G2880" s="6">
        <v>7.0798899999999998E-2</v>
      </c>
      <c r="H2880" s="6">
        <v>7.0798899999999998E-2</v>
      </c>
      <c r="I2880" s="6">
        <v>7.0798899999999998E-2</v>
      </c>
      <c r="J2880" s="6">
        <v>7.0798899999999998E-2</v>
      </c>
      <c r="K2880" s="6">
        <v>7.0798899999999998E-2</v>
      </c>
      <c r="L2880" s="6">
        <v>7.0798899999999998E-2</v>
      </c>
      <c r="N2880" s="8">
        <v>3436100</v>
      </c>
      <c r="P2880" s="8">
        <v>3436100</v>
      </c>
      <c r="R2880" s="8">
        <v>3436100</v>
      </c>
      <c r="T2880" s="8">
        <v>1</v>
      </c>
      <c r="U2880" s="8">
        <v>7.0798899999999998E-2</v>
      </c>
      <c r="V2880">
        <f t="shared" si="255"/>
        <v>2021</v>
      </c>
      <c r="W2880">
        <f t="shared" si="256"/>
        <v>2021</v>
      </c>
      <c r="X2880" t="str">
        <f t="shared" si="257"/>
        <v>FR00</v>
      </c>
    </row>
    <row r="2881" spans="1:24" x14ac:dyDescent="0.2">
      <c r="A2881" s="4">
        <v>44292</v>
      </c>
      <c r="B2881" s="4">
        <v>44294</v>
      </c>
      <c r="C2881" t="s">
        <v>628</v>
      </c>
      <c r="D2881" t="s">
        <v>993</v>
      </c>
      <c r="E2881" s="4">
        <v>44476</v>
      </c>
      <c r="F2881" s="6" t="s">
        <v>630</v>
      </c>
      <c r="G2881" s="6">
        <v>3.15E-2</v>
      </c>
      <c r="H2881" s="6">
        <v>3.1975000000000003E-2</v>
      </c>
      <c r="I2881" s="6">
        <v>3.2300000000000002E-2</v>
      </c>
      <c r="J2881" s="6">
        <v>3.15E-2</v>
      </c>
      <c r="K2881" s="6">
        <v>3.19674E-2</v>
      </c>
      <c r="L2881" s="6">
        <v>3.2199999999999999E-2</v>
      </c>
      <c r="M2881" s="8">
        <v>10000000</v>
      </c>
      <c r="N2881" s="8">
        <v>2100000</v>
      </c>
      <c r="O2881" s="8">
        <v>14559100</v>
      </c>
      <c r="P2881" s="8">
        <v>2100000</v>
      </c>
      <c r="Q2881" s="8">
        <v>7445000</v>
      </c>
      <c r="R2881" s="8">
        <v>2050000</v>
      </c>
      <c r="S2881" s="8">
        <v>7345000</v>
      </c>
      <c r="T2881" s="8">
        <v>1.024390243902439</v>
      </c>
      <c r="U2881" s="8">
        <v>3.2000000000000001E-2</v>
      </c>
      <c r="V2881">
        <f t="shared" si="255"/>
        <v>2021</v>
      </c>
      <c r="W2881">
        <f t="shared" si="256"/>
        <v>2021</v>
      </c>
      <c r="X2881" t="str">
        <f t="shared" si="257"/>
        <v>SPNS</v>
      </c>
    </row>
    <row r="2882" spans="1:24" x14ac:dyDescent="0.2">
      <c r="A2882" s="4">
        <v>44292</v>
      </c>
      <c r="B2882" s="4">
        <v>44294</v>
      </c>
      <c r="C2882" t="s">
        <v>628</v>
      </c>
      <c r="D2882" t="s">
        <v>884</v>
      </c>
      <c r="E2882" s="4">
        <v>45061</v>
      </c>
      <c r="F2882" s="6">
        <v>6.5000000000000002E-2</v>
      </c>
      <c r="G2882" s="6">
        <v>4.7600000000000003E-2</v>
      </c>
      <c r="H2882" s="6">
        <v>4.9193399999999998E-2</v>
      </c>
      <c r="I2882" s="6">
        <v>5.5E-2</v>
      </c>
      <c r="J2882" s="6">
        <v>0</v>
      </c>
      <c r="K2882" s="6">
        <v>4.9092999999999998E-2</v>
      </c>
      <c r="L2882" s="6">
        <v>4.9500000000000002E-2</v>
      </c>
      <c r="N2882" s="8">
        <v>3257500</v>
      </c>
      <c r="P2882" s="8">
        <v>2900000</v>
      </c>
      <c r="R2882" s="8">
        <v>2900000</v>
      </c>
      <c r="T2882" s="8">
        <v>1.1232758620689656</v>
      </c>
      <c r="U2882" s="8">
        <v>4.9099999999999998E-2</v>
      </c>
      <c r="V2882">
        <f t="shared" si="255"/>
        <v>2021</v>
      </c>
      <c r="W2882">
        <f t="shared" si="256"/>
        <v>2021</v>
      </c>
      <c r="X2882" t="str">
        <f t="shared" si="257"/>
        <v>PBS0</v>
      </c>
    </row>
    <row r="2883" spans="1:24" x14ac:dyDescent="0.2">
      <c r="A2883" s="4">
        <v>44292</v>
      </c>
      <c r="B2883" s="4">
        <v>44294</v>
      </c>
      <c r="C2883" t="s">
        <v>628</v>
      </c>
      <c r="D2883" t="s">
        <v>697</v>
      </c>
      <c r="E2883" s="4">
        <v>45945</v>
      </c>
      <c r="F2883" s="6">
        <v>6.1249999999999999E-2</v>
      </c>
      <c r="G2883" s="6">
        <v>5.67E-2</v>
      </c>
      <c r="H2883" s="6">
        <v>5.8783599999999998E-2</v>
      </c>
      <c r="I2883" s="6">
        <v>6.1499999999999999E-2</v>
      </c>
      <c r="J2883" s="6">
        <v>0</v>
      </c>
      <c r="K2883" s="6">
        <v>5.7710200000000003E-2</v>
      </c>
      <c r="L2883" s="6">
        <v>5.8500000000000003E-2</v>
      </c>
      <c r="N2883" s="8">
        <v>1426000</v>
      </c>
      <c r="P2883" s="8">
        <v>950000</v>
      </c>
      <c r="R2883" s="8">
        <v>900000</v>
      </c>
      <c r="T2883" s="8">
        <v>1.5844444444444445</v>
      </c>
      <c r="U2883" s="8">
        <v>5.7799999999999997E-2</v>
      </c>
      <c r="V2883">
        <f t="shared" si="255"/>
        <v>2021</v>
      </c>
      <c r="W2883">
        <f t="shared" si="256"/>
        <v>2021</v>
      </c>
      <c r="X2883" t="str">
        <f t="shared" si="257"/>
        <v>PBS0</v>
      </c>
    </row>
    <row r="2884" spans="1:24" x14ac:dyDescent="0.2">
      <c r="A2884" s="4">
        <v>44292</v>
      </c>
      <c r="B2884" s="4">
        <v>44294</v>
      </c>
      <c r="C2884" t="s">
        <v>628</v>
      </c>
      <c r="D2884" t="s">
        <v>981</v>
      </c>
      <c r="E2884" s="4">
        <v>49018</v>
      </c>
      <c r="F2884" s="6">
        <v>6.3750000000000001E-2</v>
      </c>
      <c r="G2884" s="6">
        <v>6.59E-2</v>
      </c>
      <c r="H2884" s="6">
        <v>6.6833900000000002E-2</v>
      </c>
      <c r="I2884" s="6">
        <v>7.0000000000000007E-2</v>
      </c>
      <c r="J2884" s="6">
        <v>6.59E-2</v>
      </c>
      <c r="K2884" s="6">
        <v>6.6497899999999999E-2</v>
      </c>
      <c r="L2884" s="6">
        <v>6.6500000000000004E-2</v>
      </c>
      <c r="N2884" s="8">
        <v>3047200</v>
      </c>
      <c r="P2884" s="8">
        <v>1400000</v>
      </c>
      <c r="R2884" s="8">
        <v>1400000</v>
      </c>
      <c r="T2884" s="8">
        <v>2.1765714285714286</v>
      </c>
      <c r="U2884" s="8">
        <v>6.6500000000000004E-2</v>
      </c>
      <c r="V2884">
        <f t="shared" si="255"/>
        <v>2021</v>
      </c>
      <c r="W2884">
        <f t="shared" si="256"/>
        <v>2021</v>
      </c>
      <c r="X2884" t="str">
        <f t="shared" si="257"/>
        <v>PBS0</v>
      </c>
    </row>
    <row r="2885" spans="1:24" x14ac:dyDescent="0.2">
      <c r="A2885" s="4">
        <v>44292</v>
      </c>
      <c r="B2885" s="4">
        <v>44294</v>
      </c>
      <c r="C2885" t="s">
        <v>628</v>
      </c>
      <c r="D2885" t="s">
        <v>337</v>
      </c>
      <c r="E2885" s="4">
        <v>50086</v>
      </c>
      <c r="F2885" s="6">
        <v>6.0999999999999999E-2</v>
      </c>
      <c r="G2885" s="6">
        <v>6.6299999999999998E-2</v>
      </c>
      <c r="H2885" s="6">
        <v>6.81673E-2</v>
      </c>
      <c r="I2885" s="6">
        <v>6.9000000000000006E-2</v>
      </c>
      <c r="J2885" s="6">
        <v>6.6299999999999998E-2</v>
      </c>
      <c r="K2885" s="6">
        <v>6.6683699999999999E-2</v>
      </c>
      <c r="L2885" s="6">
        <v>6.7100000000000007E-2</v>
      </c>
      <c r="N2885" s="8">
        <v>2610100</v>
      </c>
      <c r="P2885" s="8">
        <v>35000</v>
      </c>
      <c r="R2885" s="8">
        <v>35000</v>
      </c>
      <c r="T2885" s="8">
        <v>74.574285714285708</v>
      </c>
      <c r="U2885" s="8">
        <v>6.6699999999999995E-2</v>
      </c>
      <c r="V2885">
        <f t="shared" si="255"/>
        <v>2021</v>
      </c>
      <c r="W2885">
        <f t="shared" si="256"/>
        <v>2021</v>
      </c>
      <c r="X2885" t="str">
        <f t="shared" si="257"/>
        <v>PBS0</v>
      </c>
    </row>
    <row r="2886" spans="1:24" x14ac:dyDescent="0.2">
      <c r="A2886" s="4">
        <v>44292</v>
      </c>
      <c r="B2886" s="4">
        <v>44294</v>
      </c>
      <c r="C2886" t="s">
        <v>628</v>
      </c>
      <c r="D2886" t="s">
        <v>906</v>
      </c>
      <c r="E2886" s="4">
        <v>53615</v>
      </c>
      <c r="F2886" s="6">
        <v>7.7499999999999999E-2</v>
      </c>
      <c r="G2886" s="6">
        <v>7.1599999999999997E-2</v>
      </c>
      <c r="H2886" s="6">
        <v>7.2905399999999995E-2</v>
      </c>
      <c r="I2886" s="6">
        <v>7.3999999999999996E-2</v>
      </c>
      <c r="J2886" s="6">
        <v>7.1599999999999997E-2</v>
      </c>
      <c r="K2886" s="6">
        <v>7.1881E-2</v>
      </c>
      <c r="L2886" s="6">
        <v>7.1999999999999995E-2</v>
      </c>
      <c r="N2886" s="8">
        <v>2118300</v>
      </c>
      <c r="P2886" s="8">
        <v>60000</v>
      </c>
      <c r="R2886" s="8">
        <v>60000</v>
      </c>
      <c r="T2886" s="8">
        <v>35.305</v>
      </c>
      <c r="U2886" s="8">
        <v>7.1900000000000006E-2</v>
      </c>
      <c r="V2886">
        <f t="shared" si="255"/>
        <v>2021</v>
      </c>
      <c r="W2886">
        <f t="shared" si="256"/>
        <v>2021</v>
      </c>
      <c r="X2886" t="str">
        <f t="shared" si="257"/>
        <v>PBS0</v>
      </c>
    </row>
    <row r="2887" spans="1:24" x14ac:dyDescent="0.2">
      <c r="A2887" s="4">
        <v>44293</v>
      </c>
      <c r="B2887" s="4">
        <v>44294</v>
      </c>
      <c r="C2887" t="s">
        <v>880</v>
      </c>
      <c r="D2887" t="s">
        <v>884</v>
      </c>
      <c r="E2887" s="4">
        <v>45061</v>
      </c>
      <c r="F2887" s="6">
        <v>6.5000000000000002E-2</v>
      </c>
      <c r="G2887" s="6">
        <v>4.9092999999999998E-2</v>
      </c>
      <c r="H2887" s="6">
        <v>4.9092999999999998E-2</v>
      </c>
      <c r="I2887" s="6">
        <v>4.9092999999999998E-2</v>
      </c>
      <c r="J2887" s="6">
        <v>4.9092999999999998E-2</v>
      </c>
      <c r="K2887" s="6">
        <v>4.9092999999999998E-2</v>
      </c>
      <c r="L2887" s="6">
        <v>4.9092999999999998E-2</v>
      </c>
      <c r="M2887" s="8">
        <v>2655000</v>
      </c>
      <c r="N2887" s="8">
        <v>399470</v>
      </c>
      <c r="O2887" s="8">
        <v>2655000</v>
      </c>
      <c r="P2887" s="8">
        <v>399470</v>
      </c>
      <c r="Q2887" s="8">
        <v>2655000</v>
      </c>
      <c r="R2887" s="8">
        <v>399470</v>
      </c>
      <c r="S2887" s="8">
        <v>2655000</v>
      </c>
      <c r="T2887" s="8">
        <v>1</v>
      </c>
      <c r="U2887" s="8">
        <v>4.9092999999999998E-2</v>
      </c>
      <c r="V2887">
        <f t="shared" si="255"/>
        <v>2021</v>
      </c>
      <c r="W2887">
        <f t="shared" si="256"/>
        <v>2021</v>
      </c>
      <c r="X2887" t="str">
        <f t="shared" si="257"/>
        <v>PBS0</v>
      </c>
    </row>
    <row r="2888" spans="1:24" x14ac:dyDescent="0.2">
      <c r="A2888" s="4">
        <v>44293</v>
      </c>
      <c r="B2888" s="4">
        <v>44294</v>
      </c>
      <c r="C2888" t="s">
        <v>880</v>
      </c>
      <c r="D2888" t="s">
        <v>697</v>
      </c>
      <c r="E2888" s="4">
        <v>45945</v>
      </c>
      <c r="F2888" s="6">
        <v>6.1249999999999999E-2</v>
      </c>
      <c r="G2888" s="6">
        <v>5.7710200000000003E-2</v>
      </c>
      <c r="H2888" s="6">
        <v>5.7710200000000003E-2</v>
      </c>
      <c r="I2888" s="6">
        <v>5.7710200000000003E-2</v>
      </c>
      <c r="J2888" s="6">
        <v>5.7710200000000003E-2</v>
      </c>
      <c r="K2888" s="6">
        <v>5.7710200000000003E-2</v>
      </c>
      <c r="L2888" s="6">
        <v>5.7710200000000003E-2</v>
      </c>
      <c r="N2888" s="8">
        <v>70500</v>
      </c>
      <c r="P2888" s="8">
        <v>70500</v>
      </c>
      <c r="R2888" s="8">
        <v>70500</v>
      </c>
      <c r="T2888" s="8">
        <v>0</v>
      </c>
      <c r="U2888" s="8">
        <v>5.7710200000000003E-2</v>
      </c>
      <c r="V2888">
        <f t="shared" si="255"/>
        <v>2021</v>
      </c>
      <c r="W2888">
        <f t="shared" si="256"/>
        <v>2021</v>
      </c>
      <c r="X2888" t="str">
        <f t="shared" si="257"/>
        <v>PBS0</v>
      </c>
    </row>
    <row r="2889" spans="1:24" x14ac:dyDescent="0.2">
      <c r="A2889" s="4">
        <v>44293</v>
      </c>
      <c r="B2889" s="4">
        <v>44294</v>
      </c>
      <c r="C2889" t="s">
        <v>880</v>
      </c>
      <c r="D2889" t="s">
        <v>981</v>
      </c>
      <c r="E2889" s="4">
        <v>49018</v>
      </c>
      <c r="F2889" s="6">
        <v>6.3750000000000001E-2</v>
      </c>
      <c r="G2889" s="6">
        <v>6.6497899999999999E-2</v>
      </c>
      <c r="H2889" s="6">
        <v>6.6497899999999999E-2</v>
      </c>
      <c r="I2889" s="6">
        <v>6.6497899999999999E-2</v>
      </c>
      <c r="J2889" s="6">
        <v>6.6497899999999999E-2</v>
      </c>
      <c r="K2889" s="6">
        <v>6.6497899999999999E-2</v>
      </c>
      <c r="L2889" s="6">
        <v>6.6497899999999999E-2</v>
      </c>
      <c r="N2889" s="8">
        <v>649490</v>
      </c>
      <c r="P2889" s="8">
        <v>649490</v>
      </c>
      <c r="R2889" s="8">
        <v>649490</v>
      </c>
      <c r="T2889" s="8">
        <v>1</v>
      </c>
      <c r="U2889" s="8">
        <v>6.6497899999999999E-2</v>
      </c>
      <c r="V2889">
        <f t="shared" si="255"/>
        <v>2021</v>
      </c>
      <c r="W2889">
        <f t="shared" si="256"/>
        <v>2021</v>
      </c>
      <c r="X2889" t="str">
        <f t="shared" si="257"/>
        <v>PBS0</v>
      </c>
    </row>
    <row r="2890" spans="1:24" x14ac:dyDescent="0.2">
      <c r="A2890" s="4">
        <v>44293</v>
      </c>
      <c r="B2890" s="4">
        <v>44294</v>
      </c>
      <c r="C2890" t="s">
        <v>880</v>
      </c>
      <c r="D2890" t="s">
        <v>337</v>
      </c>
      <c r="E2890" s="4">
        <v>50086</v>
      </c>
      <c r="F2890" s="6">
        <v>6.0999999999999999E-2</v>
      </c>
      <c r="G2890" s="6">
        <v>6.6683699999999999E-2</v>
      </c>
      <c r="H2890" s="6">
        <v>6.6683699999999999E-2</v>
      </c>
      <c r="I2890" s="6">
        <v>6.6683699999999999E-2</v>
      </c>
      <c r="J2890" s="6">
        <v>6.6683699999999999E-2</v>
      </c>
      <c r="K2890" s="6">
        <v>6.6683699999999999E-2</v>
      </c>
      <c r="L2890" s="6">
        <v>6.6683699999999999E-2</v>
      </c>
      <c r="N2890" s="8">
        <v>847820</v>
      </c>
      <c r="P2890" s="8">
        <v>847820</v>
      </c>
      <c r="R2890" s="8">
        <v>847820</v>
      </c>
      <c r="T2890" s="8">
        <v>1</v>
      </c>
      <c r="U2890" s="8">
        <v>6.6683699999999999E-2</v>
      </c>
      <c r="V2890">
        <f t="shared" si="255"/>
        <v>2021</v>
      </c>
      <c r="W2890">
        <f t="shared" si="256"/>
        <v>2021</v>
      </c>
      <c r="X2890" t="str">
        <f t="shared" si="257"/>
        <v>PBS0</v>
      </c>
    </row>
    <row r="2891" spans="1:24" x14ac:dyDescent="0.2">
      <c r="A2891" s="4">
        <v>44293</v>
      </c>
      <c r="B2891" s="4">
        <v>44294</v>
      </c>
      <c r="C2891" t="s">
        <v>880</v>
      </c>
      <c r="D2891" t="s">
        <v>906</v>
      </c>
      <c r="E2891" s="4">
        <v>53615</v>
      </c>
      <c r="F2891" s="6">
        <v>7.7499999999999999E-2</v>
      </c>
      <c r="G2891" s="6">
        <v>7.1881E-2</v>
      </c>
      <c r="H2891" s="6">
        <v>7.1881E-2</v>
      </c>
      <c r="I2891" s="6">
        <v>7.1881E-2</v>
      </c>
      <c r="J2891" s="6">
        <v>7.1881E-2</v>
      </c>
      <c r="K2891" s="6">
        <v>7.1881E-2</v>
      </c>
      <c r="L2891" s="6">
        <v>7.1881E-2</v>
      </c>
      <c r="N2891" s="8">
        <v>687720</v>
      </c>
      <c r="P2891" s="8">
        <v>687720</v>
      </c>
      <c r="R2891" s="8">
        <v>687720</v>
      </c>
      <c r="T2891" s="8">
        <v>1</v>
      </c>
      <c r="U2891" s="8">
        <v>7.1881E-2</v>
      </c>
      <c r="V2891">
        <f t="shared" si="255"/>
        <v>2021</v>
      </c>
      <c r="W2891">
        <f t="shared" si="256"/>
        <v>2021</v>
      </c>
      <c r="X2891" t="str">
        <f t="shared" si="257"/>
        <v>PBS0</v>
      </c>
    </row>
    <row r="2892" spans="1:24" x14ac:dyDescent="0.2">
      <c r="A2892" s="4">
        <v>44299</v>
      </c>
      <c r="B2892" s="4">
        <v>44301</v>
      </c>
      <c r="C2892" t="s">
        <v>628</v>
      </c>
      <c r="D2892" t="s">
        <v>994</v>
      </c>
      <c r="E2892" s="4">
        <v>44391</v>
      </c>
      <c r="F2892" s="6" t="s">
        <v>630</v>
      </c>
      <c r="G2892" s="6">
        <v>3.0499999999999999E-2</v>
      </c>
      <c r="H2892" s="6">
        <v>3.09234E-2</v>
      </c>
      <c r="I2892" s="6">
        <v>3.15E-2</v>
      </c>
      <c r="J2892" s="6">
        <v>3.0499999999999999E-2</v>
      </c>
      <c r="K2892" s="6">
        <v>3.09234E-2</v>
      </c>
      <c r="L2892" s="6">
        <v>3.15E-2</v>
      </c>
      <c r="M2892" s="8">
        <v>30000000</v>
      </c>
      <c r="N2892" s="8">
        <v>1340000</v>
      </c>
      <c r="O2892" s="8">
        <v>42970900</v>
      </c>
      <c r="P2892" s="8">
        <v>1340000</v>
      </c>
      <c r="Q2892" s="8">
        <v>24227000</v>
      </c>
      <c r="R2892" s="8">
        <v>1340000</v>
      </c>
      <c r="S2892" s="8">
        <v>24227000</v>
      </c>
      <c r="T2892" s="8">
        <v>1</v>
      </c>
      <c r="U2892" s="8" t="s">
        <v>930</v>
      </c>
      <c r="V2892">
        <f t="shared" si="255"/>
        <v>2021</v>
      </c>
      <c r="W2892">
        <f t="shared" si="256"/>
        <v>2021</v>
      </c>
      <c r="X2892" t="str">
        <f t="shared" si="257"/>
        <v>SPN0</v>
      </c>
    </row>
    <row r="2893" spans="1:24" x14ac:dyDescent="0.2">
      <c r="A2893" s="4">
        <v>44299</v>
      </c>
      <c r="B2893" s="4">
        <v>44301</v>
      </c>
      <c r="C2893" t="s">
        <v>628</v>
      </c>
      <c r="D2893" t="s">
        <v>992</v>
      </c>
      <c r="E2893" s="4">
        <v>44651</v>
      </c>
      <c r="F2893" s="6" t="s">
        <v>630</v>
      </c>
      <c r="G2893" s="6">
        <v>3.0499999999999999E-2</v>
      </c>
      <c r="H2893" s="6">
        <v>3.3286499999999997E-2</v>
      </c>
      <c r="I2893" s="6">
        <v>3.39E-2</v>
      </c>
      <c r="J2893" s="6">
        <v>3.0499999999999999E-2</v>
      </c>
      <c r="K2893" s="6">
        <v>3.3286499999999997E-2</v>
      </c>
      <c r="L2893" s="6">
        <v>3.39E-2</v>
      </c>
      <c r="N2893" s="8">
        <v>1205000</v>
      </c>
      <c r="P2893" s="8">
        <v>1205000</v>
      </c>
      <c r="R2893" s="8">
        <v>1205000</v>
      </c>
      <c r="T2893" s="8">
        <v>1</v>
      </c>
      <c r="U2893" s="8" t="s">
        <v>995</v>
      </c>
      <c r="V2893">
        <f t="shared" si="255"/>
        <v>2021</v>
      </c>
      <c r="W2893">
        <f t="shared" si="256"/>
        <v>2021</v>
      </c>
      <c r="X2893" t="str">
        <f t="shared" si="257"/>
        <v>SPN1</v>
      </c>
    </row>
    <row r="2894" spans="1:24" x14ac:dyDescent="0.2">
      <c r="A2894" s="4">
        <v>44299</v>
      </c>
      <c r="B2894" s="4">
        <v>44301</v>
      </c>
      <c r="C2894" t="s">
        <v>628</v>
      </c>
      <c r="D2894" t="s">
        <v>918</v>
      </c>
      <c r="E2894" s="4">
        <v>46127</v>
      </c>
      <c r="F2894" s="6">
        <v>5.5E-2</v>
      </c>
      <c r="G2894" s="6">
        <v>5.6599999999999998E-2</v>
      </c>
      <c r="H2894" s="6">
        <v>5.8307199999999997E-2</v>
      </c>
      <c r="I2894" s="6">
        <v>6.1499999999999999E-2</v>
      </c>
      <c r="J2894" s="6">
        <v>5.6599999999999998E-2</v>
      </c>
      <c r="K2894" s="6">
        <v>5.7494400000000001E-2</v>
      </c>
      <c r="L2894" s="6">
        <v>5.8000000000000003E-2</v>
      </c>
      <c r="N2894" s="8">
        <v>7677500</v>
      </c>
      <c r="P2894" s="8">
        <v>4200000</v>
      </c>
      <c r="R2894" s="8">
        <v>4200000</v>
      </c>
      <c r="T2894" s="8">
        <v>1.8279761904761904</v>
      </c>
      <c r="U2894" s="8" t="s">
        <v>996</v>
      </c>
      <c r="V2894">
        <f t="shared" si="255"/>
        <v>2021</v>
      </c>
      <c r="W2894">
        <f t="shared" si="256"/>
        <v>2021</v>
      </c>
      <c r="X2894" t="str">
        <f t="shared" si="257"/>
        <v>FR00</v>
      </c>
    </row>
    <row r="2895" spans="1:24" x14ac:dyDescent="0.2">
      <c r="A2895" s="4">
        <v>44299</v>
      </c>
      <c r="B2895" s="4">
        <v>44301</v>
      </c>
      <c r="C2895" t="s">
        <v>628</v>
      </c>
      <c r="D2895" t="s">
        <v>919</v>
      </c>
      <c r="E2895" s="4">
        <v>47894</v>
      </c>
      <c r="F2895" s="6">
        <v>6.5000000000000002E-2</v>
      </c>
      <c r="G2895" s="6">
        <v>6.4799999999999996E-2</v>
      </c>
      <c r="H2895" s="6">
        <v>6.6241300000000003E-2</v>
      </c>
      <c r="I2895" s="6">
        <v>6.9000000000000006E-2</v>
      </c>
      <c r="J2895" s="6">
        <v>6.4799999999999996E-2</v>
      </c>
      <c r="K2895" s="6">
        <v>6.5399799999999994E-2</v>
      </c>
      <c r="L2895" s="6">
        <v>6.59E-2</v>
      </c>
      <c r="N2895" s="8">
        <v>13874500</v>
      </c>
      <c r="P2895" s="8">
        <v>8100000</v>
      </c>
      <c r="R2895" s="8">
        <v>8100000</v>
      </c>
      <c r="T2895" s="8">
        <v>1.7129012345679013</v>
      </c>
      <c r="U2895" s="8" t="s">
        <v>997</v>
      </c>
      <c r="V2895">
        <f t="shared" si="255"/>
        <v>2021</v>
      </c>
      <c r="W2895">
        <f t="shared" si="256"/>
        <v>2021</v>
      </c>
      <c r="X2895" t="str">
        <f t="shared" si="257"/>
        <v>FR00</v>
      </c>
    </row>
    <row r="2896" spans="1:24" x14ac:dyDescent="0.2">
      <c r="A2896" s="4">
        <v>44299</v>
      </c>
      <c r="B2896" s="4">
        <v>44301</v>
      </c>
      <c r="C2896" t="s">
        <v>628</v>
      </c>
      <c r="D2896" t="s">
        <v>974</v>
      </c>
      <c r="E2896" s="4">
        <v>49841</v>
      </c>
      <c r="F2896" s="6">
        <v>6.25E-2</v>
      </c>
      <c r="G2896" s="6">
        <v>6.4000000000000001E-2</v>
      </c>
      <c r="H2896" s="6">
        <v>6.5340800000000004E-2</v>
      </c>
      <c r="I2896" s="6">
        <v>6.7500000000000004E-2</v>
      </c>
      <c r="J2896" s="6">
        <v>6.4000000000000001E-2</v>
      </c>
      <c r="K2896" s="6">
        <v>6.5077599999999999E-2</v>
      </c>
      <c r="L2896" s="6">
        <v>6.6900000000000001E-2</v>
      </c>
      <c r="N2896" s="8">
        <v>5240300</v>
      </c>
      <c r="P2896" s="8">
        <v>1900000</v>
      </c>
      <c r="R2896" s="8">
        <v>1900000</v>
      </c>
      <c r="T2896" s="8">
        <v>2.7580526315789475</v>
      </c>
      <c r="U2896" s="8" t="s">
        <v>998</v>
      </c>
      <c r="V2896">
        <f t="shared" si="255"/>
        <v>2021</v>
      </c>
      <c r="W2896">
        <f t="shared" si="256"/>
        <v>2021</v>
      </c>
      <c r="X2896" t="str">
        <f t="shared" si="257"/>
        <v>FR00</v>
      </c>
    </row>
    <row r="2897" spans="1:24" x14ac:dyDescent="0.2">
      <c r="A2897" s="4">
        <v>44299</v>
      </c>
      <c r="B2897" s="4">
        <v>44301</v>
      </c>
      <c r="C2897" t="s">
        <v>628</v>
      </c>
      <c r="D2897" t="s">
        <v>851</v>
      </c>
      <c r="E2897" s="4">
        <v>51241</v>
      </c>
      <c r="F2897" s="6">
        <v>7.4999999999999997E-2</v>
      </c>
      <c r="G2897" s="6">
        <v>7.2400000000000006E-2</v>
      </c>
      <c r="H2897" s="6">
        <v>7.33795E-2</v>
      </c>
      <c r="I2897" s="6">
        <v>7.5499999999999998E-2</v>
      </c>
      <c r="J2897" s="6">
        <v>7.2400000000000006E-2</v>
      </c>
      <c r="K2897" s="6">
        <v>7.2996800000000001E-2</v>
      </c>
      <c r="L2897" s="6">
        <v>7.3499999999999996E-2</v>
      </c>
      <c r="N2897" s="8">
        <v>9174200</v>
      </c>
      <c r="P2897" s="8">
        <v>6450000</v>
      </c>
      <c r="R2897" s="8">
        <v>6450000</v>
      </c>
      <c r="T2897" s="8">
        <v>1.4223565891472869</v>
      </c>
      <c r="U2897" s="8" t="s">
        <v>999</v>
      </c>
      <c r="V2897">
        <f t="shared" si="255"/>
        <v>2021</v>
      </c>
      <c r="W2897">
        <f t="shared" si="256"/>
        <v>2021</v>
      </c>
      <c r="X2897" t="str">
        <f t="shared" si="257"/>
        <v>FR00</v>
      </c>
    </row>
    <row r="2898" spans="1:24" x14ac:dyDescent="0.2">
      <c r="A2898" s="4">
        <v>44299</v>
      </c>
      <c r="B2898" s="4">
        <v>44301</v>
      </c>
      <c r="C2898" t="s">
        <v>628</v>
      </c>
      <c r="D2898" t="s">
        <v>975</v>
      </c>
      <c r="E2898" s="4">
        <v>55380</v>
      </c>
      <c r="F2898" s="6">
        <v>6.8750000000000006E-2</v>
      </c>
      <c r="G2898" s="6">
        <v>6.9500000000000006E-2</v>
      </c>
      <c r="H2898" s="6">
        <v>7.0874500000000007E-2</v>
      </c>
      <c r="I2898" s="6">
        <v>7.2499999999999995E-2</v>
      </c>
      <c r="J2898" s="6">
        <v>6.9500000000000006E-2</v>
      </c>
      <c r="K2898" s="6">
        <v>7.0874500000000007E-2</v>
      </c>
      <c r="L2898" s="6">
        <v>7.2499999999999995E-2</v>
      </c>
      <c r="N2898" s="8">
        <v>4459400</v>
      </c>
      <c r="P2898" s="8">
        <v>1032000</v>
      </c>
      <c r="R2898" s="8">
        <v>1032000</v>
      </c>
      <c r="T2898" s="8">
        <v>4.3211240310077521</v>
      </c>
      <c r="U2898" s="8" t="s">
        <v>955</v>
      </c>
      <c r="V2898">
        <f t="shared" si="255"/>
        <v>2021</v>
      </c>
      <c r="W2898">
        <f t="shared" si="256"/>
        <v>2021</v>
      </c>
      <c r="X2898" t="str">
        <f t="shared" si="257"/>
        <v>FR00</v>
      </c>
    </row>
    <row r="2899" spans="1:24" x14ac:dyDescent="0.2">
      <c r="A2899" s="4">
        <v>44300</v>
      </c>
      <c r="B2899" s="4">
        <v>44301</v>
      </c>
      <c r="C2899" t="s">
        <v>880</v>
      </c>
      <c r="D2899" t="s">
        <v>918</v>
      </c>
      <c r="E2899" s="4">
        <v>46127</v>
      </c>
      <c r="F2899" s="6">
        <v>5.5E-2</v>
      </c>
      <c r="G2899" s="6">
        <v>5.7494400000000001E-2</v>
      </c>
      <c r="H2899" s="6">
        <v>5.7494400000000001E-2</v>
      </c>
      <c r="I2899" s="6">
        <v>5.7494400000000001E-2</v>
      </c>
      <c r="J2899" s="6">
        <v>5.7494400000000001E-2</v>
      </c>
      <c r="K2899" s="6">
        <v>5.7494400000000001E-2</v>
      </c>
      <c r="L2899" s="6">
        <v>5.7494400000000001E-2</v>
      </c>
      <c r="M2899" s="8">
        <v>5773000</v>
      </c>
      <c r="N2899" s="8">
        <v>300000</v>
      </c>
      <c r="O2899" s="8">
        <v>9082700</v>
      </c>
      <c r="P2899" s="8">
        <v>169000</v>
      </c>
      <c r="Q2899" s="8">
        <v>5773000</v>
      </c>
      <c r="R2899" s="8">
        <v>169000</v>
      </c>
      <c r="S2899" s="8">
        <v>5773000</v>
      </c>
      <c r="T2899" s="8">
        <v>1.7751479289940828</v>
      </c>
      <c r="U2899" s="8">
        <v>5.8790599999999998E-2</v>
      </c>
      <c r="V2899">
        <f t="shared" si="255"/>
        <v>2021</v>
      </c>
      <c r="W2899">
        <f t="shared" si="256"/>
        <v>2021</v>
      </c>
      <c r="X2899" t="str">
        <f t="shared" si="257"/>
        <v>FR00</v>
      </c>
    </row>
    <row r="2900" spans="1:24" x14ac:dyDescent="0.2">
      <c r="A2900" s="4">
        <v>44300</v>
      </c>
      <c r="B2900" s="4">
        <v>44301</v>
      </c>
      <c r="C2900" t="s">
        <v>880</v>
      </c>
      <c r="D2900" t="s">
        <v>919</v>
      </c>
      <c r="E2900" s="4">
        <v>47894</v>
      </c>
      <c r="F2900" s="6">
        <v>6.5000000000000002E-2</v>
      </c>
      <c r="G2900" s="6">
        <v>6.5399799999999994E-2</v>
      </c>
      <c r="H2900" s="6">
        <v>6.5399799999999994E-2</v>
      </c>
      <c r="I2900" s="6">
        <v>6.5399799999999994E-2</v>
      </c>
      <c r="J2900" s="6">
        <v>6.5399799999999994E-2</v>
      </c>
      <c r="K2900" s="6">
        <v>6.5399799999999994E-2</v>
      </c>
      <c r="L2900" s="6">
        <v>6.5399799999999994E-2</v>
      </c>
      <c r="N2900" s="8">
        <v>3505400</v>
      </c>
      <c r="P2900" s="8">
        <v>1978000</v>
      </c>
      <c r="R2900" s="8">
        <v>1978000</v>
      </c>
      <c r="T2900" s="8">
        <v>1.7721941354903943</v>
      </c>
      <c r="U2900" s="8">
        <v>6.7695000000000005E-2</v>
      </c>
      <c r="V2900">
        <f t="shared" si="255"/>
        <v>2021</v>
      </c>
      <c r="W2900">
        <f t="shared" si="256"/>
        <v>2021</v>
      </c>
      <c r="X2900" t="str">
        <f t="shared" si="257"/>
        <v>FR00</v>
      </c>
    </row>
    <row r="2901" spans="1:24" x14ac:dyDescent="0.2">
      <c r="A2901" s="4">
        <v>44300</v>
      </c>
      <c r="B2901" s="4">
        <v>44301</v>
      </c>
      <c r="C2901" t="s">
        <v>880</v>
      </c>
      <c r="D2901" t="s">
        <v>974</v>
      </c>
      <c r="E2901" s="4">
        <v>49841</v>
      </c>
      <c r="F2901" s="6">
        <v>6.25E-2</v>
      </c>
      <c r="G2901" s="6">
        <v>6.5077599999999999E-2</v>
      </c>
      <c r="H2901" s="6">
        <v>6.5077599999999999E-2</v>
      </c>
      <c r="I2901" s="6">
        <v>6.5077599999999999E-2</v>
      </c>
      <c r="J2901" s="6">
        <v>6.5077599999999999E-2</v>
      </c>
      <c r="K2901" s="6">
        <v>6.5077599999999999E-2</v>
      </c>
      <c r="L2901" s="6">
        <v>6.5077599999999999E-2</v>
      </c>
      <c r="N2901" s="8">
        <v>1329500</v>
      </c>
      <c r="P2901" s="8">
        <v>1329500</v>
      </c>
      <c r="R2901" s="8">
        <v>1329500</v>
      </c>
      <c r="T2901" s="8">
        <v>1</v>
      </c>
      <c r="U2901" s="8">
        <v>6.6055699999999995E-2</v>
      </c>
      <c r="V2901">
        <f t="shared" si="255"/>
        <v>2021</v>
      </c>
      <c r="W2901">
        <f t="shared" si="256"/>
        <v>2021</v>
      </c>
      <c r="X2901" t="str">
        <f t="shared" si="257"/>
        <v>FR00</v>
      </c>
    </row>
    <row r="2902" spans="1:24" x14ac:dyDescent="0.2">
      <c r="A2902" s="4">
        <v>44300</v>
      </c>
      <c r="B2902" s="4">
        <v>44301</v>
      </c>
      <c r="C2902" t="s">
        <v>880</v>
      </c>
      <c r="D2902" t="s">
        <v>851</v>
      </c>
      <c r="E2902" s="4">
        <v>51241</v>
      </c>
      <c r="F2902" s="6">
        <v>7.4999999999999997E-2</v>
      </c>
      <c r="G2902" s="6">
        <v>7.2996800000000001E-2</v>
      </c>
      <c r="H2902" s="6">
        <v>7.2996800000000001E-2</v>
      </c>
      <c r="I2902" s="6">
        <v>7.2996800000000001E-2</v>
      </c>
      <c r="J2902" s="6">
        <v>7.2996800000000001E-2</v>
      </c>
      <c r="K2902" s="6">
        <v>7.2996800000000001E-2</v>
      </c>
      <c r="L2902" s="6">
        <v>7.2996800000000001E-2</v>
      </c>
      <c r="N2902" s="8">
        <v>3790200</v>
      </c>
      <c r="P2902" s="8">
        <v>2138900</v>
      </c>
      <c r="R2902" s="8">
        <v>2138900</v>
      </c>
      <c r="T2902" s="8">
        <v>1.7720323530786852</v>
      </c>
      <c r="U2902" s="8">
        <v>7.4576900000000002E-2</v>
      </c>
      <c r="V2902">
        <f t="shared" si="255"/>
        <v>2021</v>
      </c>
      <c r="W2902">
        <f t="shared" si="256"/>
        <v>2021</v>
      </c>
      <c r="X2902" t="str">
        <f t="shared" si="257"/>
        <v>FR00</v>
      </c>
    </row>
    <row r="2903" spans="1:24" x14ac:dyDescent="0.2">
      <c r="A2903" s="4">
        <v>44300</v>
      </c>
      <c r="B2903" s="4">
        <v>44301</v>
      </c>
      <c r="C2903" t="s">
        <v>880</v>
      </c>
      <c r="D2903" t="s">
        <v>975</v>
      </c>
      <c r="E2903" s="4">
        <v>55380</v>
      </c>
      <c r="F2903" s="6">
        <v>6.8750000000000006E-2</v>
      </c>
      <c r="G2903" s="6">
        <v>7.0874500000000007E-2</v>
      </c>
      <c r="H2903" s="6">
        <v>7.0874500000000007E-2</v>
      </c>
      <c r="I2903" s="6">
        <v>7.0874500000000007E-2</v>
      </c>
      <c r="J2903" s="6">
        <v>7.0874500000000007E-2</v>
      </c>
      <c r="K2903" s="6">
        <v>7.0874500000000007E-2</v>
      </c>
      <c r="L2903" s="6">
        <v>7.0874500000000007E-2</v>
      </c>
      <c r="N2903" s="8">
        <v>157600</v>
      </c>
      <c r="P2903" s="8">
        <v>157600</v>
      </c>
      <c r="R2903" s="8">
        <v>157600</v>
      </c>
      <c r="T2903" s="8">
        <v>1</v>
      </c>
      <c r="U2903" s="8">
        <v>7.0798899999999998E-2</v>
      </c>
      <c r="V2903">
        <f t="shared" si="255"/>
        <v>2021</v>
      </c>
      <c r="W2903">
        <f t="shared" si="256"/>
        <v>2021</v>
      </c>
      <c r="X2903" t="str">
        <f t="shared" si="257"/>
        <v>FR00</v>
      </c>
    </row>
    <row r="2904" spans="1:24" x14ac:dyDescent="0.2">
      <c r="A2904" s="4">
        <v>44306</v>
      </c>
      <c r="B2904" s="4">
        <v>44308</v>
      </c>
      <c r="C2904" t="s">
        <v>628</v>
      </c>
      <c r="D2904" t="s">
        <v>993</v>
      </c>
      <c r="E2904" s="4">
        <v>44476</v>
      </c>
      <c r="F2904" s="6" t="s">
        <v>630</v>
      </c>
      <c r="G2904" s="6">
        <v>3.2000000000000001E-2</v>
      </c>
      <c r="H2904" s="6">
        <v>3.2166699999999999E-2</v>
      </c>
      <c r="I2904" s="6">
        <v>3.27E-2</v>
      </c>
      <c r="J2904" s="6">
        <v>3.2000000000000001E-2</v>
      </c>
      <c r="K2904" s="6">
        <v>3.2166699999999999E-2</v>
      </c>
      <c r="L2904" s="6">
        <v>3.27E-2</v>
      </c>
      <c r="M2904" s="8">
        <v>10000000</v>
      </c>
      <c r="N2904" s="8">
        <v>2050000</v>
      </c>
      <c r="O2904" s="8">
        <v>17909400</v>
      </c>
      <c r="P2904" s="8">
        <v>2050000</v>
      </c>
      <c r="Q2904" s="8">
        <v>7420000</v>
      </c>
      <c r="R2904" s="8">
        <v>2050000</v>
      </c>
      <c r="S2904" s="8">
        <v>7365000</v>
      </c>
      <c r="T2904" s="8">
        <v>1</v>
      </c>
      <c r="U2904" s="8">
        <v>3.2199999999999999E-2</v>
      </c>
      <c r="V2904">
        <f t="shared" si="255"/>
        <v>2021</v>
      </c>
      <c r="W2904">
        <f t="shared" si="256"/>
        <v>2021</v>
      </c>
      <c r="X2904" t="str">
        <f t="shared" si="257"/>
        <v>SPNS</v>
      </c>
    </row>
    <row r="2905" spans="1:24" x14ac:dyDescent="0.2">
      <c r="A2905" s="4">
        <v>44306</v>
      </c>
      <c r="B2905" s="4">
        <v>44308</v>
      </c>
      <c r="C2905" t="s">
        <v>628</v>
      </c>
      <c r="D2905" t="s">
        <v>884</v>
      </c>
      <c r="E2905" s="4">
        <v>45061</v>
      </c>
      <c r="F2905" s="6">
        <v>6.5000000000000002E-2</v>
      </c>
      <c r="G2905" s="6">
        <v>4.7399999999999998E-2</v>
      </c>
      <c r="H2905" s="6">
        <v>4.8767999999999999E-2</v>
      </c>
      <c r="I2905" s="6">
        <v>5.0200000000000002E-2</v>
      </c>
      <c r="J2905" s="6">
        <v>0</v>
      </c>
      <c r="K2905" s="6">
        <v>4.8187199999999999E-2</v>
      </c>
      <c r="L2905" s="6">
        <v>4.9000000000000002E-2</v>
      </c>
      <c r="N2905" s="8">
        <v>5831000</v>
      </c>
      <c r="P2905" s="8">
        <v>3750000</v>
      </c>
      <c r="R2905" s="8">
        <v>3750000</v>
      </c>
      <c r="T2905" s="8">
        <v>1.5549333333333333</v>
      </c>
      <c r="U2905" s="8">
        <v>4.82E-2</v>
      </c>
      <c r="V2905">
        <f t="shared" si="255"/>
        <v>2021</v>
      </c>
      <c r="W2905">
        <f t="shared" si="256"/>
        <v>2021</v>
      </c>
      <c r="X2905" t="str">
        <f t="shared" si="257"/>
        <v>PBS0</v>
      </c>
    </row>
    <row r="2906" spans="1:24" x14ac:dyDescent="0.2">
      <c r="A2906" s="4">
        <v>44306</v>
      </c>
      <c r="B2906" s="4">
        <v>44308</v>
      </c>
      <c r="C2906" t="s">
        <v>628</v>
      </c>
      <c r="D2906" t="s">
        <v>697</v>
      </c>
      <c r="E2906" s="4">
        <v>45945</v>
      </c>
      <c r="F2906" s="6">
        <v>6.1249999999999999E-2</v>
      </c>
      <c r="G2906" s="6">
        <v>5.7000000000000002E-2</v>
      </c>
      <c r="H2906" s="6">
        <v>5.84825E-2</v>
      </c>
      <c r="I2906" s="6">
        <v>6.0999999999999999E-2</v>
      </c>
      <c r="J2906" s="6">
        <v>0</v>
      </c>
      <c r="K2906" s="6">
        <v>5.7378600000000002E-2</v>
      </c>
      <c r="L2906" s="6">
        <v>5.7500000000000002E-2</v>
      </c>
      <c r="N2906" s="8">
        <v>2769000</v>
      </c>
      <c r="P2906" s="8">
        <v>400000</v>
      </c>
      <c r="R2906" s="8">
        <v>400000</v>
      </c>
      <c r="T2906" s="8">
        <v>6.9225000000000003</v>
      </c>
      <c r="U2906" s="8">
        <v>5.74E-2</v>
      </c>
      <c r="V2906">
        <f t="shared" si="255"/>
        <v>2021</v>
      </c>
      <c r="W2906">
        <f t="shared" si="256"/>
        <v>2021</v>
      </c>
      <c r="X2906" t="str">
        <f t="shared" si="257"/>
        <v>PBS0</v>
      </c>
    </row>
    <row r="2907" spans="1:24" x14ac:dyDescent="0.2">
      <c r="A2907" s="4">
        <v>44306</v>
      </c>
      <c r="B2907" s="4">
        <v>44308</v>
      </c>
      <c r="C2907" t="s">
        <v>628</v>
      </c>
      <c r="D2907" t="s">
        <v>981</v>
      </c>
      <c r="E2907" s="4">
        <v>49018</v>
      </c>
      <c r="F2907" s="6">
        <v>6.3750000000000001E-2</v>
      </c>
      <c r="G2907" s="6">
        <v>6.6000000000000003E-2</v>
      </c>
      <c r="H2907" s="6">
        <v>6.7632100000000001E-2</v>
      </c>
      <c r="I2907" s="6">
        <v>6.9000000000000006E-2</v>
      </c>
      <c r="J2907" s="6">
        <v>6.6000000000000003E-2</v>
      </c>
      <c r="K2907" s="6">
        <v>0</v>
      </c>
      <c r="L2907" s="6">
        <v>0</v>
      </c>
      <c r="N2907" s="8">
        <v>2083300</v>
      </c>
      <c r="P2907" s="8">
        <v>55000</v>
      </c>
      <c r="R2907" s="8">
        <v>0</v>
      </c>
      <c r="T2907" s="8" t="e">
        <v>#DIV/0!</v>
      </c>
      <c r="U2907" s="8">
        <v>6.5600000000000006E-2</v>
      </c>
      <c r="V2907">
        <f t="shared" si="255"/>
        <v>2021</v>
      </c>
      <c r="W2907">
        <f t="shared" si="256"/>
        <v>2021</v>
      </c>
      <c r="X2907" t="str">
        <f t="shared" si="257"/>
        <v>PBS0</v>
      </c>
    </row>
    <row r="2908" spans="1:24" x14ac:dyDescent="0.2">
      <c r="A2908" s="4">
        <v>44306</v>
      </c>
      <c r="B2908" s="4">
        <v>44308</v>
      </c>
      <c r="C2908" t="s">
        <v>628</v>
      </c>
      <c r="D2908" t="s">
        <v>337</v>
      </c>
      <c r="E2908" s="4">
        <v>50086</v>
      </c>
      <c r="F2908" s="6">
        <v>6.0999999999999999E-2</v>
      </c>
      <c r="G2908" s="6">
        <v>6.6699999999999995E-2</v>
      </c>
      <c r="H2908" s="6">
        <v>6.7478200000000002E-2</v>
      </c>
      <c r="I2908" s="6">
        <v>6.8500000000000005E-2</v>
      </c>
      <c r="J2908" s="6">
        <v>6.6699999999999995E-2</v>
      </c>
      <c r="K2908" s="6">
        <v>6.6699999999999995E-2</v>
      </c>
      <c r="L2908" s="6">
        <v>6.6699999999999995E-2</v>
      </c>
      <c r="N2908" s="8">
        <v>2476800</v>
      </c>
      <c r="P2908" s="8">
        <v>15000</v>
      </c>
      <c r="R2908" s="8">
        <v>15000</v>
      </c>
      <c r="T2908" s="8">
        <v>165.12</v>
      </c>
      <c r="U2908" s="8">
        <v>6.6699999999999995E-2</v>
      </c>
      <c r="V2908">
        <f t="shared" si="255"/>
        <v>2021</v>
      </c>
      <c r="W2908">
        <f t="shared" si="256"/>
        <v>2021</v>
      </c>
      <c r="X2908" t="str">
        <f t="shared" si="257"/>
        <v>PBS0</v>
      </c>
    </row>
    <row r="2909" spans="1:24" x14ac:dyDescent="0.2">
      <c r="A2909" s="4">
        <v>44306</v>
      </c>
      <c r="B2909" s="4">
        <v>44308</v>
      </c>
      <c r="C2909" t="s">
        <v>628</v>
      </c>
      <c r="D2909" t="s">
        <v>906</v>
      </c>
      <c r="E2909" s="4">
        <v>53615</v>
      </c>
      <c r="F2909" s="6">
        <v>7.7499999999999999E-2</v>
      </c>
      <c r="G2909" s="6">
        <v>7.1599999999999997E-2</v>
      </c>
      <c r="H2909" s="6">
        <v>7.2403800000000004E-2</v>
      </c>
      <c r="I2909" s="6">
        <v>7.4999999999999997E-2</v>
      </c>
      <c r="J2909" s="6">
        <v>7.1599999999999997E-2</v>
      </c>
      <c r="K2909" s="6">
        <v>7.23607E-2</v>
      </c>
      <c r="L2909" s="6">
        <v>7.2499999999999995E-2</v>
      </c>
      <c r="N2909" s="8">
        <v>2699300</v>
      </c>
      <c r="P2909" s="8">
        <v>1150000</v>
      </c>
      <c r="R2909" s="8">
        <v>1150000</v>
      </c>
      <c r="T2909" s="8">
        <v>2.3472173913043477</v>
      </c>
      <c r="U2909" s="8">
        <v>7.2400000000000006E-2</v>
      </c>
      <c r="V2909">
        <f t="shared" si="255"/>
        <v>2021</v>
      </c>
      <c r="W2909">
        <f t="shared" si="256"/>
        <v>2021</v>
      </c>
      <c r="X2909" t="str">
        <f t="shared" si="257"/>
        <v>PBS0</v>
      </c>
    </row>
    <row r="2910" spans="1:24" x14ac:dyDescent="0.2">
      <c r="A2910" s="4">
        <v>44307</v>
      </c>
      <c r="B2910" s="4">
        <v>44308</v>
      </c>
      <c r="C2910" t="s">
        <v>880</v>
      </c>
      <c r="D2910" t="s">
        <v>884</v>
      </c>
      <c r="E2910" s="4">
        <v>45061</v>
      </c>
      <c r="F2910" s="6">
        <v>6.5000000000000002E-2</v>
      </c>
      <c r="G2910" s="6">
        <v>4.8187199999999999E-2</v>
      </c>
      <c r="H2910" s="6">
        <v>4.8187199999999999E-2</v>
      </c>
      <c r="I2910" s="6">
        <v>4.8187199999999999E-2</v>
      </c>
      <c r="J2910" s="6">
        <v>4.8187199999999999E-2</v>
      </c>
      <c r="K2910" s="6">
        <v>4.8187199999999999E-2</v>
      </c>
      <c r="L2910" s="6">
        <v>4.8187199999999999E-2</v>
      </c>
      <c r="M2910" s="8">
        <v>2635000</v>
      </c>
      <c r="N2910" s="8">
        <v>177000</v>
      </c>
      <c r="O2910" s="8">
        <v>3412800</v>
      </c>
      <c r="P2910" s="8">
        <v>177000</v>
      </c>
      <c r="Q2910" s="8">
        <v>2635000</v>
      </c>
      <c r="R2910" s="8">
        <v>177000</v>
      </c>
      <c r="S2910" s="8">
        <v>2635000</v>
      </c>
      <c r="T2910" s="8">
        <v>1</v>
      </c>
      <c r="U2910" s="8">
        <v>4.8187199999999999E-2</v>
      </c>
      <c r="V2910">
        <f t="shared" si="255"/>
        <v>2021</v>
      </c>
      <c r="W2910">
        <f t="shared" si="256"/>
        <v>2021</v>
      </c>
      <c r="X2910" t="str">
        <f t="shared" si="257"/>
        <v>PBS0</v>
      </c>
    </row>
    <row r="2911" spans="1:24" x14ac:dyDescent="0.2">
      <c r="A2911" s="4">
        <v>44307</v>
      </c>
      <c r="B2911" s="4">
        <v>44308</v>
      </c>
      <c r="C2911" t="s">
        <v>880</v>
      </c>
      <c r="D2911" t="s">
        <v>697</v>
      </c>
      <c r="E2911" s="4">
        <v>45945</v>
      </c>
      <c r="F2911" s="6">
        <v>6.1249999999999999E-2</v>
      </c>
      <c r="G2911" s="6">
        <v>5.7378600000000002E-2</v>
      </c>
      <c r="H2911" s="6">
        <v>5.7378600000000002E-2</v>
      </c>
      <c r="I2911" s="6">
        <v>5.7378600000000002E-2</v>
      </c>
      <c r="J2911" s="6">
        <v>5.7378600000000002E-2</v>
      </c>
      <c r="K2911" s="6">
        <v>5.7378600000000002E-2</v>
      </c>
      <c r="L2911" s="6">
        <v>5.7378600000000002E-2</v>
      </c>
      <c r="N2911" s="8">
        <v>550000</v>
      </c>
      <c r="P2911" s="8">
        <v>550000</v>
      </c>
      <c r="R2911" s="8">
        <v>550000</v>
      </c>
      <c r="T2911" s="8">
        <v>0</v>
      </c>
      <c r="U2911" s="8">
        <v>5.7378600000000002E-2</v>
      </c>
      <c r="V2911">
        <f t="shared" si="255"/>
        <v>2021</v>
      </c>
      <c r="W2911">
        <f t="shared" si="256"/>
        <v>2021</v>
      </c>
      <c r="X2911" t="str">
        <f t="shared" si="257"/>
        <v>PBS0</v>
      </c>
    </row>
    <row r="2912" spans="1:24" x14ac:dyDescent="0.2">
      <c r="A2912" s="4">
        <v>44307</v>
      </c>
      <c r="B2912" s="4">
        <v>44308</v>
      </c>
      <c r="C2912" t="s">
        <v>880</v>
      </c>
      <c r="D2912" t="s">
        <v>337</v>
      </c>
      <c r="E2912" s="4">
        <v>50086</v>
      </c>
      <c r="F2912" s="6">
        <v>6.0999999999999999E-2</v>
      </c>
      <c r="G2912" s="6">
        <v>6.6699999999999995E-2</v>
      </c>
      <c r="H2912" s="6">
        <v>6.6699999999999995E-2</v>
      </c>
      <c r="I2912" s="6">
        <v>6.6699999999999995E-2</v>
      </c>
      <c r="J2912" s="6">
        <v>6.6699999999999995E-2</v>
      </c>
      <c r="K2912" s="6">
        <v>6.6699999999999995E-2</v>
      </c>
      <c r="L2912" s="6">
        <v>6.6699999999999995E-2</v>
      </c>
      <c r="N2912" s="8">
        <v>1684500</v>
      </c>
      <c r="P2912" s="8">
        <v>906700</v>
      </c>
      <c r="R2912" s="8">
        <v>906700</v>
      </c>
      <c r="T2912" s="8">
        <v>1.857836108966582</v>
      </c>
      <c r="U2912" s="8">
        <v>6.6699999999999995E-2</v>
      </c>
      <c r="V2912">
        <f t="shared" si="255"/>
        <v>2021</v>
      </c>
      <c r="W2912">
        <f t="shared" si="256"/>
        <v>2021</v>
      </c>
      <c r="X2912" t="str">
        <f t="shared" si="257"/>
        <v>PBS0</v>
      </c>
    </row>
    <row r="2913" spans="1:24" x14ac:dyDescent="0.2">
      <c r="A2913" s="4">
        <v>44307</v>
      </c>
      <c r="B2913" s="4">
        <v>44308</v>
      </c>
      <c r="C2913" t="s">
        <v>880</v>
      </c>
      <c r="D2913" t="s">
        <v>906</v>
      </c>
      <c r="E2913" s="4">
        <v>53615</v>
      </c>
      <c r="F2913" s="6">
        <v>7.7499999999999999E-2</v>
      </c>
      <c r="G2913" s="6">
        <v>7.23607E-2</v>
      </c>
      <c r="H2913" s="6">
        <v>7.23607E-2</v>
      </c>
      <c r="I2913" s="6">
        <v>7.23607E-2</v>
      </c>
      <c r="J2913" s="6">
        <v>7.23607E-2</v>
      </c>
      <c r="K2913" s="6">
        <v>7.23607E-2</v>
      </c>
      <c r="L2913" s="6">
        <v>7.23607E-2</v>
      </c>
      <c r="N2913" s="8">
        <v>1001300</v>
      </c>
      <c r="P2913" s="8">
        <v>1001300</v>
      </c>
      <c r="R2913" s="8">
        <v>1001300</v>
      </c>
      <c r="T2913" s="8">
        <v>1</v>
      </c>
      <c r="U2913" s="8">
        <v>7.23607E-2</v>
      </c>
      <c r="V2913">
        <f t="shared" si="255"/>
        <v>2021</v>
      </c>
      <c r="W2913">
        <f t="shared" si="256"/>
        <v>2021</v>
      </c>
      <c r="X2913" t="str">
        <f t="shared" si="257"/>
        <v>PBS0</v>
      </c>
    </row>
    <row r="2914" spans="1:24" x14ac:dyDescent="0.2">
      <c r="A2914" s="4">
        <v>44313</v>
      </c>
      <c r="B2914" s="4">
        <v>44315</v>
      </c>
      <c r="C2914" t="s">
        <v>628</v>
      </c>
      <c r="D2914" t="s">
        <v>1000</v>
      </c>
      <c r="E2914" s="4">
        <v>44405</v>
      </c>
      <c r="F2914" s="6" t="s">
        <v>630</v>
      </c>
      <c r="G2914" s="6">
        <v>3.0499999999999999E-2</v>
      </c>
      <c r="H2914" s="6">
        <v>3.1544700000000002E-2</v>
      </c>
      <c r="I2914" s="6">
        <v>3.2000000000000001E-2</v>
      </c>
      <c r="J2914" s="6">
        <v>3.0499999999999999E-2</v>
      </c>
      <c r="K2914" s="6">
        <v>3.1300000000000001E-2</v>
      </c>
      <c r="L2914" s="6">
        <v>3.15E-2</v>
      </c>
      <c r="M2914" s="8">
        <v>30000000</v>
      </c>
      <c r="N2914" s="8">
        <v>2180000</v>
      </c>
      <c r="O2914" s="8">
        <v>52746600</v>
      </c>
      <c r="P2914" s="8">
        <v>1950000</v>
      </c>
      <c r="Q2914" s="8">
        <v>29000000</v>
      </c>
      <c r="R2914" s="8">
        <v>1000000</v>
      </c>
      <c r="S2914" s="8">
        <v>28050000</v>
      </c>
      <c r="T2914" s="8">
        <v>2.1800000000000002</v>
      </c>
      <c r="U2914" s="8">
        <v>3.15E-2</v>
      </c>
      <c r="V2914">
        <f t="shared" si="255"/>
        <v>2021</v>
      </c>
      <c r="W2914">
        <f t="shared" si="256"/>
        <v>2021</v>
      </c>
      <c r="X2914" t="str">
        <f t="shared" si="257"/>
        <v>SPN0</v>
      </c>
    </row>
    <row r="2915" spans="1:24" x14ac:dyDescent="0.2">
      <c r="A2915" s="4">
        <v>44313</v>
      </c>
      <c r="B2915" s="4">
        <v>44315</v>
      </c>
      <c r="C2915" t="s">
        <v>628</v>
      </c>
      <c r="D2915" t="s">
        <v>973</v>
      </c>
      <c r="E2915" s="4">
        <v>44567</v>
      </c>
      <c r="F2915" s="6" t="s">
        <v>630</v>
      </c>
      <c r="G2915" s="6">
        <v>3.2500000000000001E-2</v>
      </c>
      <c r="H2915" s="6">
        <v>3.3130600000000003E-2</v>
      </c>
      <c r="I2915" s="6">
        <v>3.3700000000000001E-2</v>
      </c>
      <c r="J2915" s="6">
        <v>3.0499999999999999E-2</v>
      </c>
      <c r="K2915" s="6">
        <v>3.3071400000000001E-2</v>
      </c>
      <c r="L2915" s="6">
        <v>3.3700000000000001E-2</v>
      </c>
      <c r="N2915" s="8">
        <v>1230000</v>
      </c>
      <c r="P2915" s="8">
        <v>1150000</v>
      </c>
      <c r="R2915" s="8">
        <v>1150000</v>
      </c>
      <c r="T2915" s="8">
        <v>1.0695652173913044</v>
      </c>
      <c r="U2915" s="8">
        <v>3.3099999999999997E-2</v>
      </c>
      <c r="V2915">
        <f t="shared" si="255"/>
        <v>2021</v>
      </c>
      <c r="W2915">
        <f t="shared" si="256"/>
        <v>2021</v>
      </c>
      <c r="X2915" t="str">
        <f t="shared" si="257"/>
        <v>SPN1</v>
      </c>
    </row>
    <row r="2916" spans="1:24" x14ac:dyDescent="0.2">
      <c r="A2916" s="4">
        <v>44313</v>
      </c>
      <c r="B2916" s="4">
        <v>44315</v>
      </c>
      <c r="C2916" t="s">
        <v>628</v>
      </c>
      <c r="D2916" t="s">
        <v>918</v>
      </c>
      <c r="E2916" s="4">
        <v>46127</v>
      </c>
      <c r="F2916" s="6">
        <v>5.5E-2</v>
      </c>
      <c r="G2916" s="6">
        <v>5.6000000000000001E-2</v>
      </c>
      <c r="H2916" s="6">
        <v>5.7180799999999997E-2</v>
      </c>
      <c r="I2916" s="6">
        <v>6.0999999999999999E-2</v>
      </c>
      <c r="J2916" s="6">
        <v>5.6599999999999998E-2</v>
      </c>
      <c r="K2916" s="6">
        <v>5.6595100000000002E-2</v>
      </c>
      <c r="L2916" s="6">
        <v>5.7299999999999997E-2</v>
      </c>
      <c r="N2916" s="8">
        <v>12397100</v>
      </c>
      <c r="P2916" s="8">
        <v>8000000</v>
      </c>
      <c r="R2916" s="8">
        <v>8000000</v>
      </c>
      <c r="T2916" s="8">
        <v>1.5496375</v>
      </c>
      <c r="U2916" s="8">
        <v>5.6599999999999998E-2</v>
      </c>
      <c r="V2916">
        <f t="shared" si="255"/>
        <v>2021</v>
      </c>
      <c r="W2916">
        <f t="shared" si="256"/>
        <v>2021</v>
      </c>
      <c r="X2916" t="str">
        <f t="shared" si="257"/>
        <v>FR00</v>
      </c>
    </row>
    <row r="2917" spans="1:24" x14ac:dyDescent="0.2">
      <c r="A2917" s="4">
        <v>44313</v>
      </c>
      <c r="B2917" s="4">
        <v>44315</v>
      </c>
      <c r="C2917" t="s">
        <v>628</v>
      </c>
      <c r="D2917" t="s">
        <v>919</v>
      </c>
      <c r="E2917" s="4">
        <v>47894</v>
      </c>
      <c r="F2917" s="6">
        <v>6.5000000000000002E-2</v>
      </c>
      <c r="G2917" s="6">
        <v>6.4199999999999993E-2</v>
      </c>
      <c r="H2917" s="6">
        <v>6.5088599999999996E-2</v>
      </c>
      <c r="I2917" s="6">
        <v>6.8000000000000005E-2</v>
      </c>
      <c r="J2917" s="6">
        <v>6.4799999999999996E-2</v>
      </c>
      <c r="K2917" s="6">
        <v>6.4698500000000006E-2</v>
      </c>
      <c r="L2917" s="6">
        <v>6.5000000000000002E-2</v>
      </c>
      <c r="N2917" s="8">
        <v>19671000</v>
      </c>
      <c r="P2917" s="8">
        <v>9550000</v>
      </c>
      <c r="R2917" s="8">
        <v>9550000</v>
      </c>
      <c r="T2917" s="8">
        <v>2.0597905759162303</v>
      </c>
      <c r="U2917" s="8">
        <v>6.4699999999999994E-2</v>
      </c>
      <c r="V2917">
        <f t="shared" si="255"/>
        <v>2021</v>
      </c>
      <c r="W2917">
        <f t="shared" si="256"/>
        <v>2021</v>
      </c>
      <c r="X2917" t="str">
        <f t="shared" si="257"/>
        <v>FR00</v>
      </c>
    </row>
    <row r="2918" spans="1:24" x14ac:dyDescent="0.2">
      <c r="A2918" s="4">
        <v>44313</v>
      </c>
      <c r="B2918" s="4">
        <v>44315</v>
      </c>
      <c r="C2918" t="s">
        <v>628</v>
      </c>
      <c r="D2918" t="s">
        <v>974</v>
      </c>
      <c r="E2918" s="4">
        <v>49841</v>
      </c>
      <c r="F2918" s="6">
        <v>6.25E-2</v>
      </c>
      <c r="G2918" s="6">
        <v>6.4199999999999993E-2</v>
      </c>
      <c r="H2918" s="6">
        <v>6.5658300000000003E-2</v>
      </c>
      <c r="I2918" s="6">
        <v>6.8500000000000005E-2</v>
      </c>
      <c r="J2918" s="6">
        <v>6.4000000000000001E-2</v>
      </c>
      <c r="K2918" s="6">
        <v>6.4788700000000005E-2</v>
      </c>
      <c r="L2918" s="6">
        <v>6.5299999999999997E-2</v>
      </c>
      <c r="N2918" s="8">
        <v>4364600</v>
      </c>
      <c r="P2918" s="8">
        <v>1200000</v>
      </c>
      <c r="R2918" s="8">
        <v>1200000</v>
      </c>
      <c r="T2918" s="8">
        <v>3.6371666666666669</v>
      </c>
      <c r="U2918" s="8">
        <v>6.4799999999999996E-2</v>
      </c>
      <c r="V2918">
        <f t="shared" si="255"/>
        <v>2021</v>
      </c>
      <c r="W2918">
        <f t="shared" si="256"/>
        <v>2021</v>
      </c>
      <c r="X2918" t="str">
        <f t="shared" si="257"/>
        <v>FR00</v>
      </c>
    </row>
    <row r="2919" spans="1:24" x14ac:dyDescent="0.2">
      <c r="A2919" s="4">
        <v>44313</v>
      </c>
      <c r="B2919" s="4">
        <v>44315</v>
      </c>
      <c r="C2919" t="s">
        <v>628</v>
      </c>
      <c r="D2919" t="s">
        <v>851</v>
      </c>
      <c r="E2919" s="4">
        <v>51241</v>
      </c>
      <c r="F2919" s="6">
        <v>7.4999999999999997E-2</v>
      </c>
      <c r="G2919" s="6">
        <v>7.1999999999999995E-2</v>
      </c>
      <c r="H2919" s="6">
        <v>7.2723999999999997E-2</v>
      </c>
      <c r="I2919" s="6">
        <v>7.4999999999999997E-2</v>
      </c>
      <c r="J2919" s="6">
        <v>7.2400000000000006E-2</v>
      </c>
      <c r="K2919" s="6">
        <v>7.2496699999999997E-2</v>
      </c>
      <c r="L2919" s="6">
        <v>7.2900000000000006E-2</v>
      </c>
      <c r="N2919" s="8">
        <v>9526900</v>
      </c>
      <c r="P2919" s="8">
        <v>5450000</v>
      </c>
      <c r="R2919" s="8">
        <v>5450000</v>
      </c>
      <c r="T2919" s="8">
        <v>1.7480550458715596</v>
      </c>
      <c r="U2919" s="8">
        <v>7.2499999999999995E-2</v>
      </c>
      <c r="V2919">
        <f t="shared" si="255"/>
        <v>2021</v>
      </c>
      <c r="W2919">
        <f t="shared" si="256"/>
        <v>2021</v>
      </c>
      <c r="X2919" t="str">
        <f t="shared" si="257"/>
        <v>FR00</v>
      </c>
    </row>
    <row r="2920" spans="1:24" x14ac:dyDescent="0.2">
      <c r="A2920" s="4">
        <v>44313</v>
      </c>
      <c r="B2920" s="4">
        <v>44315</v>
      </c>
      <c r="C2920" t="s">
        <v>628</v>
      </c>
      <c r="D2920" t="s">
        <v>975</v>
      </c>
      <c r="E2920" s="4">
        <v>55380</v>
      </c>
      <c r="F2920" s="6">
        <v>6.8750000000000006E-2</v>
      </c>
      <c r="G2920" s="6">
        <v>6.9199999999999998E-2</v>
      </c>
      <c r="H2920" s="6">
        <v>7.0753300000000005E-2</v>
      </c>
      <c r="I2920" s="6">
        <v>7.2499999999999995E-2</v>
      </c>
      <c r="J2920" s="6">
        <v>6.9500000000000006E-2</v>
      </c>
      <c r="K2920" s="6">
        <v>7.0385900000000001E-2</v>
      </c>
      <c r="L2920" s="6">
        <v>7.0999999999999994E-2</v>
      </c>
      <c r="N2920" s="8">
        <v>3377000</v>
      </c>
      <c r="P2920" s="8">
        <v>1700000</v>
      </c>
      <c r="R2920" s="8">
        <v>1700000</v>
      </c>
      <c r="T2920" s="8">
        <v>1.9864705882352942</v>
      </c>
      <c r="U2920" s="8">
        <v>7.0400000000000004E-2</v>
      </c>
      <c r="V2920">
        <f t="shared" si="255"/>
        <v>2021</v>
      </c>
      <c r="W2920">
        <f t="shared" si="256"/>
        <v>2021</v>
      </c>
      <c r="X2920" t="str">
        <f t="shared" si="257"/>
        <v>FR00</v>
      </c>
    </row>
    <row r="2921" spans="1:24" x14ac:dyDescent="0.2">
      <c r="A2921" s="4">
        <v>44320</v>
      </c>
      <c r="B2921" s="4">
        <v>44322</v>
      </c>
      <c r="C2921" t="s">
        <v>628</v>
      </c>
      <c r="D2921" t="s">
        <v>1001</v>
      </c>
      <c r="E2921" s="4">
        <v>44476</v>
      </c>
      <c r="F2921" s="6" t="s">
        <v>630</v>
      </c>
      <c r="G2921" s="6">
        <v>3.15E-2</v>
      </c>
      <c r="H2921" s="6">
        <v>3.2356700000000002E-2</v>
      </c>
      <c r="I2921" s="6">
        <v>3.2800000000000003E-2</v>
      </c>
      <c r="J2921" s="6">
        <v>3.15E-2</v>
      </c>
      <c r="K2921" s="6">
        <v>3.2247999999999999E-2</v>
      </c>
      <c r="L2921" s="6">
        <v>3.2399999999999998E-2</v>
      </c>
      <c r="M2921" s="8">
        <v>10000000</v>
      </c>
      <c r="N2921" s="8">
        <v>1930000</v>
      </c>
      <c r="O2921" s="8">
        <v>19905700</v>
      </c>
      <c r="P2921" s="8">
        <v>1500000</v>
      </c>
      <c r="Q2921" s="8">
        <v>10350000</v>
      </c>
      <c r="R2921" s="8">
        <v>1150000</v>
      </c>
      <c r="S2921" s="8">
        <v>10000000</v>
      </c>
      <c r="T2921" s="8">
        <v>1.6782608695652175</v>
      </c>
      <c r="U2921" s="8">
        <v>3.2300000000000002E-2</v>
      </c>
      <c r="V2921">
        <f t="shared" si="255"/>
        <v>2021</v>
      </c>
      <c r="W2921">
        <f t="shared" si="256"/>
        <v>2021</v>
      </c>
      <c r="X2921" t="str">
        <f t="shared" si="257"/>
        <v>SPNS</v>
      </c>
    </row>
    <row r="2922" spans="1:24" x14ac:dyDescent="0.2">
      <c r="A2922" s="4">
        <v>44320</v>
      </c>
      <c r="B2922" s="4">
        <v>44322</v>
      </c>
      <c r="C2922" t="s">
        <v>628</v>
      </c>
      <c r="D2922" t="s">
        <v>884</v>
      </c>
      <c r="E2922" s="4">
        <v>45061</v>
      </c>
      <c r="F2922" s="6">
        <v>6.5000000000000002E-2</v>
      </c>
      <c r="G2922" s="6">
        <v>4.7199999999999999E-2</v>
      </c>
      <c r="H2922" s="6">
        <v>4.8539199999999998E-2</v>
      </c>
      <c r="I2922" s="6">
        <v>0.05</v>
      </c>
      <c r="J2922" s="6">
        <v>4.7199999999999999E-2</v>
      </c>
      <c r="K2922" s="6">
        <v>4.8296800000000001E-2</v>
      </c>
      <c r="L2922" s="6">
        <v>4.9200000000000001E-2</v>
      </c>
      <c r="N2922" s="8">
        <v>7671700</v>
      </c>
      <c r="P2922" s="8">
        <v>6450000</v>
      </c>
      <c r="R2922" s="8">
        <v>6450000</v>
      </c>
      <c r="T2922" s="8">
        <v>1.1894108527131784</v>
      </c>
      <c r="U2922" s="8">
        <v>4.8300000000000003E-2</v>
      </c>
      <c r="V2922">
        <f t="shared" si="255"/>
        <v>2021</v>
      </c>
      <c r="W2922">
        <f t="shared" si="256"/>
        <v>2021</v>
      </c>
      <c r="X2922" t="str">
        <f t="shared" si="257"/>
        <v>PBS0</v>
      </c>
    </row>
    <row r="2923" spans="1:24" x14ac:dyDescent="0.2">
      <c r="A2923" s="4">
        <v>44320</v>
      </c>
      <c r="B2923" s="4">
        <v>44322</v>
      </c>
      <c r="C2923" t="s">
        <v>628</v>
      </c>
      <c r="D2923" t="s">
        <v>697</v>
      </c>
      <c r="E2923" s="4">
        <v>45945</v>
      </c>
      <c r="F2923" s="6">
        <v>6.1249999999999999E-2</v>
      </c>
      <c r="G2923" s="6">
        <v>5.6800000000000003E-2</v>
      </c>
      <c r="H2923" s="6">
        <v>5.8043999999999998E-2</v>
      </c>
      <c r="I2923" s="6">
        <v>6.0999999999999999E-2</v>
      </c>
      <c r="J2923" s="6">
        <v>5.6800000000000003E-2</v>
      </c>
      <c r="K2923" s="6">
        <v>5.7392800000000001E-2</v>
      </c>
      <c r="L2923" s="6">
        <v>5.7700000000000001E-2</v>
      </c>
      <c r="N2923" s="8">
        <v>2615000</v>
      </c>
      <c r="P2923" s="8">
        <v>1300000</v>
      </c>
      <c r="R2923" s="8">
        <v>1300000</v>
      </c>
      <c r="T2923" s="8">
        <v>2.0115384615384615</v>
      </c>
      <c r="U2923" s="8">
        <v>5.74E-2</v>
      </c>
      <c r="V2923">
        <f t="shared" si="255"/>
        <v>2021</v>
      </c>
      <c r="W2923">
        <f t="shared" si="256"/>
        <v>2021</v>
      </c>
      <c r="X2923" t="str">
        <f t="shared" si="257"/>
        <v>PBS0</v>
      </c>
    </row>
    <row r="2924" spans="1:24" x14ac:dyDescent="0.2">
      <c r="A2924" s="4">
        <v>44320</v>
      </c>
      <c r="B2924" s="4">
        <v>44322</v>
      </c>
      <c r="C2924" t="s">
        <v>628</v>
      </c>
      <c r="D2924" t="s">
        <v>981</v>
      </c>
      <c r="E2924" s="4">
        <v>49018</v>
      </c>
      <c r="F2924" s="6">
        <v>6.3750000000000001E-2</v>
      </c>
      <c r="G2924" s="6">
        <v>6.5500000000000003E-2</v>
      </c>
      <c r="H2924" s="6">
        <v>6.6402600000000006E-2</v>
      </c>
      <c r="I2924" s="6">
        <v>6.7299999999999999E-2</v>
      </c>
      <c r="J2924" s="6">
        <v>6.5500000000000003E-2</v>
      </c>
      <c r="K2924" s="6">
        <v>6.5783700000000001E-2</v>
      </c>
      <c r="L2924" s="6">
        <v>6.6100000000000006E-2</v>
      </c>
      <c r="N2924" s="8">
        <v>2346600</v>
      </c>
      <c r="P2924" s="8">
        <v>350000</v>
      </c>
      <c r="R2924" s="8">
        <v>350000</v>
      </c>
      <c r="T2924" s="8">
        <v>6.7045714285714286</v>
      </c>
      <c r="U2924" s="8">
        <v>6.5799999999999997E-2</v>
      </c>
      <c r="V2924">
        <f t="shared" si="255"/>
        <v>2021</v>
      </c>
      <c r="W2924">
        <f t="shared" si="256"/>
        <v>2021</v>
      </c>
      <c r="X2924" t="str">
        <f t="shared" si="257"/>
        <v>PBS0</v>
      </c>
    </row>
    <row r="2925" spans="1:24" x14ac:dyDescent="0.2">
      <c r="A2925" s="4">
        <v>44320</v>
      </c>
      <c r="B2925" s="4">
        <v>44322</v>
      </c>
      <c r="C2925" t="s">
        <v>628</v>
      </c>
      <c r="D2925" t="s">
        <v>337</v>
      </c>
      <c r="E2925" s="4">
        <v>50086</v>
      </c>
      <c r="F2925" s="6">
        <v>6.0999999999999999E-2</v>
      </c>
      <c r="G2925" s="6">
        <v>6.6600000000000006E-2</v>
      </c>
      <c r="H2925" s="6">
        <v>6.8475599999999998E-2</v>
      </c>
      <c r="I2925" s="6">
        <v>7.2499999999999995E-2</v>
      </c>
      <c r="J2925" s="6">
        <v>6.6600000000000006E-2</v>
      </c>
      <c r="K2925" s="6">
        <v>6.6691700000000007E-2</v>
      </c>
      <c r="L2925" s="6">
        <v>6.6799999999999998E-2</v>
      </c>
      <c r="N2925" s="8">
        <v>2596400</v>
      </c>
      <c r="P2925" s="8">
        <v>100000</v>
      </c>
      <c r="R2925" s="8">
        <v>100000</v>
      </c>
      <c r="T2925" s="8">
        <v>25.963999999999999</v>
      </c>
      <c r="U2925" s="8">
        <v>6.6699999999999995E-2</v>
      </c>
      <c r="V2925">
        <f t="shared" si="255"/>
        <v>2021</v>
      </c>
      <c r="W2925">
        <f t="shared" si="256"/>
        <v>2021</v>
      </c>
      <c r="X2925" t="str">
        <f t="shared" si="257"/>
        <v>PBS0</v>
      </c>
    </row>
    <row r="2926" spans="1:24" x14ac:dyDescent="0.2">
      <c r="A2926" s="4">
        <v>44320</v>
      </c>
      <c r="B2926" s="4">
        <v>44322</v>
      </c>
      <c r="C2926" t="s">
        <v>628</v>
      </c>
      <c r="D2926" t="s">
        <v>906</v>
      </c>
      <c r="E2926" s="4">
        <v>53615</v>
      </c>
      <c r="F2926" s="6">
        <v>7.7499999999999999E-2</v>
      </c>
      <c r="G2926" s="6">
        <v>7.2099999999999997E-2</v>
      </c>
      <c r="H2926" s="6">
        <v>7.2735999999999995E-2</v>
      </c>
      <c r="I2926" s="6">
        <v>7.2999999999999995E-2</v>
      </c>
      <c r="J2926" s="6">
        <v>7.2099999999999997E-2</v>
      </c>
      <c r="K2926" s="6">
        <v>7.2588600000000003E-2</v>
      </c>
      <c r="L2926" s="6">
        <v>7.2900000000000006E-2</v>
      </c>
      <c r="N2926" s="8">
        <v>2746000</v>
      </c>
      <c r="P2926" s="8">
        <v>650000</v>
      </c>
      <c r="R2926" s="8">
        <v>650000</v>
      </c>
      <c r="T2926" s="8">
        <v>4.2246153846153849</v>
      </c>
      <c r="U2926" s="8">
        <v>7.2599999999999998E-2</v>
      </c>
      <c r="V2926">
        <f t="shared" si="255"/>
        <v>2021</v>
      </c>
      <c r="W2926">
        <f t="shared" si="256"/>
        <v>2021</v>
      </c>
      <c r="X2926" t="str">
        <f t="shared" si="257"/>
        <v>PBS0</v>
      </c>
    </row>
    <row r="2927" spans="1:24" x14ac:dyDescent="0.2">
      <c r="A2927" s="4">
        <v>44327</v>
      </c>
      <c r="B2927" s="4">
        <v>44327</v>
      </c>
      <c r="C2927" t="s">
        <v>642</v>
      </c>
      <c r="D2927" t="s">
        <v>844</v>
      </c>
      <c r="E2927" s="4">
        <v>45580</v>
      </c>
      <c r="F2927" s="6">
        <v>6.6250000000000003E-2</v>
      </c>
      <c r="K2927" s="6">
        <v>5.2999999999999999E-2</v>
      </c>
      <c r="N2927" s="8">
        <v>500000</v>
      </c>
      <c r="O2927" s="8">
        <v>500000</v>
      </c>
      <c r="P2927" s="8">
        <v>500000</v>
      </c>
      <c r="Q2927" s="8">
        <v>500000</v>
      </c>
      <c r="R2927" s="8">
        <v>500000</v>
      </c>
      <c r="S2927" s="8">
        <v>500000</v>
      </c>
      <c r="T2927" s="8">
        <v>1</v>
      </c>
      <c r="V2927">
        <f t="shared" si="255"/>
        <v>2021</v>
      </c>
      <c r="W2927">
        <f t="shared" si="256"/>
        <v>2021</v>
      </c>
      <c r="X2927" t="str">
        <f t="shared" si="257"/>
        <v>PBS0</v>
      </c>
    </row>
    <row r="2928" spans="1:24" x14ac:dyDescent="0.2">
      <c r="A2928" s="4">
        <v>44327</v>
      </c>
      <c r="B2928" s="4">
        <v>44327</v>
      </c>
      <c r="C2928" t="s">
        <v>642</v>
      </c>
      <c r="D2928" t="s">
        <v>332</v>
      </c>
      <c r="E2928" s="4">
        <v>46402</v>
      </c>
      <c r="F2928" s="6">
        <v>0.06</v>
      </c>
      <c r="K2928" s="6">
        <v>5.7500000000000002E-2</v>
      </c>
      <c r="N2928" s="8">
        <v>250000</v>
      </c>
      <c r="O2928" s="8">
        <v>250000</v>
      </c>
      <c r="P2928" s="8">
        <v>250000</v>
      </c>
      <c r="Q2928" s="8">
        <v>250000</v>
      </c>
      <c r="R2928" s="8">
        <v>250000</v>
      </c>
      <c r="S2928" s="8">
        <v>250000</v>
      </c>
      <c r="T2928" s="8">
        <v>1</v>
      </c>
      <c r="V2928">
        <f t="shared" si="255"/>
        <v>2021</v>
      </c>
      <c r="W2928">
        <f t="shared" si="256"/>
        <v>2021</v>
      </c>
      <c r="X2928" t="str">
        <f t="shared" si="257"/>
        <v>PBS0</v>
      </c>
    </row>
    <row r="2929" spans="1:24" x14ac:dyDescent="0.2">
      <c r="A2929" s="4">
        <v>44337</v>
      </c>
      <c r="B2929" s="4">
        <v>44343</v>
      </c>
      <c r="C2929" t="s">
        <v>624</v>
      </c>
      <c r="D2929" t="s">
        <v>809</v>
      </c>
      <c r="E2929" s="4">
        <v>45439</v>
      </c>
      <c r="F2929" s="6">
        <v>3.3E-3</v>
      </c>
      <c r="N2929" s="8">
        <v>3823194.7000000007</v>
      </c>
      <c r="P2929" s="8">
        <v>3823194.7000000007</v>
      </c>
      <c r="R2929" s="8">
        <v>3823194.7000000007</v>
      </c>
      <c r="T2929" s="8">
        <v>1</v>
      </c>
      <c r="V2929">
        <f t="shared" si="255"/>
        <v>2021</v>
      </c>
      <c r="W2929">
        <f t="shared" si="256"/>
        <v>2021</v>
      </c>
      <c r="X2929" t="str">
        <f t="shared" si="257"/>
        <v>RIJP</v>
      </c>
    </row>
    <row r="2930" spans="1:24" x14ac:dyDescent="0.2">
      <c r="A2930" s="4">
        <v>44337</v>
      </c>
      <c r="B2930" s="4">
        <v>44343</v>
      </c>
      <c r="C2930" t="s">
        <v>624</v>
      </c>
      <c r="D2930" t="s">
        <v>810</v>
      </c>
      <c r="E2930" s="4">
        <v>46169</v>
      </c>
      <c r="F2930" s="6">
        <v>5.7000000000000002E-3</v>
      </c>
      <c r="N2930" s="8">
        <v>6169845.2400000012</v>
      </c>
      <c r="P2930" s="8">
        <v>6169845.2400000012</v>
      </c>
      <c r="R2930" s="8">
        <v>6169845.2400000012</v>
      </c>
      <c r="T2930" s="8">
        <v>1</v>
      </c>
      <c r="V2930">
        <f t="shared" si="255"/>
        <v>2021</v>
      </c>
      <c r="W2930">
        <f t="shared" si="256"/>
        <v>2021</v>
      </c>
      <c r="X2930" t="str">
        <f t="shared" si="257"/>
        <v>RIJP</v>
      </c>
    </row>
    <row r="2931" spans="1:24" x14ac:dyDescent="0.2">
      <c r="A2931" s="4">
        <v>44337</v>
      </c>
      <c r="B2931" s="4">
        <v>44343</v>
      </c>
      <c r="C2931" t="s">
        <v>624</v>
      </c>
      <c r="D2931" t="s">
        <v>723</v>
      </c>
      <c r="E2931" s="4">
        <v>46900</v>
      </c>
      <c r="F2931" s="6">
        <v>7.0000000000000001E-3</v>
      </c>
      <c r="N2931" s="8">
        <v>158201.16000000003</v>
      </c>
      <c r="P2931" s="8">
        <v>158201.16000000003</v>
      </c>
      <c r="R2931" s="8">
        <v>158201.16000000003</v>
      </c>
      <c r="T2931" s="8">
        <v>1</v>
      </c>
      <c r="V2931">
        <f t="shared" si="255"/>
        <v>2021</v>
      </c>
      <c r="W2931">
        <f t="shared" si="256"/>
        <v>2021</v>
      </c>
      <c r="X2931" t="str">
        <f t="shared" si="257"/>
        <v>RIJP</v>
      </c>
    </row>
    <row r="2932" spans="1:24" x14ac:dyDescent="0.2">
      <c r="A2932" s="4">
        <v>44337</v>
      </c>
      <c r="B2932" s="4">
        <v>44343</v>
      </c>
      <c r="C2932" t="s">
        <v>624</v>
      </c>
      <c r="D2932" t="s">
        <v>1002</v>
      </c>
      <c r="E2932" s="4">
        <v>47995</v>
      </c>
      <c r="F2932" s="6">
        <v>8.8999999999999999E-3</v>
      </c>
      <c r="N2932" s="8">
        <v>2399384.2599999998</v>
      </c>
      <c r="P2932" s="8">
        <v>2399384.2599999998</v>
      </c>
      <c r="R2932" s="8">
        <v>2399384.2599999998</v>
      </c>
      <c r="T2932" s="8">
        <v>1</v>
      </c>
      <c r="V2932">
        <f t="shared" si="255"/>
        <v>2021</v>
      </c>
      <c r="W2932">
        <f t="shared" si="256"/>
        <v>2021</v>
      </c>
      <c r="X2932" t="str">
        <f t="shared" si="257"/>
        <v>RIJP</v>
      </c>
    </row>
    <row r="2933" spans="1:24" x14ac:dyDescent="0.2">
      <c r="A2933" s="4">
        <v>44337</v>
      </c>
      <c r="B2933" s="4">
        <v>44343</v>
      </c>
      <c r="C2933" t="s">
        <v>624</v>
      </c>
      <c r="D2933" t="s">
        <v>1003</v>
      </c>
      <c r="E2933" s="4">
        <v>49822</v>
      </c>
      <c r="F2933" s="6">
        <v>1.17E-2</v>
      </c>
      <c r="N2933" s="8">
        <v>329585.75000000006</v>
      </c>
      <c r="P2933" s="8">
        <v>329585.75000000006</v>
      </c>
      <c r="R2933" s="8">
        <v>329585.75000000006</v>
      </c>
      <c r="T2933" s="8">
        <v>1</v>
      </c>
      <c r="V2933">
        <f t="shared" si="255"/>
        <v>2021</v>
      </c>
      <c r="W2933">
        <f t="shared" si="256"/>
        <v>2021</v>
      </c>
      <c r="X2933" t="str">
        <f t="shared" si="257"/>
        <v>RIJP</v>
      </c>
    </row>
    <row r="2934" spans="1:24" x14ac:dyDescent="0.2">
      <c r="A2934" s="4">
        <v>44337</v>
      </c>
      <c r="B2934" s="4">
        <v>44343</v>
      </c>
      <c r="C2934" t="s">
        <v>624</v>
      </c>
      <c r="D2934" t="s">
        <v>1004</v>
      </c>
      <c r="E2934" s="4">
        <v>51648</v>
      </c>
      <c r="F2934" s="6">
        <v>1.44E-2</v>
      </c>
      <c r="N2934" s="8">
        <v>303218.89</v>
      </c>
      <c r="P2934" s="8">
        <v>303218.89</v>
      </c>
      <c r="R2934" s="8">
        <v>303218.89</v>
      </c>
      <c r="T2934" s="8">
        <v>1</v>
      </c>
      <c r="V2934">
        <f t="shared" si="255"/>
        <v>2021</v>
      </c>
      <c r="W2934">
        <f t="shared" si="256"/>
        <v>2021</v>
      </c>
      <c r="X2934" t="str">
        <f t="shared" si="257"/>
        <v>RIJP</v>
      </c>
    </row>
    <row r="2935" spans="1:24" x14ac:dyDescent="0.2">
      <c r="A2935" s="4">
        <v>44341</v>
      </c>
      <c r="B2935" s="4">
        <v>44344</v>
      </c>
      <c r="C2935" t="s">
        <v>628</v>
      </c>
      <c r="D2935" t="s">
        <v>1005</v>
      </c>
      <c r="E2935" s="4">
        <v>44434</v>
      </c>
      <c r="F2935" s="6" t="s">
        <v>630</v>
      </c>
      <c r="G2935" s="6">
        <v>3.0499999999999999E-2</v>
      </c>
      <c r="H2935" s="6">
        <v>3.1435400000000002E-2</v>
      </c>
      <c r="I2935" s="6">
        <v>3.2000000000000001E-2</v>
      </c>
      <c r="J2935" s="6">
        <v>3.0499999999999999E-2</v>
      </c>
      <c r="K2935" s="6">
        <v>3.1151999999999999E-2</v>
      </c>
      <c r="L2935" s="6">
        <v>3.15E-2</v>
      </c>
      <c r="M2935" s="8">
        <v>30000000</v>
      </c>
      <c r="N2935" s="8">
        <v>1950000</v>
      </c>
      <c r="O2935" s="8">
        <v>78163200</v>
      </c>
      <c r="P2935" s="8">
        <v>1150000</v>
      </c>
      <c r="Q2935" s="8">
        <v>32700000</v>
      </c>
      <c r="R2935" s="8">
        <v>1000000</v>
      </c>
      <c r="S2935" s="8">
        <v>32550000</v>
      </c>
      <c r="T2935" s="8">
        <v>1.95</v>
      </c>
      <c r="U2935" s="8">
        <v>3.1199999999999999E-2</v>
      </c>
      <c r="V2935">
        <f t="shared" si="255"/>
        <v>2021</v>
      </c>
      <c r="W2935">
        <f t="shared" si="256"/>
        <v>2021</v>
      </c>
      <c r="X2935" t="str">
        <f t="shared" si="257"/>
        <v>SPN0</v>
      </c>
    </row>
    <row r="2936" spans="1:24" x14ac:dyDescent="0.2">
      <c r="A2936" s="4">
        <v>44341</v>
      </c>
      <c r="B2936" s="4">
        <v>44344</v>
      </c>
      <c r="C2936" t="s">
        <v>628</v>
      </c>
      <c r="D2936" t="s">
        <v>1006</v>
      </c>
      <c r="E2936" s="4">
        <v>44708</v>
      </c>
      <c r="F2936" s="6" t="s">
        <v>630</v>
      </c>
      <c r="G2936" s="6">
        <v>3.32E-2</v>
      </c>
      <c r="H2936" s="6">
        <v>3.3570299999999997E-2</v>
      </c>
      <c r="I2936" s="6">
        <v>3.4000000000000002E-2</v>
      </c>
      <c r="J2936" s="6">
        <v>3.32E-2</v>
      </c>
      <c r="K2936" s="6">
        <v>3.3487099999999999E-2</v>
      </c>
      <c r="L2936" s="6">
        <v>3.39E-2</v>
      </c>
      <c r="N2936" s="8">
        <v>2050000</v>
      </c>
      <c r="P2936" s="8">
        <v>1750000</v>
      </c>
      <c r="R2936" s="8">
        <v>1750000</v>
      </c>
      <c r="T2936" s="8">
        <v>1.1714285714285715</v>
      </c>
      <c r="U2936" s="8">
        <v>3.3500000000000002E-2</v>
      </c>
      <c r="V2936">
        <f t="shared" ref="V2936:V2999" si="258">YEAR(A2936)</f>
        <v>2021</v>
      </c>
      <c r="W2936">
        <f t="shared" ref="W2936:W2999" si="259">YEAR(B2936)</f>
        <v>2021</v>
      </c>
      <c r="X2936" t="str">
        <f t="shared" ref="X2936:X2999" si="260">LEFT(D2936,4)</f>
        <v>SPN1</v>
      </c>
    </row>
    <row r="2937" spans="1:24" x14ac:dyDescent="0.2">
      <c r="A2937" s="4">
        <v>44341</v>
      </c>
      <c r="B2937" s="4">
        <v>44344</v>
      </c>
      <c r="C2937" t="s">
        <v>628</v>
      </c>
      <c r="D2937" t="s">
        <v>918</v>
      </c>
      <c r="E2937" s="4">
        <v>46127</v>
      </c>
      <c r="F2937" s="6">
        <v>5.5E-2</v>
      </c>
      <c r="G2937" s="6">
        <v>5.5E-2</v>
      </c>
      <c r="H2937" s="6">
        <v>5.5912499999999997E-2</v>
      </c>
      <c r="I2937" s="6">
        <v>5.8000000000000003E-2</v>
      </c>
      <c r="J2937" s="6">
        <v>5.5E-2</v>
      </c>
      <c r="K2937" s="6">
        <v>5.5499800000000002E-2</v>
      </c>
      <c r="L2937" s="6">
        <v>5.57E-2</v>
      </c>
      <c r="N2937" s="8">
        <v>28094600</v>
      </c>
      <c r="P2937" s="8">
        <v>9350000</v>
      </c>
      <c r="R2937" s="8">
        <v>9350000</v>
      </c>
      <c r="T2937" s="8">
        <v>3.0047700534759358</v>
      </c>
      <c r="U2937" s="8">
        <v>5.5500000000000001E-2</v>
      </c>
      <c r="V2937">
        <f t="shared" si="258"/>
        <v>2021</v>
      </c>
      <c r="W2937">
        <f t="shared" si="259"/>
        <v>2021</v>
      </c>
      <c r="X2937" t="str">
        <f t="shared" si="260"/>
        <v>FR00</v>
      </c>
    </row>
    <row r="2938" spans="1:24" x14ac:dyDescent="0.2">
      <c r="A2938" s="4">
        <v>44341</v>
      </c>
      <c r="B2938" s="4">
        <v>44344</v>
      </c>
      <c r="C2938" t="s">
        <v>628</v>
      </c>
      <c r="D2938" t="s">
        <v>919</v>
      </c>
      <c r="E2938" s="4">
        <v>47894</v>
      </c>
      <c r="F2938" s="6">
        <v>6.5000000000000002E-2</v>
      </c>
      <c r="G2938" s="6">
        <v>6.4000000000000001E-2</v>
      </c>
      <c r="H2938" s="6">
        <v>6.46423E-2</v>
      </c>
      <c r="I2938" s="6">
        <v>6.6500000000000004E-2</v>
      </c>
      <c r="J2938" s="6">
        <v>6.4000000000000001E-2</v>
      </c>
      <c r="K2938" s="6">
        <v>6.4499699999999993E-2</v>
      </c>
      <c r="L2938" s="6">
        <v>6.4699999999999994E-2</v>
      </c>
      <c r="N2938" s="8">
        <v>26233700</v>
      </c>
      <c r="P2938" s="8">
        <v>13400000</v>
      </c>
      <c r="R2938" s="8">
        <v>13400000</v>
      </c>
      <c r="T2938" s="8">
        <v>1.9577388059701493</v>
      </c>
      <c r="U2938" s="8">
        <v>6.4500000000000002E-2</v>
      </c>
      <c r="V2938">
        <f t="shared" si="258"/>
        <v>2021</v>
      </c>
      <c r="W2938">
        <f t="shared" si="259"/>
        <v>2021</v>
      </c>
      <c r="X2938" t="str">
        <f t="shared" si="260"/>
        <v>FR00</v>
      </c>
    </row>
    <row r="2939" spans="1:24" x14ac:dyDescent="0.2">
      <c r="A2939" s="4">
        <v>44341</v>
      </c>
      <c r="B2939" s="4">
        <v>44344</v>
      </c>
      <c r="C2939" t="s">
        <v>628</v>
      </c>
      <c r="D2939" t="s">
        <v>974</v>
      </c>
      <c r="E2939" s="4">
        <v>49841</v>
      </c>
      <c r="F2939" s="6">
        <v>6.25E-2</v>
      </c>
      <c r="G2939" s="6">
        <v>6.2899999999999998E-2</v>
      </c>
      <c r="H2939" s="6">
        <v>6.4418400000000001E-2</v>
      </c>
      <c r="I2939" s="6">
        <v>6.9800000000000001E-2</v>
      </c>
      <c r="J2939" s="6">
        <v>6.2899999999999998E-2</v>
      </c>
      <c r="K2939" s="6">
        <v>6.3691899999999996E-2</v>
      </c>
      <c r="L2939" s="6">
        <v>6.4199999999999993E-2</v>
      </c>
      <c r="N2939" s="8">
        <v>5022600</v>
      </c>
      <c r="P2939" s="8">
        <v>1850000</v>
      </c>
      <c r="R2939" s="8">
        <v>1850000</v>
      </c>
      <c r="T2939" s="8">
        <v>2.7149189189189191</v>
      </c>
      <c r="U2939" s="8">
        <v>6.3700000000000007E-2</v>
      </c>
      <c r="V2939">
        <f t="shared" si="258"/>
        <v>2021</v>
      </c>
      <c r="W2939">
        <f t="shared" si="259"/>
        <v>2021</v>
      </c>
      <c r="X2939" t="str">
        <f t="shared" si="260"/>
        <v>FR00</v>
      </c>
    </row>
    <row r="2940" spans="1:24" x14ac:dyDescent="0.2">
      <c r="A2940" s="4">
        <v>44341</v>
      </c>
      <c r="B2940" s="4">
        <v>44344</v>
      </c>
      <c r="C2940" t="s">
        <v>628</v>
      </c>
      <c r="D2940" t="s">
        <v>851</v>
      </c>
      <c r="E2940" s="4">
        <v>51241</v>
      </c>
      <c r="F2940" s="6">
        <v>7.4999999999999997E-2</v>
      </c>
      <c r="G2940" s="6">
        <v>7.0900000000000005E-2</v>
      </c>
      <c r="H2940" s="6">
        <v>7.1614899999999995E-2</v>
      </c>
      <c r="I2940" s="6">
        <v>7.2599999999999998E-2</v>
      </c>
      <c r="J2940" s="6">
        <v>7.0900000000000005E-2</v>
      </c>
      <c r="K2940" s="6">
        <v>7.1297799999999995E-2</v>
      </c>
      <c r="L2940" s="6">
        <v>7.1499999999999994E-2</v>
      </c>
      <c r="N2940" s="8">
        <v>10743400</v>
      </c>
      <c r="P2940" s="8">
        <v>3250000</v>
      </c>
      <c r="R2940" s="8">
        <v>3250000</v>
      </c>
      <c r="T2940" s="8">
        <v>3.3056615384615387</v>
      </c>
      <c r="U2940" s="8">
        <v>7.1300000000000002E-2</v>
      </c>
      <c r="V2940">
        <f t="shared" si="258"/>
        <v>2021</v>
      </c>
      <c r="W2940">
        <f t="shared" si="259"/>
        <v>2021</v>
      </c>
      <c r="X2940" t="str">
        <f t="shared" si="260"/>
        <v>FR00</v>
      </c>
    </row>
    <row r="2941" spans="1:24" x14ac:dyDescent="0.2">
      <c r="A2941" s="4">
        <v>44341</v>
      </c>
      <c r="B2941" s="4">
        <v>44344</v>
      </c>
      <c r="C2941" t="s">
        <v>628</v>
      </c>
      <c r="D2941" t="s">
        <v>975</v>
      </c>
      <c r="E2941" s="4">
        <v>55380</v>
      </c>
      <c r="F2941" s="6">
        <v>6.8750000000000006E-2</v>
      </c>
      <c r="G2941" s="6">
        <v>6.8599999999999994E-2</v>
      </c>
      <c r="H2941" s="6">
        <v>6.9590200000000005E-2</v>
      </c>
      <c r="I2941" s="6">
        <v>7.2499999999999995E-2</v>
      </c>
      <c r="J2941" s="6">
        <v>6.8599999999999994E-2</v>
      </c>
      <c r="K2941" s="6">
        <v>6.9095100000000007E-2</v>
      </c>
      <c r="L2941" s="6">
        <v>6.9500000000000006E-2</v>
      </c>
      <c r="N2941" s="8">
        <v>4068900</v>
      </c>
      <c r="P2941" s="8">
        <v>1950000</v>
      </c>
      <c r="R2941" s="8">
        <v>1950000</v>
      </c>
      <c r="T2941" s="8">
        <v>2.0866153846153845</v>
      </c>
      <c r="U2941" s="8">
        <v>6.9099999999999995E-2</v>
      </c>
      <c r="V2941">
        <f t="shared" si="258"/>
        <v>2021</v>
      </c>
      <c r="W2941">
        <f t="shared" si="259"/>
        <v>2021</v>
      </c>
      <c r="X2941" t="str">
        <f t="shared" si="260"/>
        <v>FR00</v>
      </c>
    </row>
    <row r="2942" spans="1:24" x14ac:dyDescent="0.2">
      <c r="A2942" s="4">
        <v>44349</v>
      </c>
      <c r="B2942" s="4">
        <v>44351</v>
      </c>
      <c r="C2942" t="s">
        <v>628</v>
      </c>
      <c r="D2942" t="s">
        <v>1007</v>
      </c>
      <c r="E2942" s="4">
        <v>44533</v>
      </c>
      <c r="F2942" s="6" t="s">
        <v>630</v>
      </c>
      <c r="G2942" s="6">
        <v>3.2000000000000001E-2</v>
      </c>
      <c r="H2942" s="6">
        <v>3.2230500000000002E-2</v>
      </c>
      <c r="I2942" s="6">
        <v>3.2500000000000001E-2</v>
      </c>
      <c r="J2942" s="6">
        <v>3.2000000000000001E-2</v>
      </c>
      <c r="K2942" s="6">
        <v>3.2094999999999999E-2</v>
      </c>
      <c r="L2942" s="6">
        <v>3.2199999999999999E-2</v>
      </c>
      <c r="M2942" s="8">
        <v>10000000</v>
      </c>
      <c r="N2942" s="8">
        <v>1215000</v>
      </c>
      <c r="O2942" s="8">
        <v>44645900</v>
      </c>
      <c r="P2942" s="8">
        <v>600000</v>
      </c>
      <c r="Q2942" s="8">
        <v>11300000</v>
      </c>
      <c r="R2942" s="8">
        <v>600000</v>
      </c>
      <c r="S2942" s="8">
        <v>11000000</v>
      </c>
      <c r="T2942" s="8">
        <v>2.0249999999999999</v>
      </c>
      <c r="U2942" s="8">
        <v>3.2099999999999997E-2</v>
      </c>
      <c r="V2942">
        <f t="shared" si="258"/>
        <v>2021</v>
      </c>
      <c r="W2942">
        <f t="shared" si="259"/>
        <v>2021</v>
      </c>
      <c r="X2942" t="str">
        <f t="shared" si="260"/>
        <v>SPNS</v>
      </c>
    </row>
    <row r="2943" spans="1:24" x14ac:dyDescent="0.2">
      <c r="A2943" s="4">
        <v>44349</v>
      </c>
      <c r="B2943" s="4">
        <v>44351</v>
      </c>
      <c r="C2943" t="s">
        <v>628</v>
      </c>
      <c r="D2943" t="s">
        <v>884</v>
      </c>
      <c r="E2943" s="4">
        <v>45061</v>
      </c>
      <c r="F2943" s="6">
        <v>6.5000000000000002E-2</v>
      </c>
      <c r="G2943" s="6">
        <v>4.5499999999999999E-2</v>
      </c>
      <c r="H2943" s="6">
        <v>4.6900900000000002E-2</v>
      </c>
      <c r="I2943" s="6">
        <v>5.1999999999999998E-2</v>
      </c>
      <c r="J2943" s="6">
        <v>4.5499999999999999E-2</v>
      </c>
      <c r="K2943" s="6">
        <v>4.5798199999999997E-2</v>
      </c>
      <c r="L2943" s="6">
        <v>4.5999999999999999E-2</v>
      </c>
      <c r="N2943" s="8">
        <v>13595000</v>
      </c>
      <c r="P2943" s="8">
        <v>3150000</v>
      </c>
      <c r="R2943" s="8">
        <v>3150000</v>
      </c>
      <c r="T2943" s="8">
        <v>4.3158730158730156</v>
      </c>
      <c r="U2943" s="8">
        <v>4.58E-2</v>
      </c>
      <c r="V2943">
        <f t="shared" si="258"/>
        <v>2021</v>
      </c>
      <c r="W2943">
        <f t="shared" si="259"/>
        <v>2021</v>
      </c>
      <c r="X2943" t="str">
        <f t="shared" si="260"/>
        <v>PBS0</v>
      </c>
    </row>
    <row r="2944" spans="1:24" x14ac:dyDescent="0.2">
      <c r="A2944" s="4">
        <v>44349</v>
      </c>
      <c r="B2944" s="4">
        <v>44351</v>
      </c>
      <c r="C2944" t="s">
        <v>628</v>
      </c>
      <c r="D2944" t="s">
        <v>697</v>
      </c>
      <c r="E2944" s="4">
        <v>45945</v>
      </c>
      <c r="F2944" s="6">
        <v>6.1249999999999999E-2</v>
      </c>
      <c r="G2944" s="6">
        <v>5.5399999999999998E-2</v>
      </c>
      <c r="H2944" s="6">
        <v>5.6055300000000002E-2</v>
      </c>
      <c r="I2944" s="6">
        <v>0.06</v>
      </c>
      <c r="J2944" s="6">
        <v>5.5399999999999998E-2</v>
      </c>
      <c r="K2944" s="6">
        <v>5.55989E-2</v>
      </c>
      <c r="L2944" s="6">
        <v>5.5800000000000002E-2</v>
      </c>
      <c r="N2944" s="8">
        <v>12423000</v>
      </c>
      <c r="P2944" s="8">
        <v>5100000</v>
      </c>
      <c r="R2944" s="8">
        <v>5100000</v>
      </c>
      <c r="T2944" s="8">
        <v>2.4358823529411766</v>
      </c>
      <c r="U2944" s="8">
        <v>5.5599999999999997E-2</v>
      </c>
      <c r="V2944">
        <f t="shared" si="258"/>
        <v>2021</v>
      </c>
      <c r="W2944">
        <f t="shared" si="259"/>
        <v>2021</v>
      </c>
      <c r="X2944" t="str">
        <f t="shared" si="260"/>
        <v>PBS0</v>
      </c>
    </row>
    <row r="2945" spans="1:24" x14ac:dyDescent="0.2">
      <c r="A2945" s="4">
        <v>44349</v>
      </c>
      <c r="B2945" s="4">
        <v>44351</v>
      </c>
      <c r="C2945" t="s">
        <v>628</v>
      </c>
      <c r="D2945" t="s">
        <v>1008</v>
      </c>
      <c r="E2945" s="4">
        <v>46949</v>
      </c>
      <c r="F2945" s="6">
        <v>5.8749999999999997E-2</v>
      </c>
      <c r="G2945" s="6">
        <v>6.0499999999999998E-2</v>
      </c>
      <c r="H2945" s="6">
        <v>6.3476900000000003E-2</v>
      </c>
      <c r="I2945" s="6">
        <v>6.5299999999999997E-2</v>
      </c>
      <c r="J2945" s="6">
        <v>6.0499999999999998E-2</v>
      </c>
      <c r="K2945" s="6">
        <v>6.1600000000000002E-2</v>
      </c>
      <c r="L2945" s="6">
        <v>6.2E-2</v>
      </c>
      <c r="N2945" s="8">
        <v>6973000</v>
      </c>
      <c r="P2945" s="8">
        <v>350000</v>
      </c>
      <c r="R2945" s="8">
        <v>350000</v>
      </c>
      <c r="T2945" s="8">
        <v>19.922857142857143</v>
      </c>
      <c r="U2945" s="8">
        <v>6.1600000000000002E-2</v>
      </c>
      <c r="V2945">
        <f t="shared" si="258"/>
        <v>2021</v>
      </c>
      <c r="W2945">
        <f t="shared" si="259"/>
        <v>2021</v>
      </c>
      <c r="X2945" t="str">
        <f t="shared" si="260"/>
        <v>PBS0</v>
      </c>
    </row>
    <row r="2946" spans="1:24" x14ac:dyDescent="0.2">
      <c r="A2946" s="4">
        <v>44349</v>
      </c>
      <c r="B2946" s="4">
        <v>44351</v>
      </c>
      <c r="C2946" t="s">
        <v>628</v>
      </c>
      <c r="D2946" t="s">
        <v>981</v>
      </c>
      <c r="E2946" s="4">
        <v>49018</v>
      </c>
      <c r="F2946" s="6">
        <v>6.3750000000000001E-2</v>
      </c>
      <c r="G2946" s="6">
        <v>6.5299999999999997E-2</v>
      </c>
      <c r="H2946" s="6">
        <v>6.5629699999999999E-2</v>
      </c>
      <c r="I2946" s="6">
        <v>6.6900000000000001E-2</v>
      </c>
      <c r="J2946" s="6">
        <v>6.5299999999999997E-2</v>
      </c>
      <c r="K2946" s="6">
        <v>0</v>
      </c>
      <c r="L2946" s="6">
        <v>0</v>
      </c>
      <c r="N2946" s="8">
        <v>4715400</v>
      </c>
      <c r="P2946" s="8">
        <v>0</v>
      </c>
      <c r="R2946" s="8">
        <v>0</v>
      </c>
      <c r="T2946" s="8">
        <v>0</v>
      </c>
      <c r="U2946" s="8">
        <v>6.5299999999999997E-2</v>
      </c>
      <c r="V2946">
        <f t="shared" si="258"/>
        <v>2021</v>
      </c>
      <c r="W2946">
        <f t="shared" si="259"/>
        <v>2021</v>
      </c>
      <c r="X2946" t="str">
        <f t="shared" si="260"/>
        <v>PBS0</v>
      </c>
    </row>
    <row r="2947" spans="1:24" x14ac:dyDescent="0.2">
      <c r="A2947" s="4">
        <v>44349</v>
      </c>
      <c r="B2947" s="4">
        <v>44351</v>
      </c>
      <c r="C2947" t="s">
        <v>628</v>
      </c>
      <c r="D2947" t="s">
        <v>906</v>
      </c>
      <c r="E2947" s="4">
        <v>53615</v>
      </c>
      <c r="F2947" s="6">
        <v>7.7499999999999999E-2</v>
      </c>
      <c r="G2947" s="6">
        <v>7.2300000000000003E-2</v>
      </c>
      <c r="H2947" s="6">
        <v>7.2709599999999999E-2</v>
      </c>
      <c r="I2947" s="6">
        <v>7.3899999999999993E-2</v>
      </c>
      <c r="J2947" s="6">
        <v>7.2300000000000003E-2</v>
      </c>
      <c r="K2947" s="6">
        <v>7.2381000000000001E-2</v>
      </c>
      <c r="L2947" s="6">
        <v>7.2499999999999995E-2</v>
      </c>
      <c r="N2947" s="8">
        <v>5724500</v>
      </c>
      <c r="P2947" s="8">
        <v>2100000</v>
      </c>
      <c r="R2947" s="8">
        <v>1800000</v>
      </c>
      <c r="T2947" s="8">
        <v>3.180277777777778</v>
      </c>
      <c r="U2947" s="8">
        <v>7.2400000000000006E-2</v>
      </c>
      <c r="V2947">
        <f t="shared" si="258"/>
        <v>2021</v>
      </c>
      <c r="W2947">
        <f t="shared" si="259"/>
        <v>2021</v>
      </c>
      <c r="X2947" t="str">
        <f t="shared" si="260"/>
        <v>PBS0</v>
      </c>
    </row>
    <row r="2948" spans="1:24" x14ac:dyDescent="0.2">
      <c r="A2948" s="4">
        <v>44350</v>
      </c>
      <c r="B2948" s="4">
        <v>44354</v>
      </c>
      <c r="C2948" t="s">
        <v>642</v>
      </c>
      <c r="D2948" t="s">
        <v>831</v>
      </c>
      <c r="E2948" s="4">
        <v>47741</v>
      </c>
      <c r="F2948" s="6">
        <v>7.0000000000000007E-2</v>
      </c>
      <c r="K2948" s="6">
        <v>6.3700000000000007E-2</v>
      </c>
      <c r="N2948" s="8">
        <v>3000000</v>
      </c>
      <c r="O2948" s="8">
        <v>3000000</v>
      </c>
      <c r="P2948" s="8">
        <v>3000000</v>
      </c>
      <c r="Q2948" s="8">
        <v>3000000</v>
      </c>
      <c r="R2948" s="8">
        <v>3000000</v>
      </c>
      <c r="S2948" s="8">
        <v>3000000</v>
      </c>
      <c r="T2948" s="8">
        <v>1</v>
      </c>
      <c r="V2948">
        <f t="shared" si="258"/>
        <v>2021</v>
      </c>
      <c r="W2948">
        <f t="shared" si="259"/>
        <v>2021</v>
      </c>
      <c r="X2948" t="str">
        <f t="shared" si="260"/>
        <v>FR00</v>
      </c>
    </row>
    <row r="2949" spans="1:24" x14ac:dyDescent="0.2">
      <c r="A2949" s="4">
        <v>44350</v>
      </c>
      <c r="B2949" s="4">
        <v>44354</v>
      </c>
      <c r="C2949" t="s">
        <v>642</v>
      </c>
      <c r="D2949" t="s">
        <v>619</v>
      </c>
      <c r="E2949" s="4">
        <v>48441</v>
      </c>
      <c r="F2949" s="6">
        <v>7.4999999999999997E-2</v>
      </c>
      <c r="K2949" s="6">
        <v>6.59E-2</v>
      </c>
      <c r="N2949" s="8">
        <v>3000000</v>
      </c>
      <c r="O2949" s="8">
        <v>3000000</v>
      </c>
      <c r="P2949" s="8">
        <v>3000000</v>
      </c>
      <c r="Q2949" s="8">
        <v>3000000</v>
      </c>
      <c r="R2949" s="8">
        <v>3000000</v>
      </c>
      <c r="S2949" s="8">
        <v>3000000</v>
      </c>
      <c r="T2949" s="8">
        <v>1</v>
      </c>
      <c r="V2949">
        <f t="shared" si="258"/>
        <v>2021</v>
      </c>
      <c r="W2949">
        <f t="shared" si="259"/>
        <v>2021</v>
      </c>
      <c r="X2949" t="str">
        <f t="shared" si="260"/>
        <v>FR00</v>
      </c>
    </row>
    <row r="2950" spans="1:24" x14ac:dyDescent="0.2">
      <c r="A2950" s="4">
        <v>44350</v>
      </c>
      <c r="B2950" s="4">
        <v>44356</v>
      </c>
      <c r="C2950" t="s">
        <v>624</v>
      </c>
      <c r="D2950" t="s">
        <v>1009</v>
      </c>
      <c r="E2950" s="4">
        <v>45086</v>
      </c>
      <c r="F2950" s="6">
        <v>5.57E-2</v>
      </c>
      <c r="K2950" s="6">
        <v>5.57E-2</v>
      </c>
      <c r="N2950" s="8">
        <v>24141</v>
      </c>
      <c r="O2950" s="8">
        <v>24141</v>
      </c>
      <c r="P2950" s="8">
        <v>24141</v>
      </c>
      <c r="Q2950" s="8">
        <v>24141</v>
      </c>
      <c r="R2950" s="8">
        <v>24141</v>
      </c>
      <c r="S2950" s="8">
        <v>24141</v>
      </c>
      <c r="T2950" s="8">
        <v>1</v>
      </c>
      <c r="U2950" s="8">
        <v>5.57E-2</v>
      </c>
      <c r="V2950">
        <f t="shared" si="258"/>
        <v>2021</v>
      </c>
      <c r="W2950">
        <f t="shared" si="259"/>
        <v>2021</v>
      </c>
      <c r="X2950" t="str">
        <f t="shared" si="260"/>
        <v>SWR0</v>
      </c>
    </row>
    <row r="2951" spans="1:24" x14ac:dyDescent="0.2">
      <c r="A2951" s="4">
        <v>44355</v>
      </c>
      <c r="B2951" s="4">
        <v>44357</v>
      </c>
      <c r="C2951" t="s">
        <v>628</v>
      </c>
      <c r="D2951" t="s">
        <v>928</v>
      </c>
      <c r="E2951" s="4">
        <v>44434</v>
      </c>
      <c r="F2951" s="6" t="s">
        <v>630</v>
      </c>
      <c r="G2951" s="6">
        <v>3.0499999999999999E-2</v>
      </c>
      <c r="H2951" s="6">
        <v>3.1347100000000003E-2</v>
      </c>
      <c r="I2951" s="6">
        <v>3.2000000000000001E-2</v>
      </c>
      <c r="J2951" s="6">
        <v>3.0499999999999999E-2</v>
      </c>
      <c r="K2951" s="6">
        <v>3.10602E-2</v>
      </c>
      <c r="L2951" s="6">
        <v>3.1399999999999997E-2</v>
      </c>
      <c r="M2951" s="8">
        <v>30000000</v>
      </c>
      <c r="N2951" s="8">
        <v>1770000</v>
      </c>
      <c r="O2951" s="8">
        <v>78457300</v>
      </c>
      <c r="P2951" s="8">
        <v>1650000</v>
      </c>
      <c r="Q2951" s="8">
        <v>34650000</v>
      </c>
      <c r="R2951" s="8">
        <v>1000000</v>
      </c>
      <c r="S2951" s="8">
        <v>34000000</v>
      </c>
      <c r="T2951" s="8">
        <v>1.77</v>
      </c>
      <c r="U2951" s="8">
        <v>3.1300000000000001E-2</v>
      </c>
      <c r="V2951">
        <f t="shared" si="258"/>
        <v>2021</v>
      </c>
      <c r="W2951">
        <f t="shared" si="259"/>
        <v>2021</v>
      </c>
      <c r="X2951" t="str">
        <f t="shared" si="260"/>
        <v>SPN1</v>
      </c>
    </row>
    <row r="2952" spans="1:24" x14ac:dyDescent="0.2">
      <c r="A2952" s="4">
        <v>44355</v>
      </c>
      <c r="B2952" s="4">
        <v>44357</v>
      </c>
      <c r="C2952" t="s">
        <v>628</v>
      </c>
      <c r="D2952" t="s">
        <v>1006</v>
      </c>
      <c r="E2952" s="4">
        <v>44708</v>
      </c>
      <c r="F2952" s="6" t="s">
        <v>630</v>
      </c>
      <c r="G2952" s="6">
        <v>3.2300000000000002E-2</v>
      </c>
      <c r="H2952" s="6">
        <v>3.3331300000000001E-2</v>
      </c>
      <c r="I2952" s="6">
        <v>3.39E-2</v>
      </c>
      <c r="J2952" s="6">
        <v>3.2300000000000002E-2</v>
      </c>
      <c r="K2952" s="6">
        <v>3.3295999999999999E-2</v>
      </c>
      <c r="L2952" s="6">
        <v>3.39E-2</v>
      </c>
      <c r="N2952" s="8">
        <v>1470000</v>
      </c>
      <c r="P2952" s="8">
        <v>1400000</v>
      </c>
      <c r="R2952" s="8">
        <v>1400000</v>
      </c>
      <c r="T2952" s="8">
        <v>1.05</v>
      </c>
      <c r="U2952" s="8">
        <v>3.3300000000000003E-2</v>
      </c>
      <c r="V2952">
        <f t="shared" si="258"/>
        <v>2021</v>
      </c>
      <c r="W2952">
        <f t="shared" si="259"/>
        <v>2021</v>
      </c>
      <c r="X2952" t="str">
        <f t="shared" si="260"/>
        <v>SPN1</v>
      </c>
    </row>
    <row r="2953" spans="1:24" x14ac:dyDescent="0.2">
      <c r="A2953" s="4">
        <v>44355</v>
      </c>
      <c r="B2953" s="4">
        <v>44357</v>
      </c>
      <c r="C2953" t="s">
        <v>628</v>
      </c>
      <c r="D2953" t="s">
        <v>918</v>
      </c>
      <c r="E2953" s="4">
        <v>46127</v>
      </c>
      <c r="F2953" s="6">
        <v>5.5E-2</v>
      </c>
      <c r="G2953" s="6">
        <v>5.4300000000000001E-2</v>
      </c>
      <c r="H2953" s="6">
        <v>5.4814500000000002E-2</v>
      </c>
      <c r="I2953" s="6">
        <v>5.6500000000000002E-2</v>
      </c>
      <c r="J2953" s="6">
        <v>5.4300000000000001E-2</v>
      </c>
      <c r="K2953" s="6">
        <v>5.4599300000000003E-2</v>
      </c>
      <c r="L2953" s="6">
        <v>5.4800000000000001E-2</v>
      </c>
      <c r="N2953" s="8">
        <v>20423500</v>
      </c>
      <c r="P2953" s="8">
        <v>11000000</v>
      </c>
      <c r="R2953" s="8">
        <v>11000000</v>
      </c>
      <c r="T2953" s="8">
        <v>1.8566818181818181</v>
      </c>
      <c r="U2953" s="8">
        <v>5.4600000000000003E-2</v>
      </c>
      <c r="V2953">
        <f t="shared" si="258"/>
        <v>2021</v>
      </c>
      <c r="W2953">
        <f t="shared" si="259"/>
        <v>2021</v>
      </c>
      <c r="X2953" t="str">
        <f t="shared" si="260"/>
        <v>FR00</v>
      </c>
    </row>
    <row r="2954" spans="1:24" x14ac:dyDescent="0.2">
      <c r="A2954" s="4">
        <v>44355</v>
      </c>
      <c r="B2954" s="4">
        <v>44357</v>
      </c>
      <c r="C2954" t="s">
        <v>628</v>
      </c>
      <c r="D2954" t="s">
        <v>919</v>
      </c>
      <c r="E2954" s="4">
        <v>47894</v>
      </c>
      <c r="F2954" s="6">
        <v>6.5000000000000002E-2</v>
      </c>
      <c r="G2954" s="6">
        <v>6.3600000000000004E-2</v>
      </c>
      <c r="H2954" s="6">
        <v>6.42017E-2</v>
      </c>
      <c r="I2954" s="6">
        <v>6.5199999999999994E-2</v>
      </c>
      <c r="J2954" s="6">
        <v>6.3600000000000004E-2</v>
      </c>
      <c r="K2954" s="6">
        <v>6.3899600000000001E-2</v>
      </c>
      <c r="L2954" s="6">
        <v>6.4100000000000004E-2</v>
      </c>
      <c r="N2954" s="8">
        <v>33746700</v>
      </c>
      <c r="P2954" s="8">
        <v>14650000</v>
      </c>
      <c r="R2954" s="8">
        <v>14650000</v>
      </c>
      <c r="T2954" s="8">
        <v>2.3035290102389077</v>
      </c>
      <c r="U2954" s="8">
        <v>6.3899999999999998E-2</v>
      </c>
      <c r="V2954">
        <f t="shared" si="258"/>
        <v>2021</v>
      </c>
      <c r="W2954">
        <f t="shared" si="259"/>
        <v>2021</v>
      </c>
      <c r="X2954" t="str">
        <f t="shared" si="260"/>
        <v>FR00</v>
      </c>
    </row>
    <row r="2955" spans="1:24" x14ac:dyDescent="0.2">
      <c r="A2955" s="4">
        <v>44355</v>
      </c>
      <c r="B2955" s="4">
        <v>44357</v>
      </c>
      <c r="C2955" t="s">
        <v>628</v>
      </c>
      <c r="D2955" t="s">
        <v>974</v>
      </c>
      <c r="E2955" s="4">
        <v>49841</v>
      </c>
      <c r="F2955" s="6">
        <v>6.25E-2</v>
      </c>
      <c r="G2955" s="6">
        <v>6.2399999999999997E-2</v>
      </c>
      <c r="H2955" s="6">
        <v>6.4047999999999994E-2</v>
      </c>
      <c r="I2955" s="6">
        <v>6.5000000000000002E-2</v>
      </c>
      <c r="J2955" s="6">
        <v>6.2399999999999997E-2</v>
      </c>
      <c r="K2955" s="6">
        <v>6.3791600000000004E-2</v>
      </c>
      <c r="L2955" s="6">
        <v>6.4000000000000001E-2</v>
      </c>
      <c r="N2955" s="8">
        <v>3410700</v>
      </c>
      <c r="P2955" s="8">
        <v>1000000</v>
      </c>
      <c r="R2955" s="8">
        <v>1000000</v>
      </c>
      <c r="T2955" s="8">
        <v>3.4106999999999998</v>
      </c>
      <c r="U2955" s="8">
        <v>6.3799999999999996E-2</v>
      </c>
      <c r="V2955">
        <f t="shared" si="258"/>
        <v>2021</v>
      </c>
      <c r="W2955">
        <f t="shared" si="259"/>
        <v>2021</v>
      </c>
      <c r="X2955" t="str">
        <f t="shared" si="260"/>
        <v>FR00</v>
      </c>
    </row>
    <row r="2956" spans="1:24" x14ac:dyDescent="0.2">
      <c r="A2956" s="4">
        <v>44355</v>
      </c>
      <c r="B2956" s="4">
        <v>44357</v>
      </c>
      <c r="C2956" t="s">
        <v>628</v>
      </c>
      <c r="D2956" t="s">
        <v>851</v>
      </c>
      <c r="E2956" s="4">
        <v>51241</v>
      </c>
      <c r="F2956" s="6">
        <v>7.4999999999999997E-2</v>
      </c>
      <c r="G2956" s="6">
        <v>7.0199999999999999E-2</v>
      </c>
      <c r="H2956" s="6">
        <v>7.0755499999999999E-2</v>
      </c>
      <c r="I2956" s="6">
        <v>7.1999999999999995E-2</v>
      </c>
      <c r="J2956" s="6">
        <v>7.0199999999999999E-2</v>
      </c>
      <c r="K2956" s="6">
        <v>7.0498199999999997E-2</v>
      </c>
      <c r="L2956" s="6">
        <v>7.0699999999999999E-2</v>
      </c>
      <c r="N2956" s="8">
        <v>13701100</v>
      </c>
      <c r="P2956" s="8">
        <v>4500000</v>
      </c>
      <c r="R2956" s="8">
        <v>4500000</v>
      </c>
      <c r="T2956" s="8">
        <v>3.044688888888889</v>
      </c>
      <c r="U2956" s="8">
        <v>7.0499999999999993E-2</v>
      </c>
      <c r="V2956">
        <f t="shared" si="258"/>
        <v>2021</v>
      </c>
      <c r="W2956">
        <f t="shared" si="259"/>
        <v>2021</v>
      </c>
      <c r="X2956" t="str">
        <f t="shared" si="260"/>
        <v>FR00</v>
      </c>
    </row>
    <row r="2957" spans="1:24" x14ac:dyDescent="0.2">
      <c r="A2957" s="4">
        <v>44355</v>
      </c>
      <c r="B2957" s="4">
        <v>44357</v>
      </c>
      <c r="C2957" t="s">
        <v>628</v>
      </c>
      <c r="D2957" t="s">
        <v>975</v>
      </c>
      <c r="E2957" s="4">
        <v>55380</v>
      </c>
      <c r="F2957" s="6">
        <v>6.8750000000000006E-2</v>
      </c>
      <c r="G2957" s="6">
        <v>6.8500000000000005E-2</v>
      </c>
      <c r="H2957" s="6">
        <v>6.9386600000000007E-2</v>
      </c>
      <c r="I2957" s="6">
        <v>7.0800000000000002E-2</v>
      </c>
      <c r="J2957" s="6">
        <v>6.8500000000000005E-2</v>
      </c>
      <c r="K2957" s="6">
        <v>6.8897700000000006E-2</v>
      </c>
      <c r="L2957" s="6">
        <v>6.9000000000000006E-2</v>
      </c>
      <c r="N2957" s="8">
        <v>3935300</v>
      </c>
      <c r="P2957" s="8">
        <v>450000</v>
      </c>
      <c r="R2957" s="8">
        <v>450000</v>
      </c>
      <c r="T2957" s="8">
        <v>8.7451111111111111</v>
      </c>
      <c r="U2957" s="8">
        <v>6.8900000000000003E-2</v>
      </c>
      <c r="V2957">
        <f t="shared" si="258"/>
        <v>2021</v>
      </c>
      <c r="W2957">
        <f t="shared" si="259"/>
        <v>2021</v>
      </c>
      <c r="X2957" t="str">
        <f t="shared" si="260"/>
        <v>FR00</v>
      </c>
    </row>
    <row r="2958" spans="1:24" x14ac:dyDescent="0.2">
      <c r="A2958" s="4">
        <v>44362</v>
      </c>
      <c r="B2958" s="4">
        <v>44364</v>
      </c>
      <c r="C2958" t="s">
        <v>628</v>
      </c>
      <c r="D2958" t="s">
        <v>1007</v>
      </c>
      <c r="E2958" s="4">
        <v>44533</v>
      </c>
      <c r="F2958" s="6" t="s">
        <v>630</v>
      </c>
      <c r="G2958" s="6">
        <v>3.1800000000000002E-2</v>
      </c>
      <c r="H2958" s="6">
        <v>3.21882E-2</v>
      </c>
      <c r="I2958" s="6">
        <v>3.2599999999999997E-2</v>
      </c>
      <c r="J2958" s="6">
        <v>3.1800000000000002E-2</v>
      </c>
      <c r="K2958" s="6">
        <v>3.1935999999999999E-2</v>
      </c>
      <c r="L2958" s="6">
        <v>3.2000000000000001E-2</v>
      </c>
      <c r="M2958" s="8">
        <v>10000000</v>
      </c>
      <c r="N2958" s="8">
        <v>1740000</v>
      </c>
      <c r="O2958" s="8">
        <v>46674500</v>
      </c>
      <c r="P2958" s="8">
        <v>1300000</v>
      </c>
      <c r="Q2958" s="8">
        <v>11100000</v>
      </c>
      <c r="R2958" s="8">
        <v>500000</v>
      </c>
      <c r="S2958" s="8">
        <v>10000000</v>
      </c>
      <c r="T2958" s="8">
        <v>3.48</v>
      </c>
      <c r="U2958" s="8">
        <v>3.2099999999999997E-2</v>
      </c>
      <c r="V2958">
        <f t="shared" si="258"/>
        <v>2021</v>
      </c>
      <c r="W2958">
        <f t="shared" si="259"/>
        <v>2021</v>
      </c>
      <c r="X2958" t="str">
        <f t="shared" si="260"/>
        <v>SPNS</v>
      </c>
    </row>
    <row r="2959" spans="1:24" x14ac:dyDescent="0.2">
      <c r="A2959" s="4">
        <v>44362</v>
      </c>
      <c r="B2959" s="4">
        <v>44364</v>
      </c>
      <c r="C2959" t="s">
        <v>628</v>
      </c>
      <c r="D2959" t="s">
        <v>884</v>
      </c>
      <c r="E2959" s="4">
        <v>45061</v>
      </c>
      <c r="F2959" s="6">
        <v>6.5000000000000002E-2</v>
      </c>
      <c r="G2959" s="6">
        <v>4.3499999999999997E-2</v>
      </c>
      <c r="H2959" s="6">
        <v>4.4432100000000002E-2</v>
      </c>
      <c r="I2959" s="6">
        <v>4.7500000000000001E-2</v>
      </c>
      <c r="J2959" s="6">
        <v>4.3499999999999997E-2</v>
      </c>
      <c r="K2959" s="6">
        <v>4.3799100000000001E-2</v>
      </c>
      <c r="L2959" s="6">
        <v>4.3999999999999997E-2</v>
      </c>
      <c r="N2959" s="8">
        <v>19900500</v>
      </c>
      <c r="P2959" s="8">
        <v>6550000</v>
      </c>
      <c r="R2959" s="8">
        <v>6550000</v>
      </c>
      <c r="T2959" s="8">
        <v>3.0382442748091605</v>
      </c>
      <c r="U2959" s="8">
        <v>4.3799999999999999E-2</v>
      </c>
      <c r="V2959">
        <f t="shared" si="258"/>
        <v>2021</v>
      </c>
      <c r="W2959">
        <f t="shared" si="259"/>
        <v>2021</v>
      </c>
      <c r="X2959" t="str">
        <f t="shared" si="260"/>
        <v>PBS0</v>
      </c>
    </row>
    <row r="2960" spans="1:24" x14ac:dyDescent="0.2">
      <c r="A2960" s="4">
        <v>44362</v>
      </c>
      <c r="B2960" s="4">
        <v>44364</v>
      </c>
      <c r="C2960" t="s">
        <v>628</v>
      </c>
      <c r="D2960" t="s">
        <v>697</v>
      </c>
      <c r="E2960" s="4">
        <v>45945</v>
      </c>
      <c r="F2960" s="6">
        <v>6.1249999999999999E-2</v>
      </c>
      <c r="G2960" s="6">
        <v>5.3400000000000003E-2</v>
      </c>
      <c r="H2960" s="6">
        <v>5.4010299999999997E-2</v>
      </c>
      <c r="I2960" s="6">
        <v>5.5199999999999999E-2</v>
      </c>
      <c r="J2960" s="6">
        <v>5.3400000000000003E-2</v>
      </c>
      <c r="K2960" s="6">
        <v>5.3498400000000002E-2</v>
      </c>
      <c r="L2960" s="6">
        <v>5.3600000000000002E-2</v>
      </c>
      <c r="N2960" s="8">
        <v>12745000</v>
      </c>
      <c r="P2960" s="8">
        <v>900000</v>
      </c>
      <c r="R2960" s="8">
        <v>900000</v>
      </c>
      <c r="T2960" s="8">
        <v>14.161111111111111</v>
      </c>
      <c r="U2960" s="8">
        <v>5.3499999999999999E-2</v>
      </c>
      <c r="V2960">
        <f t="shared" si="258"/>
        <v>2021</v>
      </c>
      <c r="W2960">
        <f t="shared" si="259"/>
        <v>2021</v>
      </c>
      <c r="X2960" t="str">
        <f t="shared" si="260"/>
        <v>PBS0</v>
      </c>
    </row>
    <row r="2961" spans="1:24" x14ac:dyDescent="0.2">
      <c r="A2961" s="4">
        <v>44362</v>
      </c>
      <c r="B2961" s="4">
        <v>44364</v>
      </c>
      <c r="C2961" t="s">
        <v>628</v>
      </c>
      <c r="D2961" t="s">
        <v>981</v>
      </c>
      <c r="E2961" s="4">
        <v>49018</v>
      </c>
      <c r="F2961" s="6">
        <v>6.3750000000000001E-2</v>
      </c>
      <c r="G2961" s="6">
        <v>6.4500000000000002E-2</v>
      </c>
      <c r="H2961" s="6">
        <v>6.5480300000000005E-2</v>
      </c>
      <c r="I2961" s="6">
        <v>6.6199999999999995E-2</v>
      </c>
      <c r="J2961" s="6">
        <v>6.4500000000000002E-2</v>
      </c>
      <c r="K2961" s="6">
        <v>6.5150700000000006E-2</v>
      </c>
      <c r="L2961" s="6">
        <v>6.5600000000000006E-2</v>
      </c>
      <c r="N2961" s="8">
        <v>5454700</v>
      </c>
      <c r="P2961" s="8">
        <v>2300000</v>
      </c>
      <c r="R2961" s="8">
        <v>2050000</v>
      </c>
      <c r="T2961" s="8">
        <v>2.6608292682926828</v>
      </c>
      <c r="U2961" s="8">
        <v>6.5199999999999994E-2</v>
      </c>
      <c r="V2961">
        <f t="shared" si="258"/>
        <v>2021</v>
      </c>
      <c r="W2961">
        <f t="shared" si="259"/>
        <v>2021</v>
      </c>
      <c r="X2961" t="str">
        <f t="shared" si="260"/>
        <v>PBS0</v>
      </c>
    </row>
    <row r="2962" spans="1:24" x14ac:dyDescent="0.2">
      <c r="A2962" s="4">
        <v>44362</v>
      </c>
      <c r="B2962" s="4">
        <v>44364</v>
      </c>
      <c r="C2962" t="s">
        <v>628</v>
      </c>
      <c r="D2962" t="s">
        <v>337</v>
      </c>
      <c r="E2962" s="4">
        <v>50086</v>
      </c>
      <c r="F2962" s="6">
        <v>6.0999999999999999E-2</v>
      </c>
      <c r="G2962" s="6">
        <v>6.6000000000000003E-2</v>
      </c>
      <c r="H2962" s="6">
        <v>6.6754499999999994E-2</v>
      </c>
      <c r="I2962" s="6">
        <v>6.8500000000000005E-2</v>
      </c>
      <c r="J2962" s="6">
        <v>6.6000000000000003E-2</v>
      </c>
      <c r="K2962" s="6">
        <v>0</v>
      </c>
      <c r="L2962" s="6">
        <v>0</v>
      </c>
      <c r="N2962" s="8">
        <v>2919300</v>
      </c>
      <c r="P2962" s="8">
        <v>0</v>
      </c>
      <c r="R2962" s="8">
        <v>0</v>
      </c>
      <c r="T2962" s="8">
        <v>0</v>
      </c>
      <c r="U2962" s="8">
        <v>6.5799999999999997E-2</v>
      </c>
      <c r="V2962">
        <f t="shared" si="258"/>
        <v>2021</v>
      </c>
      <c r="W2962">
        <f t="shared" si="259"/>
        <v>2021</v>
      </c>
      <c r="X2962" t="str">
        <f t="shared" si="260"/>
        <v>PBS0</v>
      </c>
    </row>
    <row r="2963" spans="1:24" x14ac:dyDescent="0.2">
      <c r="A2963" s="4">
        <v>44362</v>
      </c>
      <c r="B2963" s="4">
        <v>44364</v>
      </c>
      <c r="C2963" t="s">
        <v>628</v>
      </c>
      <c r="D2963" t="s">
        <v>906</v>
      </c>
      <c r="E2963" s="4">
        <v>53615</v>
      </c>
      <c r="F2963" s="6">
        <v>7.7499999999999999E-2</v>
      </c>
      <c r="G2963" s="6">
        <v>7.1800000000000003E-2</v>
      </c>
      <c r="H2963" s="6">
        <v>7.2409100000000004E-2</v>
      </c>
      <c r="I2963" s="6">
        <v>7.3499999999999996E-2</v>
      </c>
      <c r="J2963" s="6">
        <v>7.1800000000000003E-2</v>
      </c>
      <c r="K2963" s="6">
        <v>0</v>
      </c>
      <c r="L2963" s="6">
        <v>0</v>
      </c>
      <c r="N2963" s="8">
        <v>3915000</v>
      </c>
      <c r="P2963" s="8">
        <v>50000</v>
      </c>
      <c r="R2963" s="8">
        <v>0</v>
      </c>
      <c r="T2963" s="8">
        <v>0</v>
      </c>
      <c r="U2963" s="8">
        <v>7.17E-2</v>
      </c>
      <c r="V2963">
        <f t="shared" si="258"/>
        <v>2021</v>
      </c>
      <c r="W2963">
        <f t="shared" si="259"/>
        <v>2021</v>
      </c>
      <c r="X2963" t="str">
        <f t="shared" si="260"/>
        <v>PBS0</v>
      </c>
    </row>
    <row r="2964" spans="1:24" x14ac:dyDescent="0.2">
      <c r="A2964" s="4">
        <v>44369</v>
      </c>
      <c r="B2964" s="4">
        <v>44371</v>
      </c>
      <c r="C2964" t="s">
        <v>628</v>
      </c>
      <c r="D2964" t="s">
        <v>1010</v>
      </c>
      <c r="E2964" s="4">
        <v>44461</v>
      </c>
      <c r="F2964" s="6" t="s">
        <v>630</v>
      </c>
      <c r="G2964" s="6">
        <v>3.1199999999999999E-2</v>
      </c>
      <c r="H2964" s="6">
        <v>3.1871900000000002E-2</v>
      </c>
      <c r="I2964" s="6">
        <v>0.05</v>
      </c>
      <c r="J2964" s="6">
        <v>3.1199999999999999E-2</v>
      </c>
      <c r="K2964" s="6">
        <v>3.1359999999999999E-2</v>
      </c>
      <c r="L2964" s="6">
        <v>3.15E-2</v>
      </c>
      <c r="M2964" s="8">
        <v>30000000</v>
      </c>
      <c r="N2964" s="8">
        <v>2105000</v>
      </c>
      <c r="O2964" s="8">
        <v>69952600</v>
      </c>
      <c r="P2964" s="8">
        <v>2050000</v>
      </c>
      <c r="Q2964" s="8">
        <v>33100000</v>
      </c>
      <c r="R2964" s="8">
        <v>1000000</v>
      </c>
      <c r="S2964" s="8">
        <v>30000000</v>
      </c>
      <c r="T2964" s="8">
        <v>2.105</v>
      </c>
      <c r="U2964" s="8">
        <v>3.1800000000000002E-2</v>
      </c>
      <c r="V2964">
        <f t="shared" si="258"/>
        <v>2021</v>
      </c>
      <c r="W2964">
        <f t="shared" si="259"/>
        <v>2021</v>
      </c>
      <c r="X2964" t="str">
        <f t="shared" si="260"/>
        <v>SPN0</v>
      </c>
    </row>
    <row r="2965" spans="1:24" x14ac:dyDescent="0.2">
      <c r="A2965" s="4">
        <v>44369</v>
      </c>
      <c r="B2965" s="4">
        <v>44371</v>
      </c>
      <c r="C2965" t="s">
        <v>628</v>
      </c>
      <c r="D2965" t="s">
        <v>992</v>
      </c>
      <c r="E2965" s="4">
        <v>44651</v>
      </c>
      <c r="F2965" s="6" t="s">
        <v>630</v>
      </c>
      <c r="G2965" s="6">
        <v>3.2500000000000001E-2</v>
      </c>
      <c r="H2965" s="6">
        <v>3.3380399999999998E-2</v>
      </c>
      <c r="I2965" s="6">
        <v>3.4000000000000002E-2</v>
      </c>
      <c r="J2965" s="6">
        <v>3.2500000000000001E-2</v>
      </c>
      <c r="K2965" s="6">
        <v>3.31995E-2</v>
      </c>
      <c r="L2965" s="6">
        <v>3.3500000000000002E-2</v>
      </c>
      <c r="N2965" s="8">
        <v>1970000</v>
      </c>
      <c r="P2965" s="8">
        <v>1450000</v>
      </c>
      <c r="R2965" s="8">
        <v>1450000</v>
      </c>
      <c r="T2965" s="8">
        <v>1.3586206896551725</v>
      </c>
      <c r="U2965" s="8">
        <v>3.32E-2</v>
      </c>
      <c r="V2965">
        <f t="shared" si="258"/>
        <v>2021</v>
      </c>
      <c r="W2965">
        <f t="shared" si="259"/>
        <v>2021</v>
      </c>
      <c r="X2965" t="str">
        <f t="shared" si="260"/>
        <v>SPN1</v>
      </c>
    </row>
    <row r="2966" spans="1:24" x14ac:dyDescent="0.2">
      <c r="A2966" s="4">
        <v>44369</v>
      </c>
      <c r="B2966" s="4">
        <v>44371</v>
      </c>
      <c r="C2966" t="s">
        <v>628</v>
      </c>
      <c r="D2966" t="s">
        <v>918</v>
      </c>
      <c r="E2966" s="4">
        <v>46127</v>
      </c>
      <c r="F2966" s="6">
        <v>5.5E-2</v>
      </c>
      <c r="G2966" s="6">
        <v>5.2999999999999999E-2</v>
      </c>
      <c r="H2966" s="6">
        <v>5.3884099999999997E-2</v>
      </c>
      <c r="I2966" s="6">
        <v>5.5500000000000001E-2</v>
      </c>
      <c r="J2966" s="6">
        <v>5.2999999999999999E-2</v>
      </c>
      <c r="K2966" s="6">
        <v>5.3499600000000001E-2</v>
      </c>
      <c r="L2966" s="6">
        <v>5.3699999999999998E-2</v>
      </c>
      <c r="N2966" s="8">
        <v>24291000</v>
      </c>
      <c r="P2966" s="8">
        <v>9450000</v>
      </c>
      <c r="R2966" s="8">
        <v>9450000</v>
      </c>
      <c r="T2966" s="8">
        <v>2.5704761904761906</v>
      </c>
      <c r="U2966" s="8">
        <v>5.3499999999999999E-2</v>
      </c>
      <c r="V2966">
        <f t="shared" si="258"/>
        <v>2021</v>
      </c>
      <c r="W2966">
        <f t="shared" si="259"/>
        <v>2021</v>
      </c>
      <c r="X2966" t="str">
        <f t="shared" si="260"/>
        <v>FR00</v>
      </c>
    </row>
    <row r="2967" spans="1:24" x14ac:dyDescent="0.2">
      <c r="A2967" s="4">
        <v>44369</v>
      </c>
      <c r="B2967" s="4">
        <v>44371</v>
      </c>
      <c r="C2967" t="s">
        <v>628</v>
      </c>
      <c r="D2967" t="s">
        <v>919</v>
      </c>
      <c r="E2967" s="4">
        <v>47894</v>
      </c>
      <c r="F2967" s="6">
        <v>6.5000000000000002E-2</v>
      </c>
      <c r="G2967" s="6">
        <v>6.5000000000000002E-2</v>
      </c>
      <c r="H2967" s="6">
        <v>6.6138500000000003E-2</v>
      </c>
      <c r="I2967" s="6">
        <v>6.7500000000000004E-2</v>
      </c>
      <c r="J2967" s="6">
        <v>6.5000000000000002E-2</v>
      </c>
      <c r="K2967" s="6">
        <v>6.5883499999999998E-2</v>
      </c>
      <c r="L2967" s="6">
        <v>6.6000000000000003E-2</v>
      </c>
      <c r="N2967" s="8">
        <v>27810500</v>
      </c>
      <c r="P2967" s="8">
        <v>14650000</v>
      </c>
      <c r="R2967" s="8">
        <v>12600000</v>
      </c>
      <c r="T2967" s="8">
        <v>2.2071825396825395</v>
      </c>
      <c r="U2967" s="8">
        <v>6.59E-2</v>
      </c>
      <c r="V2967">
        <f t="shared" si="258"/>
        <v>2021</v>
      </c>
      <c r="W2967">
        <f t="shared" si="259"/>
        <v>2021</v>
      </c>
      <c r="X2967" t="str">
        <f t="shared" si="260"/>
        <v>FR00</v>
      </c>
    </row>
    <row r="2968" spans="1:24" x14ac:dyDescent="0.2">
      <c r="A2968" s="4">
        <v>44369</v>
      </c>
      <c r="B2968" s="4">
        <v>44371</v>
      </c>
      <c r="C2968" t="s">
        <v>628</v>
      </c>
      <c r="D2968" t="s">
        <v>974</v>
      </c>
      <c r="E2968" s="4">
        <v>49841</v>
      </c>
      <c r="F2968" s="6">
        <v>6.25E-2</v>
      </c>
      <c r="G2968" s="6">
        <v>6.3399999999999998E-2</v>
      </c>
      <c r="H2968" s="6">
        <v>6.4845899999999998E-2</v>
      </c>
      <c r="I2968" s="6">
        <v>6.6000000000000003E-2</v>
      </c>
      <c r="J2968" s="6">
        <v>6.3399999999999998E-2</v>
      </c>
      <c r="K2968" s="6">
        <v>6.4175499999999996E-2</v>
      </c>
      <c r="L2968" s="6">
        <v>6.4600000000000005E-2</v>
      </c>
      <c r="N2968" s="8">
        <v>2316300</v>
      </c>
      <c r="P2968" s="8">
        <v>700000</v>
      </c>
      <c r="R2968" s="8">
        <v>700000</v>
      </c>
      <c r="T2968" s="8">
        <v>3.3090000000000002</v>
      </c>
      <c r="U2968" s="8">
        <v>6.4199999999999993E-2</v>
      </c>
      <c r="V2968">
        <f t="shared" si="258"/>
        <v>2021</v>
      </c>
      <c r="W2968">
        <f t="shared" si="259"/>
        <v>2021</v>
      </c>
      <c r="X2968" t="str">
        <f t="shared" si="260"/>
        <v>FR00</v>
      </c>
    </row>
    <row r="2969" spans="1:24" x14ac:dyDescent="0.2">
      <c r="A2969" s="4">
        <v>44369</v>
      </c>
      <c r="B2969" s="4">
        <v>44371</v>
      </c>
      <c r="C2969" t="s">
        <v>628</v>
      </c>
      <c r="D2969" t="s">
        <v>851</v>
      </c>
      <c r="E2969" s="4">
        <v>51241</v>
      </c>
      <c r="F2969" s="6">
        <v>7.4999999999999997E-2</v>
      </c>
      <c r="G2969" s="6">
        <v>7.1499999999999994E-2</v>
      </c>
      <c r="H2969" s="6">
        <v>7.23665E-2</v>
      </c>
      <c r="I2969" s="6">
        <v>7.2999999999999995E-2</v>
      </c>
      <c r="J2969" s="6">
        <v>7.1499999999999994E-2</v>
      </c>
      <c r="K2969" s="6">
        <v>7.2197700000000004E-2</v>
      </c>
      <c r="L2969" s="6">
        <v>7.2499999999999995E-2</v>
      </c>
      <c r="N2969" s="8">
        <v>9288500</v>
      </c>
      <c r="P2969" s="8">
        <v>4150000</v>
      </c>
      <c r="R2969" s="8">
        <v>4150000</v>
      </c>
      <c r="T2969" s="8">
        <v>2.2381927710843375</v>
      </c>
      <c r="U2969" s="8">
        <v>7.22E-2</v>
      </c>
      <c r="V2969">
        <f t="shared" si="258"/>
        <v>2021</v>
      </c>
      <c r="W2969">
        <f t="shared" si="259"/>
        <v>2021</v>
      </c>
      <c r="X2969" t="str">
        <f t="shared" si="260"/>
        <v>FR00</v>
      </c>
    </row>
    <row r="2970" spans="1:24" x14ac:dyDescent="0.2">
      <c r="A2970" s="4">
        <v>44369</v>
      </c>
      <c r="B2970" s="4">
        <v>44371</v>
      </c>
      <c r="C2970" t="s">
        <v>628</v>
      </c>
      <c r="D2970" t="s">
        <v>975</v>
      </c>
      <c r="E2970" s="4">
        <v>55380</v>
      </c>
      <c r="F2970" s="6">
        <v>6.8750000000000006E-2</v>
      </c>
      <c r="G2970" s="6">
        <v>6.8099999999999994E-2</v>
      </c>
      <c r="H2970" s="6">
        <v>7.0112400000000005E-2</v>
      </c>
      <c r="I2970" s="6">
        <v>7.3099999999999998E-2</v>
      </c>
      <c r="J2970" s="6">
        <v>6.8099999999999994E-2</v>
      </c>
      <c r="K2970" s="6">
        <v>6.9095400000000001E-2</v>
      </c>
      <c r="L2970" s="6">
        <v>6.9500000000000006E-2</v>
      </c>
      <c r="N2970" s="8">
        <v>2171300</v>
      </c>
      <c r="P2970" s="8">
        <v>650000</v>
      </c>
      <c r="R2970" s="8">
        <v>650000</v>
      </c>
      <c r="T2970" s="8">
        <v>3.3404615384615384</v>
      </c>
      <c r="U2970" s="8">
        <v>6.9099999999999995E-2</v>
      </c>
      <c r="V2970">
        <f t="shared" si="258"/>
        <v>2021</v>
      </c>
      <c r="W2970">
        <f t="shared" si="259"/>
        <v>2021</v>
      </c>
      <c r="X2970" t="str">
        <f t="shared" si="260"/>
        <v>FR00</v>
      </c>
    </row>
    <row r="2971" spans="1:24" x14ac:dyDescent="0.2">
      <c r="A2971" s="4">
        <v>44376</v>
      </c>
      <c r="B2971" s="4">
        <v>44378</v>
      </c>
      <c r="C2971" t="s">
        <v>628</v>
      </c>
      <c r="D2971" t="s">
        <v>1007</v>
      </c>
      <c r="E2971" s="4">
        <v>44533</v>
      </c>
      <c r="F2971" s="6" t="s">
        <v>630</v>
      </c>
      <c r="G2971" s="6">
        <v>3.15E-2</v>
      </c>
      <c r="H2971" s="6">
        <v>3.22215E-2</v>
      </c>
      <c r="I2971" s="6">
        <v>5.5E-2</v>
      </c>
      <c r="J2971" s="6">
        <v>3.15E-2</v>
      </c>
      <c r="K2971" s="6">
        <v>0</v>
      </c>
      <c r="L2971" s="6">
        <v>0</v>
      </c>
      <c r="M2971" s="8">
        <v>11000000</v>
      </c>
      <c r="N2971" s="8">
        <v>1580000</v>
      </c>
      <c r="O2971" s="8">
        <v>48684800</v>
      </c>
      <c r="P2971" s="8">
        <v>0</v>
      </c>
      <c r="Q2971" s="8">
        <v>12800000</v>
      </c>
      <c r="R2971" s="8">
        <v>0</v>
      </c>
      <c r="S2971" s="8">
        <v>12500000</v>
      </c>
      <c r="T2971" s="8">
        <v>0</v>
      </c>
      <c r="U2971" s="8">
        <v>3.1600000000000003E-2</v>
      </c>
      <c r="V2971">
        <f t="shared" si="258"/>
        <v>2021</v>
      </c>
      <c r="W2971">
        <f t="shared" si="259"/>
        <v>2021</v>
      </c>
      <c r="X2971" t="str">
        <f t="shared" si="260"/>
        <v>SPNS</v>
      </c>
    </row>
    <row r="2972" spans="1:24" x14ac:dyDescent="0.2">
      <c r="A2972" s="4">
        <v>44376</v>
      </c>
      <c r="B2972" s="4">
        <v>44378</v>
      </c>
      <c r="C2972" t="s">
        <v>628</v>
      </c>
      <c r="D2972" t="s">
        <v>884</v>
      </c>
      <c r="E2972" s="4">
        <v>45061</v>
      </c>
      <c r="F2972" s="6">
        <v>6.5000000000000002E-2</v>
      </c>
      <c r="G2972" s="6">
        <v>4.3499999999999997E-2</v>
      </c>
      <c r="H2972" s="6">
        <v>4.4150099999999998E-2</v>
      </c>
      <c r="I2972" s="6">
        <v>4.5999999999999999E-2</v>
      </c>
      <c r="J2972" s="6">
        <v>4.3499999999999997E-2</v>
      </c>
      <c r="K2972" s="6">
        <v>4.3686999999999997E-2</v>
      </c>
      <c r="L2972" s="6">
        <v>4.3999999999999997E-2</v>
      </c>
      <c r="N2972" s="8">
        <v>18654000</v>
      </c>
      <c r="P2972" s="8">
        <v>7900000</v>
      </c>
      <c r="R2972" s="8">
        <v>7600000</v>
      </c>
      <c r="T2972" s="8">
        <v>2.4544736842105261</v>
      </c>
      <c r="U2972" s="8">
        <v>4.3700000000000003E-2</v>
      </c>
      <c r="V2972">
        <f t="shared" si="258"/>
        <v>2021</v>
      </c>
      <c r="W2972">
        <f t="shared" si="259"/>
        <v>2021</v>
      </c>
      <c r="X2972" t="str">
        <f t="shared" si="260"/>
        <v>PBS0</v>
      </c>
    </row>
    <row r="2973" spans="1:24" x14ac:dyDescent="0.2">
      <c r="A2973" s="4">
        <v>44376</v>
      </c>
      <c r="B2973" s="4">
        <v>44378</v>
      </c>
      <c r="C2973" t="s">
        <v>628</v>
      </c>
      <c r="D2973" t="s">
        <v>697</v>
      </c>
      <c r="E2973" s="4">
        <v>45945</v>
      </c>
      <c r="F2973" s="6">
        <v>6.1249999999999999E-2</v>
      </c>
      <c r="G2973" s="6">
        <v>5.2999999999999999E-2</v>
      </c>
      <c r="H2973" s="6">
        <v>5.3712000000000003E-2</v>
      </c>
      <c r="I2973" s="6">
        <v>5.4899999999999997E-2</v>
      </c>
      <c r="J2973" s="6">
        <v>5.2999999999999999E-2</v>
      </c>
      <c r="K2973" s="6">
        <v>5.3198700000000002E-2</v>
      </c>
      <c r="L2973" s="6">
        <v>5.3400000000000003E-2</v>
      </c>
      <c r="N2973" s="8">
        <v>9694700</v>
      </c>
      <c r="P2973" s="8">
        <v>2050000</v>
      </c>
      <c r="R2973" s="8">
        <v>2050000</v>
      </c>
      <c r="T2973" s="8">
        <v>4.7291219512195122</v>
      </c>
      <c r="U2973" s="8">
        <v>5.3199999999999997E-2</v>
      </c>
      <c r="V2973">
        <f t="shared" si="258"/>
        <v>2021</v>
      </c>
      <c r="W2973">
        <f t="shared" si="259"/>
        <v>2021</v>
      </c>
      <c r="X2973" t="str">
        <f t="shared" si="260"/>
        <v>PBS0</v>
      </c>
    </row>
    <row r="2974" spans="1:24" x14ac:dyDescent="0.2">
      <c r="A2974" s="4">
        <v>44376</v>
      </c>
      <c r="B2974" s="4">
        <v>44378</v>
      </c>
      <c r="C2974" t="s">
        <v>628</v>
      </c>
      <c r="D2974" t="s">
        <v>1008</v>
      </c>
      <c r="E2974" s="4">
        <v>46949</v>
      </c>
      <c r="F2974" s="6">
        <v>6.3750000000000001E-2</v>
      </c>
      <c r="G2974" s="6">
        <v>5.9799999999999999E-2</v>
      </c>
      <c r="H2974" s="6">
        <v>6.0437600000000001E-2</v>
      </c>
      <c r="I2974" s="6">
        <v>6.3500000000000001E-2</v>
      </c>
      <c r="J2974" s="6">
        <v>5.9799999999999999E-2</v>
      </c>
      <c r="K2974" s="6">
        <v>5.9900000000000002E-2</v>
      </c>
      <c r="L2974" s="6">
        <v>0.06</v>
      </c>
      <c r="N2974" s="8">
        <v>5692000</v>
      </c>
      <c r="P2974" s="8">
        <v>400000</v>
      </c>
      <c r="R2974" s="8">
        <v>400000</v>
      </c>
      <c r="T2974" s="8">
        <v>14.23</v>
      </c>
      <c r="U2974" s="8">
        <v>5.9900000000000002E-2</v>
      </c>
      <c r="V2974">
        <f t="shared" si="258"/>
        <v>2021</v>
      </c>
      <c r="W2974">
        <f t="shared" si="259"/>
        <v>2021</v>
      </c>
      <c r="X2974" t="str">
        <f t="shared" si="260"/>
        <v>PBS0</v>
      </c>
    </row>
    <row r="2975" spans="1:24" x14ac:dyDescent="0.2">
      <c r="A2975" s="4">
        <v>44376</v>
      </c>
      <c r="B2975" s="4">
        <v>44378</v>
      </c>
      <c r="C2975" t="s">
        <v>628</v>
      </c>
      <c r="D2975" t="s">
        <v>981</v>
      </c>
      <c r="E2975" s="4">
        <v>49018</v>
      </c>
      <c r="F2975" s="6">
        <v>6.0999999999999999E-2</v>
      </c>
      <c r="G2975" s="6">
        <v>6.54E-2</v>
      </c>
      <c r="H2975" s="6">
        <v>6.60192E-2</v>
      </c>
      <c r="I2975" s="6">
        <v>6.8500000000000005E-2</v>
      </c>
      <c r="J2975" s="6">
        <v>6.54E-2</v>
      </c>
      <c r="K2975" s="6">
        <v>0</v>
      </c>
      <c r="L2975" s="6">
        <v>0</v>
      </c>
      <c r="N2975" s="8">
        <v>6668600</v>
      </c>
      <c r="P2975" s="8">
        <v>0</v>
      </c>
      <c r="R2975" s="8">
        <v>0</v>
      </c>
      <c r="T2975" s="8">
        <v>0</v>
      </c>
      <c r="U2975" s="8">
        <v>6.54E-2</v>
      </c>
      <c r="V2975">
        <f t="shared" si="258"/>
        <v>2021</v>
      </c>
      <c r="W2975">
        <f t="shared" si="259"/>
        <v>2021</v>
      </c>
      <c r="X2975" t="str">
        <f t="shared" si="260"/>
        <v>PBS0</v>
      </c>
    </row>
    <row r="2976" spans="1:24" x14ac:dyDescent="0.2">
      <c r="A2976" s="4">
        <v>44376</v>
      </c>
      <c r="B2976" s="4">
        <v>44378</v>
      </c>
      <c r="C2976" t="s">
        <v>628</v>
      </c>
      <c r="D2976" t="s">
        <v>906</v>
      </c>
      <c r="E2976" s="4">
        <v>53615</v>
      </c>
      <c r="F2976" s="6">
        <v>7.7499999999999999E-2</v>
      </c>
      <c r="G2976" s="6">
        <v>7.1499999999999994E-2</v>
      </c>
      <c r="H2976" s="6">
        <v>7.2328799999999999E-2</v>
      </c>
      <c r="I2976" s="6">
        <v>7.3099999999999998E-2</v>
      </c>
      <c r="J2976" s="6">
        <v>7.1499999999999994E-2</v>
      </c>
      <c r="K2976" s="6">
        <v>7.2197999999999998E-2</v>
      </c>
      <c r="L2976" s="6">
        <v>7.2499999999999995E-2</v>
      </c>
      <c r="N2976" s="8">
        <v>6395500</v>
      </c>
      <c r="P2976" s="8">
        <v>2450000</v>
      </c>
      <c r="R2976" s="8">
        <v>2450000</v>
      </c>
      <c r="T2976" s="8">
        <v>2.6104081632653062</v>
      </c>
      <c r="U2976" s="8">
        <v>7.22E-2</v>
      </c>
      <c r="V2976">
        <f t="shared" si="258"/>
        <v>2021</v>
      </c>
      <c r="W2976">
        <f t="shared" si="259"/>
        <v>2021</v>
      </c>
      <c r="X2976" t="str">
        <f t="shared" si="260"/>
        <v>PBS0</v>
      </c>
    </row>
    <row r="2977" spans="1:24" x14ac:dyDescent="0.2">
      <c r="A2977" s="4">
        <v>44383</v>
      </c>
      <c r="B2977" s="4">
        <v>44385</v>
      </c>
      <c r="C2977" t="s">
        <v>628</v>
      </c>
      <c r="D2977" t="s">
        <v>936</v>
      </c>
      <c r="E2977" s="4">
        <v>44476</v>
      </c>
      <c r="F2977" s="6" t="s">
        <v>630</v>
      </c>
      <c r="G2977" s="6">
        <v>0.03</v>
      </c>
      <c r="H2977" s="6">
        <v>3.1285100000000003E-2</v>
      </c>
      <c r="I2977" s="6">
        <v>3.2000000000000001E-2</v>
      </c>
      <c r="J2977" s="6">
        <v>0.03</v>
      </c>
      <c r="K2977" s="6">
        <v>0.03</v>
      </c>
      <c r="L2977" s="6">
        <v>0.03</v>
      </c>
      <c r="M2977" s="8">
        <v>33000000</v>
      </c>
      <c r="N2977" s="8">
        <v>3550000</v>
      </c>
      <c r="O2977" s="8">
        <v>83402500</v>
      </c>
      <c r="P2977" s="8">
        <v>2500000</v>
      </c>
      <c r="Q2977" s="8">
        <v>56500000</v>
      </c>
      <c r="R2977" s="8">
        <v>1000000</v>
      </c>
      <c r="S2977" s="8">
        <v>34000000</v>
      </c>
      <c r="T2977" s="8">
        <v>3.55</v>
      </c>
      <c r="U2977" s="8">
        <v>3.1E-2</v>
      </c>
      <c r="V2977">
        <f t="shared" si="258"/>
        <v>2021</v>
      </c>
      <c r="W2977">
        <f t="shared" si="259"/>
        <v>2021</v>
      </c>
      <c r="X2977" t="str">
        <f t="shared" si="260"/>
        <v>SPN1</v>
      </c>
    </row>
    <row r="2978" spans="1:24" x14ac:dyDescent="0.2">
      <c r="A2978" s="4">
        <v>44383</v>
      </c>
      <c r="B2978" s="4">
        <v>44385</v>
      </c>
      <c r="C2978" t="s">
        <v>628</v>
      </c>
      <c r="D2978" t="s">
        <v>1011</v>
      </c>
      <c r="E2978" s="4">
        <v>44749</v>
      </c>
      <c r="F2978" s="6" t="s">
        <v>630</v>
      </c>
      <c r="G2978" s="6">
        <v>3.2000000000000001E-2</v>
      </c>
      <c r="H2978" s="6">
        <v>3.3788600000000002E-2</v>
      </c>
      <c r="I2978" s="6">
        <v>3.4299999999999997E-2</v>
      </c>
      <c r="J2978" s="6">
        <v>3.2000000000000001E-2</v>
      </c>
      <c r="K2978" s="6">
        <v>3.3490399999999997E-2</v>
      </c>
      <c r="L2978" s="6">
        <v>3.39E-2</v>
      </c>
      <c r="N2978" s="8">
        <v>3250000</v>
      </c>
      <c r="P2978" s="8">
        <v>1700000</v>
      </c>
      <c r="R2978" s="8">
        <v>1700000</v>
      </c>
      <c r="T2978" s="8">
        <v>1.911764705882353</v>
      </c>
      <c r="U2978" s="8">
        <v>3.3500000000000002E-2</v>
      </c>
      <c r="V2978">
        <f t="shared" si="258"/>
        <v>2021</v>
      </c>
      <c r="W2978">
        <f t="shared" si="259"/>
        <v>2021</v>
      </c>
      <c r="X2978" t="str">
        <f t="shared" si="260"/>
        <v>SPN1</v>
      </c>
    </row>
    <row r="2979" spans="1:24" x14ac:dyDescent="0.2">
      <c r="A2979" s="4">
        <v>44383</v>
      </c>
      <c r="B2979" s="4">
        <v>44385</v>
      </c>
      <c r="C2979" t="s">
        <v>628</v>
      </c>
      <c r="D2979" t="s">
        <v>1012</v>
      </c>
      <c r="E2979" s="4">
        <v>46492</v>
      </c>
      <c r="F2979" s="6">
        <v>5.1249999999999997E-2</v>
      </c>
      <c r="G2979" s="6">
        <v>5.33E-2</v>
      </c>
      <c r="H2979" s="6">
        <v>5.5314200000000001E-2</v>
      </c>
      <c r="I2979" s="6">
        <v>5.8500000000000003E-2</v>
      </c>
      <c r="J2979" s="6">
        <v>5.33E-2</v>
      </c>
      <c r="K2979" s="6">
        <v>5.4460300000000003E-2</v>
      </c>
      <c r="L2979" s="6">
        <v>5.5199999999999999E-2</v>
      </c>
      <c r="N2979" s="8">
        <v>22687400</v>
      </c>
      <c r="P2979" s="8">
        <v>19300000</v>
      </c>
      <c r="R2979" s="8">
        <v>11450000</v>
      </c>
      <c r="T2979" s="8">
        <v>1.9814323144104804</v>
      </c>
      <c r="U2979" s="8">
        <v>5.5199999999999999E-2</v>
      </c>
      <c r="V2979">
        <f t="shared" si="258"/>
        <v>2021</v>
      </c>
      <c r="W2979">
        <f t="shared" si="259"/>
        <v>2021</v>
      </c>
      <c r="X2979" t="str">
        <f t="shared" si="260"/>
        <v>FR00</v>
      </c>
    </row>
    <row r="2980" spans="1:24" x14ac:dyDescent="0.2">
      <c r="A2980" s="4">
        <v>44383</v>
      </c>
      <c r="B2980" s="4">
        <v>44385</v>
      </c>
      <c r="C2980" t="s">
        <v>628</v>
      </c>
      <c r="D2980" t="s">
        <v>1013</v>
      </c>
      <c r="E2980" s="4">
        <v>48319</v>
      </c>
      <c r="F2980" s="6">
        <v>6.3750000000000001E-2</v>
      </c>
      <c r="G2980" s="6">
        <v>6.5000000000000002E-2</v>
      </c>
      <c r="H2980" s="6">
        <v>6.6396300000000005E-2</v>
      </c>
      <c r="I2980" s="6">
        <v>6.9500000000000006E-2</v>
      </c>
      <c r="J2980" s="6">
        <v>6.5000000000000002E-2</v>
      </c>
      <c r="K2980" s="6">
        <v>6.5828999999999999E-2</v>
      </c>
      <c r="L2980" s="6">
        <v>6.6299999999999998E-2</v>
      </c>
      <c r="N2980" s="8">
        <v>33975200</v>
      </c>
      <c r="P2980" s="8">
        <v>25150000</v>
      </c>
      <c r="R2980" s="8">
        <v>12000000</v>
      </c>
      <c r="T2980" s="8">
        <v>2.8312666666666666</v>
      </c>
      <c r="U2980" s="8">
        <v>6.6299999999999998E-2</v>
      </c>
      <c r="V2980">
        <f t="shared" si="258"/>
        <v>2021</v>
      </c>
      <c r="W2980">
        <f t="shared" si="259"/>
        <v>2021</v>
      </c>
      <c r="X2980" t="str">
        <f t="shared" si="260"/>
        <v>FR00</v>
      </c>
    </row>
    <row r="2981" spans="1:24" x14ac:dyDescent="0.2">
      <c r="A2981" s="4">
        <v>44383</v>
      </c>
      <c r="B2981" s="4">
        <v>44385</v>
      </c>
      <c r="C2981" t="s">
        <v>628</v>
      </c>
      <c r="D2981" t="s">
        <v>974</v>
      </c>
      <c r="E2981" s="4">
        <v>49841</v>
      </c>
      <c r="F2981" s="6">
        <v>6.25E-2</v>
      </c>
      <c r="G2981" s="6">
        <v>6.3600000000000004E-2</v>
      </c>
      <c r="H2981" s="6">
        <v>6.42765E-2</v>
      </c>
      <c r="I2981" s="6">
        <v>6.5699999999999995E-2</v>
      </c>
      <c r="J2981" s="6">
        <v>6.3600000000000004E-2</v>
      </c>
      <c r="K2981" s="6">
        <v>6.4088300000000001E-2</v>
      </c>
      <c r="L2981" s="6">
        <v>6.4600000000000005E-2</v>
      </c>
      <c r="N2981" s="8">
        <v>2883500</v>
      </c>
      <c r="P2981" s="8">
        <v>1550000</v>
      </c>
      <c r="R2981" s="8">
        <v>1550000</v>
      </c>
      <c r="T2981" s="8">
        <v>1.8603225806451613</v>
      </c>
      <c r="U2981" s="8">
        <v>6.4100000000000004E-2</v>
      </c>
      <c r="V2981">
        <f t="shared" si="258"/>
        <v>2021</v>
      </c>
      <c r="W2981">
        <f t="shared" si="259"/>
        <v>2021</v>
      </c>
      <c r="X2981" t="str">
        <f t="shared" si="260"/>
        <v>FR00</v>
      </c>
    </row>
    <row r="2982" spans="1:24" x14ac:dyDescent="0.2">
      <c r="A2982" s="4">
        <v>44383</v>
      </c>
      <c r="B2982" s="4">
        <v>44385</v>
      </c>
      <c r="C2982" t="s">
        <v>628</v>
      </c>
      <c r="D2982" t="s">
        <v>1014</v>
      </c>
      <c r="E2982" s="4">
        <v>52032</v>
      </c>
      <c r="F2982" s="6">
        <v>7.1249999999999994E-2</v>
      </c>
      <c r="G2982" s="6">
        <v>7.1999999999999995E-2</v>
      </c>
      <c r="H2982" s="6">
        <v>7.3125099999999998E-2</v>
      </c>
      <c r="I2982" s="6">
        <v>7.4499999999999997E-2</v>
      </c>
      <c r="J2982" s="6">
        <v>7.1999999999999995E-2</v>
      </c>
      <c r="K2982" s="6">
        <v>7.2898599999999994E-2</v>
      </c>
      <c r="L2982" s="6">
        <v>7.3200000000000001E-2</v>
      </c>
      <c r="N2982" s="8">
        <v>15136600</v>
      </c>
      <c r="P2982" s="8">
        <v>6100000</v>
      </c>
      <c r="R2982" s="8">
        <v>6100000</v>
      </c>
      <c r="T2982" s="8">
        <v>2.4814098360655739</v>
      </c>
      <c r="U2982" s="8">
        <v>7.2900000000000006E-2</v>
      </c>
      <c r="V2982">
        <f t="shared" si="258"/>
        <v>2021</v>
      </c>
      <c r="W2982">
        <f t="shared" si="259"/>
        <v>2021</v>
      </c>
      <c r="X2982" t="str">
        <f t="shared" si="260"/>
        <v>FR00</v>
      </c>
    </row>
    <row r="2983" spans="1:24" x14ac:dyDescent="0.2">
      <c r="A2983" s="4">
        <v>44383</v>
      </c>
      <c r="B2983" s="4">
        <v>44385</v>
      </c>
      <c r="C2983" t="s">
        <v>628</v>
      </c>
      <c r="D2983" t="s">
        <v>975</v>
      </c>
      <c r="E2983" s="4">
        <v>55380</v>
      </c>
      <c r="F2983" s="6">
        <v>6.8750000000000006E-2</v>
      </c>
      <c r="G2983" s="6">
        <v>6.9000000000000006E-2</v>
      </c>
      <c r="H2983" s="6">
        <v>6.9921700000000003E-2</v>
      </c>
      <c r="I2983" s="6">
        <v>7.1199999999999999E-2</v>
      </c>
      <c r="J2983" s="6">
        <v>6.9000000000000006E-2</v>
      </c>
      <c r="K2983" s="6">
        <v>6.92826E-2</v>
      </c>
      <c r="L2983" s="6">
        <v>6.9400000000000003E-2</v>
      </c>
      <c r="N2983" s="8">
        <v>1919800</v>
      </c>
      <c r="P2983" s="8">
        <v>200000</v>
      </c>
      <c r="R2983" s="8">
        <v>200000</v>
      </c>
      <c r="T2983" s="8">
        <v>9.5990000000000002</v>
      </c>
      <c r="U2983" s="8">
        <v>6.93E-2</v>
      </c>
      <c r="V2983">
        <f t="shared" si="258"/>
        <v>2021</v>
      </c>
      <c r="W2983">
        <f t="shared" si="259"/>
        <v>2021</v>
      </c>
      <c r="X2983" t="str">
        <f t="shared" si="260"/>
        <v>FR00</v>
      </c>
    </row>
    <row r="2984" spans="1:24" x14ac:dyDescent="0.2">
      <c r="A2984" s="4">
        <v>44390</v>
      </c>
      <c r="B2984" s="4">
        <v>44392</v>
      </c>
      <c r="C2984" t="s">
        <v>628</v>
      </c>
      <c r="D2984" t="s">
        <v>1015</v>
      </c>
      <c r="E2984" s="4">
        <v>44575</v>
      </c>
      <c r="F2984" s="6" t="s">
        <v>630</v>
      </c>
      <c r="G2984" s="6">
        <v>3.09E-2</v>
      </c>
      <c r="H2984" s="6">
        <v>3.1542300000000002E-2</v>
      </c>
      <c r="I2984" s="6">
        <v>4.4999999999999998E-2</v>
      </c>
      <c r="J2984" s="6">
        <v>3.09E-2</v>
      </c>
      <c r="K2984" s="6">
        <v>3.09E-2</v>
      </c>
      <c r="L2984" s="6">
        <v>3.09E-2</v>
      </c>
      <c r="M2984" s="8">
        <v>11000000</v>
      </c>
      <c r="N2984" s="8">
        <v>8110000</v>
      </c>
      <c r="O2984" s="8">
        <v>51108800</v>
      </c>
      <c r="P2984" s="8">
        <v>8110000</v>
      </c>
      <c r="Q2984" s="8">
        <v>26310000</v>
      </c>
      <c r="R2984" s="8">
        <v>1000000</v>
      </c>
      <c r="S2984" s="8">
        <v>12500000</v>
      </c>
      <c r="T2984" s="8">
        <v>8.11</v>
      </c>
      <c r="U2984" s="8">
        <v>3.1600000000000003E-2</v>
      </c>
      <c r="V2984">
        <f t="shared" si="258"/>
        <v>2021</v>
      </c>
      <c r="W2984">
        <f t="shared" si="259"/>
        <v>2021</v>
      </c>
      <c r="X2984" t="str">
        <f t="shared" si="260"/>
        <v>SPNS</v>
      </c>
    </row>
    <row r="2985" spans="1:24" x14ac:dyDescent="0.2">
      <c r="A2985" s="4">
        <v>44390</v>
      </c>
      <c r="B2985" s="4">
        <v>44392</v>
      </c>
      <c r="C2985" t="s">
        <v>628</v>
      </c>
      <c r="D2985" t="s">
        <v>884</v>
      </c>
      <c r="E2985" s="4">
        <v>45061</v>
      </c>
      <c r="F2985" s="6">
        <v>6.5000000000000002E-2</v>
      </c>
      <c r="G2985" s="6">
        <v>4.2299999999999997E-2</v>
      </c>
      <c r="H2985" s="6">
        <v>4.3194099999999999E-2</v>
      </c>
      <c r="I2985" s="6">
        <v>4.4499999999999998E-2</v>
      </c>
      <c r="J2985" s="6">
        <v>4.2299999999999997E-2</v>
      </c>
      <c r="K2985" s="6">
        <v>4.2682400000000002E-2</v>
      </c>
      <c r="L2985" s="6">
        <v>4.3099999999999999E-2</v>
      </c>
      <c r="N2985" s="8">
        <v>15446000</v>
      </c>
      <c r="P2985" s="8">
        <v>12800000</v>
      </c>
      <c r="R2985" s="8">
        <v>6200000</v>
      </c>
      <c r="T2985" s="8">
        <v>2.4912903225806451</v>
      </c>
      <c r="U2985" s="8">
        <v>4.2999999999999997E-2</v>
      </c>
      <c r="V2985">
        <f t="shared" si="258"/>
        <v>2021</v>
      </c>
      <c r="W2985">
        <f t="shared" si="259"/>
        <v>2021</v>
      </c>
      <c r="X2985" t="str">
        <f t="shared" si="260"/>
        <v>PBS0</v>
      </c>
    </row>
    <row r="2986" spans="1:24" x14ac:dyDescent="0.2">
      <c r="A2986" s="4">
        <v>44390</v>
      </c>
      <c r="B2986" s="4">
        <v>44392</v>
      </c>
      <c r="C2986" t="s">
        <v>628</v>
      </c>
      <c r="D2986" t="s">
        <v>697</v>
      </c>
      <c r="E2986" s="4">
        <v>45945</v>
      </c>
      <c r="F2986" s="6">
        <v>6.1249999999999999E-2</v>
      </c>
      <c r="G2986" s="6">
        <v>5.2499999999999998E-2</v>
      </c>
      <c r="H2986" s="6">
        <v>5.3397399999999998E-2</v>
      </c>
      <c r="I2986" s="6">
        <v>5.4199999999999998E-2</v>
      </c>
      <c r="J2986" s="6">
        <v>5.2499999999999998E-2</v>
      </c>
      <c r="K2986" s="6">
        <v>5.2899599999999998E-2</v>
      </c>
      <c r="L2986" s="6">
        <v>5.3100000000000001E-2</v>
      </c>
      <c r="N2986" s="8">
        <v>10501000</v>
      </c>
      <c r="P2986" s="8">
        <v>2400000</v>
      </c>
      <c r="R2986" s="8">
        <v>2400000</v>
      </c>
      <c r="T2986" s="8">
        <v>4.3754166666666663</v>
      </c>
      <c r="U2986" s="8">
        <v>5.2900000000000003E-2</v>
      </c>
      <c r="V2986">
        <f t="shared" si="258"/>
        <v>2021</v>
      </c>
      <c r="W2986">
        <f t="shared" si="259"/>
        <v>2021</v>
      </c>
      <c r="X2986" t="str">
        <f t="shared" si="260"/>
        <v>PBS0</v>
      </c>
    </row>
    <row r="2987" spans="1:24" x14ac:dyDescent="0.2">
      <c r="A2987" s="4">
        <v>44390</v>
      </c>
      <c r="B2987" s="4">
        <v>44392</v>
      </c>
      <c r="C2987" t="s">
        <v>628</v>
      </c>
      <c r="D2987" t="s">
        <v>981</v>
      </c>
      <c r="E2987" s="4">
        <v>49018</v>
      </c>
      <c r="F2987" s="6">
        <v>6.3750000000000001E-2</v>
      </c>
      <c r="G2987" s="6">
        <v>6.5000000000000002E-2</v>
      </c>
      <c r="H2987" s="6">
        <v>6.5852400000000005E-2</v>
      </c>
      <c r="I2987" s="6">
        <v>6.9500000000000006E-2</v>
      </c>
      <c r="J2987" s="6">
        <v>6.5000000000000002E-2</v>
      </c>
      <c r="K2987" s="6">
        <v>6.54975E-2</v>
      </c>
      <c r="L2987" s="6">
        <v>6.5600000000000006E-2</v>
      </c>
      <c r="N2987" s="8">
        <v>8629800</v>
      </c>
      <c r="P2987" s="8">
        <v>1050000</v>
      </c>
      <c r="R2987" s="8">
        <v>1050000</v>
      </c>
      <c r="T2987" s="8">
        <v>8.2188571428571429</v>
      </c>
      <c r="U2987" s="8">
        <v>6.5500000000000003E-2</v>
      </c>
      <c r="V2987">
        <f t="shared" si="258"/>
        <v>2021</v>
      </c>
      <c r="W2987">
        <f t="shared" si="259"/>
        <v>2021</v>
      </c>
      <c r="X2987" t="str">
        <f t="shared" si="260"/>
        <v>PBS0</v>
      </c>
    </row>
    <row r="2988" spans="1:24" x14ac:dyDescent="0.2">
      <c r="A2988" s="4">
        <v>44390</v>
      </c>
      <c r="B2988" s="4">
        <v>44392</v>
      </c>
      <c r="C2988" t="s">
        <v>628</v>
      </c>
      <c r="D2988" t="s">
        <v>337</v>
      </c>
      <c r="E2988" s="4">
        <v>50086</v>
      </c>
      <c r="F2988" s="6">
        <v>6.0999999999999999E-2</v>
      </c>
      <c r="G2988" s="6">
        <v>6.6000000000000003E-2</v>
      </c>
      <c r="H2988" s="6">
        <v>6.6483799999999996E-2</v>
      </c>
      <c r="I2988" s="6">
        <v>6.7199999999999996E-2</v>
      </c>
      <c r="J2988" s="6">
        <v>6.6000000000000003E-2</v>
      </c>
      <c r="K2988" s="6">
        <v>0</v>
      </c>
      <c r="L2988" s="6">
        <v>0</v>
      </c>
      <c r="N2988" s="8">
        <v>3087000</v>
      </c>
      <c r="P2988" s="8">
        <v>0</v>
      </c>
      <c r="R2988" s="8">
        <v>0</v>
      </c>
      <c r="T2988" s="8">
        <v>0</v>
      </c>
      <c r="U2988" s="8">
        <v>6.6000000000000003E-2</v>
      </c>
      <c r="V2988">
        <f t="shared" si="258"/>
        <v>2021</v>
      </c>
      <c r="W2988">
        <f t="shared" si="259"/>
        <v>2021</v>
      </c>
      <c r="X2988" t="str">
        <f t="shared" si="260"/>
        <v>PBS0</v>
      </c>
    </row>
    <row r="2989" spans="1:24" x14ac:dyDescent="0.2">
      <c r="A2989" s="4">
        <v>44390</v>
      </c>
      <c r="B2989" s="4">
        <v>44392</v>
      </c>
      <c r="C2989" t="s">
        <v>628</v>
      </c>
      <c r="D2989" t="s">
        <v>906</v>
      </c>
      <c r="E2989" s="4">
        <v>53615</v>
      </c>
      <c r="F2989" s="6">
        <v>7.7499999999999999E-2</v>
      </c>
      <c r="G2989" s="6">
        <v>7.1999999999999995E-2</v>
      </c>
      <c r="H2989" s="6">
        <v>7.24495E-2</v>
      </c>
      <c r="I2989" s="6">
        <v>7.2999999999999995E-2</v>
      </c>
      <c r="J2989" s="6">
        <v>7.1999999999999995E-2</v>
      </c>
      <c r="K2989" s="6">
        <v>7.2290300000000002E-2</v>
      </c>
      <c r="L2989" s="6">
        <v>7.2300000000000003E-2</v>
      </c>
      <c r="N2989" s="8">
        <v>5335000</v>
      </c>
      <c r="P2989" s="8">
        <v>1950000</v>
      </c>
      <c r="R2989" s="8">
        <v>1850000</v>
      </c>
      <c r="T2989" s="8">
        <v>2.8837837837837839</v>
      </c>
      <c r="U2989" s="8">
        <v>7.2300000000000003E-2</v>
      </c>
      <c r="V2989">
        <f t="shared" si="258"/>
        <v>2021</v>
      </c>
      <c r="W2989">
        <f t="shared" si="259"/>
        <v>2021</v>
      </c>
      <c r="X2989" t="str">
        <f t="shared" si="260"/>
        <v>PBS0</v>
      </c>
    </row>
    <row r="2990" spans="1:24" x14ac:dyDescent="0.2">
      <c r="A2990" s="4">
        <v>44396</v>
      </c>
      <c r="B2990" s="4">
        <v>44399</v>
      </c>
      <c r="C2990" t="s">
        <v>624</v>
      </c>
      <c r="D2990" t="s">
        <v>1016</v>
      </c>
      <c r="E2990" s="4">
        <v>45117</v>
      </c>
      <c r="F2990" s="6">
        <v>5.0999999999999997E-2</v>
      </c>
      <c r="K2990" s="6">
        <v>5.57E-2</v>
      </c>
      <c r="M2990" s="8">
        <v>5000000</v>
      </c>
      <c r="N2990" s="8">
        <v>7500118</v>
      </c>
      <c r="O2990" s="8">
        <v>7500118</v>
      </c>
      <c r="P2990" s="8">
        <v>7500118</v>
      </c>
      <c r="Q2990" s="8">
        <v>7500118</v>
      </c>
      <c r="R2990" s="8">
        <v>7500118</v>
      </c>
      <c r="S2990" s="8">
        <v>7500118</v>
      </c>
      <c r="T2990" s="8">
        <v>1</v>
      </c>
      <c r="U2990" s="8">
        <v>5.0999999999999997E-2</v>
      </c>
      <c r="V2990">
        <f t="shared" si="258"/>
        <v>2021</v>
      </c>
      <c r="W2990">
        <f t="shared" si="259"/>
        <v>2021</v>
      </c>
      <c r="X2990" t="str">
        <f t="shared" si="260"/>
        <v>SBR0</v>
      </c>
    </row>
    <row r="2991" spans="1:24" x14ac:dyDescent="0.2">
      <c r="A2991" s="4">
        <v>44398</v>
      </c>
      <c r="B2991" s="4">
        <v>44400</v>
      </c>
      <c r="C2991" t="s">
        <v>628</v>
      </c>
      <c r="D2991" t="s">
        <v>1017</v>
      </c>
      <c r="E2991" s="4">
        <v>44490</v>
      </c>
      <c r="F2991" s="6" t="s">
        <v>630</v>
      </c>
      <c r="G2991" s="6">
        <v>0.03</v>
      </c>
      <c r="H2991" s="6">
        <v>3.0558700000000001E-2</v>
      </c>
      <c r="I2991" s="6">
        <v>3.2000000000000001E-2</v>
      </c>
      <c r="J2991" s="6">
        <v>0.03</v>
      </c>
      <c r="K2991" s="6">
        <v>0.03</v>
      </c>
      <c r="L2991" s="6">
        <v>0.03</v>
      </c>
      <c r="M2991" s="8">
        <v>33000000</v>
      </c>
      <c r="N2991" s="8">
        <v>7660000</v>
      </c>
      <c r="O2991" s="8">
        <v>95550600</v>
      </c>
      <c r="P2991" s="8">
        <v>3900000</v>
      </c>
      <c r="Q2991" s="8">
        <v>41200000</v>
      </c>
      <c r="R2991" s="8">
        <v>1000000</v>
      </c>
      <c r="S2991" s="8">
        <v>34000000</v>
      </c>
      <c r="T2991" s="8">
        <v>7.66</v>
      </c>
      <c r="U2991" s="8">
        <v>3.0200000000000001E-2</v>
      </c>
      <c r="V2991">
        <f t="shared" si="258"/>
        <v>2021</v>
      </c>
      <c r="W2991">
        <f t="shared" si="259"/>
        <v>2021</v>
      </c>
      <c r="X2991" t="str">
        <f t="shared" si="260"/>
        <v>SPN0</v>
      </c>
    </row>
    <row r="2992" spans="1:24" x14ac:dyDescent="0.2">
      <c r="A2992" s="4">
        <v>44398</v>
      </c>
      <c r="B2992" s="4">
        <v>44400</v>
      </c>
      <c r="C2992" t="s">
        <v>628</v>
      </c>
      <c r="D2992" t="s">
        <v>992</v>
      </c>
      <c r="E2992" s="4">
        <v>44651</v>
      </c>
      <c r="F2992" s="6" t="s">
        <v>630</v>
      </c>
      <c r="G2992" s="6">
        <v>3.2000000000000001E-2</v>
      </c>
      <c r="H2992" s="6">
        <v>3.2774499999999998E-2</v>
      </c>
      <c r="I2992" s="6">
        <v>3.39E-2</v>
      </c>
      <c r="J2992" s="6">
        <v>3.2000000000000001E-2</v>
      </c>
      <c r="K2992" s="6">
        <v>3.2034E-2</v>
      </c>
      <c r="L2992" s="6">
        <v>3.2199999999999999E-2</v>
      </c>
      <c r="N2992" s="8">
        <v>7590000</v>
      </c>
      <c r="P2992" s="8">
        <v>5700000</v>
      </c>
      <c r="R2992" s="8">
        <v>2000000</v>
      </c>
      <c r="T2992" s="8">
        <v>3.7949999999999999</v>
      </c>
      <c r="U2992" s="8">
        <v>3.2500000000000001E-2</v>
      </c>
      <c r="V2992">
        <f t="shared" si="258"/>
        <v>2021</v>
      </c>
      <c r="W2992">
        <f t="shared" si="259"/>
        <v>2021</v>
      </c>
      <c r="X2992" t="str">
        <f t="shared" si="260"/>
        <v>SPN1</v>
      </c>
    </row>
    <row r="2993" spans="1:24" x14ac:dyDescent="0.2">
      <c r="A2993" s="4">
        <v>44398</v>
      </c>
      <c r="B2993" s="4">
        <v>44400</v>
      </c>
      <c r="C2993" t="s">
        <v>628</v>
      </c>
      <c r="D2993" t="s">
        <v>1012</v>
      </c>
      <c r="E2993" s="4">
        <v>46492</v>
      </c>
      <c r="F2993" s="6">
        <v>5.1249999999999997E-2</v>
      </c>
      <c r="G2993" s="6">
        <v>5.2999999999999999E-2</v>
      </c>
      <c r="H2993" s="6">
        <v>5.3787099999999997E-2</v>
      </c>
      <c r="I2993" s="6">
        <v>5.4800000000000001E-2</v>
      </c>
      <c r="J2993" s="6">
        <v>5.2999999999999999E-2</v>
      </c>
      <c r="K2993" s="6">
        <v>5.3499499999999998E-2</v>
      </c>
      <c r="L2993" s="6">
        <v>5.3699999999999998E-2</v>
      </c>
      <c r="N2993" s="8">
        <v>24280500</v>
      </c>
      <c r="P2993" s="8">
        <v>9950000</v>
      </c>
      <c r="R2993" s="8">
        <v>9950000</v>
      </c>
      <c r="T2993" s="8">
        <v>2.4402512562814072</v>
      </c>
      <c r="U2993" s="8">
        <v>5.3499999999999999E-2</v>
      </c>
      <c r="V2993">
        <f t="shared" si="258"/>
        <v>2021</v>
      </c>
      <c r="W2993">
        <f t="shared" si="259"/>
        <v>2021</v>
      </c>
      <c r="X2993" t="str">
        <f t="shared" si="260"/>
        <v>FR00</v>
      </c>
    </row>
    <row r="2994" spans="1:24" x14ac:dyDescent="0.2">
      <c r="A2994" s="4">
        <v>44398</v>
      </c>
      <c r="B2994" s="4">
        <v>44400</v>
      </c>
      <c r="C2994" t="s">
        <v>628</v>
      </c>
      <c r="D2994" t="s">
        <v>1013</v>
      </c>
      <c r="E2994" s="4">
        <v>48319</v>
      </c>
      <c r="F2994" s="6">
        <v>6.3750000000000001E-2</v>
      </c>
      <c r="G2994" s="6">
        <v>6.2899999999999998E-2</v>
      </c>
      <c r="H2994" s="6">
        <v>6.3824000000000006E-2</v>
      </c>
      <c r="I2994" s="6">
        <v>6.5000000000000002E-2</v>
      </c>
      <c r="J2994" s="6">
        <v>6.2899999999999998E-2</v>
      </c>
      <c r="K2994" s="6">
        <v>6.3589199999999999E-2</v>
      </c>
      <c r="L2994" s="6">
        <v>6.3799999999999996E-2</v>
      </c>
      <c r="N2994" s="8">
        <v>30819400</v>
      </c>
      <c r="P2994" s="8">
        <v>11200000</v>
      </c>
      <c r="R2994" s="8">
        <v>10650000</v>
      </c>
      <c r="T2994" s="8">
        <v>2.8938403755868545</v>
      </c>
      <c r="U2994" s="8">
        <v>6.3600000000000004E-2</v>
      </c>
      <c r="V2994">
        <f t="shared" si="258"/>
        <v>2021</v>
      </c>
      <c r="W2994">
        <f t="shared" si="259"/>
        <v>2021</v>
      </c>
      <c r="X2994" t="str">
        <f t="shared" si="260"/>
        <v>FR00</v>
      </c>
    </row>
    <row r="2995" spans="1:24" x14ac:dyDescent="0.2">
      <c r="A2995" s="4">
        <v>44398</v>
      </c>
      <c r="B2995" s="4">
        <v>44400</v>
      </c>
      <c r="C2995" t="s">
        <v>628</v>
      </c>
      <c r="D2995" t="s">
        <v>974</v>
      </c>
      <c r="E2995" s="4">
        <v>49841</v>
      </c>
      <c r="F2995" s="6">
        <v>6.25E-2</v>
      </c>
      <c r="G2995" s="6">
        <v>6.3299999999999995E-2</v>
      </c>
      <c r="H2995" s="6">
        <v>6.4050200000000002E-2</v>
      </c>
      <c r="I2995" s="6">
        <v>6.4699999999999994E-2</v>
      </c>
      <c r="J2995" s="6">
        <v>6.3299999999999995E-2</v>
      </c>
      <c r="K2995" s="6">
        <v>6.3660800000000003E-2</v>
      </c>
      <c r="L2995" s="6">
        <v>6.4100000000000004E-2</v>
      </c>
      <c r="N2995" s="8">
        <v>2874600</v>
      </c>
      <c r="P2995" s="8">
        <v>850000</v>
      </c>
      <c r="R2995" s="8">
        <v>800000</v>
      </c>
      <c r="T2995" s="8">
        <v>3.5932499999999998</v>
      </c>
      <c r="U2995" s="8">
        <v>6.3700000000000007E-2</v>
      </c>
      <c r="V2995">
        <f t="shared" si="258"/>
        <v>2021</v>
      </c>
      <c r="W2995">
        <f t="shared" si="259"/>
        <v>2021</v>
      </c>
      <c r="X2995" t="str">
        <f t="shared" si="260"/>
        <v>FR00</v>
      </c>
    </row>
    <row r="2996" spans="1:24" x14ac:dyDescent="0.2">
      <c r="A2996" s="4">
        <v>44398</v>
      </c>
      <c r="B2996" s="4">
        <v>44400</v>
      </c>
      <c r="C2996" t="s">
        <v>628</v>
      </c>
      <c r="D2996" t="s">
        <v>1014</v>
      </c>
      <c r="E2996" s="4">
        <v>52032</v>
      </c>
      <c r="F2996" s="6">
        <v>7.1249999999999994E-2</v>
      </c>
      <c r="G2996" s="6">
        <v>6.9500000000000006E-2</v>
      </c>
      <c r="H2996" s="6">
        <v>7.0394300000000007E-2</v>
      </c>
      <c r="I2996" s="6">
        <v>7.3899999999999993E-2</v>
      </c>
      <c r="J2996" s="6">
        <v>6.9500000000000006E-2</v>
      </c>
      <c r="K2996" s="6">
        <v>7.0098099999999997E-2</v>
      </c>
      <c r="L2996" s="6">
        <v>7.0499999999999993E-2</v>
      </c>
      <c r="N2996" s="8">
        <v>19873700</v>
      </c>
      <c r="P2996" s="8">
        <v>9300000</v>
      </c>
      <c r="R2996" s="8">
        <v>9300000</v>
      </c>
      <c r="T2996" s="8">
        <v>2.1369569892473117</v>
      </c>
      <c r="U2996" s="8">
        <v>7.0099999999999996E-2</v>
      </c>
      <c r="V2996">
        <f t="shared" si="258"/>
        <v>2021</v>
      </c>
      <c r="W2996">
        <f t="shared" si="259"/>
        <v>2021</v>
      </c>
      <c r="X2996" t="str">
        <f t="shared" si="260"/>
        <v>FR00</v>
      </c>
    </row>
    <row r="2997" spans="1:24" x14ac:dyDescent="0.2">
      <c r="A2997" s="4">
        <v>44398</v>
      </c>
      <c r="B2997" s="4">
        <v>44400</v>
      </c>
      <c r="C2997" t="s">
        <v>628</v>
      </c>
      <c r="D2997" t="s">
        <v>975</v>
      </c>
      <c r="E2997" s="4">
        <v>55380</v>
      </c>
      <c r="F2997" s="6">
        <v>6.8750000000000006E-2</v>
      </c>
      <c r="G2997" s="6">
        <v>6.8500000000000005E-2</v>
      </c>
      <c r="H2997" s="6">
        <v>6.9222800000000001E-2</v>
      </c>
      <c r="I2997" s="6">
        <v>7.0000000000000007E-2</v>
      </c>
      <c r="J2997" s="6">
        <v>6.8500000000000005E-2</v>
      </c>
      <c r="K2997" s="6">
        <v>6.8892800000000004E-2</v>
      </c>
      <c r="L2997" s="6">
        <v>6.9000000000000006E-2</v>
      </c>
      <c r="N2997" s="8">
        <v>2452400</v>
      </c>
      <c r="P2997" s="8">
        <v>300000</v>
      </c>
      <c r="R2997" s="8">
        <v>300000</v>
      </c>
      <c r="T2997" s="8">
        <v>8.174666666666667</v>
      </c>
      <c r="U2997" s="8">
        <v>6.8900000000000003E-2</v>
      </c>
      <c r="V2997">
        <f t="shared" si="258"/>
        <v>2021</v>
      </c>
      <c r="W2997">
        <f t="shared" si="259"/>
        <v>2021</v>
      </c>
      <c r="X2997" t="str">
        <f t="shared" si="260"/>
        <v>FR00</v>
      </c>
    </row>
    <row r="2998" spans="1:24" x14ac:dyDescent="0.2">
      <c r="A2998" s="4">
        <v>44398</v>
      </c>
      <c r="B2998" s="4">
        <v>44405</v>
      </c>
      <c r="C2998" t="s">
        <v>624</v>
      </c>
      <c r="D2998" t="s">
        <v>1018</v>
      </c>
      <c r="E2998" s="4">
        <v>48057</v>
      </c>
      <c r="F2998" s="6">
        <v>2.1499999999999998E-2</v>
      </c>
      <c r="K2998" s="6">
        <v>2.1999999999999999E-2</v>
      </c>
      <c r="N2998" s="8">
        <v>35648605.199000001</v>
      </c>
      <c r="P2998" s="8">
        <v>8693400</v>
      </c>
      <c r="R2998" s="8">
        <v>8693400</v>
      </c>
      <c r="T2998" s="8">
        <v>4.1006516666666668</v>
      </c>
      <c r="V2998">
        <f t="shared" si="258"/>
        <v>2021</v>
      </c>
      <c r="W2998">
        <f t="shared" si="259"/>
        <v>2021</v>
      </c>
      <c r="X2998" t="str">
        <f t="shared" si="260"/>
        <v>RI07</v>
      </c>
    </row>
    <row r="2999" spans="1:24" x14ac:dyDescent="0.2">
      <c r="A2999" s="4">
        <v>44398</v>
      </c>
      <c r="B2999" s="4">
        <v>44405</v>
      </c>
      <c r="C2999" t="s">
        <v>624</v>
      </c>
      <c r="D2999" t="s">
        <v>977</v>
      </c>
      <c r="E2999" s="4">
        <v>55224</v>
      </c>
      <c r="F2999" s="6">
        <v>3.0499999999999999E-2</v>
      </c>
      <c r="K2999" s="6">
        <v>3.1E-2</v>
      </c>
      <c r="N2999" s="8">
        <v>35413361.795000002</v>
      </c>
      <c r="P2999" s="8">
        <v>10866750</v>
      </c>
      <c r="R2999" s="8">
        <v>10866750</v>
      </c>
      <c r="T2999" s="8">
        <v>3.2588733333333333</v>
      </c>
      <c r="V2999">
        <f t="shared" si="258"/>
        <v>2021</v>
      </c>
      <c r="W2999">
        <f t="shared" si="259"/>
        <v>2021</v>
      </c>
      <c r="X2999" t="str">
        <f t="shared" si="260"/>
        <v>RI03</v>
      </c>
    </row>
    <row r="3000" spans="1:24" x14ac:dyDescent="0.2">
      <c r="A3000" s="4">
        <v>44398</v>
      </c>
      <c r="B3000" s="4">
        <v>44405</v>
      </c>
      <c r="C3000" t="s">
        <v>624</v>
      </c>
      <c r="D3000" t="s">
        <v>978</v>
      </c>
      <c r="E3000" s="4">
        <v>62529</v>
      </c>
      <c r="F3000" s="6">
        <v>3.3500000000000002E-2</v>
      </c>
      <c r="K3000" s="6">
        <v>3.3500000000000002E-2</v>
      </c>
      <c r="N3000" s="8">
        <v>15255033.43</v>
      </c>
      <c r="P3000" s="8">
        <v>4346700</v>
      </c>
      <c r="R3000" s="8">
        <v>4346700</v>
      </c>
      <c r="T3000" s="8">
        <v>3.5095666666666667</v>
      </c>
      <c r="V3000">
        <f t="shared" ref="V3000:V3063" si="261">YEAR(A3000)</f>
        <v>2021</v>
      </c>
      <c r="W3000">
        <f t="shared" ref="W3000:W3063" si="262">YEAR(B3000)</f>
        <v>2021</v>
      </c>
      <c r="X3000" t="str">
        <f t="shared" ref="X3000:X3063" si="263">LEFT(D3000,4)</f>
        <v>RI03</v>
      </c>
    </row>
    <row r="3001" spans="1:24" x14ac:dyDescent="0.2">
      <c r="A3001" s="4">
        <v>44398</v>
      </c>
      <c r="B3001" s="4">
        <v>44405</v>
      </c>
      <c r="C3001" t="s">
        <v>624</v>
      </c>
      <c r="D3001" t="s">
        <v>1019</v>
      </c>
      <c r="E3001" s="4">
        <v>47327</v>
      </c>
      <c r="F3001" s="6">
        <v>0.01</v>
      </c>
      <c r="K3001" s="6">
        <v>1.068E-2</v>
      </c>
      <c r="N3001" s="8">
        <v>23388019.131000001</v>
      </c>
      <c r="P3001" s="8">
        <v>8531850</v>
      </c>
      <c r="R3001" s="8">
        <v>8531850</v>
      </c>
      <c r="T3001" s="8">
        <v>2.74126</v>
      </c>
      <c r="V3001">
        <f t="shared" si="261"/>
        <v>2021</v>
      </c>
      <c r="W3001">
        <f t="shared" si="262"/>
        <v>2021</v>
      </c>
      <c r="X3001" t="str">
        <f t="shared" si="263"/>
        <v>RIEU</v>
      </c>
    </row>
    <row r="3002" spans="1:24" x14ac:dyDescent="0.2">
      <c r="A3002" s="4">
        <v>44400</v>
      </c>
      <c r="B3002" s="4">
        <v>44404</v>
      </c>
      <c r="C3002" t="s">
        <v>642</v>
      </c>
      <c r="D3002" t="s">
        <v>831</v>
      </c>
      <c r="E3002" s="4">
        <v>47741</v>
      </c>
      <c r="F3002" s="6">
        <v>7.0000000000000007E-2</v>
      </c>
      <c r="K3002" s="6">
        <v>6.1800000000000001E-2</v>
      </c>
      <c r="N3002" s="8">
        <v>3000000</v>
      </c>
      <c r="O3002" s="8">
        <v>3000000</v>
      </c>
      <c r="P3002" s="8">
        <v>3000000</v>
      </c>
      <c r="Q3002" s="8">
        <v>3000000</v>
      </c>
      <c r="R3002" s="8">
        <v>3000000</v>
      </c>
      <c r="S3002" s="8">
        <v>3000000</v>
      </c>
      <c r="T3002" s="8">
        <v>1</v>
      </c>
      <c r="V3002">
        <f t="shared" si="261"/>
        <v>2021</v>
      </c>
      <c r="W3002">
        <f t="shared" si="262"/>
        <v>2021</v>
      </c>
      <c r="X3002" t="str">
        <f t="shared" si="263"/>
        <v>FR00</v>
      </c>
    </row>
    <row r="3003" spans="1:24" x14ac:dyDescent="0.2">
      <c r="A3003" s="4">
        <v>44400</v>
      </c>
      <c r="B3003" s="4">
        <v>44404</v>
      </c>
      <c r="C3003" t="s">
        <v>642</v>
      </c>
      <c r="D3003" t="s">
        <v>376</v>
      </c>
      <c r="E3003" s="4">
        <v>46888</v>
      </c>
      <c r="F3003" s="6">
        <v>7.6124999999999998E-2</v>
      </c>
      <c r="K3003" s="6">
        <v>5.8000000000000003E-2</v>
      </c>
      <c r="N3003" s="8">
        <v>3000000</v>
      </c>
      <c r="O3003" s="8">
        <v>3000000</v>
      </c>
      <c r="P3003" s="8">
        <v>3000000</v>
      </c>
      <c r="Q3003" s="8">
        <v>3000000</v>
      </c>
      <c r="R3003" s="8">
        <v>3000000</v>
      </c>
      <c r="S3003" s="8">
        <v>3000000</v>
      </c>
      <c r="T3003" s="8">
        <v>1</v>
      </c>
      <c r="V3003">
        <f t="shared" si="261"/>
        <v>2021</v>
      </c>
      <c r="W3003">
        <f t="shared" si="262"/>
        <v>2021</v>
      </c>
      <c r="X3003" t="str">
        <f t="shared" si="263"/>
        <v>FR00</v>
      </c>
    </row>
    <row r="3004" spans="1:24" x14ac:dyDescent="0.2">
      <c r="A3004" s="4">
        <v>44404</v>
      </c>
      <c r="B3004" s="4">
        <v>44406</v>
      </c>
      <c r="C3004" t="s">
        <v>628</v>
      </c>
      <c r="D3004" t="s">
        <v>1015</v>
      </c>
      <c r="E3004" s="4">
        <v>44575</v>
      </c>
      <c r="F3004" s="6" t="s">
        <v>630</v>
      </c>
      <c r="G3004" s="6">
        <v>0.03</v>
      </c>
      <c r="H3004" s="6">
        <v>3.07809E-2</v>
      </c>
      <c r="I3004" s="6">
        <v>3.15E-2</v>
      </c>
      <c r="J3004" s="6">
        <v>0.03</v>
      </c>
      <c r="K3004" s="6">
        <v>0.03</v>
      </c>
      <c r="L3004" s="6">
        <v>0.03</v>
      </c>
      <c r="M3004" s="8">
        <v>12000000</v>
      </c>
      <c r="N3004" s="8">
        <v>6120000</v>
      </c>
      <c r="O3004" s="8">
        <v>56693000</v>
      </c>
      <c r="P3004" s="8">
        <v>4000000</v>
      </c>
      <c r="Q3004" s="8">
        <v>16200000</v>
      </c>
      <c r="R3004" s="8">
        <v>1000000</v>
      </c>
      <c r="S3004" s="8">
        <v>13150000</v>
      </c>
      <c r="T3004" s="8">
        <v>6.12</v>
      </c>
      <c r="U3004" s="8">
        <v>3.0499999999999999E-2</v>
      </c>
      <c r="V3004">
        <f t="shared" si="261"/>
        <v>2021</v>
      </c>
      <c r="W3004">
        <f t="shared" si="262"/>
        <v>2021</v>
      </c>
      <c r="X3004" t="str">
        <f t="shared" si="263"/>
        <v>SPNS</v>
      </c>
    </row>
    <row r="3005" spans="1:24" x14ac:dyDescent="0.2">
      <c r="A3005" s="4">
        <v>44404</v>
      </c>
      <c r="B3005" s="4">
        <v>44406</v>
      </c>
      <c r="C3005" t="s">
        <v>628</v>
      </c>
      <c r="D3005" t="s">
        <v>1020</v>
      </c>
      <c r="E3005" s="4">
        <v>45488</v>
      </c>
      <c r="F3005" s="6">
        <v>0.04</v>
      </c>
      <c r="G3005" s="6">
        <v>4.53E-2</v>
      </c>
      <c r="H3005" s="6">
        <v>4.6183700000000001E-2</v>
      </c>
      <c r="I3005" s="6">
        <v>4.8000000000000001E-2</v>
      </c>
      <c r="J3005" s="6">
        <v>4.53E-2</v>
      </c>
      <c r="K3005" s="6">
        <v>4.5698099999999998E-2</v>
      </c>
      <c r="L3005" s="6">
        <v>4.5900000000000003E-2</v>
      </c>
      <c r="N3005" s="8">
        <v>14181000</v>
      </c>
      <c r="P3005" s="8">
        <v>5000000</v>
      </c>
      <c r="R3005" s="8">
        <v>5000000</v>
      </c>
      <c r="T3005" s="8">
        <v>2.8361999999999998</v>
      </c>
      <c r="U3005" s="8">
        <v>4.5699999999999998E-2</v>
      </c>
      <c r="V3005">
        <f t="shared" si="261"/>
        <v>2021</v>
      </c>
      <c r="W3005">
        <f t="shared" si="262"/>
        <v>2021</v>
      </c>
      <c r="X3005" t="str">
        <f t="shared" si="263"/>
        <v>PBS0</v>
      </c>
    </row>
    <row r="3006" spans="1:24" x14ac:dyDescent="0.2">
      <c r="A3006" s="4">
        <v>44404</v>
      </c>
      <c r="B3006" s="4">
        <v>44406</v>
      </c>
      <c r="C3006" t="s">
        <v>628</v>
      </c>
      <c r="D3006" t="s">
        <v>1021</v>
      </c>
      <c r="E3006" s="4">
        <v>46218</v>
      </c>
      <c r="F3006" s="6">
        <v>4.8750000000000002E-2</v>
      </c>
      <c r="G3006" s="6">
        <v>5.2699999999999997E-2</v>
      </c>
      <c r="H3006" s="6">
        <v>5.3370899999999999E-2</v>
      </c>
      <c r="I3006" s="6">
        <v>5.5E-2</v>
      </c>
      <c r="J3006" s="6">
        <v>5.2699999999999997E-2</v>
      </c>
      <c r="K3006" s="6">
        <v>5.2999699999999997E-2</v>
      </c>
      <c r="L3006" s="6">
        <v>5.3100000000000001E-2</v>
      </c>
      <c r="N3006" s="8">
        <v>13271000</v>
      </c>
      <c r="P3006" s="8">
        <v>4350000</v>
      </c>
      <c r="R3006" s="8">
        <v>4350000</v>
      </c>
      <c r="T3006" s="8">
        <v>3.0508045977011493</v>
      </c>
      <c r="U3006" s="8">
        <v>5.2999999999999999E-2</v>
      </c>
      <c r="V3006">
        <f t="shared" si="261"/>
        <v>2021</v>
      </c>
      <c r="W3006">
        <f t="shared" si="262"/>
        <v>2021</v>
      </c>
      <c r="X3006" t="str">
        <f t="shared" si="263"/>
        <v>PBS0</v>
      </c>
    </row>
    <row r="3007" spans="1:24" x14ac:dyDescent="0.2">
      <c r="A3007" s="4">
        <v>44404</v>
      </c>
      <c r="B3007" s="4">
        <v>44406</v>
      </c>
      <c r="C3007" t="s">
        <v>628</v>
      </c>
      <c r="D3007" t="s">
        <v>1008</v>
      </c>
      <c r="E3007" s="4">
        <v>46949</v>
      </c>
      <c r="F3007" s="6">
        <v>5.8749999999999997E-2</v>
      </c>
      <c r="G3007" s="6">
        <v>5.9200000000000003E-2</v>
      </c>
      <c r="H3007" s="6">
        <v>5.9604499999999998E-2</v>
      </c>
      <c r="I3007" s="6">
        <v>6.1499999999999999E-2</v>
      </c>
      <c r="J3007" s="6">
        <v>5.9200000000000003E-2</v>
      </c>
      <c r="K3007" s="6">
        <v>5.93968E-2</v>
      </c>
      <c r="L3007" s="6">
        <v>5.9499999999999997E-2</v>
      </c>
      <c r="N3007" s="8">
        <v>5327000</v>
      </c>
      <c r="P3007" s="8">
        <v>2650000</v>
      </c>
      <c r="R3007" s="8">
        <v>2650000</v>
      </c>
      <c r="T3007" s="8">
        <v>2.010188679245283</v>
      </c>
      <c r="U3007" s="8">
        <v>5.9400000000000001E-2</v>
      </c>
      <c r="V3007">
        <f t="shared" si="261"/>
        <v>2021</v>
      </c>
      <c r="W3007">
        <f t="shared" si="262"/>
        <v>2021</v>
      </c>
      <c r="X3007" t="str">
        <f t="shared" si="263"/>
        <v>PBS0</v>
      </c>
    </row>
    <row r="3008" spans="1:24" x14ac:dyDescent="0.2">
      <c r="A3008" s="4">
        <v>44404</v>
      </c>
      <c r="B3008" s="4">
        <v>44406</v>
      </c>
      <c r="C3008" t="s">
        <v>628</v>
      </c>
      <c r="D3008" t="s">
        <v>981</v>
      </c>
      <c r="E3008" s="4">
        <v>49018</v>
      </c>
      <c r="F3008" s="6">
        <v>6.3750000000000001E-2</v>
      </c>
      <c r="G3008" s="6">
        <v>6.4899999999999999E-2</v>
      </c>
      <c r="H3008" s="6">
        <v>6.5452700000000003E-2</v>
      </c>
      <c r="I3008" s="6">
        <v>6.6699999999999995E-2</v>
      </c>
      <c r="J3008" s="6">
        <v>6.4899999999999999E-2</v>
      </c>
      <c r="K3008" s="6">
        <v>6.5049499999999996E-2</v>
      </c>
      <c r="L3008" s="6">
        <v>6.5100000000000005E-2</v>
      </c>
      <c r="N3008" s="8">
        <v>9311000</v>
      </c>
      <c r="P3008" s="8">
        <v>200000</v>
      </c>
      <c r="R3008" s="8">
        <v>150000</v>
      </c>
      <c r="T3008" s="8">
        <v>62.073333333333331</v>
      </c>
      <c r="U3008" s="8">
        <v>6.5100000000000005E-2</v>
      </c>
      <c r="V3008">
        <f t="shared" si="261"/>
        <v>2021</v>
      </c>
      <c r="W3008">
        <f t="shared" si="262"/>
        <v>2021</v>
      </c>
      <c r="X3008" t="str">
        <f t="shared" si="263"/>
        <v>PBS0</v>
      </c>
    </row>
    <row r="3009" spans="1:24" x14ac:dyDescent="0.2">
      <c r="A3009" s="4">
        <v>44404</v>
      </c>
      <c r="B3009" s="4">
        <v>44406</v>
      </c>
      <c r="C3009" t="s">
        <v>628</v>
      </c>
      <c r="D3009" t="s">
        <v>906</v>
      </c>
      <c r="E3009" s="4">
        <v>53615</v>
      </c>
      <c r="F3009" s="6">
        <v>7.7499999999999999E-2</v>
      </c>
      <c r="G3009" s="6">
        <v>7.1999999999999995E-2</v>
      </c>
      <c r="H3009" s="6">
        <v>7.2164199999999998E-2</v>
      </c>
      <c r="I3009" s="6">
        <v>7.3499999999999996E-2</v>
      </c>
      <c r="J3009" s="6">
        <v>7.1999999999999995E-2</v>
      </c>
      <c r="K3009" s="6" t="s">
        <v>21</v>
      </c>
      <c r="L3009" s="6" t="s">
        <v>21</v>
      </c>
      <c r="N3009" s="8">
        <v>8483000</v>
      </c>
      <c r="P3009" s="8">
        <v>0</v>
      </c>
      <c r="R3009" s="8">
        <v>0</v>
      </c>
      <c r="T3009" s="8">
        <v>0</v>
      </c>
      <c r="U3009" s="8">
        <v>7.1900000000000006E-2</v>
      </c>
      <c r="V3009">
        <f t="shared" si="261"/>
        <v>2021</v>
      </c>
      <c r="W3009">
        <f t="shared" si="262"/>
        <v>2021</v>
      </c>
      <c r="X3009" t="str">
        <f t="shared" si="263"/>
        <v>PBS0</v>
      </c>
    </row>
    <row r="3010" spans="1:24" x14ac:dyDescent="0.2">
      <c r="A3010" s="4">
        <v>44411</v>
      </c>
      <c r="B3010" s="4">
        <v>44413</v>
      </c>
      <c r="C3010" t="s">
        <v>628</v>
      </c>
      <c r="D3010" t="s">
        <v>948</v>
      </c>
      <c r="E3010" s="4">
        <v>44504</v>
      </c>
      <c r="F3010" s="6" t="s">
        <v>630</v>
      </c>
      <c r="G3010" s="6">
        <v>2.8000000000000001E-2</v>
      </c>
      <c r="H3010" s="6">
        <v>3.0109500000000001E-2</v>
      </c>
      <c r="I3010" s="6">
        <v>3.15E-2</v>
      </c>
      <c r="J3010" s="6">
        <v>2.8000000000000001E-2</v>
      </c>
      <c r="K3010" s="6">
        <v>2.8215E-2</v>
      </c>
      <c r="L3010" s="6">
        <v>2.8500000000000001E-2</v>
      </c>
      <c r="M3010" s="8">
        <v>33000000</v>
      </c>
      <c r="N3010" s="8">
        <v>9910000</v>
      </c>
      <c r="O3010" s="8">
        <v>107783500</v>
      </c>
      <c r="P3010" s="8">
        <v>9000000</v>
      </c>
      <c r="Q3010" s="8">
        <v>65700000</v>
      </c>
      <c r="R3010" s="8">
        <v>1000000</v>
      </c>
      <c r="S3010" s="8">
        <v>34000000</v>
      </c>
      <c r="T3010" s="8">
        <v>9.91</v>
      </c>
      <c r="U3010" s="8">
        <v>0.03</v>
      </c>
      <c r="V3010">
        <f t="shared" si="261"/>
        <v>2021</v>
      </c>
      <c r="W3010">
        <f t="shared" si="262"/>
        <v>2021</v>
      </c>
      <c r="X3010" t="str">
        <f t="shared" si="263"/>
        <v>SPN1</v>
      </c>
    </row>
    <row r="3011" spans="1:24" x14ac:dyDescent="0.2">
      <c r="A3011" s="4">
        <v>44411</v>
      </c>
      <c r="B3011" s="4">
        <v>44413</v>
      </c>
      <c r="C3011" t="s">
        <v>628</v>
      </c>
      <c r="D3011" t="s">
        <v>1006</v>
      </c>
      <c r="E3011" s="4">
        <v>44343</v>
      </c>
      <c r="F3011" s="6" t="s">
        <v>630</v>
      </c>
      <c r="G3011" s="6">
        <v>3.09E-2</v>
      </c>
      <c r="H3011" s="6">
        <v>3.1849299999999997E-2</v>
      </c>
      <c r="I3011" s="6">
        <v>3.3500000000000002E-2</v>
      </c>
      <c r="J3011" s="6">
        <v>3.09E-2</v>
      </c>
      <c r="K3011" s="6">
        <v>3.1205E-2</v>
      </c>
      <c r="L3011" s="6">
        <v>3.1300000000000001E-2</v>
      </c>
      <c r="N3011" s="8">
        <v>8250000</v>
      </c>
      <c r="P3011" s="8">
        <v>6200000</v>
      </c>
      <c r="R3011" s="8">
        <v>2000000</v>
      </c>
      <c r="T3011" s="8">
        <v>4.125</v>
      </c>
      <c r="U3011" s="8">
        <v>3.15E-2</v>
      </c>
      <c r="V3011">
        <f t="shared" si="261"/>
        <v>2021</v>
      </c>
      <c r="W3011">
        <f t="shared" si="262"/>
        <v>2021</v>
      </c>
      <c r="X3011" t="str">
        <f t="shared" si="263"/>
        <v>SPN1</v>
      </c>
    </row>
    <row r="3012" spans="1:24" x14ac:dyDescent="0.2">
      <c r="A3012" s="4">
        <v>44411</v>
      </c>
      <c r="B3012" s="4">
        <v>44413</v>
      </c>
      <c r="C3012" t="s">
        <v>628</v>
      </c>
      <c r="D3012" t="s">
        <v>1012</v>
      </c>
      <c r="E3012" s="4">
        <v>46492</v>
      </c>
      <c r="F3012" s="6">
        <v>5.1249999999999997E-2</v>
      </c>
      <c r="G3012" s="6">
        <v>5.1900000000000002E-2</v>
      </c>
      <c r="H3012" s="6">
        <v>5.2437499999999998E-2</v>
      </c>
      <c r="I3012" s="6">
        <v>5.3999999999999999E-2</v>
      </c>
      <c r="J3012" s="6">
        <v>5.1900000000000002E-2</v>
      </c>
      <c r="K3012" s="6">
        <v>5.2178599999999999E-2</v>
      </c>
      <c r="L3012" s="6">
        <v>5.2299999999999999E-2</v>
      </c>
      <c r="N3012" s="8">
        <v>26317300</v>
      </c>
      <c r="P3012" s="8">
        <v>12500000</v>
      </c>
      <c r="R3012" s="8">
        <v>10500000</v>
      </c>
      <c r="T3012" s="8">
        <v>2.5064095238095239</v>
      </c>
      <c r="U3012" s="8">
        <v>5.2200000000000003E-2</v>
      </c>
      <c r="V3012">
        <f t="shared" si="261"/>
        <v>2021</v>
      </c>
      <c r="W3012">
        <f t="shared" si="262"/>
        <v>2021</v>
      </c>
      <c r="X3012" t="str">
        <f t="shared" si="263"/>
        <v>FR00</v>
      </c>
    </row>
    <row r="3013" spans="1:24" x14ac:dyDescent="0.2">
      <c r="A3013" s="4">
        <v>44411</v>
      </c>
      <c r="B3013" s="4">
        <v>44413</v>
      </c>
      <c r="C3013" t="s">
        <v>628</v>
      </c>
      <c r="D3013" t="s">
        <v>1013</v>
      </c>
      <c r="E3013" s="4">
        <v>48319</v>
      </c>
      <c r="F3013" s="6">
        <v>6.3750000000000001E-2</v>
      </c>
      <c r="G3013" s="6">
        <v>6.25E-2</v>
      </c>
      <c r="H3013" s="6">
        <v>6.3111500000000001E-2</v>
      </c>
      <c r="I3013" s="6">
        <v>6.5000000000000002E-2</v>
      </c>
      <c r="J3013" s="6">
        <v>6.25E-2</v>
      </c>
      <c r="K3013" s="6">
        <v>6.2785300000000002E-2</v>
      </c>
      <c r="L3013" s="6">
        <v>6.3E-2</v>
      </c>
      <c r="N3013" s="8">
        <v>39575200</v>
      </c>
      <c r="P3013" s="8">
        <v>29800000</v>
      </c>
      <c r="R3013" s="8">
        <v>12350000</v>
      </c>
      <c r="T3013" s="8">
        <v>3.2044696356275302</v>
      </c>
      <c r="U3013" s="8">
        <v>6.3E-2</v>
      </c>
      <c r="V3013">
        <f t="shared" si="261"/>
        <v>2021</v>
      </c>
      <c r="W3013">
        <f t="shared" si="262"/>
        <v>2021</v>
      </c>
      <c r="X3013" t="str">
        <f t="shared" si="263"/>
        <v>FR00</v>
      </c>
    </row>
    <row r="3014" spans="1:24" x14ac:dyDescent="0.2">
      <c r="A3014" s="4">
        <v>44411</v>
      </c>
      <c r="B3014" s="4">
        <v>44413</v>
      </c>
      <c r="C3014" t="s">
        <v>628</v>
      </c>
      <c r="D3014" t="s">
        <v>974</v>
      </c>
      <c r="E3014" s="4">
        <v>49841</v>
      </c>
      <c r="F3014" s="6">
        <v>6.25E-2</v>
      </c>
      <c r="G3014" s="6">
        <v>6.25E-2</v>
      </c>
      <c r="H3014" s="6">
        <v>6.3431000000000001E-2</v>
      </c>
      <c r="I3014" s="6">
        <v>6.4299999999999996E-2</v>
      </c>
      <c r="J3014" s="6">
        <v>6.25E-2</v>
      </c>
      <c r="K3014" s="6">
        <v>6.2981700000000002E-2</v>
      </c>
      <c r="L3014" s="6">
        <v>6.3200000000000006E-2</v>
      </c>
      <c r="N3014" s="8">
        <v>4308500</v>
      </c>
      <c r="P3014" s="8">
        <v>800000</v>
      </c>
      <c r="R3014" s="8">
        <v>750000</v>
      </c>
      <c r="T3014" s="8">
        <v>5.7446666666666664</v>
      </c>
      <c r="U3014" s="8">
        <v>6.3E-2</v>
      </c>
      <c r="V3014">
        <f t="shared" si="261"/>
        <v>2021</v>
      </c>
      <c r="W3014">
        <f t="shared" si="262"/>
        <v>2021</v>
      </c>
      <c r="X3014" t="str">
        <f t="shared" si="263"/>
        <v>FR00</v>
      </c>
    </row>
    <row r="3015" spans="1:24" x14ac:dyDescent="0.2">
      <c r="A3015" s="4">
        <v>44411</v>
      </c>
      <c r="B3015" s="4">
        <v>44413</v>
      </c>
      <c r="C3015" t="s">
        <v>628</v>
      </c>
      <c r="D3015" t="s">
        <v>1014</v>
      </c>
      <c r="E3015" s="4">
        <v>52032</v>
      </c>
      <c r="F3015" s="6">
        <v>7.1249999999999994E-2</v>
      </c>
      <c r="G3015" s="6">
        <v>6.88E-2</v>
      </c>
      <c r="H3015" s="6">
        <v>6.9423899999999997E-2</v>
      </c>
      <c r="I3015" s="6">
        <v>7.2499999999999995E-2</v>
      </c>
      <c r="J3015" s="6">
        <v>6.88E-2</v>
      </c>
      <c r="K3015" s="6">
        <v>6.9198899999999994E-2</v>
      </c>
      <c r="L3015" s="6">
        <v>6.9400000000000003E-2</v>
      </c>
      <c r="N3015" s="8">
        <v>16679300</v>
      </c>
      <c r="P3015" s="8">
        <v>6600000</v>
      </c>
      <c r="R3015" s="8">
        <v>6600000</v>
      </c>
      <c r="T3015" s="8">
        <v>2.5271666666666666</v>
      </c>
      <c r="U3015" s="8">
        <v>6.9199999999999998E-2</v>
      </c>
      <c r="V3015">
        <f t="shared" si="261"/>
        <v>2021</v>
      </c>
      <c r="W3015">
        <f t="shared" si="262"/>
        <v>2021</v>
      </c>
      <c r="X3015" t="str">
        <f t="shared" si="263"/>
        <v>FR00</v>
      </c>
    </row>
    <row r="3016" spans="1:24" x14ac:dyDescent="0.2">
      <c r="A3016" s="4">
        <v>44411</v>
      </c>
      <c r="B3016" s="4">
        <v>44413</v>
      </c>
      <c r="C3016" t="s">
        <v>628</v>
      </c>
      <c r="D3016" t="s">
        <v>975</v>
      </c>
      <c r="E3016" s="4">
        <v>55380</v>
      </c>
      <c r="F3016" s="6">
        <v>6.8750000000000006E-2</v>
      </c>
      <c r="G3016" s="6">
        <v>6.8199999999999997E-2</v>
      </c>
      <c r="H3016" s="6">
        <v>6.9042199999999998E-2</v>
      </c>
      <c r="I3016" s="6">
        <v>7.0000000000000007E-2</v>
      </c>
      <c r="J3016" s="6">
        <v>6.8199999999999997E-2</v>
      </c>
      <c r="K3016" s="6">
        <v>6.8798300000000007E-2</v>
      </c>
      <c r="L3016" s="6">
        <v>6.8900000000000003E-2</v>
      </c>
      <c r="N3016" s="8">
        <v>2743200</v>
      </c>
      <c r="P3016" s="8">
        <v>800000</v>
      </c>
      <c r="R3016" s="8">
        <v>800000</v>
      </c>
      <c r="T3016" s="8">
        <v>3.4289999999999998</v>
      </c>
      <c r="U3016" s="8">
        <v>6.88E-2</v>
      </c>
      <c r="V3016">
        <f t="shared" si="261"/>
        <v>2021</v>
      </c>
      <c r="W3016">
        <f t="shared" si="262"/>
        <v>2021</v>
      </c>
      <c r="X3016" t="str">
        <f t="shared" si="263"/>
        <v>FR00</v>
      </c>
    </row>
    <row r="3017" spans="1:24" x14ac:dyDescent="0.2">
      <c r="A3017" s="4">
        <v>44418</v>
      </c>
      <c r="B3017" s="4">
        <v>44421</v>
      </c>
      <c r="C3017" t="s">
        <v>628</v>
      </c>
      <c r="D3017" t="s">
        <v>1022</v>
      </c>
      <c r="E3017" s="4">
        <v>44604</v>
      </c>
      <c r="F3017" s="6" t="s">
        <v>630</v>
      </c>
      <c r="G3017" s="6">
        <v>2.93E-2</v>
      </c>
      <c r="H3017" s="6">
        <v>3.0091199999999999E-2</v>
      </c>
      <c r="I3017" s="6">
        <v>3.2199999999999999E-2</v>
      </c>
      <c r="J3017" s="6">
        <v>2.93E-2</v>
      </c>
      <c r="K3017" s="6">
        <v>2.9360000000000001E-2</v>
      </c>
      <c r="L3017" s="6">
        <v>2.9399999999999999E-2</v>
      </c>
      <c r="M3017" s="8">
        <v>12000000</v>
      </c>
      <c r="N3017" s="8">
        <v>10255000</v>
      </c>
      <c r="O3017" s="8">
        <v>51659700</v>
      </c>
      <c r="P3017" s="8">
        <v>2400000</v>
      </c>
      <c r="Q3017" s="8">
        <v>17992714</v>
      </c>
      <c r="R3017" s="8">
        <v>500000</v>
      </c>
      <c r="S3017" s="8">
        <v>11000000</v>
      </c>
      <c r="T3017" s="8">
        <v>20.51</v>
      </c>
      <c r="U3017" s="8">
        <v>2.9499999999999998E-2</v>
      </c>
      <c r="V3017">
        <f t="shared" si="261"/>
        <v>2021</v>
      </c>
      <c r="W3017">
        <f t="shared" si="262"/>
        <v>2021</v>
      </c>
      <c r="X3017" t="str">
        <f t="shared" si="263"/>
        <v>SPNS</v>
      </c>
    </row>
    <row r="3018" spans="1:24" x14ac:dyDescent="0.2">
      <c r="A3018" s="4">
        <v>44418</v>
      </c>
      <c r="B3018" s="4">
        <v>44421</v>
      </c>
      <c r="C3018" t="s">
        <v>628</v>
      </c>
      <c r="D3018" t="s">
        <v>1020</v>
      </c>
      <c r="E3018" s="4">
        <v>45488</v>
      </c>
      <c r="F3018" s="6">
        <v>0.04</v>
      </c>
      <c r="G3018" s="6">
        <v>4.36E-2</v>
      </c>
      <c r="H3018" s="6">
        <v>4.4559399999999999E-2</v>
      </c>
      <c r="I3018" s="6">
        <v>4.5999999999999999E-2</v>
      </c>
      <c r="J3018" s="6">
        <v>4.36E-2</v>
      </c>
      <c r="K3018" s="6">
        <v>4.3806200000000003E-2</v>
      </c>
      <c r="L3018" s="6">
        <v>4.3900000000000002E-2</v>
      </c>
      <c r="N3018" s="8">
        <v>12058000</v>
      </c>
      <c r="P3018" s="8">
        <v>4000000</v>
      </c>
      <c r="R3018" s="8">
        <v>2200000</v>
      </c>
      <c r="T3018" s="8">
        <v>5.4809090909090905</v>
      </c>
      <c r="U3018" s="8">
        <v>4.3900000000000002E-2</v>
      </c>
      <c r="V3018">
        <f t="shared" si="261"/>
        <v>2021</v>
      </c>
      <c r="W3018">
        <f t="shared" si="262"/>
        <v>2021</v>
      </c>
      <c r="X3018" t="str">
        <f t="shared" si="263"/>
        <v>PBS0</v>
      </c>
    </row>
    <row r="3019" spans="1:24" x14ac:dyDescent="0.2">
      <c r="A3019" s="4">
        <v>44418</v>
      </c>
      <c r="B3019" s="4">
        <v>44421</v>
      </c>
      <c r="C3019" t="s">
        <v>628</v>
      </c>
      <c r="D3019" t="s">
        <v>1021</v>
      </c>
      <c r="E3019" s="4">
        <v>46218</v>
      </c>
      <c r="F3019" s="6">
        <v>4.8750000000000002E-2</v>
      </c>
      <c r="G3019" s="6">
        <v>5.0999999999999997E-2</v>
      </c>
      <c r="H3019" s="6">
        <v>5.1674499999999998E-2</v>
      </c>
      <c r="I3019" s="6">
        <v>5.2999999999999999E-2</v>
      </c>
      <c r="J3019" s="6">
        <v>5.0999999999999997E-2</v>
      </c>
      <c r="K3019" s="6">
        <v>5.1223999999999999E-2</v>
      </c>
      <c r="L3019" s="6">
        <v>5.1299999999999998E-2</v>
      </c>
      <c r="N3019" s="8">
        <v>8490000</v>
      </c>
      <c r="P3019" s="8">
        <v>3650000</v>
      </c>
      <c r="R3019" s="8">
        <v>2200000</v>
      </c>
      <c r="T3019" s="8">
        <v>3.8590909090909089</v>
      </c>
      <c r="U3019" s="8">
        <v>5.1299999999999998E-2</v>
      </c>
      <c r="V3019">
        <f t="shared" si="261"/>
        <v>2021</v>
      </c>
      <c r="W3019">
        <f t="shared" si="262"/>
        <v>2021</v>
      </c>
      <c r="X3019" t="str">
        <f t="shared" si="263"/>
        <v>PBS0</v>
      </c>
    </row>
    <row r="3020" spans="1:24" x14ac:dyDescent="0.2">
      <c r="A3020" s="4">
        <v>44418</v>
      </c>
      <c r="B3020" s="4">
        <v>44421</v>
      </c>
      <c r="C3020" t="s">
        <v>628</v>
      </c>
      <c r="D3020" t="s">
        <v>981</v>
      </c>
      <c r="E3020" s="4">
        <v>49018</v>
      </c>
      <c r="F3020" s="6">
        <v>5.8749999999999997E-2</v>
      </c>
      <c r="G3020" s="6">
        <v>6.4500000000000002E-2</v>
      </c>
      <c r="H3020" s="6">
        <v>6.5263199999999993E-2</v>
      </c>
      <c r="I3020" s="6">
        <v>6.8199999999999997E-2</v>
      </c>
      <c r="J3020" s="6">
        <v>6.4500000000000002E-2</v>
      </c>
      <c r="K3020" s="6">
        <v>6.4500000000000002E-2</v>
      </c>
      <c r="L3020" s="6">
        <v>6.4500000000000002E-2</v>
      </c>
      <c r="N3020" s="8">
        <v>8851800</v>
      </c>
      <c r="P3020" s="8">
        <v>1400000</v>
      </c>
      <c r="R3020" s="8">
        <v>1400000</v>
      </c>
      <c r="T3020" s="8">
        <v>6.3227142857142855</v>
      </c>
      <c r="U3020" s="8">
        <v>6.4500000000000002E-2</v>
      </c>
      <c r="V3020">
        <f t="shared" si="261"/>
        <v>2021</v>
      </c>
      <c r="W3020">
        <f t="shared" si="262"/>
        <v>2021</v>
      </c>
      <c r="X3020" t="str">
        <f t="shared" si="263"/>
        <v>PBS0</v>
      </c>
    </row>
    <row r="3021" spans="1:24" x14ac:dyDescent="0.2">
      <c r="A3021" s="4">
        <v>44418</v>
      </c>
      <c r="B3021" s="4">
        <v>44421</v>
      </c>
      <c r="C3021" t="s">
        <v>628</v>
      </c>
      <c r="D3021" t="s">
        <v>337</v>
      </c>
      <c r="E3021" s="4">
        <v>50086</v>
      </c>
      <c r="F3021" s="6">
        <v>6.3750000000000001E-2</v>
      </c>
      <c r="G3021" s="6">
        <v>6.4799999999999996E-2</v>
      </c>
      <c r="H3021" s="6">
        <v>6.4923800000000004E-2</v>
      </c>
      <c r="I3021" s="6">
        <v>6.6600000000000006E-2</v>
      </c>
      <c r="J3021" s="6">
        <v>6.4799999999999996E-2</v>
      </c>
      <c r="K3021" s="6">
        <v>6.4799999999999996E-2</v>
      </c>
      <c r="L3021" s="6">
        <v>6.4799999999999996E-2</v>
      </c>
      <c r="N3021" s="8">
        <v>3534900</v>
      </c>
      <c r="P3021" s="8">
        <v>1592714</v>
      </c>
      <c r="R3021" s="8">
        <v>1400000</v>
      </c>
      <c r="T3021" s="8">
        <v>2.5249285714285716</v>
      </c>
      <c r="U3021" s="8">
        <v>6.5000000000000002E-2</v>
      </c>
      <c r="V3021">
        <f t="shared" si="261"/>
        <v>2021</v>
      </c>
      <c r="W3021">
        <f t="shared" si="262"/>
        <v>2021</v>
      </c>
      <c r="X3021" t="str">
        <f t="shared" si="263"/>
        <v>PBS0</v>
      </c>
    </row>
    <row r="3022" spans="1:24" x14ac:dyDescent="0.2">
      <c r="A3022" s="4">
        <v>44418</v>
      </c>
      <c r="B3022" s="4">
        <v>44421</v>
      </c>
      <c r="C3022" t="s">
        <v>628</v>
      </c>
      <c r="D3022" t="s">
        <v>906</v>
      </c>
      <c r="E3022" s="4">
        <v>53615</v>
      </c>
      <c r="F3022" s="6">
        <v>7.7499999999999999E-2</v>
      </c>
      <c r="G3022" s="6">
        <v>7.0999999999999994E-2</v>
      </c>
      <c r="H3022" s="6">
        <v>7.1715399999999999E-2</v>
      </c>
      <c r="I3022" s="6">
        <v>7.3300000000000004E-2</v>
      </c>
      <c r="J3022" s="6">
        <v>7.0999999999999994E-2</v>
      </c>
      <c r="K3022" s="6">
        <v>7.1381500000000001E-2</v>
      </c>
      <c r="L3022" s="6">
        <v>7.1499999999999994E-2</v>
      </c>
      <c r="N3022" s="8">
        <v>8470000</v>
      </c>
      <c r="P3022" s="8">
        <v>4950000</v>
      </c>
      <c r="R3022" s="8">
        <v>3300000</v>
      </c>
      <c r="T3022" s="8">
        <v>2.5666666666666669</v>
      </c>
      <c r="U3022" s="8">
        <v>7.1499999999999994E-2</v>
      </c>
      <c r="V3022">
        <f t="shared" si="261"/>
        <v>2021</v>
      </c>
      <c r="W3022">
        <f t="shared" si="262"/>
        <v>2021</v>
      </c>
      <c r="X3022" t="str">
        <f t="shared" si="263"/>
        <v>PBS0</v>
      </c>
    </row>
    <row r="3023" spans="1:24" x14ac:dyDescent="0.2">
      <c r="A3023" s="4">
        <v>44426</v>
      </c>
      <c r="B3023" s="4">
        <v>44428</v>
      </c>
      <c r="C3023" t="s">
        <v>628</v>
      </c>
      <c r="D3023" t="s">
        <v>1023</v>
      </c>
      <c r="E3023" s="4">
        <v>44518</v>
      </c>
      <c r="F3023" s="6" t="s">
        <v>630</v>
      </c>
      <c r="G3023" s="6">
        <v>2.8000000000000001E-2</v>
      </c>
      <c r="H3023" s="6">
        <v>2.8660399999999999E-2</v>
      </c>
      <c r="I3023" s="6">
        <v>0.03</v>
      </c>
      <c r="J3023" s="6">
        <v>2.8000000000000001E-2</v>
      </c>
      <c r="K3023" s="6">
        <v>2.8176E-2</v>
      </c>
      <c r="L3023" s="6">
        <v>2.8299999999999999E-2</v>
      </c>
      <c r="M3023" s="8">
        <v>33000000</v>
      </c>
      <c r="N3023" s="8">
        <v>5115000</v>
      </c>
      <c r="O3023" s="8">
        <v>77070100</v>
      </c>
      <c r="P3023" s="8">
        <v>4650000</v>
      </c>
      <c r="Q3023" s="8">
        <v>45550000</v>
      </c>
      <c r="R3023" s="8">
        <v>1000000</v>
      </c>
      <c r="S3023" s="8">
        <v>30000000</v>
      </c>
      <c r="T3023" s="8">
        <v>5.1150000000000002</v>
      </c>
      <c r="U3023" s="8">
        <v>2.8500000000000001E-2</v>
      </c>
      <c r="V3023">
        <f t="shared" si="261"/>
        <v>2021</v>
      </c>
      <c r="W3023">
        <f t="shared" si="262"/>
        <v>2021</v>
      </c>
      <c r="X3023" t="str">
        <f t="shared" si="263"/>
        <v>SPN0</v>
      </c>
    </row>
    <row r="3024" spans="1:24" x14ac:dyDescent="0.2">
      <c r="A3024" s="4">
        <v>44426</v>
      </c>
      <c r="B3024" s="4">
        <v>44428</v>
      </c>
      <c r="C3024" t="s">
        <v>628</v>
      </c>
      <c r="D3024" t="s">
        <v>1024</v>
      </c>
      <c r="E3024" s="4">
        <v>44781</v>
      </c>
      <c r="F3024" s="6" t="s">
        <v>630</v>
      </c>
      <c r="G3024" s="6">
        <v>3.04E-2</v>
      </c>
      <c r="H3024" s="6">
        <v>3.1423800000000002E-2</v>
      </c>
      <c r="I3024" s="6">
        <v>3.3399999999999999E-2</v>
      </c>
      <c r="J3024" s="6">
        <v>3.04E-2</v>
      </c>
      <c r="K3024" s="6">
        <v>3.074E-2</v>
      </c>
      <c r="L3024" s="6">
        <v>3.09E-2</v>
      </c>
      <c r="N3024" s="8">
        <v>8000000</v>
      </c>
      <c r="P3024" s="8">
        <v>7400000</v>
      </c>
      <c r="R3024" s="8">
        <v>2000000</v>
      </c>
      <c r="T3024" s="8">
        <v>4</v>
      </c>
      <c r="U3024" s="8">
        <v>3.1199999999999999E-2</v>
      </c>
      <c r="V3024">
        <f t="shared" si="261"/>
        <v>2021</v>
      </c>
      <c r="W3024">
        <f t="shared" si="262"/>
        <v>2021</v>
      </c>
      <c r="X3024" t="str">
        <f t="shared" si="263"/>
        <v>SPN1</v>
      </c>
    </row>
    <row r="3025" spans="1:24" x14ac:dyDescent="0.2">
      <c r="A3025" s="4">
        <v>44426</v>
      </c>
      <c r="B3025" s="4">
        <v>44428</v>
      </c>
      <c r="C3025" t="s">
        <v>628</v>
      </c>
      <c r="D3025" t="s">
        <v>1012</v>
      </c>
      <c r="E3025" s="4">
        <v>46492</v>
      </c>
      <c r="F3025" s="6">
        <v>5.1249999999999997E-2</v>
      </c>
      <c r="G3025" s="6">
        <v>5.2499999999999998E-2</v>
      </c>
      <c r="H3025" s="6">
        <v>5.30558E-2</v>
      </c>
      <c r="I3025" s="6">
        <v>5.45E-2</v>
      </c>
      <c r="J3025" s="6">
        <v>5.2499999999999998E-2</v>
      </c>
      <c r="K3025" s="6">
        <v>5.2771999999999999E-2</v>
      </c>
      <c r="L3025" s="6">
        <v>5.2900000000000003E-2</v>
      </c>
      <c r="N3025" s="8">
        <v>18172100</v>
      </c>
      <c r="P3025" s="8">
        <v>10700000</v>
      </c>
      <c r="R3025" s="8">
        <v>9450000</v>
      </c>
      <c r="T3025" s="8">
        <v>1.922973544973545</v>
      </c>
      <c r="U3025" s="8">
        <v>5.28E-2</v>
      </c>
      <c r="V3025">
        <f t="shared" si="261"/>
        <v>2021</v>
      </c>
      <c r="W3025">
        <f t="shared" si="262"/>
        <v>2021</v>
      </c>
      <c r="X3025" t="str">
        <f t="shared" si="263"/>
        <v>FR00</v>
      </c>
    </row>
    <row r="3026" spans="1:24" x14ac:dyDescent="0.2">
      <c r="A3026" s="4">
        <v>44426</v>
      </c>
      <c r="B3026" s="4">
        <v>44428</v>
      </c>
      <c r="C3026" t="s">
        <v>628</v>
      </c>
      <c r="D3026" t="s">
        <v>1013</v>
      </c>
      <c r="E3026" s="4">
        <v>48319</v>
      </c>
      <c r="F3026" s="6">
        <v>6.3750000000000001E-2</v>
      </c>
      <c r="G3026" s="6">
        <v>6.2600000000000003E-2</v>
      </c>
      <c r="H3026" s="6">
        <v>6.3414499999999999E-2</v>
      </c>
      <c r="I3026" s="6">
        <v>6.5000000000000002E-2</v>
      </c>
      <c r="J3026" s="6">
        <v>6.2600000000000003E-2</v>
      </c>
      <c r="K3026" s="6">
        <v>6.2999700000000006E-2</v>
      </c>
      <c r="L3026" s="6">
        <v>6.3299999999999995E-2</v>
      </c>
      <c r="N3026" s="8">
        <v>25228100</v>
      </c>
      <c r="P3026" s="8">
        <v>8750000</v>
      </c>
      <c r="R3026" s="8">
        <v>8750000</v>
      </c>
      <c r="T3026" s="8">
        <v>2.8832114285714288</v>
      </c>
      <c r="U3026" s="8">
        <v>6.3E-2</v>
      </c>
      <c r="V3026">
        <f t="shared" si="261"/>
        <v>2021</v>
      </c>
      <c r="W3026">
        <f t="shared" si="262"/>
        <v>2021</v>
      </c>
      <c r="X3026" t="str">
        <f t="shared" si="263"/>
        <v>FR00</v>
      </c>
    </row>
    <row r="3027" spans="1:24" x14ac:dyDescent="0.2">
      <c r="A3027" s="4">
        <v>44426</v>
      </c>
      <c r="B3027" s="4">
        <v>44428</v>
      </c>
      <c r="C3027" t="s">
        <v>628</v>
      </c>
      <c r="D3027" t="s">
        <v>974</v>
      </c>
      <c r="E3027" s="4">
        <v>49841</v>
      </c>
      <c r="F3027" s="6">
        <v>6.25E-2</v>
      </c>
      <c r="G3027" s="6">
        <v>6.2700000000000006E-2</v>
      </c>
      <c r="H3027" s="6">
        <v>6.3436199999999998E-2</v>
      </c>
      <c r="I3027" s="6">
        <v>6.4000000000000001E-2</v>
      </c>
      <c r="J3027" s="6">
        <v>6.2700000000000006E-2</v>
      </c>
      <c r="K3027" s="6">
        <v>6.32934E-2</v>
      </c>
      <c r="L3027" s="6">
        <v>6.3500000000000001E-2</v>
      </c>
      <c r="N3027" s="8">
        <v>3316100</v>
      </c>
      <c r="P3027" s="8">
        <v>1350000</v>
      </c>
      <c r="R3027" s="8">
        <v>1350000</v>
      </c>
      <c r="T3027" s="8">
        <v>2.4563703703703705</v>
      </c>
      <c r="U3027" s="8">
        <v>6.3299999999999995E-2</v>
      </c>
      <c r="V3027">
        <f t="shared" si="261"/>
        <v>2021</v>
      </c>
      <c r="W3027">
        <f t="shared" si="262"/>
        <v>2021</v>
      </c>
      <c r="X3027" t="str">
        <f t="shared" si="263"/>
        <v>FR00</v>
      </c>
    </row>
    <row r="3028" spans="1:24" x14ac:dyDescent="0.2">
      <c r="A3028" s="4">
        <v>44426</v>
      </c>
      <c r="B3028" s="4">
        <v>44428</v>
      </c>
      <c r="C3028" t="s">
        <v>628</v>
      </c>
      <c r="D3028" t="s">
        <v>1014</v>
      </c>
      <c r="E3028" s="4">
        <v>52032</v>
      </c>
      <c r="F3028" s="6">
        <v>7.1249999999999994E-2</v>
      </c>
      <c r="G3028" s="6">
        <v>6.88E-2</v>
      </c>
      <c r="H3028" s="6">
        <v>6.9824999999999998E-2</v>
      </c>
      <c r="I3028" s="6">
        <v>7.1999999999999995E-2</v>
      </c>
      <c r="J3028" s="6">
        <v>6.88E-2</v>
      </c>
      <c r="K3028" s="6">
        <v>6.9278300000000001E-2</v>
      </c>
      <c r="L3028" s="6">
        <v>6.9599999999999995E-2</v>
      </c>
      <c r="N3028" s="8">
        <v>14771400</v>
      </c>
      <c r="P3028" s="8">
        <v>11700000</v>
      </c>
      <c r="R3028" s="8">
        <v>6450000</v>
      </c>
      <c r="T3028" s="8">
        <v>2.2901395348837208</v>
      </c>
      <c r="U3028" s="8">
        <v>6.9599999999999995E-2</v>
      </c>
      <c r="V3028">
        <f t="shared" si="261"/>
        <v>2021</v>
      </c>
      <c r="W3028">
        <f t="shared" si="262"/>
        <v>2021</v>
      </c>
      <c r="X3028" t="str">
        <f t="shared" si="263"/>
        <v>FR00</v>
      </c>
    </row>
    <row r="3029" spans="1:24" x14ac:dyDescent="0.2">
      <c r="A3029" s="4">
        <v>44426</v>
      </c>
      <c r="B3029" s="4">
        <v>44428</v>
      </c>
      <c r="C3029" t="s">
        <v>628</v>
      </c>
      <c r="D3029" t="s">
        <v>975</v>
      </c>
      <c r="E3029" s="4">
        <v>55380</v>
      </c>
      <c r="F3029" s="6">
        <v>6.8750000000000006E-2</v>
      </c>
      <c r="G3029" s="6">
        <v>6.8400000000000002E-2</v>
      </c>
      <c r="H3029" s="6">
        <v>6.9007299999999994E-2</v>
      </c>
      <c r="I3029" s="6">
        <v>7.0699999999999999E-2</v>
      </c>
      <c r="J3029" s="6">
        <v>6.8400000000000002E-2</v>
      </c>
      <c r="K3029" s="6">
        <v>6.8792900000000004E-2</v>
      </c>
      <c r="L3029" s="6">
        <v>6.9000000000000006E-2</v>
      </c>
      <c r="N3029" s="8">
        <v>2467400</v>
      </c>
      <c r="P3029" s="8">
        <v>1000000</v>
      </c>
      <c r="R3029" s="8">
        <v>1000000</v>
      </c>
      <c r="T3029" s="8">
        <v>2.4674</v>
      </c>
      <c r="U3029" s="8">
        <v>6.88E-2</v>
      </c>
      <c r="V3029">
        <f t="shared" si="261"/>
        <v>2021</v>
      </c>
      <c r="W3029">
        <f t="shared" si="262"/>
        <v>2021</v>
      </c>
      <c r="X3029" t="str">
        <f t="shared" si="263"/>
        <v>FR00</v>
      </c>
    </row>
    <row r="3030" spans="1:24" x14ac:dyDescent="0.2">
      <c r="A3030" s="4">
        <v>44428</v>
      </c>
      <c r="B3030" s="4">
        <v>44432</v>
      </c>
      <c r="C3030" t="s">
        <v>642</v>
      </c>
      <c r="D3030" t="s">
        <v>831</v>
      </c>
      <c r="E3030" s="4">
        <v>47741</v>
      </c>
      <c r="F3030" s="6">
        <v>7.0000000000000007E-2</v>
      </c>
      <c r="K3030" s="6">
        <v>6.0499999999999998E-2</v>
      </c>
      <c r="N3030" s="8">
        <v>4500000</v>
      </c>
      <c r="O3030" s="8">
        <v>4500000</v>
      </c>
      <c r="P3030" s="8">
        <v>4500000</v>
      </c>
      <c r="Q3030" s="8">
        <v>4500000</v>
      </c>
      <c r="R3030" s="8">
        <v>4500000</v>
      </c>
      <c r="S3030" s="8">
        <v>4500000</v>
      </c>
      <c r="T3030" s="8">
        <v>1</v>
      </c>
      <c r="V3030">
        <f t="shared" si="261"/>
        <v>2021</v>
      </c>
      <c r="W3030">
        <f t="shared" si="262"/>
        <v>2021</v>
      </c>
      <c r="X3030" t="str">
        <f t="shared" si="263"/>
        <v>FR00</v>
      </c>
    </row>
    <row r="3031" spans="1:24" x14ac:dyDescent="0.2">
      <c r="A3031" s="4">
        <v>44432</v>
      </c>
      <c r="B3031" s="4">
        <v>44434</v>
      </c>
      <c r="C3031" t="s">
        <v>628</v>
      </c>
      <c r="D3031" t="s">
        <v>1022</v>
      </c>
      <c r="E3031" s="4">
        <v>44604</v>
      </c>
      <c r="F3031" s="6" t="s">
        <v>630</v>
      </c>
      <c r="G3031" s="6">
        <v>2.8500000000000001E-2</v>
      </c>
      <c r="H3031" s="6">
        <v>2.9152500000000001E-2</v>
      </c>
      <c r="I3031" s="6">
        <v>0.03</v>
      </c>
      <c r="J3031" s="6">
        <v>2.8500000000000001E-2</v>
      </c>
      <c r="K3031" s="6">
        <v>0</v>
      </c>
      <c r="L3031" s="6">
        <v>0</v>
      </c>
      <c r="M3031" s="8">
        <v>10000000</v>
      </c>
      <c r="N3031" s="8">
        <v>7355000</v>
      </c>
      <c r="O3031" s="8">
        <v>52468000</v>
      </c>
      <c r="P3031" s="8">
        <v>6150000</v>
      </c>
      <c r="Q3031" s="8">
        <v>16500000</v>
      </c>
      <c r="R3031" s="8">
        <v>0</v>
      </c>
      <c r="S3031" s="8">
        <v>9000000</v>
      </c>
      <c r="T3031" s="8">
        <v>0</v>
      </c>
      <c r="U3031" s="8">
        <v>2.69E-2</v>
      </c>
      <c r="V3031">
        <f t="shared" si="261"/>
        <v>2021</v>
      </c>
      <c r="W3031">
        <f t="shared" si="262"/>
        <v>2021</v>
      </c>
      <c r="X3031" t="str">
        <f t="shared" si="263"/>
        <v>SPNS</v>
      </c>
    </row>
    <row r="3032" spans="1:24" x14ac:dyDescent="0.2">
      <c r="A3032" s="4">
        <v>44432</v>
      </c>
      <c r="B3032" s="4">
        <v>44434</v>
      </c>
      <c r="C3032" t="s">
        <v>628</v>
      </c>
      <c r="D3032" t="s">
        <v>1020</v>
      </c>
      <c r="E3032" s="4">
        <v>45488</v>
      </c>
      <c r="F3032" s="6">
        <v>0.04</v>
      </c>
      <c r="G3032" s="6">
        <v>4.3200000000000002E-2</v>
      </c>
      <c r="H3032" s="6">
        <v>4.3987900000000003E-2</v>
      </c>
      <c r="I3032" s="6">
        <v>4.53E-2</v>
      </c>
      <c r="J3032" s="6">
        <v>4.3200000000000002E-2</v>
      </c>
      <c r="K3032" s="6">
        <v>4.34125E-2</v>
      </c>
      <c r="L3032" s="6">
        <v>4.3499999999999997E-2</v>
      </c>
      <c r="N3032" s="8">
        <v>13994000</v>
      </c>
      <c r="P3032" s="8">
        <v>3650000</v>
      </c>
      <c r="R3032" s="8">
        <v>2450000</v>
      </c>
      <c r="T3032" s="8">
        <v>5.7118367346938772</v>
      </c>
      <c r="U3032" s="8">
        <v>4.3499999999999997E-2</v>
      </c>
      <c r="V3032">
        <f t="shared" si="261"/>
        <v>2021</v>
      </c>
      <c r="W3032">
        <f t="shared" si="262"/>
        <v>2021</v>
      </c>
      <c r="X3032" t="str">
        <f t="shared" si="263"/>
        <v>PBS0</v>
      </c>
    </row>
    <row r="3033" spans="1:24" x14ac:dyDescent="0.2">
      <c r="A3033" s="4">
        <v>44432</v>
      </c>
      <c r="B3033" s="4">
        <v>44434</v>
      </c>
      <c r="C3033" t="s">
        <v>628</v>
      </c>
      <c r="D3033" t="s">
        <v>1021</v>
      </c>
      <c r="E3033" s="4">
        <v>46218</v>
      </c>
      <c r="F3033" s="6">
        <v>4.8750000000000002E-2</v>
      </c>
      <c r="G3033" s="6">
        <v>5.0700000000000002E-2</v>
      </c>
      <c r="H3033" s="6">
        <v>5.1262299999999997E-2</v>
      </c>
      <c r="I3033" s="6">
        <v>5.2400000000000002E-2</v>
      </c>
      <c r="J3033" s="6">
        <v>5.0700000000000002E-2</v>
      </c>
      <c r="K3033" s="6">
        <v>5.0897100000000001E-2</v>
      </c>
      <c r="L3033" s="6">
        <v>5.11E-2</v>
      </c>
      <c r="N3033" s="8">
        <v>7556000</v>
      </c>
      <c r="P3033" s="8">
        <v>2150000</v>
      </c>
      <c r="R3033" s="8">
        <v>2150000</v>
      </c>
      <c r="T3033" s="8">
        <v>3.514418604651163</v>
      </c>
      <c r="U3033" s="8">
        <v>5.0900000000000001E-2</v>
      </c>
      <c r="V3033">
        <f t="shared" si="261"/>
        <v>2021</v>
      </c>
      <c r="W3033">
        <f t="shared" si="262"/>
        <v>2021</v>
      </c>
      <c r="X3033" t="str">
        <f t="shared" si="263"/>
        <v>PBS0</v>
      </c>
    </row>
    <row r="3034" spans="1:24" x14ac:dyDescent="0.2">
      <c r="A3034" s="4">
        <v>44432</v>
      </c>
      <c r="B3034" s="4">
        <v>44434</v>
      </c>
      <c r="C3034" t="s">
        <v>628</v>
      </c>
      <c r="D3034" t="s">
        <v>1008</v>
      </c>
      <c r="E3034" s="4">
        <v>46949</v>
      </c>
      <c r="F3034" s="6">
        <v>5.8749999999999997E-2</v>
      </c>
      <c r="G3034" s="6">
        <v>5.8299999999999998E-2</v>
      </c>
      <c r="H3034" s="6">
        <v>5.8828900000000003E-2</v>
      </c>
      <c r="I3034" s="6">
        <v>5.9400000000000001E-2</v>
      </c>
      <c r="J3034" s="6">
        <v>5.8299999999999998E-2</v>
      </c>
      <c r="K3034" s="6">
        <v>5.8299999999999998E-2</v>
      </c>
      <c r="L3034" s="6">
        <v>5.8299999999999998E-2</v>
      </c>
      <c r="N3034" s="8">
        <v>3482000</v>
      </c>
      <c r="P3034" s="8">
        <v>150000</v>
      </c>
      <c r="R3034" s="8">
        <v>150000</v>
      </c>
      <c r="T3034" s="8">
        <v>23.213333333333335</v>
      </c>
      <c r="U3034" s="8">
        <v>5.8299999999999998E-2</v>
      </c>
      <c r="V3034">
        <f t="shared" si="261"/>
        <v>2021</v>
      </c>
      <c r="W3034">
        <f t="shared" si="262"/>
        <v>2021</v>
      </c>
      <c r="X3034" t="str">
        <f t="shared" si="263"/>
        <v>PBS0</v>
      </c>
    </row>
    <row r="3035" spans="1:24" x14ac:dyDescent="0.2">
      <c r="A3035" s="4">
        <v>44432</v>
      </c>
      <c r="B3035" s="4">
        <v>44434</v>
      </c>
      <c r="C3035" t="s">
        <v>628</v>
      </c>
      <c r="D3035" t="s">
        <v>981</v>
      </c>
      <c r="E3035" s="4">
        <v>49018</v>
      </c>
      <c r="F3035" s="6">
        <v>6.3750000000000001E-2</v>
      </c>
      <c r="G3035" s="6">
        <v>6.4299999999999996E-2</v>
      </c>
      <c r="H3035" s="6">
        <v>6.5065100000000001E-2</v>
      </c>
      <c r="I3035" s="6">
        <v>6.6000000000000003E-2</v>
      </c>
      <c r="J3035" s="6">
        <v>6.4299999999999996E-2</v>
      </c>
      <c r="K3035" s="6">
        <v>6.4587800000000001E-2</v>
      </c>
      <c r="L3035" s="6">
        <v>6.4699999999999994E-2</v>
      </c>
      <c r="N3035" s="8">
        <v>14171000</v>
      </c>
      <c r="P3035" s="8">
        <v>3900000</v>
      </c>
      <c r="R3035" s="8">
        <v>3750000</v>
      </c>
      <c r="T3035" s="8">
        <v>3.7789333333333333</v>
      </c>
      <c r="U3035" s="8">
        <v>6.4600000000000005E-2</v>
      </c>
      <c r="V3035">
        <f t="shared" si="261"/>
        <v>2021</v>
      </c>
      <c r="W3035">
        <f t="shared" si="262"/>
        <v>2021</v>
      </c>
      <c r="X3035" t="str">
        <f t="shared" si="263"/>
        <v>PBS0</v>
      </c>
    </row>
    <row r="3036" spans="1:24" x14ac:dyDescent="0.2">
      <c r="A3036" s="4">
        <v>44432</v>
      </c>
      <c r="B3036" s="4">
        <v>44434</v>
      </c>
      <c r="C3036" t="s">
        <v>628</v>
      </c>
      <c r="D3036" t="s">
        <v>906</v>
      </c>
      <c r="E3036" s="4">
        <v>53615</v>
      </c>
      <c r="F3036" s="6">
        <v>7.7499999999999999E-2</v>
      </c>
      <c r="G3036" s="6">
        <v>7.1099999999999997E-2</v>
      </c>
      <c r="H3036" s="6">
        <v>7.1695499999999995E-2</v>
      </c>
      <c r="I3036" s="6">
        <v>7.3099999999999998E-2</v>
      </c>
      <c r="J3036" s="6">
        <v>7.1099999999999997E-2</v>
      </c>
      <c r="K3036" s="6">
        <v>7.1295700000000004E-2</v>
      </c>
      <c r="L3036" s="6">
        <v>7.1499999999999994E-2</v>
      </c>
      <c r="N3036" s="8">
        <v>5910000</v>
      </c>
      <c r="P3036" s="8">
        <v>500000</v>
      </c>
      <c r="R3036" s="8">
        <v>500000</v>
      </c>
      <c r="T3036" s="8">
        <v>11.82</v>
      </c>
      <c r="U3036" s="8">
        <v>7.1300000000000002E-2</v>
      </c>
      <c r="V3036">
        <f t="shared" si="261"/>
        <v>2021</v>
      </c>
      <c r="W3036">
        <f t="shared" si="262"/>
        <v>2021</v>
      </c>
      <c r="X3036" t="str">
        <f t="shared" si="263"/>
        <v>PBS0</v>
      </c>
    </row>
    <row r="3037" spans="1:24" x14ac:dyDescent="0.2">
      <c r="A3037" s="4">
        <v>44439</v>
      </c>
      <c r="B3037" s="4">
        <v>44441</v>
      </c>
      <c r="C3037" t="s">
        <v>628</v>
      </c>
      <c r="D3037" t="s">
        <v>962</v>
      </c>
      <c r="E3037" s="4">
        <v>44532</v>
      </c>
      <c r="F3037" s="6" t="s">
        <v>630</v>
      </c>
      <c r="G3037" s="6">
        <v>2.7799999999999998E-2</v>
      </c>
      <c r="H3037" s="6">
        <v>2.8096099999999999E-2</v>
      </c>
      <c r="I3037" s="6">
        <v>2.8500000000000001E-2</v>
      </c>
      <c r="J3037" s="6">
        <v>2.7799999999999998E-2</v>
      </c>
      <c r="K3037" s="6">
        <v>2.7934E-2</v>
      </c>
      <c r="L3037" s="6">
        <v>2.8000000000000001E-2</v>
      </c>
      <c r="M3037" s="8">
        <v>21000000</v>
      </c>
      <c r="N3037" s="8">
        <v>4770000</v>
      </c>
      <c r="O3037" s="8">
        <v>116108800</v>
      </c>
      <c r="P3037" s="8">
        <v>3450000</v>
      </c>
      <c r="Q3037" s="8">
        <v>44400000</v>
      </c>
      <c r="R3037" s="8">
        <v>1000000</v>
      </c>
      <c r="S3037" s="8">
        <v>21000000</v>
      </c>
      <c r="T3037" s="8">
        <v>4.7699999999999996</v>
      </c>
      <c r="U3037" s="8">
        <v>2.8000000000000001E-2</v>
      </c>
      <c r="V3037">
        <f t="shared" si="261"/>
        <v>2021</v>
      </c>
      <c r="W3037">
        <f t="shared" si="262"/>
        <v>2021</v>
      </c>
      <c r="X3037" t="str">
        <f t="shared" si="263"/>
        <v>SPN1</v>
      </c>
    </row>
    <row r="3038" spans="1:24" x14ac:dyDescent="0.2">
      <c r="A3038" s="4">
        <v>44439</v>
      </c>
      <c r="B3038" s="4">
        <v>44441</v>
      </c>
      <c r="C3038" t="s">
        <v>628</v>
      </c>
      <c r="D3038" t="s">
        <v>1006</v>
      </c>
      <c r="E3038" s="4">
        <v>44708</v>
      </c>
      <c r="F3038" s="6" t="s">
        <v>630</v>
      </c>
      <c r="G3038" s="6">
        <v>2.9700000000000001E-2</v>
      </c>
      <c r="H3038" s="6">
        <v>3.0305499999999999E-2</v>
      </c>
      <c r="I3038" s="6">
        <v>3.15E-2</v>
      </c>
      <c r="J3038" s="6">
        <v>2.9700000000000001E-2</v>
      </c>
      <c r="K3038" s="6">
        <v>2.99969E-2</v>
      </c>
      <c r="L3038" s="6">
        <v>3.0200000000000001E-2</v>
      </c>
      <c r="N3038" s="8">
        <v>5685000</v>
      </c>
      <c r="P3038" s="8">
        <v>1600000</v>
      </c>
      <c r="R3038" s="8">
        <v>1600000</v>
      </c>
      <c r="T3038" s="8">
        <v>3.5531250000000001</v>
      </c>
      <c r="U3038" s="8">
        <v>0.03</v>
      </c>
      <c r="V3038">
        <f t="shared" si="261"/>
        <v>2021</v>
      </c>
      <c r="W3038">
        <f t="shared" si="262"/>
        <v>2021</v>
      </c>
      <c r="X3038" t="str">
        <f t="shared" si="263"/>
        <v>SPN1</v>
      </c>
    </row>
    <row r="3039" spans="1:24" x14ac:dyDescent="0.2">
      <c r="A3039" s="4">
        <v>44439</v>
      </c>
      <c r="B3039" s="4">
        <v>44441</v>
      </c>
      <c r="C3039" t="s">
        <v>628</v>
      </c>
      <c r="D3039" t="s">
        <v>1012</v>
      </c>
      <c r="E3039" s="4">
        <v>46492</v>
      </c>
      <c r="F3039" s="6">
        <v>5.1249999999999997E-2</v>
      </c>
      <c r="G3039" s="6">
        <v>5.0999999999999997E-2</v>
      </c>
      <c r="H3039" s="6">
        <v>5.1505200000000001E-2</v>
      </c>
      <c r="I3039" s="6">
        <v>5.33E-2</v>
      </c>
      <c r="J3039" s="6">
        <v>5.0999999999999997E-2</v>
      </c>
      <c r="K3039" s="6">
        <v>5.11992E-2</v>
      </c>
      <c r="L3039" s="6">
        <v>5.1299999999999998E-2</v>
      </c>
      <c r="N3039" s="8">
        <v>19315700</v>
      </c>
      <c r="P3039" s="8">
        <v>4250000</v>
      </c>
      <c r="R3039" s="8">
        <v>4250000</v>
      </c>
      <c r="T3039" s="8">
        <v>4.5448705882352938</v>
      </c>
      <c r="U3039" s="8">
        <v>5.1200000000000002E-2</v>
      </c>
      <c r="V3039">
        <f t="shared" si="261"/>
        <v>2021</v>
      </c>
      <c r="W3039">
        <f t="shared" si="262"/>
        <v>2021</v>
      </c>
      <c r="X3039" t="str">
        <f t="shared" si="263"/>
        <v>FR00</v>
      </c>
    </row>
    <row r="3040" spans="1:24" x14ac:dyDescent="0.2">
      <c r="A3040" s="4">
        <v>44439</v>
      </c>
      <c r="B3040" s="4">
        <v>44441</v>
      </c>
      <c r="C3040" t="s">
        <v>628</v>
      </c>
      <c r="D3040" t="s">
        <v>1013</v>
      </c>
      <c r="E3040" s="4">
        <v>48319</v>
      </c>
      <c r="F3040" s="6">
        <v>6.3750000000000001E-2</v>
      </c>
      <c r="G3040" s="6">
        <v>5.96E-2</v>
      </c>
      <c r="H3040" s="6">
        <v>6.0496599999999998E-2</v>
      </c>
      <c r="I3040" s="6">
        <v>6.25E-2</v>
      </c>
      <c r="J3040" s="6">
        <v>5.96E-2</v>
      </c>
      <c r="K3040" s="6">
        <v>5.9965200000000003E-2</v>
      </c>
      <c r="L3040" s="6">
        <v>0.06</v>
      </c>
      <c r="N3040" s="8">
        <v>45167800</v>
      </c>
      <c r="P3040" s="8">
        <v>6800000</v>
      </c>
      <c r="R3040" s="8">
        <v>5050000</v>
      </c>
      <c r="T3040" s="8">
        <v>8.9441188118811876</v>
      </c>
      <c r="U3040" s="8">
        <v>0.06</v>
      </c>
      <c r="V3040">
        <f t="shared" si="261"/>
        <v>2021</v>
      </c>
      <c r="W3040">
        <f t="shared" si="262"/>
        <v>2021</v>
      </c>
      <c r="X3040" t="str">
        <f t="shared" si="263"/>
        <v>FR00</v>
      </c>
    </row>
    <row r="3041" spans="1:24" x14ac:dyDescent="0.2">
      <c r="A3041" s="4">
        <v>44439</v>
      </c>
      <c r="B3041" s="4">
        <v>44441</v>
      </c>
      <c r="C3041" t="s">
        <v>628</v>
      </c>
      <c r="D3041" t="s">
        <v>974</v>
      </c>
      <c r="E3041" s="4">
        <v>49841</v>
      </c>
      <c r="F3041" s="6">
        <v>6.25E-2</v>
      </c>
      <c r="G3041" s="6">
        <v>6.25E-2</v>
      </c>
      <c r="H3041" s="6">
        <v>6.2912300000000004E-2</v>
      </c>
      <c r="I3041" s="6">
        <v>6.3299999999999995E-2</v>
      </c>
      <c r="J3041" s="6">
        <v>6.25E-2</v>
      </c>
      <c r="K3041" s="6">
        <v>6.2700000000000006E-2</v>
      </c>
      <c r="L3041" s="6">
        <v>6.2799999999999995E-2</v>
      </c>
      <c r="N3041" s="8">
        <v>4237700</v>
      </c>
      <c r="P3041" s="8">
        <v>1550000</v>
      </c>
      <c r="R3041" s="8">
        <v>1550000</v>
      </c>
      <c r="T3041" s="8">
        <v>2.734</v>
      </c>
      <c r="U3041" s="8">
        <v>6.2700000000000006E-2</v>
      </c>
      <c r="V3041">
        <f t="shared" si="261"/>
        <v>2021</v>
      </c>
      <c r="W3041">
        <f t="shared" si="262"/>
        <v>2021</v>
      </c>
      <c r="X3041" t="str">
        <f t="shared" si="263"/>
        <v>FR00</v>
      </c>
    </row>
    <row r="3042" spans="1:24" x14ac:dyDescent="0.2">
      <c r="A3042" s="4">
        <v>44439</v>
      </c>
      <c r="B3042" s="4">
        <v>44441</v>
      </c>
      <c r="C3042" t="s">
        <v>628</v>
      </c>
      <c r="D3042" t="s">
        <v>1014</v>
      </c>
      <c r="E3042" s="4">
        <v>52032</v>
      </c>
      <c r="F3042" s="6">
        <v>7.1249999999999994E-2</v>
      </c>
      <c r="G3042" s="6">
        <v>6.7299999999999999E-2</v>
      </c>
      <c r="H3042" s="6">
        <v>6.7732200000000006E-2</v>
      </c>
      <c r="I3042" s="6">
        <v>6.9400000000000003E-2</v>
      </c>
      <c r="J3042" s="6">
        <v>6.7299999999999999E-2</v>
      </c>
      <c r="K3042" s="6">
        <v>6.7457500000000004E-2</v>
      </c>
      <c r="L3042" s="6">
        <v>6.7500000000000004E-2</v>
      </c>
      <c r="N3042" s="8">
        <v>33976900</v>
      </c>
      <c r="P3042" s="8">
        <v>26550000</v>
      </c>
      <c r="R3042" s="8">
        <v>7350000</v>
      </c>
      <c r="T3042" s="8">
        <v>4.6227074829931976</v>
      </c>
      <c r="U3042" s="8">
        <v>6.7699999999999996E-2</v>
      </c>
      <c r="V3042">
        <f t="shared" si="261"/>
        <v>2021</v>
      </c>
      <c r="W3042">
        <f t="shared" si="262"/>
        <v>2021</v>
      </c>
      <c r="X3042" t="str">
        <f t="shared" si="263"/>
        <v>FR00</v>
      </c>
    </row>
    <row r="3043" spans="1:24" x14ac:dyDescent="0.2">
      <c r="A3043" s="4">
        <v>44439</v>
      </c>
      <c r="B3043" s="4">
        <v>44441</v>
      </c>
      <c r="C3043" t="s">
        <v>628</v>
      </c>
      <c r="D3043" t="s">
        <v>975</v>
      </c>
      <c r="E3043" s="4">
        <v>55380</v>
      </c>
      <c r="F3043" s="6">
        <v>6.8750000000000006E-2</v>
      </c>
      <c r="G3043" s="6">
        <v>6.7900000000000002E-2</v>
      </c>
      <c r="H3043" s="6">
        <v>6.8438299999999994E-2</v>
      </c>
      <c r="I3043" s="6">
        <v>6.93E-2</v>
      </c>
      <c r="J3043" s="6">
        <v>6.7900000000000002E-2</v>
      </c>
      <c r="K3043" s="6">
        <v>6.8185200000000001E-2</v>
      </c>
      <c r="L3043" s="6">
        <v>6.83E-2</v>
      </c>
      <c r="N3043" s="8">
        <v>2955700</v>
      </c>
      <c r="P3043" s="8">
        <v>200000</v>
      </c>
      <c r="R3043" s="8">
        <v>200000</v>
      </c>
      <c r="T3043" s="8">
        <v>14.778499999999999</v>
      </c>
      <c r="U3043" s="8">
        <v>6.8199999999999997E-2</v>
      </c>
      <c r="V3043">
        <f t="shared" si="261"/>
        <v>2021</v>
      </c>
      <c r="W3043">
        <f t="shared" si="262"/>
        <v>2021</v>
      </c>
      <c r="X3043" t="str">
        <f t="shared" si="263"/>
        <v>FR00</v>
      </c>
    </row>
    <row r="3044" spans="1:24" x14ac:dyDescent="0.2">
      <c r="A3044" s="4">
        <v>44446</v>
      </c>
      <c r="B3044" s="4">
        <v>44448</v>
      </c>
      <c r="C3044" t="s">
        <v>628</v>
      </c>
      <c r="D3044" t="s">
        <v>1025</v>
      </c>
      <c r="E3044" s="4">
        <v>44263</v>
      </c>
      <c r="F3044" s="6" t="s">
        <v>630</v>
      </c>
      <c r="G3044" s="6">
        <v>2.8000000000000001E-2</v>
      </c>
      <c r="H3044" s="6">
        <v>2.8741200000000001E-2</v>
      </c>
      <c r="I3044" s="6">
        <v>3.15E-2</v>
      </c>
      <c r="J3044" s="6">
        <v>2.8000000000000001E-2</v>
      </c>
      <c r="K3044" s="6">
        <v>2.8284E-2</v>
      </c>
      <c r="L3044" s="6">
        <v>2.8299999999999999E-2</v>
      </c>
      <c r="M3044" s="8">
        <v>10000000</v>
      </c>
      <c r="N3044" s="8">
        <v>7715000</v>
      </c>
      <c r="O3044" s="8">
        <v>56609500</v>
      </c>
      <c r="P3044" s="8">
        <v>1150000</v>
      </c>
      <c r="Q3044" s="8">
        <v>10250000</v>
      </c>
      <c r="R3044" s="8">
        <v>1000000</v>
      </c>
      <c r="S3044" s="8">
        <v>10000000</v>
      </c>
      <c r="T3044" s="8">
        <v>7.7149999999999999</v>
      </c>
      <c r="U3044" s="8">
        <v>2.8299999999999999E-2</v>
      </c>
      <c r="V3044">
        <f t="shared" si="261"/>
        <v>2021</v>
      </c>
      <c r="W3044">
        <f t="shared" si="262"/>
        <v>2021</v>
      </c>
      <c r="X3044" t="str">
        <f t="shared" si="263"/>
        <v>SPNS</v>
      </c>
    </row>
    <row r="3045" spans="1:24" x14ac:dyDescent="0.2">
      <c r="A3045" s="4">
        <v>44446</v>
      </c>
      <c r="B3045" s="4">
        <v>44448</v>
      </c>
      <c r="C3045" t="s">
        <v>628</v>
      </c>
      <c r="D3045" t="s">
        <v>1020</v>
      </c>
      <c r="E3045" s="4">
        <v>45488</v>
      </c>
      <c r="F3045" s="6">
        <v>0.04</v>
      </c>
      <c r="G3045" s="6">
        <v>4.2099999999999999E-2</v>
      </c>
      <c r="H3045" s="6">
        <v>4.3305400000000001E-2</v>
      </c>
      <c r="I3045" s="6">
        <v>4.4600000000000001E-2</v>
      </c>
      <c r="J3045" s="6">
        <v>4.2099999999999999E-2</v>
      </c>
      <c r="K3045" s="6">
        <v>4.2695900000000002E-2</v>
      </c>
      <c r="L3045" s="6">
        <v>4.2999999999999997E-2</v>
      </c>
      <c r="N3045" s="8">
        <v>11950000</v>
      </c>
      <c r="P3045" s="8">
        <v>3150000</v>
      </c>
      <c r="R3045" s="8">
        <v>3150000</v>
      </c>
      <c r="T3045" s="8">
        <v>3.7936507936507935</v>
      </c>
      <c r="U3045" s="8">
        <v>4.2700000000000002E-2</v>
      </c>
      <c r="V3045">
        <f t="shared" si="261"/>
        <v>2021</v>
      </c>
      <c r="W3045">
        <f t="shared" si="262"/>
        <v>2021</v>
      </c>
      <c r="X3045" t="str">
        <f t="shared" si="263"/>
        <v>PBS0</v>
      </c>
    </row>
    <row r="3046" spans="1:24" x14ac:dyDescent="0.2">
      <c r="A3046" s="4">
        <v>44446</v>
      </c>
      <c r="B3046" s="4">
        <v>44448</v>
      </c>
      <c r="C3046" t="s">
        <v>628</v>
      </c>
      <c r="D3046" t="s">
        <v>1021</v>
      </c>
      <c r="E3046" s="4">
        <v>46218</v>
      </c>
      <c r="F3046" s="6">
        <v>4.8750000000000002E-2</v>
      </c>
      <c r="G3046" s="6">
        <v>5.0099999999999999E-2</v>
      </c>
      <c r="H3046" s="6">
        <v>5.0535499999999997E-2</v>
      </c>
      <c r="I3046" s="6">
        <v>5.1900000000000002E-2</v>
      </c>
      <c r="J3046" s="6">
        <v>5.0099999999999999E-2</v>
      </c>
      <c r="K3046" s="6">
        <v>5.01997E-2</v>
      </c>
      <c r="L3046" s="6">
        <v>5.0299999999999997E-2</v>
      </c>
      <c r="N3046" s="8">
        <v>10189500</v>
      </c>
      <c r="P3046" s="8">
        <v>2350000</v>
      </c>
      <c r="R3046" s="8">
        <v>2350000</v>
      </c>
      <c r="T3046" s="8">
        <v>4.3359574468085107</v>
      </c>
      <c r="U3046" s="8">
        <v>5.0200000000000002E-2</v>
      </c>
      <c r="V3046">
        <f t="shared" si="261"/>
        <v>2021</v>
      </c>
      <c r="W3046">
        <f t="shared" si="262"/>
        <v>2021</v>
      </c>
      <c r="X3046" t="str">
        <f t="shared" si="263"/>
        <v>PBS0</v>
      </c>
    </row>
    <row r="3047" spans="1:24" x14ac:dyDescent="0.2">
      <c r="A3047" s="4">
        <v>44446</v>
      </c>
      <c r="B3047" s="4">
        <v>44448</v>
      </c>
      <c r="C3047" t="s">
        <v>628</v>
      </c>
      <c r="D3047" t="s">
        <v>981</v>
      </c>
      <c r="E3047" s="4">
        <v>49018</v>
      </c>
      <c r="F3047" s="6">
        <v>6.3750000000000001E-2</v>
      </c>
      <c r="G3047" s="6">
        <v>6.3799999999999996E-2</v>
      </c>
      <c r="H3047" s="6">
        <v>6.4473299999999997E-2</v>
      </c>
      <c r="I3047" s="6">
        <v>6.5600000000000006E-2</v>
      </c>
      <c r="J3047" s="6">
        <v>6.3799999999999996E-2</v>
      </c>
      <c r="K3047" s="6">
        <v>6.40955E-2</v>
      </c>
      <c r="L3047" s="6">
        <v>6.4199999999999993E-2</v>
      </c>
      <c r="N3047" s="8">
        <v>15579400</v>
      </c>
      <c r="P3047" s="8">
        <v>2350000</v>
      </c>
      <c r="R3047" s="8">
        <v>2250000</v>
      </c>
      <c r="T3047" s="8">
        <v>6.9241777777777775</v>
      </c>
      <c r="U3047" s="8">
        <v>6.4100000000000004E-2</v>
      </c>
      <c r="V3047">
        <f t="shared" si="261"/>
        <v>2021</v>
      </c>
      <c r="W3047">
        <f t="shared" si="262"/>
        <v>2021</v>
      </c>
      <c r="X3047" t="str">
        <f t="shared" si="263"/>
        <v>PBS0</v>
      </c>
    </row>
    <row r="3048" spans="1:24" x14ac:dyDescent="0.2">
      <c r="A3048" s="4">
        <v>44446</v>
      </c>
      <c r="B3048" s="4">
        <v>44448</v>
      </c>
      <c r="C3048" t="s">
        <v>628</v>
      </c>
      <c r="D3048" t="s">
        <v>337</v>
      </c>
      <c r="E3048" s="4">
        <v>50086</v>
      </c>
      <c r="F3048" s="6">
        <v>6.0999999999999999E-2</v>
      </c>
      <c r="G3048" s="6">
        <v>6.4399999999999999E-2</v>
      </c>
      <c r="H3048" s="6">
        <v>6.4740099999999995E-2</v>
      </c>
      <c r="I3048" s="6">
        <v>6.6000000000000003E-2</v>
      </c>
      <c r="J3048" s="6">
        <v>6.4399999999999999E-2</v>
      </c>
      <c r="K3048" s="6">
        <v>6.4494899999999994E-2</v>
      </c>
      <c r="L3048" s="6">
        <v>6.4699999999999994E-2</v>
      </c>
      <c r="N3048" s="8">
        <v>5736100</v>
      </c>
      <c r="P3048" s="8">
        <v>950000</v>
      </c>
      <c r="R3048" s="8">
        <v>950000</v>
      </c>
      <c r="T3048" s="8">
        <v>6.0380000000000003</v>
      </c>
      <c r="U3048" s="8">
        <v>6.4500000000000002E-2</v>
      </c>
      <c r="V3048">
        <f t="shared" si="261"/>
        <v>2021</v>
      </c>
      <c r="W3048">
        <f t="shared" si="262"/>
        <v>2021</v>
      </c>
      <c r="X3048" t="str">
        <f t="shared" si="263"/>
        <v>PBS0</v>
      </c>
    </row>
    <row r="3049" spans="1:24" x14ac:dyDescent="0.2">
      <c r="A3049" s="4">
        <v>44446</v>
      </c>
      <c r="B3049" s="4">
        <v>44448</v>
      </c>
      <c r="C3049" t="s">
        <v>628</v>
      </c>
      <c r="D3049" t="s">
        <v>906</v>
      </c>
      <c r="E3049" s="4">
        <v>53615</v>
      </c>
      <c r="F3049" s="6">
        <v>7.7499999999999999E-2</v>
      </c>
      <c r="G3049" s="6">
        <v>6.9800000000000001E-2</v>
      </c>
      <c r="H3049" s="6">
        <v>7.0946599999999999E-2</v>
      </c>
      <c r="I3049" s="6">
        <v>7.2499999999999995E-2</v>
      </c>
      <c r="J3049" s="6">
        <v>6.9800000000000001E-2</v>
      </c>
      <c r="K3049" s="6">
        <v>7.0238999999999996E-2</v>
      </c>
      <c r="L3049" s="6">
        <v>7.0699999999999999E-2</v>
      </c>
      <c r="N3049" s="8">
        <v>5439500</v>
      </c>
      <c r="P3049" s="8">
        <v>300000</v>
      </c>
      <c r="R3049" s="8">
        <v>300000</v>
      </c>
      <c r="T3049" s="8">
        <v>18.131666666666668</v>
      </c>
      <c r="U3049" s="8">
        <v>7.0300000000000001E-2</v>
      </c>
      <c r="V3049">
        <f t="shared" si="261"/>
        <v>2021</v>
      </c>
      <c r="W3049">
        <f t="shared" si="262"/>
        <v>2021</v>
      </c>
      <c r="X3049" t="str">
        <f t="shared" si="263"/>
        <v>PBS0</v>
      </c>
    </row>
    <row r="3050" spans="1:24" x14ac:dyDescent="0.2">
      <c r="A3050" s="4">
        <v>44452</v>
      </c>
      <c r="B3050" s="4">
        <v>44462</v>
      </c>
      <c r="C3050" t="s">
        <v>624</v>
      </c>
      <c r="D3050" t="s">
        <v>1018</v>
      </c>
      <c r="E3050" s="4">
        <v>48057</v>
      </c>
      <c r="F3050" s="6">
        <v>2.1499999999999998E-2</v>
      </c>
      <c r="N3050" s="8">
        <v>648977.82949999999</v>
      </c>
      <c r="P3050" s="8">
        <v>648977.82949999999</v>
      </c>
      <c r="R3050" s="8">
        <v>648977.82949999999</v>
      </c>
      <c r="S3050" s="8">
        <v>648977.82949999999</v>
      </c>
      <c r="V3050">
        <f t="shared" si="261"/>
        <v>2021</v>
      </c>
      <c r="W3050">
        <f t="shared" si="262"/>
        <v>2021</v>
      </c>
      <c r="X3050" t="str">
        <f t="shared" si="263"/>
        <v>RI07</v>
      </c>
    </row>
    <row r="3051" spans="1:24" x14ac:dyDescent="0.2">
      <c r="A3051" s="4">
        <v>44452</v>
      </c>
      <c r="B3051" s="4">
        <v>44462</v>
      </c>
      <c r="C3051" t="s">
        <v>624</v>
      </c>
      <c r="D3051" t="s">
        <v>1026</v>
      </c>
      <c r="E3051" s="4">
        <v>59072</v>
      </c>
      <c r="F3051" s="6">
        <v>3.2000000000000001E-2</v>
      </c>
      <c r="N3051" s="8">
        <v>648977.82949999999</v>
      </c>
      <c r="P3051" s="8">
        <v>648977.82949999999</v>
      </c>
      <c r="R3051" s="8">
        <v>648977.82949999999</v>
      </c>
      <c r="S3051" s="8">
        <v>648977.82949999999</v>
      </c>
      <c r="V3051">
        <f t="shared" si="261"/>
        <v>2021</v>
      </c>
      <c r="W3051">
        <f t="shared" si="262"/>
        <v>2021</v>
      </c>
      <c r="X3051" t="str">
        <f t="shared" si="263"/>
        <v>RI09</v>
      </c>
    </row>
    <row r="3052" spans="1:24" x14ac:dyDescent="0.2">
      <c r="A3052" s="4">
        <v>44452</v>
      </c>
      <c r="B3052" s="4">
        <v>44462</v>
      </c>
      <c r="C3052" t="s">
        <v>624</v>
      </c>
      <c r="D3052" t="s">
        <v>1027</v>
      </c>
      <c r="E3052" s="4">
        <v>49026</v>
      </c>
      <c r="F3052" s="6">
        <v>1.2999999999999999E-2</v>
      </c>
      <c r="K3052" s="6">
        <v>1.068E-2</v>
      </c>
      <c r="N3052" s="8">
        <v>8359889.9999999991</v>
      </c>
      <c r="P3052" s="8">
        <v>8359889.9999999991</v>
      </c>
      <c r="R3052" s="8">
        <v>8359889.9999999991</v>
      </c>
      <c r="S3052" s="8">
        <v>8359889.9999999991</v>
      </c>
      <c r="T3052" s="8">
        <v>0</v>
      </c>
      <c r="V3052">
        <f t="shared" si="261"/>
        <v>2021</v>
      </c>
      <c r="W3052">
        <f t="shared" si="262"/>
        <v>2021</v>
      </c>
      <c r="X3052" t="str">
        <f t="shared" si="263"/>
        <v>RIEU</v>
      </c>
    </row>
    <row r="3053" spans="1:24" x14ac:dyDescent="0.2">
      <c r="A3053" s="4">
        <v>44453</v>
      </c>
      <c r="B3053" s="4">
        <v>44455</v>
      </c>
      <c r="C3053" t="s">
        <v>628</v>
      </c>
      <c r="D3053" t="s">
        <v>1028</v>
      </c>
      <c r="E3053" s="4">
        <v>44545</v>
      </c>
      <c r="F3053" s="6" t="s">
        <v>630</v>
      </c>
      <c r="G3053" s="6">
        <v>2.75E-2</v>
      </c>
      <c r="H3053" s="6">
        <v>2.8139399999999998E-2</v>
      </c>
      <c r="I3053" s="6">
        <v>2.8500000000000001E-2</v>
      </c>
      <c r="J3053" s="6">
        <v>2.75E-2</v>
      </c>
      <c r="K3053" s="6">
        <v>2.7706000000000001E-2</v>
      </c>
      <c r="L3053" s="6">
        <v>2.7799999999999998E-2</v>
      </c>
      <c r="M3053" s="8">
        <v>21000000</v>
      </c>
      <c r="N3053" s="8">
        <v>7050000</v>
      </c>
      <c r="O3053" s="8">
        <v>80665000</v>
      </c>
      <c r="P3053" s="8">
        <v>5200000</v>
      </c>
      <c r="Q3053" s="8">
        <v>36800000</v>
      </c>
      <c r="R3053" s="8">
        <v>1000000</v>
      </c>
      <c r="S3053" s="8">
        <v>21000000</v>
      </c>
      <c r="T3053" s="8">
        <v>7.05</v>
      </c>
      <c r="U3053" s="8">
        <v>2.8000000000000001E-2</v>
      </c>
      <c r="V3053">
        <f t="shared" si="261"/>
        <v>2021</v>
      </c>
      <c r="W3053">
        <f t="shared" si="262"/>
        <v>2021</v>
      </c>
      <c r="X3053" t="str">
        <f t="shared" si="263"/>
        <v>SPN0</v>
      </c>
    </row>
    <row r="3054" spans="1:24" x14ac:dyDescent="0.2">
      <c r="A3054" s="4">
        <v>44453</v>
      </c>
      <c r="B3054" s="4">
        <v>44455</v>
      </c>
      <c r="C3054" t="s">
        <v>628</v>
      </c>
      <c r="D3054" t="s">
        <v>1029</v>
      </c>
      <c r="E3054" s="4">
        <v>44819</v>
      </c>
      <c r="F3054" s="6" t="s">
        <v>630</v>
      </c>
      <c r="G3054" s="6">
        <v>2.98E-2</v>
      </c>
      <c r="H3054" s="6">
        <v>3.0663900000000001E-2</v>
      </c>
      <c r="I3054" s="6">
        <v>3.4000000000000002E-2</v>
      </c>
      <c r="J3054" s="6">
        <v>2.98E-2</v>
      </c>
      <c r="K3054" s="6">
        <v>0.03</v>
      </c>
      <c r="L3054" s="6">
        <v>3.0200000000000001E-2</v>
      </c>
      <c r="N3054" s="8">
        <v>7995000</v>
      </c>
      <c r="P3054" s="8">
        <v>1600000</v>
      </c>
      <c r="R3054" s="8">
        <v>1600000</v>
      </c>
      <c r="T3054" s="8">
        <v>4.9968750000000002</v>
      </c>
      <c r="U3054" s="8">
        <v>0.03</v>
      </c>
      <c r="V3054">
        <f t="shared" si="261"/>
        <v>2021</v>
      </c>
      <c r="W3054">
        <f t="shared" si="262"/>
        <v>2021</v>
      </c>
      <c r="X3054" t="str">
        <f t="shared" si="263"/>
        <v>SPN1</v>
      </c>
    </row>
    <row r="3055" spans="1:24" x14ac:dyDescent="0.2">
      <c r="A3055" s="4">
        <v>44453</v>
      </c>
      <c r="B3055" s="4">
        <v>44455</v>
      </c>
      <c r="C3055" t="s">
        <v>628</v>
      </c>
      <c r="D3055" t="s">
        <v>1012</v>
      </c>
      <c r="E3055" s="4">
        <v>46492</v>
      </c>
      <c r="F3055" s="6">
        <v>5.1249999999999997E-2</v>
      </c>
      <c r="G3055" s="6">
        <v>5.0500000000000003E-2</v>
      </c>
      <c r="H3055" s="6">
        <v>5.1151099999999998E-2</v>
      </c>
      <c r="I3055" s="6">
        <v>6.0100000000000001E-2</v>
      </c>
      <c r="J3055" s="6">
        <v>5.0500000000000003E-2</v>
      </c>
      <c r="K3055" s="6">
        <v>5.0850800000000002E-2</v>
      </c>
      <c r="L3055" s="6">
        <v>5.0900000000000001E-2</v>
      </c>
      <c r="N3055" s="8">
        <v>21691400</v>
      </c>
      <c r="P3055" s="8">
        <v>9800000</v>
      </c>
      <c r="R3055" s="8">
        <v>6550000</v>
      </c>
      <c r="T3055" s="8">
        <v>3.3116641221374046</v>
      </c>
      <c r="U3055" s="8">
        <v>5.0900000000000001E-2</v>
      </c>
      <c r="V3055">
        <f t="shared" si="261"/>
        <v>2021</v>
      </c>
      <c r="W3055">
        <f t="shared" si="262"/>
        <v>2021</v>
      </c>
      <c r="X3055" t="str">
        <f t="shared" si="263"/>
        <v>FR00</v>
      </c>
    </row>
    <row r="3056" spans="1:24" x14ac:dyDescent="0.2">
      <c r="A3056" s="4">
        <v>44453</v>
      </c>
      <c r="B3056" s="4">
        <v>44455</v>
      </c>
      <c r="C3056" t="s">
        <v>628</v>
      </c>
      <c r="D3056" t="s">
        <v>1013</v>
      </c>
      <c r="E3056" s="4">
        <v>48319</v>
      </c>
      <c r="F3056" s="6">
        <v>6.3750000000000001E-2</v>
      </c>
      <c r="G3056" s="6">
        <v>5.96E-2</v>
      </c>
      <c r="H3056" s="6">
        <v>6.0184500000000002E-2</v>
      </c>
      <c r="I3056" s="6">
        <v>6.2E-2</v>
      </c>
      <c r="J3056" s="6">
        <v>5.96E-2</v>
      </c>
      <c r="K3056" s="6">
        <v>5.9894099999999999E-2</v>
      </c>
      <c r="L3056" s="6">
        <v>0.06</v>
      </c>
      <c r="N3056" s="8">
        <v>18715200</v>
      </c>
      <c r="P3056" s="8">
        <v>10700000</v>
      </c>
      <c r="R3056" s="8">
        <v>6600000</v>
      </c>
      <c r="T3056" s="8">
        <v>2.8356363636363637</v>
      </c>
      <c r="U3056" s="8">
        <v>0.06</v>
      </c>
      <c r="V3056">
        <f t="shared" si="261"/>
        <v>2021</v>
      </c>
      <c r="W3056">
        <f t="shared" si="262"/>
        <v>2021</v>
      </c>
      <c r="X3056" t="str">
        <f t="shared" si="263"/>
        <v>FR00</v>
      </c>
    </row>
    <row r="3057" spans="1:24" x14ac:dyDescent="0.2">
      <c r="A3057" s="4">
        <v>44453</v>
      </c>
      <c r="B3057" s="4">
        <v>44455</v>
      </c>
      <c r="C3057" t="s">
        <v>628</v>
      </c>
      <c r="D3057" t="s">
        <v>974</v>
      </c>
      <c r="E3057" s="4">
        <v>49841</v>
      </c>
      <c r="F3057" s="6">
        <v>6.25E-2</v>
      </c>
      <c r="G3057" s="6">
        <v>6.2100000000000002E-2</v>
      </c>
      <c r="H3057" s="6">
        <v>6.2743199999999999E-2</v>
      </c>
      <c r="I3057" s="6">
        <v>6.3700000000000007E-2</v>
      </c>
      <c r="J3057" s="6">
        <v>6.2100000000000002E-2</v>
      </c>
      <c r="K3057" s="6">
        <v>6.2377700000000001E-2</v>
      </c>
      <c r="L3057" s="6">
        <v>6.2600000000000003E-2</v>
      </c>
      <c r="N3057" s="8">
        <v>5651400</v>
      </c>
      <c r="P3057" s="8">
        <v>3150000</v>
      </c>
      <c r="R3057" s="8">
        <v>1400000</v>
      </c>
      <c r="T3057" s="8">
        <v>4.0367142857142859</v>
      </c>
      <c r="U3057" s="8">
        <v>6.2600000000000003E-2</v>
      </c>
      <c r="V3057">
        <f t="shared" si="261"/>
        <v>2021</v>
      </c>
      <c r="W3057">
        <f t="shared" si="262"/>
        <v>2021</v>
      </c>
      <c r="X3057" t="str">
        <f t="shared" si="263"/>
        <v>FR00</v>
      </c>
    </row>
    <row r="3058" spans="1:24" x14ac:dyDescent="0.2">
      <c r="A3058" s="4">
        <v>44453</v>
      </c>
      <c r="B3058" s="4">
        <v>44455</v>
      </c>
      <c r="C3058" t="s">
        <v>628</v>
      </c>
      <c r="D3058" t="s">
        <v>1014</v>
      </c>
      <c r="E3058" s="4">
        <v>52032</v>
      </c>
      <c r="F3058" s="6">
        <v>7.1249999999999994E-2</v>
      </c>
      <c r="G3058" s="6">
        <v>6.7000000000000004E-2</v>
      </c>
      <c r="H3058" s="6">
        <v>6.7741999999999997E-2</v>
      </c>
      <c r="I3058" s="6">
        <v>6.8500000000000005E-2</v>
      </c>
      <c r="J3058" s="6">
        <v>6.7000000000000004E-2</v>
      </c>
      <c r="K3058" s="6">
        <v>6.7287899999999998E-2</v>
      </c>
      <c r="L3058" s="6">
        <v>6.7400000000000002E-2</v>
      </c>
      <c r="N3058" s="8">
        <v>15349900</v>
      </c>
      <c r="P3058" s="8">
        <v>4700000</v>
      </c>
      <c r="R3058" s="8">
        <v>2200000</v>
      </c>
      <c r="T3058" s="8">
        <v>6.9772272727272728</v>
      </c>
      <c r="U3058" s="8">
        <v>6.7400000000000002E-2</v>
      </c>
      <c r="V3058">
        <f t="shared" si="261"/>
        <v>2021</v>
      </c>
      <c r="W3058">
        <f t="shared" si="262"/>
        <v>2021</v>
      </c>
      <c r="X3058" t="str">
        <f t="shared" si="263"/>
        <v>FR00</v>
      </c>
    </row>
    <row r="3059" spans="1:24" x14ac:dyDescent="0.2">
      <c r="A3059" s="4">
        <v>44453</v>
      </c>
      <c r="B3059" s="4">
        <v>44455</v>
      </c>
      <c r="C3059" t="s">
        <v>628</v>
      </c>
      <c r="D3059" t="s">
        <v>975</v>
      </c>
      <c r="E3059" s="4">
        <v>55380</v>
      </c>
      <c r="F3059" s="6">
        <v>6.8750000000000006E-2</v>
      </c>
      <c r="G3059" s="6">
        <v>6.7599999999999993E-2</v>
      </c>
      <c r="H3059" s="6">
        <v>6.8078600000000003E-2</v>
      </c>
      <c r="I3059" s="6">
        <v>6.8699999999999997E-2</v>
      </c>
      <c r="J3059" s="6">
        <v>6.7599999999999993E-2</v>
      </c>
      <c r="K3059" s="6">
        <v>6.7898799999999995E-2</v>
      </c>
      <c r="L3059" s="6">
        <v>6.8000000000000005E-2</v>
      </c>
      <c r="N3059" s="8">
        <v>4212100</v>
      </c>
      <c r="P3059" s="8">
        <v>1650000</v>
      </c>
      <c r="R3059" s="8">
        <v>1650000</v>
      </c>
      <c r="T3059" s="8">
        <v>2.5527878787878788</v>
      </c>
      <c r="U3059" s="8">
        <v>6.7900000000000002E-2</v>
      </c>
      <c r="V3059">
        <f t="shared" si="261"/>
        <v>2021</v>
      </c>
      <c r="W3059">
        <f t="shared" si="262"/>
        <v>2021</v>
      </c>
      <c r="X3059" t="str">
        <f t="shared" si="263"/>
        <v>FR00</v>
      </c>
    </row>
    <row r="3060" spans="1:24" x14ac:dyDescent="0.2">
      <c r="A3060" s="4">
        <v>44454</v>
      </c>
      <c r="B3060" s="4">
        <v>44461</v>
      </c>
      <c r="C3060" t="s">
        <v>624</v>
      </c>
      <c r="D3060" t="s">
        <v>1030</v>
      </c>
      <c r="E3060" s="4">
        <v>45545</v>
      </c>
      <c r="F3060" s="6">
        <v>5.0999999999999997E-2</v>
      </c>
      <c r="K3060" s="6">
        <v>5.57E-2</v>
      </c>
      <c r="M3060" s="8">
        <v>15000000</v>
      </c>
      <c r="N3060" s="8">
        <v>27000639</v>
      </c>
      <c r="O3060" s="8">
        <v>27000639</v>
      </c>
      <c r="P3060" s="8">
        <v>27000639</v>
      </c>
      <c r="Q3060" s="8">
        <v>27000639</v>
      </c>
      <c r="R3060" s="8">
        <v>27000639</v>
      </c>
      <c r="S3060" s="8">
        <v>27000639</v>
      </c>
      <c r="T3060" s="8">
        <v>1</v>
      </c>
      <c r="U3060" s="8">
        <v>5.0999999999999997E-2</v>
      </c>
      <c r="V3060">
        <f t="shared" si="261"/>
        <v>2021</v>
      </c>
      <c r="W3060">
        <f t="shared" si="262"/>
        <v>2021</v>
      </c>
      <c r="X3060" t="str">
        <f t="shared" si="263"/>
        <v>SR01</v>
      </c>
    </row>
    <row r="3061" spans="1:24" x14ac:dyDescent="0.2">
      <c r="A3061" s="4">
        <v>44460</v>
      </c>
      <c r="B3061" s="4">
        <v>44462</v>
      </c>
      <c r="C3061" t="s">
        <v>628</v>
      </c>
      <c r="D3061" t="s">
        <v>1025</v>
      </c>
      <c r="E3061" s="4">
        <v>44263</v>
      </c>
      <c r="F3061" s="6" t="s">
        <v>630</v>
      </c>
      <c r="G3061" s="6">
        <v>2.8000000000000001E-2</v>
      </c>
      <c r="H3061" s="6">
        <v>2.8887800000000002E-2</v>
      </c>
      <c r="I3061" s="6">
        <v>2.9499999999999998E-2</v>
      </c>
      <c r="J3061" s="6">
        <v>2.8000000000000001E-2</v>
      </c>
      <c r="K3061" s="6">
        <v>0</v>
      </c>
      <c r="L3061" s="6">
        <v>0</v>
      </c>
      <c r="M3061" s="8">
        <v>10000000</v>
      </c>
      <c r="N3061" s="8">
        <v>5105000</v>
      </c>
      <c r="O3061" s="8">
        <v>45376600</v>
      </c>
      <c r="P3061" s="8">
        <v>0</v>
      </c>
      <c r="Q3061" s="8">
        <v>6500000</v>
      </c>
      <c r="R3061" s="8">
        <v>0</v>
      </c>
      <c r="S3061" s="8">
        <v>6100000</v>
      </c>
      <c r="T3061" s="8">
        <v>0</v>
      </c>
      <c r="U3061" s="8">
        <v>2.7400000000000001E-2</v>
      </c>
      <c r="V3061">
        <f t="shared" si="261"/>
        <v>2021</v>
      </c>
      <c r="W3061">
        <f t="shared" si="262"/>
        <v>2021</v>
      </c>
      <c r="X3061" t="str">
        <f t="shared" si="263"/>
        <v>SPNS</v>
      </c>
    </row>
    <row r="3062" spans="1:24" x14ac:dyDescent="0.2">
      <c r="A3062" s="4">
        <v>44460</v>
      </c>
      <c r="B3062" s="4">
        <v>44462</v>
      </c>
      <c r="C3062" t="s">
        <v>628</v>
      </c>
      <c r="D3062" t="s">
        <v>1020</v>
      </c>
      <c r="E3062" s="4">
        <v>45488</v>
      </c>
      <c r="F3062" s="6">
        <v>0.04</v>
      </c>
      <c r="G3062" s="6">
        <v>4.2000000000000003E-2</v>
      </c>
      <c r="H3062" s="6">
        <v>4.2942099999999997E-2</v>
      </c>
      <c r="I3062" s="6">
        <v>4.4999999999999998E-2</v>
      </c>
      <c r="J3062" s="6">
        <v>4.2000000000000003E-2</v>
      </c>
      <c r="K3062" s="6">
        <v>4.2299999999999997E-2</v>
      </c>
      <c r="L3062" s="6">
        <v>4.2183699999999998E-2</v>
      </c>
      <c r="N3062" s="8">
        <v>6027000</v>
      </c>
      <c r="P3062" s="8">
        <v>750000</v>
      </c>
      <c r="R3062" s="8">
        <v>700000</v>
      </c>
      <c r="T3062" s="8">
        <v>8.61</v>
      </c>
      <c r="U3062" s="8">
        <v>4.2200000000000001E-2</v>
      </c>
      <c r="V3062">
        <f t="shared" si="261"/>
        <v>2021</v>
      </c>
      <c r="W3062">
        <f t="shared" si="262"/>
        <v>2021</v>
      </c>
      <c r="X3062" t="str">
        <f t="shared" si="263"/>
        <v>PBS0</v>
      </c>
    </row>
    <row r="3063" spans="1:24" x14ac:dyDescent="0.2">
      <c r="A3063" s="4">
        <v>44460</v>
      </c>
      <c r="B3063" s="4">
        <v>44462</v>
      </c>
      <c r="C3063" t="s">
        <v>628</v>
      </c>
      <c r="D3063" t="s">
        <v>1021</v>
      </c>
      <c r="E3063" s="4">
        <v>46218</v>
      </c>
      <c r="F3063" s="6">
        <v>4.8750000000000002E-2</v>
      </c>
      <c r="G3063" s="6">
        <v>4.8800000000000003E-2</v>
      </c>
      <c r="H3063" s="6">
        <v>5.0197199999999997E-2</v>
      </c>
      <c r="I3063" s="6">
        <v>5.11E-2</v>
      </c>
      <c r="J3063" s="6">
        <v>4.8800000000000003E-2</v>
      </c>
      <c r="K3063" s="6">
        <v>4.9799999999999997E-2</v>
      </c>
      <c r="L3063" s="6">
        <v>4.9666299999999997E-2</v>
      </c>
      <c r="N3063" s="8">
        <v>4072500</v>
      </c>
      <c r="P3063" s="8">
        <v>1600000</v>
      </c>
      <c r="R3063" s="8">
        <v>1400000</v>
      </c>
      <c r="T3063" s="8">
        <v>2.9089285714285715</v>
      </c>
      <c r="U3063" s="8">
        <v>4.9700000000000001E-2</v>
      </c>
      <c r="V3063">
        <f t="shared" si="261"/>
        <v>2021</v>
      </c>
      <c r="W3063">
        <f t="shared" si="262"/>
        <v>2021</v>
      </c>
      <c r="X3063" t="str">
        <f t="shared" si="263"/>
        <v>PBS0</v>
      </c>
    </row>
    <row r="3064" spans="1:24" x14ac:dyDescent="0.2">
      <c r="A3064" s="4">
        <v>44460</v>
      </c>
      <c r="B3064" s="4">
        <v>44462</v>
      </c>
      <c r="C3064" t="s">
        <v>628</v>
      </c>
      <c r="D3064" t="s">
        <v>1008</v>
      </c>
      <c r="E3064" s="4">
        <v>44027</v>
      </c>
      <c r="F3064" s="6">
        <v>5.8749999999999997E-2</v>
      </c>
      <c r="G3064" s="6">
        <v>5.7500000000000002E-2</v>
      </c>
      <c r="H3064" s="6">
        <v>5.8122800000000002E-2</v>
      </c>
      <c r="I3064" s="6">
        <v>5.8999999999999997E-2</v>
      </c>
      <c r="J3064" s="6">
        <v>5.7500000000000002E-2</v>
      </c>
      <c r="K3064" s="6">
        <v>5.7700000000000001E-2</v>
      </c>
      <c r="L3064" s="6">
        <v>5.75571E-2</v>
      </c>
      <c r="N3064" s="8">
        <v>6153100</v>
      </c>
      <c r="P3064" s="8">
        <v>850000</v>
      </c>
      <c r="R3064" s="8">
        <v>700000</v>
      </c>
      <c r="T3064" s="8">
        <v>8.7901428571428575</v>
      </c>
      <c r="U3064" s="8">
        <v>5.7599999999999998E-2</v>
      </c>
      <c r="V3064">
        <f t="shared" ref="V3064:V3113" si="264">YEAR(A3064)</f>
        <v>2021</v>
      </c>
      <c r="W3064">
        <f t="shared" ref="W3064:W3113" si="265">YEAR(B3064)</f>
        <v>2021</v>
      </c>
      <c r="X3064" t="str">
        <f t="shared" ref="X3064:X3113" si="266">LEFT(D3064,4)</f>
        <v>PBS0</v>
      </c>
    </row>
    <row r="3065" spans="1:24" x14ac:dyDescent="0.2">
      <c r="A3065" s="4">
        <v>44460</v>
      </c>
      <c r="B3065" s="4">
        <v>44462</v>
      </c>
      <c r="C3065" t="s">
        <v>628</v>
      </c>
      <c r="D3065" t="s">
        <v>981</v>
      </c>
      <c r="E3065" s="4">
        <v>49018</v>
      </c>
      <c r="F3065" s="6">
        <v>6.3750000000000001E-2</v>
      </c>
      <c r="G3065" s="6">
        <v>6.3799999999999996E-2</v>
      </c>
      <c r="H3065" s="6">
        <v>6.4519999999999994E-2</v>
      </c>
      <c r="I3065" s="6">
        <v>6.6100000000000006E-2</v>
      </c>
      <c r="J3065" s="6">
        <v>6.3799999999999996E-2</v>
      </c>
      <c r="K3065" s="6">
        <v>6.3799999999999996E-2</v>
      </c>
      <c r="L3065" s="6">
        <v>6.3799999999999996E-2</v>
      </c>
      <c r="N3065" s="8">
        <v>13141000</v>
      </c>
      <c r="P3065" s="8">
        <v>2300000</v>
      </c>
      <c r="R3065" s="8">
        <v>2300000</v>
      </c>
      <c r="T3065" s="8">
        <v>5.7134782608695653</v>
      </c>
      <c r="U3065" s="8">
        <v>6.3799999999999996E-2</v>
      </c>
      <c r="V3065">
        <f t="shared" si="264"/>
        <v>2021</v>
      </c>
      <c r="W3065">
        <f t="shared" si="265"/>
        <v>2021</v>
      </c>
      <c r="X3065" t="str">
        <f t="shared" si="266"/>
        <v>PBS0</v>
      </c>
    </row>
    <row r="3066" spans="1:24" x14ac:dyDescent="0.2">
      <c r="A3066" s="4">
        <v>44460</v>
      </c>
      <c r="B3066" s="4">
        <v>44462</v>
      </c>
      <c r="C3066" t="s">
        <v>628</v>
      </c>
      <c r="D3066" t="s">
        <v>906</v>
      </c>
      <c r="E3066" s="4">
        <v>53615</v>
      </c>
      <c r="F3066" s="6">
        <v>7.7499999999999999E-2</v>
      </c>
      <c r="G3066" s="6">
        <v>6.9800000000000001E-2</v>
      </c>
      <c r="H3066" s="6">
        <v>7.0110400000000003E-2</v>
      </c>
      <c r="I3066" s="6">
        <v>7.0999999999999994E-2</v>
      </c>
      <c r="J3066" s="6">
        <v>6.9800000000000001E-2</v>
      </c>
      <c r="K3066" s="6">
        <v>6.9800000000000001E-2</v>
      </c>
      <c r="L3066" s="6">
        <v>6.9800000000000001E-2</v>
      </c>
      <c r="N3066" s="8">
        <v>10878000</v>
      </c>
      <c r="P3066" s="8">
        <v>1000000</v>
      </c>
      <c r="R3066" s="8">
        <v>1000000</v>
      </c>
      <c r="T3066" s="8">
        <v>10.878</v>
      </c>
      <c r="U3066" s="8">
        <v>6.9800000000000001E-2</v>
      </c>
      <c r="V3066">
        <f t="shared" si="264"/>
        <v>2021</v>
      </c>
      <c r="W3066">
        <f t="shared" si="265"/>
        <v>2021</v>
      </c>
      <c r="X3066" t="str">
        <f t="shared" si="266"/>
        <v>PBS0</v>
      </c>
    </row>
    <row r="3067" spans="1:24" x14ac:dyDescent="0.2">
      <c r="A3067" s="4">
        <v>44467</v>
      </c>
      <c r="B3067" s="4">
        <v>44469</v>
      </c>
      <c r="C3067" t="s">
        <v>628</v>
      </c>
      <c r="D3067" t="s">
        <v>1031</v>
      </c>
      <c r="E3067" s="4">
        <v>44559</v>
      </c>
      <c r="F3067" s="6" t="s">
        <v>630</v>
      </c>
      <c r="G3067" s="6">
        <v>2.75E-2</v>
      </c>
      <c r="H3067" s="6">
        <v>2.7958400000000001E-2</v>
      </c>
      <c r="I3067" s="6">
        <v>2.8500000000000001E-2</v>
      </c>
      <c r="J3067" s="6">
        <v>2.75E-2</v>
      </c>
      <c r="K3067" s="6">
        <v>2.7591999999999998E-2</v>
      </c>
      <c r="L3067" s="6">
        <v>2.7699999999999999E-2</v>
      </c>
      <c r="M3067" s="8">
        <v>12000000</v>
      </c>
      <c r="N3067" s="8">
        <v>4230000</v>
      </c>
      <c r="O3067" s="8">
        <v>58829600</v>
      </c>
      <c r="P3067" s="8">
        <v>1850000</v>
      </c>
      <c r="Q3067" s="8">
        <v>13400000</v>
      </c>
      <c r="R3067" s="8">
        <v>1000000</v>
      </c>
      <c r="S3067" s="8">
        <v>12000000</v>
      </c>
      <c r="T3067" s="8">
        <v>4.2300000000000004</v>
      </c>
      <c r="U3067" s="8">
        <v>2.7699999999999999E-2</v>
      </c>
      <c r="V3067">
        <f t="shared" si="264"/>
        <v>2021</v>
      </c>
      <c r="W3067">
        <f t="shared" si="265"/>
        <v>2021</v>
      </c>
      <c r="X3067" t="str">
        <f t="shared" si="266"/>
        <v>SPN0</v>
      </c>
    </row>
    <row r="3068" spans="1:24" x14ac:dyDescent="0.2">
      <c r="A3068" s="4">
        <v>44467</v>
      </c>
      <c r="B3068" s="4">
        <v>44469</v>
      </c>
      <c r="C3068" t="s">
        <v>628</v>
      </c>
      <c r="D3068" t="s">
        <v>1011</v>
      </c>
      <c r="E3068" s="4">
        <v>44749</v>
      </c>
      <c r="F3068" s="6" t="s">
        <v>630</v>
      </c>
      <c r="G3068" s="6">
        <v>2.93E-2</v>
      </c>
      <c r="H3068" s="6">
        <v>2.9950000000000001E-2</v>
      </c>
      <c r="I3068" s="6">
        <v>3.0499999999999999E-2</v>
      </c>
      <c r="J3068" s="6">
        <v>2.93E-2</v>
      </c>
      <c r="K3068" s="6">
        <v>2.9499999999999998E-2</v>
      </c>
      <c r="L3068" s="6">
        <v>2.9600000000000001E-2</v>
      </c>
      <c r="N3068" s="8">
        <v>7505000</v>
      </c>
      <c r="P3068" s="8">
        <v>900000</v>
      </c>
      <c r="R3068" s="8">
        <v>900000</v>
      </c>
      <c r="T3068" s="8">
        <v>8.3388888888888886</v>
      </c>
      <c r="U3068" s="8">
        <v>2.9499999999999998E-2</v>
      </c>
      <c r="V3068">
        <f t="shared" si="264"/>
        <v>2021</v>
      </c>
      <c r="W3068">
        <f t="shared" si="265"/>
        <v>2021</v>
      </c>
      <c r="X3068" t="str">
        <f t="shared" si="266"/>
        <v>SPN1</v>
      </c>
    </row>
    <row r="3069" spans="1:24" x14ac:dyDescent="0.2">
      <c r="A3069" s="4">
        <v>44467</v>
      </c>
      <c r="B3069" s="4">
        <v>44469</v>
      </c>
      <c r="C3069" t="s">
        <v>628</v>
      </c>
      <c r="D3069" t="s">
        <v>1012</v>
      </c>
      <c r="E3069" s="4">
        <v>46492</v>
      </c>
      <c r="F3069" s="6">
        <v>5.1249999999999997E-2</v>
      </c>
      <c r="G3069" s="6">
        <v>5.0799999999999998E-2</v>
      </c>
      <c r="H3069" s="6">
        <v>5.1262099999999998E-2</v>
      </c>
      <c r="I3069" s="6">
        <v>5.2299999999999999E-2</v>
      </c>
      <c r="J3069" s="6">
        <v>5.0799999999999998E-2</v>
      </c>
      <c r="K3069" s="6">
        <v>5.0992500000000003E-2</v>
      </c>
      <c r="L3069" s="6">
        <v>5.11E-2</v>
      </c>
      <c r="N3069" s="8">
        <v>17676000</v>
      </c>
      <c r="P3069" s="8">
        <v>6150000</v>
      </c>
      <c r="R3069" s="8">
        <v>5750000</v>
      </c>
      <c r="T3069" s="8">
        <v>3.074086956521739</v>
      </c>
      <c r="U3069" s="8">
        <v>5.0999999999999997E-2</v>
      </c>
      <c r="V3069">
        <f t="shared" si="264"/>
        <v>2021</v>
      </c>
      <c r="W3069">
        <f t="shared" si="265"/>
        <v>2021</v>
      </c>
      <c r="X3069" t="str">
        <f t="shared" si="266"/>
        <v>FR00</v>
      </c>
    </row>
    <row r="3070" spans="1:24" x14ac:dyDescent="0.2">
      <c r="A3070" s="4">
        <v>44467</v>
      </c>
      <c r="B3070" s="4">
        <v>44469</v>
      </c>
      <c r="C3070" t="s">
        <v>628</v>
      </c>
      <c r="D3070" t="s">
        <v>1013</v>
      </c>
      <c r="E3070" s="4">
        <v>48319</v>
      </c>
      <c r="F3070" s="6">
        <v>6.3750000000000001E-2</v>
      </c>
      <c r="G3070" s="6">
        <v>6.0900000000000003E-2</v>
      </c>
      <c r="H3070" s="6">
        <v>6.1811999999999999E-2</v>
      </c>
      <c r="I3070" s="6">
        <v>6.3E-2</v>
      </c>
      <c r="J3070" s="6">
        <v>6.0900000000000003E-2</v>
      </c>
      <c r="K3070" s="6">
        <v>6.1175300000000002E-2</v>
      </c>
      <c r="L3070" s="6">
        <v>6.13E-2</v>
      </c>
      <c r="N3070" s="8">
        <v>12977200</v>
      </c>
      <c r="P3070" s="8">
        <v>1250000</v>
      </c>
      <c r="R3070" s="8">
        <v>1100000</v>
      </c>
      <c r="T3070" s="8">
        <v>11.797454545454546</v>
      </c>
      <c r="U3070" s="8">
        <v>6.1199999999999997E-2</v>
      </c>
      <c r="V3070">
        <f t="shared" si="264"/>
        <v>2021</v>
      </c>
      <c r="W3070">
        <f t="shared" si="265"/>
        <v>2021</v>
      </c>
      <c r="X3070" t="str">
        <f t="shared" si="266"/>
        <v>FR00</v>
      </c>
    </row>
    <row r="3071" spans="1:24" x14ac:dyDescent="0.2">
      <c r="A3071" s="4">
        <v>44467</v>
      </c>
      <c r="B3071" s="4">
        <v>44469</v>
      </c>
      <c r="C3071" t="s">
        <v>628</v>
      </c>
      <c r="D3071" t="s">
        <v>974</v>
      </c>
      <c r="E3071" s="4">
        <v>49841</v>
      </c>
      <c r="F3071" s="6">
        <v>6.25E-2</v>
      </c>
      <c r="G3071" s="6">
        <v>6.2899999999999998E-2</v>
      </c>
      <c r="H3071" s="6">
        <v>6.3556100000000004E-2</v>
      </c>
      <c r="I3071" s="6">
        <v>6.4100000000000004E-2</v>
      </c>
      <c r="J3071" s="6">
        <v>6.2899999999999998E-2</v>
      </c>
      <c r="K3071" s="6">
        <v>6.3298699999999999E-2</v>
      </c>
      <c r="L3071" s="6">
        <v>6.3500000000000001E-2</v>
      </c>
      <c r="N3071" s="8">
        <v>2685300</v>
      </c>
      <c r="P3071" s="8">
        <v>750000</v>
      </c>
      <c r="R3071" s="8">
        <v>750000</v>
      </c>
      <c r="T3071" s="8">
        <v>3.5804</v>
      </c>
      <c r="U3071" s="8">
        <v>6.3299999999999995E-2</v>
      </c>
      <c r="V3071">
        <f t="shared" si="264"/>
        <v>2021</v>
      </c>
      <c r="W3071">
        <f t="shared" si="265"/>
        <v>2021</v>
      </c>
      <c r="X3071" t="str">
        <f t="shared" si="266"/>
        <v>FR00</v>
      </c>
    </row>
    <row r="3072" spans="1:24" x14ac:dyDescent="0.2">
      <c r="A3072" s="4">
        <v>44467</v>
      </c>
      <c r="B3072" s="4">
        <v>44469</v>
      </c>
      <c r="C3072" t="s">
        <v>628</v>
      </c>
      <c r="D3072" t="s">
        <v>1014</v>
      </c>
      <c r="E3072" s="4">
        <v>52032</v>
      </c>
      <c r="F3072" s="6">
        <v>7.1249999999999994E-2</v>
      </c>
      <c r="G3072" s="6">
        <v>6.7799999999999999E-2</v>
      </c>
      <c r="H3072" s="6">
        <v>6.8628800000000004E-2</v>
      </c>
      <c r="I3072" s="6">
        <v>6.9500000000000006E-2</v>
      </c>
      <c r="J3072" s="6">
        <v>6.7799999999999999E-2</v>
      </c>
      <c r="K3072" s="6">
        <v>6.8198400000000006E-2</v>
      </c>
      <c r="L3072" s="6">
        <v>6.83E-2</v>
      </c>
      <c r="N3072" s="8">
        <v>12614100</v>
      </c>
      <c r="P3072" s="8">
        <v>2450000</v>
      </c>
      <c r="R3072" s="8">
        <v>2450000</v>
      </c>
      <c r="T3072" s="8">
        <v>5.1486122448979588</v>
      </c>
      <c r="U3072" s="8">
        <v>6.8199999999999997E-2</v>
      </c>
      <c r="V3072">
        <f t="shared" si="264"/>
        <v>2021</v>
      </c>
      <c r="W3072">
        <f t="shared" si="265"/>
        <v>2021</v>
      </c>
      <c r="X3072" t="str">
        <f t="shared" si="266"/>
        <v>FR00</v>
      </c>
    </row>
    <row r="3073" spans="1:24" x14ac:dyDescent="0.2">
      <c r="A3073" s="4">
        <v>44467</v>
      </c>
      <c r="B3073" s="4">
        <v>44469</v>
      </c>
      <c r="C3073" t="s">
        <v>628</v>
      </c>
      <c r="D3073" t="s">
        <v>975</v>
      </c>
      <c r="E3073" s="4">
        <v>55380</v>
      </c>
      <c r="F3073" s="6">
        <v>6.8750000000000006E-2</v>
      </c>
      <c r="G3073" s="6">
        <v>6.7900000000000002E-2</v>
      </c>
      <c r="H3073" s="6">
        <v>6.8563499999999999E-2</v>
      </c>
      <c r="I3073" s="6">
        <v>6.8900000000000003E-2</v>
      </c>
      <c r="J3073" s="6">
        <v>6.7900000000000002E-2</v>
      </c>
      <c r="K3073" s="6">
        <v>6.8091100000000002E-2</v>
      </c>
      <c r="L3073" s="6">
        <v>6.8199999999999997E-2</v>
      </c>
      <c r="N3073" s="8">
        <v>1142000</v>
      </c>
      <c r="P3073" s="8">
        <v>50000</v>
      </c>
      <c r="R3073" s="8">
        <v>50000</v>
      </c>
      <c r="T3073" s="8">
        <v>22.84</v>
      </c>
      <c r="U3073" s="8">
        <v>6.8099999999999994E-2</v>
      </c>
      <c r="V3073">
        <f t="shared" si="264"/>
        <v>2021</v>
      </c>
      <c r="W3073">
        <f t="shared" si="265"/>
        <v>2021</v>
      </c>
      <c r="X3073" t="str">
        <f t="shared" si="266"/>
        <v>FR00</v>
      </c>
    </row>
    <row r="3074" spans="1:24" x14ac:dyDescent="0.2">
      <c r="A3074" s="4">
        <v>44474</v>
      </c>
      <c r="B3074" s="4">
        <v>44476</v>
      </c>
      <c r="C3074" t="s">
        <v>628</v>
      </c>
      <c r="D3074" t="s">
        <v>1032</v>
      </c>
      <c r="E3074" s="4">
        <v>44263</v>
      </c>
      <c r="F3074" s="6" t="s">
        <v>630</v>
      </c>
      <c r="G3074" s="6">
        <v>2.81E-2</v>
      </c>
      <c r="H3074" s="6">
        <v>2.8461699999999999E-2</v>
      </c>
      <c r="I3074" s="6">
        <v>2.9000000000000001E-2</v>
      </c>
      <c r="J3074" s="6">
        <v>2.81E-2</v>
      </c>
      <c r="K3074" s="6">
        <v>2.81E-2</v>
      </c>
      <c r="L3074" s="6">
        <v>2.81E-2</v>
      </c>
      <c r="M3074" s="8">
        <v>5000000</v>
      </c>
      <c r="N3074" s="8">
        <v>5630000</v>
      </c>
      <c r="O3074" s="8">
        <v>46065500</v>
      </c>
      <c r="P3074" s="8">
        <v>400000</v>
      </c>
      <c r="Q3074" s="8">
        <v>15500000</v>
      </c>
      <c r="R3074" s="8">
        <v>400000</v>
      </c>
      <c r="S3074" s="8">
        <v>5000000</v>
      </c>
      <c r="T3074" s="8">
        <v>14.074999999999999</v>
      </c>
      <c r="U3074" s="17">
        <v>2.81E-2</v>
      </c>
      <c r="V3074">
        <f t="shared" si="264"/>
        <v>2021</v>
      </c>
      <c r="W3074">
        <f t="shared" si="265"/>
        <v>2021</v>
      </c>
      <c r="X3074" t="str">
        <f t="shared" si="266"/>
        <v>SPNS</v>
      </c>
    </row>
    <row r="3075" spans="1:24" x14ac:dyDescent="0.2">
      <c r="A3075" s="4">
        <v>44474</v>
      </c>
      <c r="B3075" s="4">
        <v>44476</v>
      </c>
      <c r="C3075" t="s">
        <v>628</v>
      </c>
      <c r="D3075" t="s">
        <v>1020</v>
      </c>
      <c r="E3075" s="4">
        <v>45488</v>
      </c>
      <c r="F3075" s="6">
        <v>0.04</v>
      </c>
      <c r="G3075" s="6">
        <v>4.19E-2</v>
      </c>
      <c r="H3075" s="6">
        <v>4.2480799999999999E-2</v>
      </c>
      <c r="I3075" s="6">
        <v>4.41E-2</v>
      </c>
      <c r="J3075" s="6">
        <v>4.19E-2</v>
      </c>
      <c r="K3075" s="6">
        <v>4.1966700000000003E-2</v>
      </c>
      <c r="L3075" s="6">
        <v>4.2000000000000003E-2</v>
      </c>
      <c r="N3075" s="8">
        <v>10299500</v>
      </c>
      <c r="P3075" s="8">
        <v>1200000</v>
      </c>
      <c r="R3075" s="8">
        <v>900000</v>
      </c>
      <c r="T3075" s="8">
        <v>11.443888888888889</v>
      </c>
      <c r="U3075" s="17">
        <v>4.2000000000000003E-2</v>
      </c>
      <c r="V3075">
        <f t="shared" si="264"/>
        <v>2021</v>
      </c>
      <c r="W3075">
        <f t="shared" si="265"/>
        <v>2021</v>
      </c>
      <c r="X3075" t="str">
        <f t="shared" si="266"/>
        <v>PBS0</v>
      </c>
    </row>
    <row r="3076" spans="1:24" x14ac:dyDescent="0.2">
      <c r="A3076" s="4">
        <v>44474</v>
      </c>
      <c r="B3076" s="4">
        <v>44476</v>
      </c>
      <c r="C3076" t="s">
        <v>628</v>
      </c>
      <c r="D3076" t="s">
        <v>1021</v>
      </c>
      <c r="E3076" s="4">
        <v>46218</v>
      </c>
      <c r="F3076" s="6">
        <v>4.8750000000000002E-2</v>
      </c>
      <c r="G3076" s="6">
        <v>4.9000000000000002E-2</v>
      </c>
      <c r="H3076" s="6">
        <v>4.98696E-2</v>
      </c>
      <c r="I3076" s="6">
        <v>5.0900000000000001E-2</v>
      </c>
      <c r="J3076" s="6">
        <v>4.9000000000000002E-2</v>
      </c>
      <c r="K3076" s="6">
        <v>4.9292900000000001E-2</v>
      </c>
      <c r="L3076" s="6">
        <v>4.9399999999999999E-2</v>
      </c>
      <c r="N3076" s="8">
        <v>4575000</v>
      </c>
      <c r="P3076" s="8">
        <v>1750000</v>
      </c>
      <c r="R3076" s="8">
        <v>1000000</v>
      </c>
      <c r="T3076" s="8">
        <v>4.5750000000000002</v>
      </c>
      <c r="U3076" s="17">
        <v>4.9399999999999999E-2</v>
      </c>
      <c r="V3076">
        <f t="shared" si="264"/>
        <v>2021</v>
      </c>
      <c r="W3076">
        <f t="shared" si="265"/>
        <v>2021</v>
      </c>
      <c r="X3076" t="str">
        <f t="shared" si="266"/>
        <v>PBS0</v>
      </c>
    </row>
    <row r="3077" spans="1:24" x14ac:dyDescent="0.2">
      <c r="A3077" s="4">
        <v>44474</v>
      </c>
      <c r="B3077" s="4">
        <v>44476</v>
      </c>
      <c r="C3077" t="s">
        <v>628</v>
      </c>
      <c r="D3077" t="s">
        <v>981</v>
      </c>
      <c r="E3077" s="4">
        <v>49018</v>
      </c>
      <c r="F3077" s="6">
        <v>6.3750000000000001E-2</v>
      </c>
      <c r="G3077" s="6">
        <v>6.3500000000000001E-2</v>
      </c>
      <c r="H3077" s="6">
        <v>6.4199599999999996E-2</v>
      </c>
      <c r="I3077" s="6">
        <v>6.6000000000000003E-2</v>
      </c>
      <c r="J3077" s="6">
        <v>6.3500000000000001E-2</v>
      </c>
      <c r="K3077" s="6">
        <v>6.3500000000000001E-2</v>
      </c>
      <c r="L3077" s="6">
        <v>6.3500000000000001E-2</v>
      </c>
      <c r="N3077" s="8">
        <v>11476000</v>
      </c>
      <c r="P3077" s="8">
        <v>4500000</v>
      </c>
      <c r="R3077" s="8">
        <v>1100000</v>
      </c>
      <c r="T3077" s="8">
        <v>10.432727272727274</v>
      </c>
      <c r="U3077" s="17">
        <v>6.3500000000000001E-2</v>
      </c>
      <c r="V3077">
        <f t="shared" si="264"/>
        <v>2021</v>
      </c>
      <c r="W3077">
        <f t="shared" si="265"/>
        <v>2021</v>
      </c>
      <c r="X3077" t="str">
        <f t="shared" si="266"/>
        <v>PBS0</v>
      </c>
    </row>
    <row r="3078" spans="1:24" x14ac:dyDescent="0.2">
      <c r="A3078" s="4">
        <v>44474</v>
      </c>
      <c r="B3078" s="4">
        <v>44476</v>
      </c>
      <c r="C3078" t="s">
        <v>628</v>
      </c>
      <c r="D3078" t="s">
        <v>337</v>
      </c>
      <c r="E3078" s="4">
        <v>50086</v>
      </c>
      <c r="F3078" s="6">
        <v>6.0999999999999999E-2</v>
      </c>
      <c r="G3078" s="6">
        <v>6.4000000000000001E-2</v>
      </c>
      <c r="H3078" s="6">
        <v>6.4377100000000007E-2</v>
      </c>
      <c r="I3078" s="6">
        <v>6.54E-2</v>
      </c>
      <c r="J3078" s="6">
        <v>6.4000000000000001E-2</v>
      </c>
      <c r="K3078" s="6">
        <v>6.4000000000000001E-2</v>
      </c>
      <c r="L3078" s="6">
        <v>6.4000000000000001E-2</v>
      </c>
      <c r="N3078" s="8">
        <v>8035000</v>
      </c>
      <c r="P3078" s="8">
        <v>2700000</v>
      </c>
      <c r="R3078" s="8">
        <v>1100000</v>
      </c>
      <c r="T3078" s="8">
        <v>7.3045454545454547</v>
      </c>
      <c r="U3078" s="17">
        <v>6.4000000000000001E-2</v>
      </c>
      <c r="V3078">
        <f t="shared" si="264"/>
        <v>2021</v>
      </c>
      <c r="W3078">
        <f t="shared" si="265"/>
        <v>2021</v>
      </c>
      <c r="X3078" t="str">
        <f t="shared" si="266"/>
        <v>PBS0</v>
      </c>
    </row>
    <row r="3079" spans="1:24" x14ac:dyDescent="0.2">
      <c r="A3079" s="4">
        <v>44474</v>
      </c>
      <c r="B3079" s="4">
        <v>44476</v>
      </c>
      <c r="C3079" t="s">
        <v>628</v>
      </c>
      <c r="D3079" t="s">
        <v>906</v>
      </c>
      <c r="E3079" s="4">
        <v>53615</v>
      </c>
      <c r="F3079" s="6">
        <v>7.7499999999999999E-2</v>
      </c>
      <c r="G3079" s="6">
        <v>6.9699999999999998E-2</v>
      </c>
      <c r="H3079" s="6">
        <v>6.9861900000000005E-2</v>
      </c>
      <c r="I3079" s="6">
        <v>7.0999999999999994E-2</v>
      </c>
      <c r="J3079" s="6">
        <v>6.9699999999999998E-2</v>
      </c>
      <c r="K3079" s="6">
        <v>6.9785700000000006E-2</v>
      </c>
      <c r="L3079" s="6">
        <v>6.9800000000000001E-2</v>
      </c>
      <c r="N3079" s="8">
        <v>6050000</v>
      </c>
      <c r="P3079" s="8">
        <v>4950000</v>
      </c>
      <c r="R3079" s="8">
        <v>500000</v>
      </c>
      <c r="T3079" s="8">
        <v>12.1</v>
      </c>
      <c r="U3079" s="17">
        <v>6.9800000000000001E-2</v>
      </c>
      <c r="V3079">
        <f t="shared" si="264"/>
        <v>2021</v>
      </c>
      <c r="W3079">
        <f t="shared" si="265"/>
        <v>2021</v>
      </c>
      <c r="X3079" t="str">
        <f t="shared" si="266"/>
        <v>PBS0</v>
      </c>
    </row>
    <row r="3080" spans="1:24" x14ac:dyDescent="0.2">
      <c r="A3080" s="4">
        <v>44481</v>
      </c>
      <c r="B3080" s="4">
        <v>44483</v>
      </c>
      <c r="C3080" t="s">
        <v>628</v>
      </c>
      <c r="D3080" t="s">
        <v>1033</v>
      </c>
      <c r="E3080" s="4">
        <v>44573</v>
      </c>
      <c r="F3080" s="6" t="s">
        <v>630</v>
      </c>
      <c r="G3080" s="6">
        <v>2.7E-2</v>
      </c>
      <c r="H3080" s="6">
        <v>2.77816E-2</v>
      </c>
      <c r="I3080" s="6">
        <v>2.8199999999999999E-2</v>
      </c>
      <c r="J3080" s="6">
        <v>2.7E-2</v>
      </c>
      <c r="K3080" s="6">
        <v>2.743E-2</v>
      </c>
      <c r="L3080" s="6">
        <v>2.75E-2</v>
      </c>
      <c r="M3080" s="8">
        <v>8000000</v>
      </c>
      <c r="N3080" s="8">
        <v>6240000</v>
      </c>
      <c r="O3080" s="8">
        <v>50147800</v>
      </c>
      <c r="P3080" s="8">
        <v>3650000</v>
      </c>
      <c r="Q3080" s="8">
        <v>21100000</v>
      </c>
      <c r="R3080" s="8">
        <v>1000000</v>
      </c>
      <c r="S3080" s="8">
        <v>8000000</v>
      </c>
      <c r="T3080" s="8">
        <v>6.24</v>
      </c>
      <c r="U3080" s="8">
        <v>2.76E-2</v>
      </c>
      <c r="V3080">
        <f t="shared" si="264"/>
        <v>2021</v>
      </c>
      <c r="W3080">
        <f t="shared" si="265"/>
        <v>2021</v>
      </c>
      <c r="X3080" t="str">
        <f t="shared" si="266"/>
        <v>SPN0</v>
      </c>
    </row>
    <row r="3081" spans="1:24" x14ac:dyDescent="0.2">
      <c r="A3081" s="4">
        <v>44481</v>
      </c>
      <c r="B3081" s="4">
        <v>44483</v>
      </c>
      <c r="C3081" t="s">
        <v>628</v>
      </c>
      <c r="D3081" t="s">
        <v>1034</v>
      </c>
      <c r="E3081" s="4">
        <v>44847</v>
      </c>
      <c r="F3081" s="6" t="s">
        <v>630</v>
      </c>
      <c r="G3081" s="6">
        <v>2.9499999999999998E-2</v>
      </c>
      <c r="H3081" s="6">
        <v>3.02282E-2</v>
      </c>
      <c r="I3081" s="6">
        <v>3.1E-2</v>
      </c>
      <c r="J3081" s="6">
        <v>2.9499999999999998E-2</v>
      </c>
      <c r="K3081" s="6">
        <v>2.9739999999999999E-2</v>
      </c>
      <c r="L3081" s="6">
        <v>2.9899999999999999E-2</v>
      </c>
      <c r="N3081" s="8">
        <v>8610000</v>
      </c>
      <c r="P3081" s="8">
        <v>4100000</v>
      </c>
      <c r="R3081" s="8">
        <v>1000000</v>
      </c>
      <c r="T3081" s="8">
        <v>8.61</v>
      </c>
      <c r="U3081" s="8">
        <v>0.03</v>
      </c>
      <c r="V3081">
        <f t="shared" si="264"/>
        <v>2021</v>
      </c>
      <c r="W3081">
        <f t="shared" si="265"/>
        <v>2021</v>
      </c>
      <c r="X3081" t="str">
        <f t="shared" si="266"/>
        <v>SPN1</v>
      </c>
    </row>
    <row r="3082" spans="1:24" x14ac:dyDescent="0.2">
      <c r="A3082" s="4">
        <v>44481</v>
      </c>
      <c r="B3082" s="4">
        <v>44483</v>
      </c>
      <c r="C3082" t="s">
        <v>628</v>
      </c>
      <c r="D3082" t="s">
        <v>1012</v>
      </c>
      <c r="E3082" s="4">
        <v>46492</v>
      </c>
      <c r="F3082" s="6">
        <v>5.1249999999999997E-2</v>
      </c>
      <c r="G3082" s="6">
        <v>5.0500000000000003E-2</v>
      </c>
      <c r="H3082" s="6">
        <v>5.0982399999999997E-2</v>
      </c>
      <c r="I3082" s="6">
        <v>5.1799999999999999E-2</v>
      </c>
      <c r="J3082" s="6">
        <v>5.0500000000000003E-2</v>
      </c>
      <c r="K3082" s="6">
        <v>5.0597700000000002E-2</v>
      </c>
      <c r="L3082" s="6">
        <v>5.0700000000000002E-2</v>
      </c>
      <c r="N3082" s="8">
        <v>13727000</v>
      </c>
      <c r="P3082" s="8">
        <v>1000000</v>
      </c>
      <c r="R3082" s="8">
        <v>1000000</v>
      </c>
      <c r="T3082" s="8">
        <v>13.727</v>
      </c>
      <c r="U3082" s="8">
        <v>5.0599999999999999E-2</v>
      </c>
      <c r="V3082">
        <f t="shared" si="264"/>
        <v>2021</v>
      </c>
      <c r="W3082">
        <f t="shared" si="265"/>
        <v>2021</v>
      </c>
      <c r="X3082" t="str">
        <f t="shared" si="266"/>
        <v>FR00</v>
      </c>
    </row>
    <row r="3083" spans="1:24" x14ac:dyDescent="0.2">
      <c r="A3083" s="4">
        <v>44481</v>
      </c>
      <c r="B3083" s="4">
        <v>44483</v>
      </c>
      <c r="C3083" t="s">
        <v>628</v>
      </c>
      <c r="D3083" t="s">
        <v>1013</v>
      </c>
      <c r="E3083" s="4">
        <v>48319</v>
      </c>
      <c r="F3083" s="6">
        <v>6.3750000000000001E-2</v>
      </c>
      <c r="G3083" s="6">
        <v>6.1800000000000001E-2</v>
      </c>
      <c r="H3083" s="6">
        <v>6.2431899999999999E-2</v>
      </c>
      <c r="I3083" s="6">
        <v>6.3799999999999996E-2</v>
      </c>
      <c r="J3083" s="6">
        <v>6.1800000000000001E-2</v>
      </c>
      <c r="K3083" s="6">
        <v>6.2100000000000002E-2</v>
      </c>
      <c r="L3083" s="6">
        <v>6.2199999999999998E-2</v>
      </c>
      <c r="N3083" s="8">
        <v>7355600</v>
      </c>
      <c r="P3083" s="8">
        <v>750000</v>
      </c>
      <c r="R3083" s="8">
        <v>750000</v>
      </c>
      <c r="T3083" s="8">
        <v>9.8074666666666666</v>
      </c>
      <c r="U3083" s="8">
        <v>6.2100000000000002E-2</v>
      </c>
      <c r="V3083">
        <f t="shared" si="264"/>
        <v>2021</v>
      </c>
      <c r="W3083">
        <f t="shared" si="265"/>
        <v>2021</v>
      </c>
      <c r="X3083" t="str">
        <f t="shared" si="266"/>
        <v>FR00</v>
      </c>
    </row>
    <row r="3084" spans="1:24" x14ac:dyDescent="0.2">
      <c r="A3084" s="4">
        <v>44481</v>
      </c>
      <c r="B3084" s="4">
        <v>44483</v>
      </c>
      <c r="C3084" t="s">
        <v>628</v>
      </c>
      <c r="D3084" t="s">
        <v>974</v>
      </c>
      <c r="E3084" s="4">
        <v>49841</v>
      </c>
      <c r="F3084" s="6">
        <v>6.25E-2</v>
      </c>
      <c r="G3084" s="6">
        <v>6.3E-2</v>
      </c>
      <c r="H3084" s="6">
        <v>6.37017E-2</v>
      </c>
      <c r="I3084" s="6">
        <v>6.4100000000000004E-2</v>
      </c>
      <c r="J3084" s="6">
        <v>6.3E-2</v>
      </c>
      <c r="K3084" s="6">
        <v>6.3499899999999998E-2</v>
      </c>
      <c r="L3084" s="6">
        <v>6.3700000000000007E-2</v>
      </c>
      <c r="N3084" s="8">
        <v>2613100</v>
      </c>
      <c r="P3084" s="8">
        <v>1000000</v>
      </c>
      <c r="R3084" s="8">
        <v>1000000</v>
      </c>
      <c r="T3084" s="8">
        <v>2.6131000000000002</v>
      </c>
      <c r="U3084" s="8">
        <v>6.3500000000000001E-2</v>
      </c>
      <c r="V3084">
        <f t="shared" si="264"/>
        <v>2021</v>
      </c>
      <c r="W3084">
        <f t="shared" si="265"/>
        <v>2021</v>
      </c>
      <c r="X3084" t="str">
        <f t="shared" si="266"/>
        <v>FR00</v>
      </c>
    </row>
    <row r="3085" spans="1:24" x14ac:dyDescent="0.2">
      <c r="A3085" s="4">
        <v>44481</v>
      </c>
      <c r="B3085" s="4">
        <v>44483</v>
      </c>
      <c r="C3085" t="s">
        <v>628</v>
      </c>
      <c r="D3085" t="s">
        <v>1014</v>
      </c>
      <c r="E3085" s="4">
        <v>52032</v>
      </c>
      <c r="F3085" s="6">
        <v>7.1249999999999994E-2</v>
      </c>
      <c r="G3085" s="6">
        <v>6.9000000000000006E-2</v>
      </c>
      <c r="H3085" s="6">
        <v>6.9731699999999994E-2</v>
      </c>
      <c r="I3085" s="6">
        <v>7.17E-2</v>
      </c>
      <c r="J3085" s="6">
        <v>6.9000000000000006E-2</v>
      </c>
      <c r="K3085" s="6">
        <v>6.9000000000000006E-2</v>
      </c>
      <c r="L3085" s="6">
        <v>6.9000000000000006E-2</v>
      </c>
      <c r="N3085" s="8">
        <v>10097800</v>
      </c>
      <c r="P3085" s="8">
        <v>9950000</v>
      </c>
      <c r="R3085" s="8">
        <v>2650000</v>
      </c>
      <c r="T3085" s="8">
        <v>3.8104905660377359</v>
      </c>
      <c r="U3085" s="8">
        <v>6.9699999999999998E-2</v>
      </c>
      <c r="V3085">
        <f t="shared" si="264"/>
        <v>2021</v>
      </c>
      <c r="W3085">
        <f t="shared" si="265"/>
        <v>2021</v>
      </c>
      <c r="X3085" t="str">
        <f t="shared" si="266"/>
        <v>FR00</v>
      </c>
    </row>
    <row r="3086" spans="1:24" x14ac:dyDescent="0.2">
      <c r="A3086" s="4">
        <v>44481</v>
      </c>
      <c r="B3086" s="4">
        <v>44483</v>
      </c>
      <c r="C3086" t="s">
        <v>628</v>
      </c>
      <c r="D3086" t="s">
        <v>975</v>
      </c>
      <c r="E3086" s="4">
        <v>55380</v>
      </c>
      <c r="F3086" s="6">
        <v>6.8750000000000006E-2</v>
      </c>
      <c r="G3086" s="6">
        <v>6.83E-2</v>
      </c>
      <c r="H3086" s="6">
        <v>6.9007899999999997E-2</v>
      </c>
      <c r="I3086" s="6">
        <v>6.93E-2</v>
      </c>
      <c r="J3086" s="6">
        <v>6.83E-2</v>
      </c>
      <c r="K3086" s="6">
        <v>6.8665199999999996E-2</v>
      </c>
      <c r="L3086" s="6">
        <v>6.88E-2</v>
      </c>
      <c r="N3086" s="8">
        <v>1504300</v>
      </c>
      <c r="P3086" s="8">
        <v>650000</v>
      </c>
      <c r="R3086" s="8">
        <v>600000</v>
      </c>
      <c r="T3086" s="8">
        <v>2.5071666666666665</v>
      </c>
      <c r="U3086" s="8">
        <v>6.8699999999999997E-2</v>
      </c>
      <c r="V3086">
        <f t="shared" si="264"/>
        <v>2021</v>
      </c>
      <c r="W3086">
        <f t="shared" si="265"/>
        <v>2021</v>
      </c>
      <c r="X3086" t="str">
        <f t="shared" si="266"/>
        <v>FR00</v>
      </c>
    </row>
    <row r="3087" spans="1:24" x14ac:dyDescent="0.2">
      <c r="A3087" s="4">
        <v>44488</v>
      </c>
      <c r="B3087" s="4">
        <v>44491</v>
      </c>
      <c r="C3087" t="s">
        <v>628</v>
      </c>
      <c r="D3087" t="s">
        <v>1032</v>
      </c>
      <c r="E3087" s="4">
        <v>44263</v>
      </c>
      <c r="F3087" s="6" t="s">
        <v>630</v>
      </c>
      <c r="G3087" s="6">
        <v>2.76E-2</v>
      </c>
      <c r="H3087" s="6">
        <v>2.8039399999999999E-2</v>
      </c>
      <c r="I3087" s="6">
        <v>3.5000000000000003E-2</v>
      </c>
      <c r="J3087" s="6">
        <v>2.76E-2</v>
      </c>
      <c r="K3087" s="6">
        <v>2.76E-2</v>
      </c>
      <c r="L3087" s="6">
        <v>2.76E-2</v>
      </c>
      <c r="M3087" s="8">
        <v>5000000</v>
      </c>
      <c r="N3087" s="8">
        <v>9010000</v>
      </c>
      <c r="O3087" s="8">
        <v>53420000</v>
      </c>
      <c r="P3087" s="8">
        <v>800000</v>
      </c>
      <c r="Q3087" s="8">
        <v>17000000</v>
      </c>
      <c r="R3087" s="8">
        <v>800000</v>
      </c>
      <c r="S3087" s="8">
        <v>5000000</v>
      </c>
      <c r="T3087" s="8">
        <v>11.262499999999999</v>
      </c>
      <c r="U3087" s="8">
        <v>2.76E-2</v>
      </c>
      <c r="V3087">
        <f t="shared" si="264"/>
        <v>2021</v>
      </c>
      <c r="W3087">
        <f t="shared" si="265"/>
        <v>2021</v>
      </c>
      <c r="X3087" t="str">
        <f t="shared" si="266"/>
        <v>SPNS</v>
      </c>
    </row>
    <row r="3088" spans="1:24" x14ac:dyDescent="0.2">
      <c r="A3088" s="4">
        <v>44488</v>
      </c>
      <c r="B3088" s="4">
        <v>44491</v>
      </c>
      <c r="C3088" t="s">
        <v>628</v>
      </c>
      <c r="D3088" t="s">
        <v>1020</v>
      </c>
      <c r="E3088" s="4">
        <v>45488</v>
      </c>
      <c r="F3088" s="6">
        <v>0.04</v>
      </c>
      <c r="G3088" s="6">
        <v>4.0599999999999997E-2</v>
      </c>
      <c r="H3088" s="6">
        <v>4.1303899999999998E-2</v>
      </c>
      <c r="I3088" s="6">
        <v>4.3999999999999997E-2</v>
      </c>
      <c r="J3088" s="6">
        <v>4.0599999999999997E-2</v>
      </c>
      <c r="K3088" s="6">
        <v>4.0802400000000003E-2</v>
      </c>
      <c r="L3088" s="6">
        <v>4.0899999999999999E-2</v>
      </c>
      <c r="N3088" s="8">
        <v>10560500</v>
      </c>
      <c r="P3088" s="8">
        <v>2750000</v>
      </c>
      <c r="R3088" s="8">
        <v>1400000</v>
      </c>
      <c r="T3088" s="8">
        <v>7.5432142857142859</v>
      </c>
      <c r="U3088" s="8">
        <v>4.0899999999999999E-2</v>
      </c>
      <c r="V3088">
        <f t="shared" si="264"/>
        <v>2021</v>
      </c>
      <c r="W3088">
        <f t="shared" si="265"/>
        <v>2021</v>
      </c>
      <c r="X3088" t="str">
        <f t="shared" si="266"/>
        <v>PBS0</v>
      </c>
    </row>
    <row r="3089" spans="1:24" x14ac:dyDescent="0.2">
      <c r="A3089" s="4">
        <v>44488</v>
      </c>
      <c r="B3089" s="4">
        <v>44491</v>
      </c>
      <c r="C3089" t="s">
        <v>628</v>
      </c>
      <c r="D3089" t="s">
        <v>1021</v>
      </c>
      <c r="E3089" s="4">
        <v>46218</v>
      </c>
      <c r="F3089" s="6">
        <v>4.8750000000000002E-2</v>
      </c>
      <c r="G3089" s="6">
        <v>4.8300000000000003E-2</v>
      </c>
      <c r="H3089" s="6">
        <v>4.9079400000000002E-2</v>
      </c>
      <c r="I3089" s="6">
        <v>0.05</v>
      </c>
      <c r="J3089" s="6">
        <v>4.8300000000000003E-2</v>
      </c>
      <c r="K3089" s="6">
        <v>4.84196E-2</v>
      </c>
      <c r="L3089" s="6">
        <v>4.8500000000000001E-2</v>
      </c>
      <c r="N3089" s="8">
        <v>7420000</v>
      </c>
      <c r="P3089" s="8">
        <v>1950000</v>
      </c>
      <c r="R3089" s="8">
        <v>1200000</v>
      </c>
      <c r="T3089" s="8">
        <v>6.1833333333333336</v>
      </c>
      <c r="U3089" s="8">
        <v>4.8500000000000001E-2</v>
      </c>
      <c r="V3089">
        <f t="shared" si="264"/>
        <v>2021</v>
      </c>
      <c r="W3089">
        <f t="shared" si="265"/>
        <v>2021</v>
      </c>
      <c r="X3089" t="str">
        <f t="shared" si="266"/>
        <v>PBS0</v>
      </c>
    </row>
    <row r="3090" spans="1:24" x14ac:dyDescent="0.2">
      <c r="A3090" s="4">
        <v>44488</v>
      </c>
      <c r="B3090" s="4">
        <v>44491</v>
      </c>
      <c r="C3090" t="s">
        <v>628</v>
      </c>
      <c r="D3090" t="s">
        <v>981</v>
      </c>
      <c r="E3090" s="4">
        <v>49018</v>
      </c>
      <c r="F3090" s="6">
        <v>6.3750000000000001E-2</v>
      </c>
      <c r="G3090" s="6">
        <v>6.3E-2</v>
      </c>
      <c r="H3090" s="6">
        <v>6.37659E-2</v>
      </c>
      <c r="I3090" s="6">
        <v>6.7100000000000007E-2</v>
      </c>
      <c r="J3090" s="6">
        <v>6.3E-2</v>
      </c>
      <c r="K3090" s="6">
        <v>6.3E-2</v>
      </c>
      <c r="L3090" s="6">
        <v>6.3E-2</v>
      </c>
      <c r="N3090" s="8">
        <v>14475000</v>
      </c>
      <c r="P3090" s="8">
        <v>10100000</v>
      </c>
      <c r="R3090" s="8">
        <v>1100000</v>
      </c>
      <c r="T3090" s="8">
        <v>13.159090909090908</v>
      </c>
      <c r="U3090" s="8">
        <v>6.3E-2</v>
      </c>
      <c r="V3090">
        <f t="shared" si="264"/>
        <v>2021</v>
      </c>
      <c r="W3090">
        <f t="shared" si="265"/>
        <v>2021</v>
      </c>
      <c r="X3090" t="str">
        <f t="shared" si="266"/>
        <v>PBS0</v>
      </c>
    </row>
    <row r="3091" spans="1:24" x14ac:dyDescent="0.2">
      <c r="A3091" s="4">
        <v>44488</v>
      </c>
      <c r="B3091" s="4">
        <v>44491</v>
      </c>
      <c r="C3091" t="s">
        <v>628</v>
      </c>
      <c r="D3091" t="s">
        <v>906</v>
      </c>
      <c r="E3091" s="4">
        <v>53615</v>
      </c>
      <c r="F3091" s="6">
        <v>7.7499999999999999E-2</v>
      </c>
      <c r="G3091" s="6">
        <v>6.9199999999999998E-2</v>
      </c>
      <c r="H3091" s="6">
        <v>6.9631399999999996E-2</v>
      </c>
      <c r="I3091" s="6">
        <v>7.1599999999999997E-2</v>
      </c>
      <c r="J3091" s="6">
        <v>6.9199999999999998E-2</v>
      </c>
      <c r="K3091" s="6">
        <v>6.9199999999999998E-2</v>
      </c>
      <c r="L3091" s="6">
        <v>6.9199999999999998E-2</v>
      </c>
      <c r="N3091" s="8">
        <v>11954500</v>
      </c>
      <c r="P3091" s="8">
        <v>1400000</v>
      </c>
      <c r="R3091" s="8">
        <v>500000</v>
      </c>
      <c r="T3091" s="8">
        <v>23.908999999999999</v>
      </c>
      <c r="U3091" s="8">
        <v>6.9199999999999998E-2</v>
      </c>
      <c r="V3091">
        <f t="shared" si="264"/>
        <v>2021</v>
      </c>
      <c r="W3091">
        <f t="shared" si="265"/>
        <v>2021</v>
      </c>
      <c r="X3091" t="str">
        <f t="shared" si="266"/>
        <v>PBS0</v>
      </c>
    </row>
    <row r="3092" spans="1:24" x14ac:dyDescent="0.2">
      <c r="A3092" s="4">
        <v>44490</v>
      </c>
      <c r="B3092" s="4">
        <v>44494</v>
      </c>
      <c r="C3092" t="s">
        <v>624</v>
      </c>
      <c r="D3092" t="s">
        <v>1035</v>
      </c>
      <c r="E3092" s="4">
        <v>44484</v>
      </c>
      <c r="F3092" s="6">
        <v>4.9500000000000002E-2</v>
      </c>
      <c r="K3092" s="6">
        <v>4.9500000000000002E-2</v>
      </c>
      <c r="M3092" s="8">
        <v>15000000</v>
      </c>
      <c r="N3092" s="8">
        <v>15000000</v>
      </c>
      <c r="O3092" s="8">
        <v>15000000</v>
      </c>
      <c r="P3092" s="8">
        <v>15000000</v>
      </c>
      <c r="Q3092" s="8">
        <v>15000000</v>
      </c>
      <c r="R3092" s="8">
        <v>15000000</v>
      </c>
      <c r="S3092" s="8">
        <v>15000000</v>
      </c>
      <c r="T3092" s="8">
        <v>1</v>
      </c>
      <c r="U3092" s="17">
        <v>5.4949999999999999E-2</v>
      </c>
      <c r="V3092">
        <f t="shared" si="264"/>
        <v>2021</v>
      </c>
      <c r="W3092">
        <f t="shared" si="265"/>
        <v>2021</v>
      </c>
      <c r="X3092" t="str">
        <f t="shared" si="266"/>
        <v>ORI0</v>
      </c>
    </row>
    <row r="3093" spans="1:24" x14ac:dyDescent="0.2">
      <c r="A3093" s="4">
        <v>44495</v>
      </c>
      <c r="B3093" s="4">
        <v>44497</v>
      </c>
      <c r="C3093" t="s">
        <v>628</v>
      </c>
      <c r="D3093" t="s">
        <v>1036</v>
      </c>
      <c r="E3093" s="4">
        <v>44587</v>
      </c>
      <c r="F3093" s="6" t="s">
        <v>630</v>
      </c>
      <c r="G3093" s="6">
        <v>2.7E-2</v>
      </c>
      <c r="H3093" s="6">
        <v>2.7639E-2</v>
      </c>
      <c r="I3093" s="6">
        <v>2.7900000000000001E-2</v>
      </c>
      <c r="J3093" s="6">
        <v>2.7E-2</v>
      </c>
      <c r="K3093" s="6">
        <v>2.743E-2</v>
      </c>
      <c r="L3093" s="6">
        <v>2.75E-2</v>
      </c>
      <c r="M3093" s="8">
        <v>8000000</v>
      </c>
      <c r="N3093" s="8">
        <v>4270000</v>
      </c>
      <c r="O3093" s="8">
        <v>69535100</v>
      </c>
      <c r="P3093" s="8">
        <v>1950000</v>
      </c>
      <c r="Q3093" s="8">
        <v>22650000</v>
      </c>
      <c r="R3093" s="8">
        <v>1000000</v>
      </c>
      <c r="S3093" s="8">
        <v>8000000</v>
      </c>
      <c r="T3093" s="8">
        <v>4.2699999999999996</v>
      </c>
      <c r="U3093" s="8">
        <v>2.75E-2</v>
      </c>
      <c r="V3093">
        <f t="shared" si="264"/>
        <v>2021</v>
      </c>
      <c r="W3093">
        <f t="shared" si="265"/>
        <v>2021</v>
      </c>
      <c r="X3093" t="str">
        <f t="shared" si="266"/>
        <v>SPN0</v>
      </c>
    </row>
    <row r="3094" spans="1:24" x14ac:dyDescent="0.2">
      <c r="A3094" s="4">
        <v>44495</v>
      </c>
      <c r="B3094" s="4">
        <v>44497</v>
      </c>
      <c r="C3094" t="s">
        <v>628</v>
      </c>
      <c r="D3094" t="s">
        <v>1011</v>
      </c>
      <c r="E3094" s="4">
        <v>44749</v>
      </c>
      <c r="F3094" s="6" t="s">
        <v>630</v>
      </c>
      <c r="G3094" s="6">
        <v>2.8500000000000001E-2</v>
      </c>
      <c r="H3094" s="6">
        <v>2.9196900000000001E-2</v>
      </c>
      <c r="I3094" s="6">
        <v>0.03</v>
      </c>
      <c r="J3094" s="6">
        <v>2.8500000000000001E-2</v>
      </c>
      <c r="K3094" s="6">
        <v>2.8670000000000001E-2</v>
      </c>
      <c r="L3094" s="6">
        <v>2.8799999999999999E-2</v>
      </c>
      <c r="N3094" s="8">
        <v>8500000</v>
      </c>
      <c r="P3094" s="8">
        <v>4300000</v>
      </c>
      <c r="R3094" s="8">
        <v>1000000</v>
      </c>
      <c r="T3094" s="8">
        <v>8.5</v>
      </c>
      <c r="U3094" s="8">
        <v>2.9000000000000001E-2</v>
      </c>
      <c r="V3094">
        <f t="shared" si="264"/>
        <v>2021</v>
      </c>
      <c r="W3094">
        <f t="shared" si="265"/>
        <v>2021</v>
      </c>
      <c r="X3094" t="str">
        <f t="shared" si="266"/>
        <v>SPN1</v>
      </c>
    </row>
    <row r="3095" spans="1:24" x14ac:dyDescent="0.2">
      <c r="A3095" s="4">
        <v>44495</v>
      </c>
      <c r="B3095" s="4">
        <v>44497</v>
      </c>
      <c r="C3095" t="s">
        <v>628</v>
      </c>
      <c r="D3095" t="s">
        <v>1012</v>
      </c>
      <c r="E3095" s="4">
        <v>46492</v>
      </c>
      <c r="F3095" s="6">
        <v>5.1249999999999997E-2</v>
      </c>
      <c r="G3095" s="6">
        <v>4.8000000000000001E-2</v>
      </c>
      <c r="H3095" s="6">
        <v>4.9845199999999999E-2</v>
      </c>
      <c r="I3095" s="6">
        <v>5.0700000000000002E-2</v>
      </c>
      <c r="J3095" s="6">
        <v>4.8000000000000001E-2</v>
      </c>
      <c r="K3095" s="6">
        <v>4.9322100000000001E-2</v>
      </c>
      <c r="L3095" s="6">
        <v>4.9399999999999999E-2</v>
      </c>
      <c r="N3095" s="8">
        <v>17349000</v>
      </c>
      <c r="P3095" s="8">
        <v>2850000</v>
      </c>
      <c r="R3095" s="8">
        <v>1600000</v>
      </c>
      <c r="T3095" s="8">
        <v>10.843125000000001</v>
      </c>
      <c r="U3095" s="8">
        <v>4.9399999999999999E-2</v>
      </c>
      <c r="V3095">
        <f t="shared" si="264"/>
        <v>2021</v>
      </c>
      <c r="W3095">
        <f t="shared" si="265"/>
        <v>2021</v>
      </c>
      <c r="X3095" t="str">
        <f t="shared" si="266"/>
        <v>FR00</v>
      </c>
    </row>
    <row r="3096" spans="1:24" x14ac:dyDescent="0.2">
      <c r="A3096" s="4">
        <v>44495</v>
      </c>
      <c r="B3096" s="4">
        <v>44497</v>
      </c>
      <c r="C3096" t="s">
        <v>628</v>
      </c>
      <c r="D3096" t="s">
        <v>1013</v>
      </c>
      <c r="E3096" s="4">
        <v>48319</v>
      </c>
      <c r="F3096" s="6">
        <v>6.3750000000000001E-2</v>
      </c>
      <c r="G3096" s="6">
        <v>5.9799999999999999E-2</v>
      </c>
      <c r="H3096" s="6">
        <v>6.0271699999999997E-2</v>
      </c>
      <c r="I3096" s="6">
        <v>6.1499999999999999E-2</v>
      </c>
      <c r="J3096" s="6">
        <v>5.9799999999999999E-2</v>
      </c>
      <c r="K3096" s="6">
        <v>5.9898E-2</v>
      </c>
      <c r="L3096" s="6">
        <v>0.06</v>
      </c>
      <c r="N3096" s="8">
        <v>18367000</v>
      </c>
      <c r="P3096" s="8">
        <v>1050000</v>
      </c>
      <c r="R3096" s="8">
        <v>1050000</v>
      </c>
      <c r="T3096" s="8">
        <v>17.492380952380952</v>
      </c>
      <c r="U3096" s="8">
        <v>5.9900000000000002E-2</v>
      </c>
      <c r="V3096">
        <f t="shared" si="264"/>
        <v>2021</v>
      </c>
      <c r="W3096">
        <f t="shared" si="265"/>
        <v>2021</v>
      </c>
      <c r="X3096" t="str">
        <f t="shared" si="266"/>
        <v>FR00</v>
      </c>
    </row>
    <row r="3097" spans="1:24" x14ac:dyDescent="0.2">
      <c r="A3097" s="4">
        <v>44495</v>
      </c>
      <c r="B3097" s="4">
        <v>44497</v>
      </c>
      <c r="C3097" t="s">
        <v>628</v>
      </c>
      <c r="D3097" t="s">
        <v>974</v>
      </c>
      <c r="E3097" s="4">
        <v>49841</v>
      </c>
      <c r="F3097" s="6">
        <v>6.25E-2</v>
      </c>
      <c r="G3097" s="6">
        <v>6.2E-2</v>
      </c>
      <c r="H3097" s="6">
        <v>6.2648599999999999E-2</v>
      </c>
      <c r="I3097" s="6">
        <v>6.3299999999999995E-2</v>
      </c>
      <c r="J3097" s="6">
        <v>6.2E-2</v>
      </c>
      <c r="K3097" s="6">
        <v>6.2406900000000001E-2</v>
      </c>
      <c r="L3097" s="6">
        <v>6.25E-2</v>
      </c>
      <c r="N3097" s="8">
        <v>5068900</v>
      </c>
      <c r="P3097" s="8">
        <v>2150000</v>
      </c>
      <c r="R3097" s="8">
        <v>1200000</v>
      </c>
      <c r="T3097" s="8">
        <v>4.2240833333333336</v>
      </c>
      <c r="U3097" s="8">
        <v>6.25E-2</v>
      </c>
      <c r="V3097">
        <f t="shared" si="264"/>
        <v>2021</v>
      </c>
      <c r="W3097">
        <f t="shared" si="265"/>
        <v>2021</v>
      </c>
      <c r="X3097" t="str">
        <f t="shared" si="266"/>
        <v>FR00</v>
      </c>
    </row>
    <row r="3098" spans="1:24" x14ac:dyDescent="0.2">
      <c r="A3098" s="4">
        <v>44495</v>
      </c>
      <c r="B3098" s="4">
        <v>44497</v>
      </c>
      <c r="C3098" t="s">
        <v>628</v>
      </c>
      <c r="D3098" t="s">
        <v>1014</v>
      </c>
      <c r="E3098" s="4">
        <v>52032</v>
      </c>
      <c r="F3098" s="6">
        <v>7.1249999999999994E-2</v>
      </c>
      <c r="G3098" s="6">
        <v>6.8000000000000005E-2</v>
      </c>
      <c r="H3098" s="6">
        <v>6.8542000000000006E-2</v>
      </c>
      <c r="I3098" s="6">
        <v>7.0000000000000007E-2</v>
      </c>
      <c r="J3098" s="6">
        <v>6.8000000000000005E-2</v>
      </c>
      <c r="K3098" s="6">
        <v>6.8000000000000005E-2</v>
      </c>
      <c r="L3098" s="6">
        <v>6.8000000000000005E-2</v>
      </c>
      <c r="N3098" s="8">
        <v>13678800</v>
      </c>
      <c r="P3098" s="8">
        <v>8300000</v>
      </c>
      <c r="R3098" s="8">
        <v>950000</v>
      </c>
      <c r="T3098" s="8">
        <v>14.398736842105263</v>
      </c>
      <c r="U3098" s="8">
        <v>6.8099999999999994E-2</v>
      </c>
      <c r="V3098">
        <f t="shared" si="264"/>
        <v>2021</v>
      </c>
      <c r="W3098">
        <f t="shared" si="265"/>
        <v>2021</v>
      </c>
      <c r="X3098" t="str">
        <f t="shared" si="266"/>
        <v>FR00</v>
      </c>
    </row>
    <row r="3099" spans="1:24" x14ac:dyDescent="0.2">
      <c r="A3099" s="4">
        <v>44495</v>
      </c>
      <c r="B3099" s="4">
        <v>44497</v>
      </c>
      <c r="C3099" t="s">
        <v>628</v>
      </c>
      <c r="D3099" t="s">
        <v>975</v>
      </c>
      <c r="E3099" s="4">
        <v>55380</v>
      </c>
      <c r="F3099" s="6">
        <v>6.8750000000000006E-2</v>
      </c>
      <c r="G3099" s="6">
        <v>6.7900000000000002E-2</v>
      </c>
      <c r="H3099" s="6">
        <v>6.82252E-2</v>
      </c>
      <c r="I3099" s="6">
        <v>6.9000000000000006E-2</v>
      </c>
      <c r="J3099" s="6">
        <v>6.7900000000000002E-2</v>
      </c>
      <c r="K3099" s="6">
        <v>6.8078799999999995E-2</v>
      </c>
      <c r="L3099" s="6">
        <v>6.8199999999999997E-2</v>
      </c>
      <c r="N3099" s="8">
        <v>2301400</v>
      </c>
      <c r="P3099" s="8">
        <v>2050000</v>
      </c>
      <c r="R3099" s="8">
        <v>1200000</v>
      </c>
      <c r="T3099" s="8">
        <v>1.9178333333333333</v>
      </c>
      <c r="U3099" s="8">
        <v>6.8199999999999997E-2</v>
      </c>
      <c r="V3099">
        <f t="shared" si="264"/>
        <v>2021</v>
      </c>
      <c r="W3099">
        <f t="shared" si="265"/>
        <v>2021</v>
      </c>
      <c r="X3099" t="str">
        <f t="shared" si="266"/>
        <v>FR00</v>
      </c>
    </row>
    <row r="3100" spans="1:24" x14ac:dyDescent="0.2">
      <c r="A3100" s="4">
        <v>44502</v>
      </c>
      <c r="B3100" s="4">
        <v>44504</v>
      </c>
      <c r="C3100" t="s">
        <v>628</v>
      </c>
      <c r="D3100" t="s">
        <v>1037</v>
      </c>
      <c r="E3100" s="4">
        <v>44684</v>
      </c>
      <c r="F3100" s="6" t="s">
        <v>630</v>
      </c>
      <c r="G3100" s="6">
        <v>2.6499999999999999E-2</v>
      </c>
      <c r="H3100" s="6">
        <v>2.7737999999999999E-2</v>
      </c>
      <c r="I3100" s="6">
        <v>2.9000000000000001E-2</v>
      </c>
      <c r="J3100" s="6">
        <v>2.6499999999999999E-2</v>
      </c>
      <c r="K3100" s="6">
        <v>2.6800000000000001E-2</v>
      </c>
      <c r="L3100" s="6">
        <v>2.69E-2</v>
      </c>
      <c r="M3100" s="8">
        <v>4000000</v>
      </c>
      <c r="N3100" s="8">
        <v>8665000</v>
      </c>
      <c r="O3100" s="8">
        <v>48697100</v>
      </c>
      <c r="P3100" s="8">
        <v>300000</v>
      </c>
      <c r="Q3100" s="8">
        <v>25796142</v>
      </c>
      <c r="R3100" s="8">
        <v>300000</v>
      </c>
      <c r="S3100" s="8">
        <v>4000000</v>
      </c>
      <c r="T3100" s="8">
        <v>28.883333333333333</v>
      </c>
      <c r="U3100" s="8">
        <v>2.76E-2</v>
      </c>
      <c r="V3100">
        <f t="shared" si="264"/>
        <v>2021</v>
      </c>
      <c r="W3100">
        <f t="shared" si="265"/>
        <v>2021</v>
      </c>
      <c r="X3100" t="str">
        <f t="shared" si="266"/>
        <v>SPNS</v>
      </c>
    </row>
    <row r="3101" spans="1:24" x14ac:dyDescent="0.2">
      <c r="A3101" s="4">
        <v>44502</v>
      </c>
      <c r="B3101" s="4">
        <v>44504</v>
      </c>
      <c r="C3101" t="s">
        <v>628</v>
      </c>
      <c r="D3101" t="s">
        <v>1020</v>
      </c>
      <c r="E3101" s="4">
        <v>45488</v>
      </c>
      <c r="F3101" s="6">
        <v>0.04</v>
      </c>
      <c r="G3101" s="6">
        <v>3.95E-2</v>
      </c>
      <c r="H3101" s="6">
        <v>4.0389700000000001E-2</v>
      </c>
      <c r="I3101" s="6">
        <v>4.0899999999999999E-2</v>
      </c>
      <c r="J3101" s="6">
        <v>3.95E-2</v>
      </c>
      <c r="K3101" s="6">
        <v>3.9541800000000002E-2</v>
      </c>
      <c r="L3101" s="6">
        <v>3.9600000000000003E-2</v>
      </c>
      <c r="N3101" s="8">
        <v>8926500</v>
      </c>
      <c r="P3101" s="8">
        <v>1000000</v>
      </c>
      <c r="R3101" s="8">
        <v>650000</v>
      </c>
      <c r="T3101" s="8">
        <v>13.733076923076924</v>
      </c>
      <c r="U3101" s="8">
        <v>4.0899999999999999E-2</v>
      </c>
      <c r="V3101">
        <f t="shared" si="264"/>
        <v>2021</v>
      </c>
      <c r="W3101">
        <f t="shared" si="265"/>
        <v>2021</v>
      </c>
      <c r="X3101" t="str">
        <f t="shared" si="266"/>
        <v>PBS0</v>
      </c>
    </row>
    <row r="3102" spans="1:24" x14ac:dyDescent="0.2">
      <c r="A3102" s="4">
        <v>44502</v>
      </c>
      <c r="B3102" s="4">
        <v>44504</v>
      </c>
      <c r="C3102" t="s">
        <v>628</v>
      </c>
      <c r="D3102" t="s">
        <v>1021</v>
      </c>
      <c r="E3102" s="4">
        <v>46218</v>
      </c>
      <c r="F3102" s="6">
        <v>4.8750000000000002E-2</v>
      </c>
      <c r="G3102" s="6">
        <v>4.7500000000000001E-2</v>
      </c>
      <c r="H3102" s="6">
        <v>4.8297899999999998E-2</v>
      </c>
      <c r="I3102" s="6">
        <v>4.9000000000000002E-2</v>
      </c>
      <c r="J3102" s="6">
        <v>4.7500000000000001E-2</v>
      </c>
      <c r="K3102" s="6">
        <v>4.7599200000000001E-2</v>
      </c>
      <c r="L3102" s="6">
        <v>4.7699999999999999E-2</v>
      </c>
      <c r="N3102" s="8">
        <v>6213000</v>
      </c>
      <c r="P3102" s="8">
        <v>1400000</v>
      </c>
      <c r="R3102" s="8">
        <v>850000</v>
      </c>
      <c r="T3102" s="8">
        <v>7.3094117647058825</v>
      </c>
      <c r="U3102" s="8">
        <v>4.8500000000000001E-2</v>
      </c>
      <c r="V3102">
        <f t="shared" si="264"/>
        <v>2021</v>
      </c>
      <c r="W3102">
        <f t="shared" si="265"/>
        <v>2021</v>
      </c>
      <c r="X3102" t="str">
        <f t="shared" si="266"/>
        <v>PBS0</v>
      </c>
    </row>
    <row r="3103" spans="1:24" x14ac:dyDescent="0.2">
      <c r="A3103" s="4">
        <v>44502</v>
      </c>
      <c r="B3103" s="4">
        <v>44504</v>
      </c>
      <c r="C3103" t="s">
        <v>628</v>
      </c>
      <c r="D3103" t="s">
        <v>981</v>
      </c>
      <c r="E3103" s="4">
        <v>49018</v>
      </c>
      <c r="F3103" s="6">
        <v>6.3750000000000001E-2</v>
      </c>
      <c r="G3103" s="6">
        <v>6.2300000000000001E-2</v>
      </c>
      <c r="H3103" s="6">
        <v>6.3062599999999996E-2</v>
      </c>
      <c r="I3103" s="6">
        <v>6.5799999999999997E-2</v>
      </c>
      <c r="J3103" s="6">
        <v>6.2300000000000001E-2</v>
      </c>
      <c r="K3103" s="6">
        <v>6.2300000000000001E-2</v>
      </c>
      <c r="L3103" s="6">
        <v>6.2300000000000001E-2</v>
      </c>
      <c r="N3103" s="8">
        <v>14396300</v>
      </c>
      <c r="P3103" s="8">
        <v>13450000</v>
      </c>
      <c r="R3103" s="8">
        <v>1500000</v>
      </c>
      <c r="T3103" s="8">
        <v>9.5975333333333328</v>
      </c>
      <c r="U3103" s="8">
        <v>6.3E-2</v>
      </c>
      <c r="V3103">
        <f t="shared" si="264"/>
        <v>2021</v>
      </c>
      <c r="W3103">
        <f t="shared" si="265"/>
        <v>2021</v>
      </c>
      <c r="X3103" t="str">
        <f t="shared" si="266"/>
        <v>PBS0</v>
      </c>
    </row>
    <row r="3104" spans="1:24" x14ac:dyDescent="0.2">
      <c r="A3104" s="4">
        <v>44502</v>
      </c>
      <c r="B3104" s="4">
        <v>44504</v>
      </c>
      <c r="C3104" t="s">
        <v>628</v>
      </c>
      <c r="D3104" t="s">
        <v>906</v>
      </c>
      <c r="E3104" s="4">
        <v>53615</v>
      </c>
      <c r="F3104" s="6">
        <v>7.7499999999999999E-2</v>
      </c>
      <c r="G3104" s="6">
        <v>6.8000000000000005E-2</v>
      </c>
      <c r="H3104" s="6">
        <v>6.8212300000000003E-2</v>
      </c>
      <c r="I3104" s="6">
        <v>7.0199999999999999E-2</v>
      </c>
      <c r="J3104" s="6">
        <v>6.8000000000000005E-2</v>
      </c>
      <c r="K3104" s="6">
        <v>6.8000000000000005E-2</v>
      </c>
      <c r="L3104" s="6">
        <v>6.8000000000000005E-2</v>
      </c>
      <c r="N3104" s="8">
        <v>10496300</v>
      </c>
      <c r="P3104" s="8">
        <v>9646142</v>
      </c>
      <c r="R3104" s="8">
        <v>700000</v>
      </c>
      <c r="T3104" s="8">
        <v>14.994714285714286</v>
      </c>
      <c r="U3104" s="8">
        <v>6.9199999999999998E-2</v>
      </c>
      <c r="V3104">
        <f t="shared" si="264"/>
        <v>2021</v>
      </c>
      <c r="W3104">
        <f t="shared" si="265"/>
        <v>2021</v>
      </c>
      <c r="X3104" t="str">
        <f t="shared" si="266"/>
        <v>PBS0</v>
      </c>
    </row>
    <row r="3105" spans="1:24" x14ac:dyDescent="0.2">
      <c r="A3105" s="4">
        <v>44522</v>
      </c>
      <c r="B3105" s="4">
        <v>44524</v>
      </c>
      <c r="C3105" t="s">
        <v>624</v>
      </c>
      <c r="D3105" t="s">
        <v>1038</v>
      </c>
      <c r="E3105" s="4">
        <v>45240</v>
      </c>
      <c r="F3105" s="6">
        <v>4.8000000000000001E-2</v>
      </c>
      <c r="K3105" s="6">
        <v>4.8000000000000001E-2</v>
      </c>
      <c r="M3105" s="8">
        <v>5000000</v>
      </c>
      <c r="N3105" s="8">
        <v>5000000</v>
      </c>
      <c r="O3105" s="8">
        <v>5000000</v>
      </c>
      <c r="P3105" s="8">
        <v>5000000</v>
      </c>
      <c r="Q3105" s="8">
        <v>5000000</v>
      </c>
      <c r="R3105" s="8">
        <v>5000000</v>
      </c>
      <c r="S3105" s="8">
        <v>5000000</v>
      </c>
      <c r="T3105" s="8">
        <v>1</v>
      </c>
      <c r="U3105" s="8">
        <v>4.8000000000000001E-2</v>
      </c>
      <c r="V3105">
        <f t="shared" si="264"/>
        <v>2021</v>
      </c>
      <c r="W3105">
        <f t="shared" si="265"/>
        <v>2021</v>
      </c>
      <c r="X3105" t="str">
        <f t="shared" si="266"/>
        <v>ST00</v>
      </c>
    </row>
    <row r="3106" spans="1:24" x14ac:dyDescent="0.2">
      <c r="A3106" s="4">
        <v>44530</v>
      </c>
      <c r="B3106" s="4">
        <v>44532</v>
      </c>
      <c r="C3106" t="s">
        <v>642</v>
      </c>
      <c r="D3106" t="s">
        <v>1039</v>
      </c>
      <c r="E3106" s="4">
        <v>46358</v>
      </c>
      <c r="F3106" s="6">
        <v>3.0579200000000001E-2</v>
      </c>
      <c r="K3106" s="6">
        <v>3.0579200000000001E-2</v>
      </c>
      <c r="N3106" s="8">
        <v>14500000</v>
      </c>
      <c r="O3106" s="8">
        <v>58000000</v>
      </c>
      <c r="P3106" s="8">
        <v>14500000</v>
      </c>
      <c r="Q3106" s="8">
        <v>58000000</v>
      </c>
      <c r="R3106" s="8">
        <v>14500000</v>
      </c>
      <c r="S3106" s="8">
        <v>58000000</v>
      </c>
      <c r="T3106" s="8">
        <v>1</v>
      </c>
      <c r="U3106" s="8">
        <v>3.0579200000000001E-2</v>
      </c>
      <c r="V3106">
        <f t="shared" si="264"/>
        <v>2021</v>
      </c>
      <c r="W3106">
        <f t="shared" si="265"/>
        <v>2021</v>
      </c>
      <c r="X3106" t="str">
        <f t="shared" si="266"/>
        <v>VR00</v>
      </c>
    </row>
    <row r="3107" spans="1:24" x14ac:dyDescent="0.2">
      <c r="A3107" s="4">
        <v>44530</v>
      </c>
      <c r="B3107" s="4">
        <v>44532</v>
      </c>
      <c r="C3107" t="s">
        <v>642</v>
      </c>
      <c r="D3107" t="s">
        <v>1040</v>
      </c>
      <c r="E3107" s="4">
        <v>46723</v>
      </c>
      <c r="F3107" s="6">
        <v>3.0579200000000001E-2</v>
      </c>
      <c r="K3107" s="6">
        <v>3.0579200000000001E-2</v>
      </c>
      <c r="N3107" s="8">
        <v>14500000</v>
      </c>
      <c r="P3107" s="8">
        <v>14500000</v>
      </c>
      <c r="R3107" s="8">
        <v>14500000</v>
      </c>
      <c r="T3107" s="8">
        <v>1</v>
      </c>
      <c r="U3107" s="8">
        <v>3.0579200000000001E-2</v>
      </c>
      <c r="V3107">
        <f t="shared" si="264"/>
        <v>2021</v>
      </c>
      <c r="W3107">
        <f t="shared" si="265"/>
        <v>2021</v>
      </c>
      <c r="X3107" t="str">
        <f t="shared" si="266"/>
        <v>VR00</v>
      </c>
    </row>
    <row r="3108" spans="1:24" x14ac:dyDescent="0.2">
      <c r="A3108" s="4">
        <v>44530</v>
      </c>
      <c r="B3108" s="4">
        <v>44532</v>
      </c>
      <c r="C3108" t="s">
        <v>642</v>
      </c>
      <c r="D3108" t="s">
        <v>1041</v>
      </c>
      <c r="E3108" s="4">
        <v>47089</v>
      </c>
      <c r="F3108" s="6">
        <v>3.0579200000000001E-2</v>
      </c>
      <c r="K3108" s="6">
        <v>3.0579200000000001E-2</v>
      </c>
      <c r="N3108" s="8">
        <v>14500000</v>
      </c>
      <c r="P3108" s="8">
        <v>14500000</v>
      </c>
      <c r="R3108" s="8">
        <v>14500000</v>
      </c>
      <c r="T3108" s="8">
        <v>1</v>
      </c>
      <c r="U3108" s="8">
        <v>3.0579200000000001E-2</v>
      </c>
      <c r="V3108">
        <f t="shared" si="264"/>
        <v>2021</v>
      </c>
      <c r="W3108">
        <f t="shared" si="265"/>
        <v>2021</v>
      </c>
      <c r="X3108" t="str">
        <f t="shared" si="266"/>
        <v>VR00</v>
      </c>
    </row>
    <row r="3109" spans="1:24" x14ac:dyDescent="0.2">
      <c r="A3109" s="4">
        <v>44530</v>
      </c>
      <c r="B3109" s="4">
        <v>44532</v>
      </c>
      <c r="C3109" t="s">
        <v>642</v>
      </c>
      <c r="D3109" t="s">
        <v>1042</v>
      </c>
      <c r="E3109" s="4">
        <v>47454</v>
      </c>
      <c r="F3109" s="6">
        <v>3.0579200000000001E-2</v>
      </c>
      <c r="K3109" s="6">
        <v>3.0579200000000001E-2</v>
      </c>
      <c r="N3109" s="8">
        <v>14500000</v>
      </c>
      <c r="P3109" s="8">
        <v>14500000</v>
      </c>
      <c r="R3109" s="8">
        <v>14500000</v>
      </c>
      <c r="T3109" s="8">
        <v>1</v>
      </c>
      <c r="U3109" s="8">
        <v>3.0579200000000001E-2</v>
      </c>
      <c r="V3109">
        <f t="shared" si="264"/>
        <v>2021</v>
      </c>
      <c r="W3109">
        <f t="shared" si="265"/>
        <v>2021</v>
      </c>
      <c r="X3109" t="str">
        <f t="shared" si="266"/>
        <v>VR00</v>
      </c>
    </row>
    <row r="3110" spans="1:24" x14ac:dyDescent="0.2">
      <c r="A3110" s="4">
        <v>44559</v>
      </c>
      <c r="B3110" s="4">
        <v>44560</v>
      </c>
      <c r="C3110" t="s">
        <v>1043</v>
      </c>
      <c r="D3110" t="s">
        <v>1044</v>
      </c>
      <c r="E3110" s="4">
        <v>46386</v>
      </c>
      <c r="F3110" s="6">
        <v>3.05063E-2</v>
      </c>
      <c r="K3110" s="6">
        <v>3.05063E-2</v>
      </c>
      <c r="N3110" s="8">
        <v>40000000</v>
      </c>
      <c r="O3110" s="8">
        <v>157000000</v>
      </c>
      <c r="P3110" s="8">
        <v>40000000</v>
      </c>
      <c r="Q3110" s="8">
        <v>157000000</v>
      </c>
      <c r="R3110" s="8">
        <v>40000000</v>
      </c>
      <c r="S3110" s="8">
        <v>157000000</v>
      </c>
      <c r="T3110" s="8">
        <v>1</v>
      </c>
      <c r="U3110" s="8">
        <v>3.05063E-2</v>
      </c>
      <c r="V3110">
        <f t="shared" si="264"/>
        <v>2021</v>
      </c>
      <c r="W3110">
        <f t="shared" si="265"/>
        <v>2021</v>
      </c>
      <c r="X3110" t="str">
        <f t="shared" si="266"/>
        <v>VR00</v>
      </c>
    </row>
    <row r="3111" spans="1:24" x14ac:dyDescent="0.2">
      <c r="A3111" s="4">
        <v>44559</v>
      </c>
      <c r="B3111" s="4">
        <v>44560</v>
      </c>
      <c r="C3111" t="s">
        <v>1043</v>
      </c>
      <c r="D3111" t="s">
        <v>1045</v>
      </c>
      <c r="E3111" s="4">
        <v>46751</v>
      </c>
      <c r="F3111" s="6">
        <v>3.05063E-2</v>
      </c>
      <c r="K3111" s="6">
        <v>3.05063E-2</v>
      </c>
      <c r="N3111" s="8">
        <v>40000000</v>
      </c>
      <c r="P3111" s="8">
        <v>40000000</v>
      </c>
      <c r="R3111" s="8">
        <v>40000000</v>
      </c>
      <c r="T3111" s="8">
        <v>1</v>
      </c>
      <c r="U3111" s="8">
        <v>3.05063E-2</v>
      </c>
      <c r="V3111">
        <f t="shared" si="264"/>
        <v>2021</v>
      </c>
      <c r="W3111">
        <f t="shared" si="265"/>
        <v>2021</v>
      </c>
      <c r="X3111" t="str">
        <f t="shared" si="266"/>
        <v>VR00</v>
      </c>
    </row>
    <row r="3112" spans="1:24" x14ac:dyDescent="0.2">
      <c r="A3112" s="4">
        <v>44559</v>
      </c>
      <c r="B3112" s="4">
        <v>44560</v>
      </c>
      <c r="C3112" t="s">
        <v>1043</v>
      </c>
      <c r="D3112" t="s">
        <v>1046</v>
      </c>
      <c r="E3112" s="4">
        <v>47117</v>
      </c>
      <c r="F3112" s="6">
        <v>3.05063E-2</v>
      </c>
      <c r="K3112" s="6">
        <v>3.05063E-2</v>
      </c>
      <c r="N3112" s="8">
        <v>40000000</v>
      </c>
      <c r="P3112" s="8">
        <v>40000000</v>
      </c>
      <c r="R3112" s="8">
        <v>40000000</v>
      </c>
      <c r="T3112" s="8">
        <v>1</v>
      </c>
      <c r="U3112" s="8">
        <v>3.05063E-2</v>
      </c>
      <c r="V3112">
        <f t="shared" si="264"/>
        <v>2021</v>
      </c>
      <c r="W3112">
        <f t="shared" si="265"/>
        <v>2021</v>
      </c>
      <c r="X3112" t="str">
        <f t="shared" si="266"/>
        <v>VR00</v>
      </c>
    </row>
    <row r="3113" spans="1:24" x14ac:dyDescent="0.2">
      <c r="A3113" s="4">
        <v>44559</v>
      </c>
      <c r="B3113" s="4">
        <v>44560</v>
      </c>
      <c r="C3113" t="s">
        <v>1043</v>
      </c>
      <c r="D3113" t="s">
        <v>1047</v>
      </c>
      <c r="E3113" s="4">
        <v>47482</v>
      </c>
      <c r="F3113" s="6">
        <v>3.05063E-2</v>
      </c>
      <c r="K3113" s="6">
        <v>3.05063E-2</v>
      </c>
      <c r="N3113" s="8">
        <v>37000000</v>
      </c>
      <c r="P3113" s="8">
        <v>37000000</v>
      </c>
      <c r="R3113" s="8">
        <v>37000000</v>
      </c>
      <c r="T3113" s="8">
        <v>1</v>
      </c>
      <c r="U3113" s="8">
        <v>3.05063E-2</v>
      </c>
      <c r="V3113">
        <f t="shared" si="264"/>
        <v>2021</v>
      </c>
      <c r="W3113">
        <f t="shared" si="265"/>
        <v>2021</v>
      </c>
      <c r="X3113" t="str">
        <f t="shared" si="266"/>
        <v>VR00</v>
      </c>
    </row>
    <row r="3114" spans="1:24" s="23" customFormat="1" x14ac:dyDescent="0.2">
      <c r="A3114" s="22">
        <v>44565</v>
      </c>
      <c r="B3114" s="22">
        <v>44567</v>
      </c>
      <c r="C3114" s="23" t="s">
        <v>1049</v>
      </c>
      <c r="D3114" s="23" t="s">
        <v>1050</v>
      </c>
      <c r="E3114" s="22">
        <v>44657</v>
      </c>
      <c r="F3114" s="24" t="s">
        <v>630</v>
      </c>
      <c r="G3114" s="24">
        <v>2.7E-2</v>
      </c>
      <c r="H3114" s="24">
        <v>2.8118299999999999E-2</v>
      </c>
      <c r="I3114" s="24">
        <v>3.0499999999999999E-2</v>
      </c>
      <c r="J3114" s="24">
        <v>2.7E-2</v>
      </c>
      <c r="K3114" s="24">
        <v>2.7064000000000001E-2</v>
      </c>
      <c r="L3114" s="24">
        <v>2.7099999999999999E-2</v>
      </c>
      <c r="M3114" s="25">
        <v>25000000</v>
      </c>
      <c r="N3114" s="25">
        <v>12680000</v>
      </c>
      <c r="O3114" s="25">
        <v>77578900</v>
      </c>
      <c r="P3114" s="25">
        <v>7750000</v>
      </c>
      <c r="Q3114" s="25">
        <v>48440000</v>
      </c>
      <c r="R3114" s="25">
        <v>1000000</v>
      </c>
      <c r="S3114" s="25">
        <v>25000000</v>
      </c>
      <c r="T3114" s="25">
        <v>12.68</v>
      </c>
      <c r="U3114" s="24">
        <v>2.75E-2</v>
      </c>
      <c r="V3114" s="23">
        <f t="shared" ref="V3114:V3176" si="267">YEAR(A3114)</f>
        <v>2022</v>
      </c>
      <c r="W3114" s="23">
        <f t="shared" ref="W3114:W3176" si="268">YEAR(B3114)</f>
        <v>2022</v>
      </c>
      <c r="X3114" s="23" t="str">
        <f t="shared" ref="X3114:X3176" si="269">LEFT(D3114,4)</f>
        <v>SPN0</v>
      </c>
    </row>
    <row r="3115" spans="1:24" x14ac:dyDescent="0.2">
      <c r="A3115" s="4">
        <v>44565</v>
      </c>
      <c r="B3115" s="4">
        <v>44567</v>
      </c>
      <c r="C3115" t="s">
        <v>1049</v>
      </c>
      <c r="D3115" t="s">
        <v>1051</v>
      </c>
      <c r="E3115" s="4">
        <v>44931</v>
      </c>
      <c r="F3115" s="6" t="s">
        <v>630</v>
      </c>
      <c r="G3115" s="6">
        <v>2.9499999999999998E-2</v>
      </c>
      <c r="H3115" s="6">
        <v>3.0488000000000001E-2</v>
      </c>
      <c r="I3115" s="6">
        <v>3.2000000000000001E-2</v>
      </c>
      <c r="J3115" s="6">
        <v>2.9499999999999998E-2</v>
      </c>
      <c r="K3115" s="6">
        <v>2.9874999999999999E-2</v>
      </c>
      <c r="L3115" s="6">
        <v>0.03</v>
      </c>
      <c r="N3115" s="8">
        <v>12520000</v>
      </c>
      <c r="P3115" s="8">
        <v>10840000</v>
      </c>
      <c r="R3115" s="8">
        <v>2000000</v>
      </c>
      <c r="T3115" s="8">
        <v>6.26</v>
      </c>
      <c r="U3115" s="6">
        <v>3.0499999999999999E-2</v>
      </c>
      <c r="V3115">
        <f t="shared" si="267"/>
        <v>2022</v>
      </c>
      <c r="W3115">
        <f t="shared" si="268"/>
        <v>2022</v>
      </c>
      <c r="X3115" t="str">
        <f t="shared" si="269"/>
        <v>SPN1</v>
      </c>
    </row>
    <row r="3116" spans="1:24" x14ac:dyDescent="0.2">
      <c r="A3116" s="4">
        <v>44565</v>
      </c>
      <c r="B3116" s="4">
        <v>44567</v>
      </c>
      <c r="C3116" t="s">
        <v>1049</v>
      </c>
      <c r="D3116" t="s">
        <v>1012</v>
      </c>
      <c r="E3116" s="4">
        <v>46492</v>
      </c>
      <c r="F3116" s="6">
        <v>5.1249999999999997E-2</v>
      </c>
      <c r="G3116" s="6">
        <v>4.8899999999999999E-2</v>
      </c>
      <c r="H3116" s="6">
        <v>5.0024800000000001E-2</v>
      </c>
      <c r="I3116" s="6">
        <v>5.1400000000000001E-2</v>
      </c>
      <c r="J3116" s="6">
        <v>4.8899999999999999E-2</v>
      </c>
      <c r="K3116" s="6">
        <v>4.9365399999999997E-2</v>
      </c>
      <c r="L3116" s="6">
        <v>0.05</v>
      </c>
      <c r="N3116" s="8">
        <v>7368000</v>
      </c>
      <c r="P3116" s="8">
        <v>7250000</v>
      </c>
      <c r="R3116" s="8">
        <v>3800000</v>
      </c>
      <c r="T3116" s="8">
        <v>1.9389473684210525</v>
      </c>
      <c r="U3116" s="6">
        <v>0.05</v>
      </c>
      <c r="V3116">
        <f t="shared" si="267"/>
        <v>2022</v>
      </c>
      <c r="W3116">
        <f t="shared" si="268"/>
        <v>2022</v>
      </c>
      <c r="X3116" t="str">
        <f t="shared" si="269"/>
        <v>FR00</v>
      </c>
    </row>
    <row r="3117" spans="1:24" x14ac:dyDescent="0.2">
      <c r="A3117" s="4">
        <v>44565</v>
      </c>
      <c r="B3117" s="4">
        <v>44567</v>
      </c>
      <c r="C3117" t="s">
        <v>1049</v>
      </c>
      <c r="D3117" t="s">
        <v>1013</v>
      </c>
      <c r="E3117" s="4">
        <v>48319</v>
      </c>
      <c r="F3117" s="6">
        <v>6.3750000000000001E-2</v>
      </c>
      <c r="G3117" s="6">
        <v>6.2199999999999998E-2</v>
      </c>
      <c r="H3117" s="6">
        <v>6.2864400000000001E-2</v>
      </c>
      <c r="I3117" s="6">
        <v>6.4000000000000001E-2</v>
      </c>
      <c r="J3117" s="6">
        <v>6.2199999999999998E-2</v>
      </c>
      <c r="K3117" s="6">
        <v>6.2632300000000002E-2</v>
      </c>
      <c r="L3117" s="6">
        <v>6.3E-2</v>
      </c>
      <c r="N3117" s="8">
        <v>11579300</v>
      </c>
      <c r="P3117" s="8">
        <v>8850000</v>
      </c>
      <c r="R3117" s="8">
        <v>7500000</v>
      </c>
      <c r="T3117" s="8">
        <v>1.5439066666666668</v>
      </c>
      <c r="U3117" s="6">
        <v>6.2700000000000006E-2</v>
      </c>
      <c r="V3117">
        <f t="shared" si="267"/>
        <v>2022</v>
      </c>
      <c r="W3117">
        <f t="shared" si="268"/>
        <v>2022</v>
      </c>
      <c r="X3117" t="str">
        <f t="shared" si="269"/>
        <v>FR00</v>
      </c>
    </row>
    <row r="3118" spans="1:24" x14ac:dyDescent="0.2">
      <c r="A3118" s="4">
        <v>44565</v>
      </c>
      <c r="B3118" s="4">
        <v>44567</v>
      </c>
      <c r="C3118" t="s">
        <v>1049</v>
      </c>
      <c r="D3118" t="s">
        <v>1052</v>
      </c>
      <c r="E3118" s="4">
        <v>50236</v>
      </c>
      <c r="F3118" s="6">
        <v>6.3750000000000001E-2</v>
      </c>
      <c r="G3118" s="6">
        <v>6.3500000000000001E-2</v>
      </c>
      <c r="H3118" s="6">
        <v>6.6801100000000002E-2</v>
      </c>
      <c r="I3118" s="6">
        <v>7.0000000000000007E-2</v>
      </c>
      <c r="J3118" s="6">
        <v>6.3500000000000001E-2</v>
      </c>
      <c r="K3118" s="6">
        <v>6.4628000000000005E-2</v>
      </c>
      <c r="L3118" s="6">
        <v>6.5000000000000002E-2</v>
      </c>
      <c r="N3118" s="8">
        <v>26823200</v>
      </c>
      <c r="P3118" s="8">
        <v>9200000</v>
      </c>
      <c r="R3118" s="8">
        <v>6300000</v>
      </c>
      <c r="T3118" s="8">
        <v>4.2576507936507939</v>
      </c>
      <c r="U3118" s="6">
        <v>6.5000000000000002E-2</v>
      </c>
      <c r="V3118">
        <f t="shared" si="267"/>
        <v>2022</v>
      </c>
      <c r="W3118">
        <f t="shared" si="268"/>
        <v>2022</v>
      </c>
      <c r="X3118" t="str">
        <f t="shared" si="269"/>
        <v>FR00</v>
      </c>
    </row>
    <row r="3119" spans="1:24" x14ac:dyDescent="0.2">
      <c r="A3119" s="4">
        <v>44565</v>
      </c>
      <c r="B3119" s="4">
        <v>44567</v>
      </c>
      <c r="C3119" t="s">
        <v>1049</v>
      </c>
      <c r="D3119" t="s">
        <v>1014</v>
      </c>
      <c r="E3119" s="4">
        <v>52032</v>
      </c>
      <c r="F3119" s="6">
        <v>7.1249999999999994E-2</v>
      </c>
      <c r="G3119" s="6">
        <v>6.8500000000000005E-2</v>
      </c>
      <c r="H3119" s="6">
        <v>6.8987400000000004E-2</v>
      </c>
      <c r="I3119" s="6">
        <v>7.0699999999999999E-2</v>
      </c>
      <c r="J3119" s="6">
        <v>6.8500000000000005E-2</v>
      </c>
      <c r="K3119" s="6">
        <v>6.85997E-2</v>
      </c>
      <c r="L3119" s="6">
        <v>6.8699999999999997E-2</v>
      </c>
      <c r="N3119" s="8">
        <v>4827500</v>
      </c>
      <c r="P3119" s="8">
        <v>2850000</v>
      </c>
      <c r="R3119" s="8">
        <v>2850000</v>
      </c>
      <c r="T3119" s="8">
        <v>1.6938596491228071</v>
      </c>
      <c r="U3119" s="6">
        <v>6.8599999999999994E-2</v>
      </c>
      <c r="V3119">
        <f t="shared" si="267"/>
        <v>2022</v>
      </c>
      <c r="W3119">
        <f t="shared" si="268"/>
        <v>2022</v>
      </c>
      <c r="X3119" t="str">
        <f t="shared" si="269"/>
        <v>FR00</v>
      </c>
    </row>
    <row r="3120" spans="1:24" x14ac:dyDescent="0.2">
      <c r="A3120" s="4">
        <v>44565</v>
      </c>
      <c r="B3120" s="4">
        <v>44567</v>
      </c>
      <c r="C3120" t="s">
        <v>1049</v>
      </c>
      <c r="D3120" t="s">
        <v>975</v>
      </c>
      <c r="E3120" s="4">
        <v>55380</v>
      </c>
      <c r="F3120" s="6">
        <v>6.8750000000000006E-2</v>
      </c>
      <c r="G3120" s="6">
        <v>6.7799999999999999E-2</v>
      </c>
      <c r="H3120" s="6">
        <v>6.8523299999999995E-2</v>
      </c>
      <c r="I3120" s="6">
        <v>6.9599999999999995E-2</v>
      </c>
      <c r="J3120" s="6">
        <v>6.7799999999999999E-2</v>
      </c>
      <c r="K3120" s="6">
        <v>6.8447999999999995E-2</v>
      </c>
      <c r="L3120" s="6">
        <v>6.8500000000000005E-2</v>
      </c>
      <c r="N3120" s="8">
        <v>1780900</v>
      </c>
      <c r="P3120" s="8">
        <v>1700000</v>
      </c>
      <c r="R3120" s="8">
        <v>1550000</v>
      </c>
      <c r="T3120" s="8">
        <v>1.1489677419354838</v>
      </c>
      <c r="U3120" s="6">
        <v>6.8500000000000005E-2</v>
      </c>
      <c r="V3120">
        <f t="shared" si="267"/>
        <v>2022</v>
      </c>
      <c r="W3120">
        <f t="shared" si="268"/>
        <v>2022</v>
      </c>
      <c r="X3120" t="str">
        <f t="shared" si="269"/>
        <v>FR00</v>
      </c>
    </row>
    <row r="3121" spans="1:24" x14ac:dyDescent="0.2">
      <c r="A3121" s="4">
        <v>44572</v>
      </c>
      <c r="B3121" s="4">
        <v>44574</v>
      </c>
      <c r="C3121" t="s">
        <v>1053</v>
      </c>
      <c r="D3121" t="s">
        <v>1054</v>
      </c>
      <c r="E3121" s="4">
        <v>44754</v>
      </c>
      <c r="F3121" s="6" t="s">
        <v>630</v>
      </c>
      <c r="G3121" s="6">
        <v>2.64E-2</v>
      </c>
      <c r="H3121" s="6">
        <v>2.8000400000000002E-2</v>
      </c>
      <c r="I3121" s="6">
        <v>2.9499999999999998E-2</v>
      </c>
      <c r="J3121" s="6">
        <v>2.64E-2</v>
      </c>
      <c r="K3121" s="6">
        <v>2.6544000000000002E-2</v>
      </c>
      <c r="L3121" s="6">
        <v>2.6800000000000001E-2</v>
      </c>
      <c r="M3121" s="8">
        <v>11000000</v>
      </c>
      <c r="N3121" s="8">
        <v>21360000</v>
      </c>
      <c r="O3121" s="8">
        <v>55348800</v>
      </c>
      <c r="P3121" s="8">
        <v>4800000</v>
      </c>
      <c r="Q3121" s="8">
        <v>25150000</v>
      </c>
      <c r="R3121" s="8">
        <v>1000000</v>
      </c>
      <c r="S3121" s="8">
        <v>11000000</v>
      </c>
      <c r="T3121" s="8">
        <v>21.36</v>
      </c>
      <c r="U3121" s="6">
        <v>2.7300000000000001E-2</v>
      </c>
      <c r="V3121">
        <f t="shared" si="267"/>
        <v>2022</v>
      </c>
      <c r="W3121">
        <f t="shared" si="268"/>
        <v>2022</v>
      </c>
      <c r="X3121" t="str">
        <f t="shared" si="269"/>
        <v>SPNS</v>
      </c>
    </row>
    <row r="3122" spans="1:24" x14ac:dyDescent="0.2">
      <c r="A3122" s="4">
        <v>44572</v>
      </c>
      <c r="B3122" s="4">
        <v>44575</v>
      </c>
      <c r="C3122" t="s">
        <v>1053</v>
      </c>
      <c r="D3122" t="s">
        <v>1020</v>
      </c>
      <c r="E3122" s="4">
        <v>45488</v>
      </c>
      <c r="F3122" s="6">
        <v>0.04</v>
      </c>
      <c r="G3122" s="6">
        <v>0.04</v>
      </c>
      <c r="H3122" s="6">
        <v>4.0790899999999998E-2</v>
      </c>
      <c r="I3122" s="6">
        <v>4.2500000000000003E-2</v>
      </c>
      <c r="J3122" s="6">
        <v>0.04</v>
      </c>
      <c r="K3122" s="6">
        <v>4.0245799999999998E-2</v>
      </c>
      <c r="L3122" s="6">
        <v>4.0399999999999998E-2</v>
      </c>
      <c r="N3122" s="8">
        <v>15020000</v>
      </c>
      <c r="P3122" s="8">
        <v>14250000</v>
      </c>
      <c r="R3122" s="8">
        <v>4300000</v>
      </c>
      <c r="T3122" s="8">
        <v>3.4930232558139536</v>
      </c>
      <c r="U3122" s="6">
        <v>4.07E-2</v>
      </c>
      <c r="V3122">
        <f t="shared" si="267"/>
        <v>2022</v>
      </c>
      <c r="W3122">
        <f t="shared" si="268"/>
        <v>2022</v>
      </c>
      <c r="X3122" t="str">
        <f t="shared" si="269"/>
        <v>PBS0</v>
      </c>
    </row>
    <row r="3123" spans="1:24" x14ac:dyDescent="0.2">
      <c r="A3123" s="4">
        <v>44572</v>
      </c>
      <c r="B3123" s="4">
        <v>44576</v>
      </c>
      <c r="C3123" t="s">
        <v>1053</v>
      </c>
      <c r="D3123" t="s">
        <v>1021</v>
      </c>
      <c r="E3123" s="4">
        <v>46218</v>
      </c>
      <c r="F3123" s="6">
        <v>4.8750000000000002E-2</v>
      </c>
      <c r="G3123" s="6">
        <v>4.8300000000000003E-2</v>
      </c>
      <c r="H3123" s="6">
        <v>4.91814E-2</v>
      </c>
      <c r="I3123" s="6">
        <v>5.2900000000000003E-2</v>
      </c>
      <c r="J3123" s="6">
        <v>4.8300000000000003E-2</v>
      </c>
      <c r="K3123" s="6">
        <v>4.8696900000000001E-2</v>
      </c>
      <c r="L3123" s="6">
        <v>4.9099999999999998E-2</v>
      </c>
      <c r="N3123" s="8">
        <v>7209000</v>
      </c>
      <c r="P3123" s="8">
        <v>4400000</v>
      </c>
      <c r="R3123" s="8">
        <v>4400000</v>
      </c>
      <c r="T3123" s="8">
        <v>1.6384090909090909</v>
      </c>
      <c r="U3123" s="6">
        <v>4.87E-2</v>
      </c>
      <c r="V3123">
        <f t="shared" si="267"/>
        <v>2022</v>
      </c>
      <c r="W3123">
        <f t="shared" si="268"/>
        <v>2022</v>
      </c>
      <c r="X3123" t="str">
        <f t="shared" si="269"/>
        <v>PBS0</v>
      </c>
    </row>
    <row r="3124" spans="1:24" x14ac:dyDescent="0.2">
      <c r="A3124" s="4">
        <v>44572</v>
      </c>
      <c r="B3124" s="4">
        <v>44577</v>
      </c>
      <c r="C3124" t="s">
        <v>1053</v>
      </c>
      <c r="D3124" t="s">
        <v>981</v>
      </c>
      <c r="E3124" s="4">
        <v>49018</v>
      </c>
      <c r="F3124" s="6">
        <v>6.3750000000000001E-2</v>
      </c>
      <c r="G3124" s="6">
        <v>6.2700000000000006E-2</v>
      </c>
      <c r="H3124" s="6">
        <v>6.4435500000000007E-2</v>
      </c>
      <c r="I3124" s="6">
        <v>6.59E-2</v>
      </c>
      <c r="J3124" s="6">
        <v>6.2700000000000006E-2</v>
      </c>
      <c r="K3124" s="6">
        <v>6.3647099999999998E-2</v>
      </c>
      <c r="L3124" s="6">
        <v>6.3799999999999996E-2</v>
      </c>
      <c r="N3124" s="8">
        <v>3452000</v>
      </c>
      <c r="P3124" s="8">
        <v>700000</v>
      </c>
      <c r="R3124" s="8">
        <v>600000</v>
      </c>
      <c r="T3124" s="8">
        <v>5.753333333333333</v>
      </c>
      <c r="U3124" s="6">
        <v>6.3700000000000007E-2</v>
      </c>
      <c r="V3124">
        <f t="shared" si="267"/>
        <v>2022</v>
      </c>
      <c r="W3124">
        <f t="shared" si="268"/>
        <v>2022</v>
      </c>
      <c r="X3124" t="str">
        <f t="shared" si="269"/>
        <v>PBS0</v>
      </c>
    </row>
    <row r="3125" spans="1:24" x14ac:dyDescent="0.2">
      <c r="A3125" s="4">
        <v>44572</v>
      </c>
      <c r="B3125" s="4">
        <v>44578</v>
      </c>
      <c r="C3125" t="s">
        <v>1053</v>
      </c>
      <c r="D3125" t="s">
        <v>1055</v>
      </c>
      <c r="E3125" s="4">
        <v>50936</v>
      </c>
      <c r="F3125" s="6">
        <v>6.5000000000000002E-2</v>
      </c>
      <c r="G3125" s="6">
        <v>6.5500000000000003E-2</v>
      </c>
      <c r="H3125" s="6">
        <v>6.9847199999999998E-2</v>
      </c>
      <c r="I3125" s="6">
        <v>7.1499999999999994E-2</v>
      </c>
      <c r="J3125" s="6">
        <v>6.5500000000000003E-2</v>
      </c>
      <c r="K3125" s="6">
        <v>6.5559199999999998E-2</v>
      </c>
      <c r="L3125" s="6">
        <v>6.5600000000000006E-2</v>
      </c>
      <c r="N3125" s="8">
        <v>6013200</v>
      </c>
      <c r="P3125" s="8">
        <v>400000</v>
      </c>
      <c r="R3125" s="8">
        <v>350000</v>
      </c>
      <c r="T3125" s="8">
        <v>17.180571428571429</v>
      </c>
      <c r="U3125" s="6">
        <v>6.6000000000000003E-2</v>
      </c>
      <c r="V3125">
        <f t="shared" si="267"/>
        <v>2022</v>
      </c>
      <c r="W3125">
        <f t="shared" si="268"/>
        <v>2022</v>
      </c>
      <c r="X3125" t="str">
        <f t="shared" si="269"/>
        <v>PBS0</v>
      </c>
    </row>
    <row r="3126" spans="1:24" x14ac:dyDescent="0.2">
      <c r="A3126" s="4">
        <v>44572</v>
      </c>
      <c r="B3126" s="4">
        <v>44578</v>
      </c>
      <c r="C3126" t="s">
        <v>1053</v>
      </c>
      <c r="D3126" t="s">
        <v>1056</v>
      </c>
      <c r="E3126" s="4">
        <v>53858</v>
      </c>
      <c r="F3126" s="6">
        <v>6.7500000000000004E-2</v>
      </c>
      <c r="G3126" s="6">
        <v>6.8500000000000005E-2</v>
      </c>
      <c r="H3126" s="6">
        <v>7.08231E-2</v>
      </c>
      <c r="I3126" s="6">
        <v>7.2700000000000001E-2</v>
      </c>
      <c r="J3126" s="6">
        <v>6.8500000000000005E-2</v>
      </c>
      <c r="K3126" s="6">
        <v>6.8559200000000001E-2</v>
      </c>
      <c r="L3126" s="6">
        <v>6.8599999999999994E-2</v>
      </c>
      <c r="N3126" s="8">
        <v>2294600</v>
      </c>
      <c r="P3126" s="8">
        <v>600000</v>
      </c>
      <c r="R3126" s="8">
        <v>350000</v>
      </c>
      <c r="T3126" s="8">
        <v>6.556</v>
      </c>
      <c r="U3126" s="6">
        <v>6.93E-2</v>
      </c>
      <c r="V3126">
        <f t="shared" si="267"/>
        <v>2022</v>
      </c>
      <c r="W3126">
        <f t="shared" si="268"/>
        <v>2022</v>
      </c>
      <c r="X3126" t="str">
        <f t="shared" si="269"/>
        <v>PBS0</v>
      </c>
    </row>
    <row r="3127" spans="1:24" x14ac:dyDescent="0.2">
      <c r="A3127" s="4">
        <v>44579</v>
      </c>
      <c r="B3127" s="4">
        <v>44581</v>
      </c>
      <c r="C3127" t="s">
        <v>628</v>
      </c>
      <c r="D3127" t="s">
        <v>1057</v>
      </c>
      <c r="E3127" s="4">
        <v>44671</v>
      </c>
      <c r="F3127" s="6" t="s">
        <v>630</v>
      </c>
      <c r="G3127" s="6">
        <v>2.5999999999999999E-2</v>
      </c>
      <c r="H3127" s="6">
        <v>2.69854E-2</v>
      </c>
      <c r="I3127" s="6">
        <v>2.9000000000000001E-2</v>
      </c>
      <c r="J3127" s="6">
        <v>2.5999999999999999E-2</v>
      </c>
      <c r="K3127" s="6">
        <v>2.6171E-2</v>
      </c>
      <c r="L3127" s="6">
        <v>2.63E-2</v>
      </c>
      <c r="M3127" s="8">
        <v>25000000</v>
      </c>
      <c r="N3127" s="8">
        <v>16455000</v>
      </c>
      <c r="O3127" s="8">
        <v>84843100</v>
      </c>
      <c r="P3127" s="8">
        <v>15510000</v>
      </c>
      <c r="Q3127" s="8">
        <v>45310000</v>
      </c>
      <c r="R3127" s="8">
        <v>1000000</v>
      </c>
      <c r="S3127" s="8">
        <v>25000000</v>
      </c>
      <c r="T3127" s="8">
        <v>16.454999999999998</v>
      </c>
      <c r="U3127" s="6">
        <v>2.7E-2</v>
      </c>
      <c r="V3127">
        <f t="shared" si="267"/>
        <v>2022</v>
      </c>
      <c r="W3127">
        <f t="shared" si="268"/>
        <v>2022</v>
      </c>
      <c r="X3127" t="str">
        <f t="shared" si="269"/>
        <v>SPN0</v>
      </c>
    </row>
    <row r="3128" spans="1:24" x14ac:dyDescent="0.2">
      <c r="A3128" s="4">
        <v>44579</v>
      </c>
      <c r="B3128" s="4">
        <v>44581</v>
      </c>
      <c r="C3128" t="s">
        <v>628</v>
      </c>
      <c r="D3128" t="s">
        <v>1051</v>
      </c>
      <c r="E3128" s="4">
        <v>44931</v>
      </c>
      <c r="F3128" s="6" t="s">
        <v>630</v>
      </c>
      <c r="G3128" s="6">
        <v>2.8500000000000001E-2</v>
      </c>
      <c r="H3128" s="6">
        <v>2.9847100000000001E-2</v>
      </c>
      <c r="I3128" s="6">
        <v>3.1E-2</v>
      </c>
      <c r="J3128" s="6">
        <v>2.8500000000000001E-2</v>
      </c>
      <c r="K3128" s="6">
        <v>2.9215000000000001E-2</v>
      </c>
      <c r="L3128" s="6">
        <v>2.9399999999999999E-2</v>
      </c>
      <c r="N3128" s="8">
        <v>16410000</v>
      </c>
      <c r="P3128" s="8">
        <v>7650000</v>
      </c>
      <c r="R3128" s="8">
        <v>2000000</v>
      </c>
      <c r="T3128" s="8">
        <v>8.2050000000000001</v>
      </c>
      <c r="U3128" s="6">
        <v>2.9499999999999998E-2</v>
      </c>
      <c r="V3128">
        <f t="shared" si="267"/>
        <v>2022</v>
      </c>
      <c r="W3128">
        <f t="shared" si="268"/>
        <v>2022</v>
      </c>
      <c r="X3128" t="str">
        <f t="shared" si="269"/>
        <v>SPN1</v>
      </c>
    </row>
    <row r="3129" spans="1:24" x14ac:dyDescent="0.2">
      <c r="A3129" s="4">
        <v>44579</v>
      </c>
      <c r="B3129" s="4">
        <v>44581</v>
      </c>
      <c r="C3129" t="s">
        <v>628</v>
      </c>
      <c r="D3129" t="s">
        <v>1012</v>
      </c>
      <c r="E3129" s="4">
        <v>46492</v>
      </c>
      <c r="F3129" s="6">
        <v>5.1249999999999997E-2</v>
      </c>
      <c r="G3129" s="6">
        <v>5.0500000000000003E-2</v>
      </c>
      <c r="H3129" s="6">
        <v>5.2010899999999999E-2</v>
      </c>
      <c r="I3129" s="6">
        <v>5.3499999999999999E-2</v>
      </c>
      <c r="J3129" s="6">
        <v>5.0500000000000003E-2</v>
      </c>
      <c r="K3129" s="6">
        <v>5.1599699999999998E-2</v>
      </c>
      <c r="L3129" s="6">
        <v>5.1799999999999999E-2</v>
      </c>
      <c r="N3129" s="8">
        <v>14939500</v>
      </c>
      <c r="P3129" s="8">
        <v>3800000</v>
      </c>
      <c r="R3129" s="8">
        <v>3800000</v>
      </c>
      <c r="T3129" s="8">
        <v>3.9314473684210527</v>
      </c>
      <c r="U3129" s="6">
        <v>5.16E-2</v>
      </c>
      <c r="V3129">
        <f t="shared" si="267"/>
        <v>2022</v>
      </c>
      <c r="W3129">
        <f t="shared" si="268"/>
        <v>2022</v>
      </c>
      <c r="X3129" t="str">
        <f t="shared" si="269"/>
        <v>FR00</v>
      </c>
    </row>
    <row r="3130" spans="1:24" x14ac:dyDescent="0.2">
      <c r="A3130" s="4">
        <v>44579</v>
      </c>
      <c r="B3130" s="4">
        <v>44581</v>
      </c>
      <c r="C3130" t="s">
        <v>628</v>
      </c>
      <c r="D3130" t="s">
        <v>1013</v>
      </c>
      <c r="E3130" s="4">
        <v>48319</v>
      </c>
      <c r="F3130" s="6">
        <v>6.3750000000000001E-2</v>
      </c>
      <c r="G3130" s="6">
        <v>6.3399999999999998E-2</v>
      </c>
      <c r="H3130" s="6">
        <v>6.4075900000000005E-2</v>
      </c>
      <c r="I3130" s="6">
        <v>6.5500000000000003E-2</v>
      </c>
      <c r="J3130" s="6">
        <v>6.3399999999999998E-2</v>
      </c>
      <c r="K3130" s="6">
        <v>6.3798900000000006E-2</v>
      </c>
      <c r="L3130" s="6">
        <v>6.4000000000000001E-2</v>
      </c>
      <c r="N3130" s="8">
        <v>14669700</v>
      </c>
      <c r="P3130" s="8">
        <v>6050000</v>
      </c>
      <c r="R3130" s="8">
        <v>6050000</v>
      </c>
      <c r="T3130" s="8">
        <v>2.4247438016528924</v>
      </c>
      <c r="U3130" s="6">
        <v>6.3799999999999996E-2</v>
      </c>
      <c r="V3130">
        <f t="shared" si="267"/>
        <v>2022</v>
      </c>
      <c r="W3130">
        <f t="shared" si="268"/>
        <v>2022</v>
      </c>
      <c r="X3130" t="str">
        <f t="shared" si="269"/>
        <v>FR00</v>
      </c>
    </row>
    <row r="3131" spans="1:24" x14ac:dyDescent="0.2">
      <c r="A3131" s="4">
        <v>44579</v>
      </c>
      <c r="B3131" s="4">
        <v>44581</v>
      </c>
      <c r="C3131" t="s">
        <v>628</v>
      </c>
      <c r="D3131" t="s">
        <v>1052</v>
      </c>
      <c r="E3131" s="4">
        <v>50236</v>
      </c>
      <c r="F3131" s="6">
        <v>6.3750000000000001E-2</v>
      </c>
      <c r="G3131" s="6">
        <v>6.3600000000000004E-2</v>
      </c>
      <c r="H3131" s="6">
        <v>6.4260600000000001E-2</v>
      </c>
      <c r="I3131" s="6">
        <v>6.5500000000000003E-2</v>
      </c>
      <c r="J3131" s="6">
        <v>6.3600000000000004E-2</v>
      </c>
      <c r="K3131" s="6">
        <v>6.3998399999999997E-2</v>
      </c>
      <c r="L3131" s="6">
        <v>6.4199999999999993E-2</v>
      </c>
      <c r="N3131" s="8">
        <v>6394100</v>
      </c>
      <c r="P3131" s="8">
        <v>2800000</v>
      </c>
      <c r="R3131" s="8">
        <v>2800000</v>
      </c>
      <c r="T3131" s="8">
        <v>2.2836071428571429</v>
      </c>
      <c r="U3131" s="6">
        <v>6.4000000000000001E-2</v>
      </c>
      <c r="V3131">
        <f t="shared" si="267"/>
        <v>2022</v>
      </c>
      <c r="W3131">
        <f t="shared" si="268"/>
        <v>2022</v>
      </c>
      <c r="X3131" t="str">
        <f t="shared" si="269"/>
        <v>FR00</v>
      </c>
    </row>
    <row r="3132" spans="1:24" x14ac:dyDescent="0.2">
      <c r="A3132" s="4">
        <v>44579</v>
      </c>
      <c r="B3132" s="4">
        <v>44581</v>
      </c>
      <c r="C3132" t="s">
        <v>628</v>
      </c>
      <c r="D3132" t="s">
        <v>1014</v>
      </c>
      <c r="E3132" s="4">
        <v>52032</v>
      </c>
      <c r="F3132" s="6">
        <v>7.1249999999999994E-2</v>
      </c>
      <c r="G3132" s="6">
        <v>6.9000000000000006E-2</v>
      </c>
      <c r="H3132" s="6">
        <v>6.9897299999999996E-2</v>
      </c>
      <c r="I3132" s="6">
        <v>7.1599999999999997E-2</v>
      </c>
      <c r="J3132" s="6">
        <v>6.9000000000000006E-2</v>
      </c>
      <c r="K3132" s="6">
        <v>6.9382100000000002E-2</v>
      </c>
      <c r="L3132" s="6">
        <v>7.0199999999999999E-2</v>
      </c>
      <c r="N3132" s="8">
        <v>15185300</v>
      </c>
      <c r="P3132" s="8">
        <v>8900000</v>
      </c>
      <c r="R3132" s="8">
        <v>8750000</v>
      </c>
      <c r="T3132" s="8">
        <v>1.7354628571428572</v>
      </c>
      <c r="U3132" s="6">
        <v>6.9400000000000003E-2</v>
      </c>
      <c r="V3132">
        <f t="shared" si="267"/>
        <v>2022</v>
      </c>
      <c r="W3132">
        <f t="shared" si="268"/>
        <v>2022</v>
      </c>
      <c r="X3132" t="str">
        <f t="shared" si="269"/>
        <v>FR00</v>
      </c>
    </row>
    <row r="3133" spans="1:24" x14ac:dyDescent="0.2">
      <c r="A3133" s="4">
        <v>44579</v>
      </c>
      <c r="B3133" s="4">
        <v>44581</v>
      </c>
      <c r="C3133" t="s">
        <v>628</v>
      </c>
      <c r="D3133" t="s">
        <v>975</v>
      </c>
      <c r="E3133" s="4">
        <v>55380</v>
      </c>
      <c r="F3133" s="6">
        <v>6.8750000000000006E-2</v>
      </c>
      <c r="G3133" s="6">
        <v>6.8199999999999997E-2</v>
      </c>
      <c r="H3133" s="6">
        <v>6.8866800000000006E-2</v>
      </c>
      <c r="I3133" s="6">
        <v>6.9400000000000003E-2</v>
      </c>
      <c r="J3133" s="6">
        <v>6.8199999999999997E-2</v>
      </c>
      <c r="K3133" s="6">
        <v>6.8799200000000005E-2</v>
      </c>
      <c r="L3133" s="6">
        <v>6.9000000000000006E-2</v>
      </c>
      <c r="N3133" s="8">
        <v>789500</v>
      </c>
      <c r="P3133" s="8">
        <v>600000</v>
      </c>
      <c r="R3133" s="8">
        <v>600000</v>
      </c>
      <c r="T3133" s="8">
        <v>1.3158333333333334</v>
      </c>
      <c r="U3133" s="6">
        <v>6.88E-2</v>
      </c>
      <c r="V3133">
        <f t="shared" si="267"/>
        <v>2022</v>
      </c>
      <c r="W3133">
        <f t="shared" si="268"/>
        <v>2022</v>
      </c>
      <c r="X3133" t="str">
        <f t="shared" si="269"/>
        <v>FR00</v>
      </c>
    </row>
    <row r="3134" spans="1:24" x14ac:dyDescent="0.2">
      <c r="A3134" s="4">
        <v>44586</v>
      </c>
      <c r="B3134" s="4">
        <v>44588</v>
      </c>
      <c r="C3134" t="s">
        <v>1053</v>
      </c>
      <c r="D3134" t="s">
        <v>1054</v>
      </c>
      <c r="E3134" s="4">
        <v>44754</v>
      </c>
      <c r="F3134" s="6" t="s">
        <v>630</v>
      </c>
      <c r="G3134" s="6">
        <v>2.5600000000000001E-2</v>
      </c>
      <c r="H3134" s="6">
        <v>2.6963000000000001E-2</v>
      </c>
      <c r="I3134" s="6">
        <v>3.5000000000000003E-2</v>
      </c>
      <c r="J3134" s="6">
        <v>2.5600000000000001E-2</v>
      </c>
      <c r="K3134" s="6">
        <v>2.5700000000000001E-2</v>
      </c>
      <c r="L3134" s="6">
        <v>2.58E-2</v>
      </c>
      <c r="M3134" s="8">
        <v>11000000</v>
      </c>
      <c r="N3134" s="8">
        <v>12830000</v>
      </c>
      <c r="O3134" s="8">
        <v>38293300</v>
      </c>
      <c r="P3134" s="8">
        <v>9450000</v>
      </c>
      <c r="Q3134" s="8">
        <v>20300000</v>
      </c>
      <c r="R3134" s="8">
        <v>1000000</v>
      </c>
      <c r="S3134" s="8">
        <v>11000000</v>
      </c>
      <c r="T3134" s="8">
        <v>12.83</v>
      </c>
      <c r="U3134" s="6">
        <v>2.6599999999999999E-2</v>
      </c>
      <c r="V3134">
        <f t="shared" si="267"/>
        <v>2022</v>
      </c>
      <c r="W3134">
        <f t="shared" si="268"/>
        <v>2022</v>
      </c>
      <c r="X3134" t="str">
        <f t="shared" si="269"/>
        <v>SPNS</v>
      </c>
    </row>
    <row r="3135" spans="1:24" x14ac:dyDescent="0.2">
      <c r="A3135" s="4">
        <v>44586</v>
      </c>
      <c r="B3135" s="4">
        <v>44588</v>
      </c>
      <c r="C3135" t="s">
        <v>1053</v>
      </c>
      <c r="D3135" t="s">
        <v>1020</v>
      </c>
      <c r="E3135" s="4">
        <v>45488</v>
      </c>
      <c r="F3135" s="6">
        <v>0.04</v>
      </c>
      <c r="G3135" s="6">
        <v>3.9399999999999998E-2</v>
      </c>
      <c r="H3135" s="6">
        <v>4.0605599999999999E-2</v>
      </c>
      <c r="I3135" s="6">
        <v>4.3999999999999997E-2</v>
      </c>
      <c r="J3135" s="6">
        <v>3.9399999999999998E-2</v>
      </c>
      <c r="K3135" s="6">
        <v>3.9689299999999997E-2</v>
      </c>
      <c r="L3135" s="6">
        <v>0.04</v>
      </c>
      <c r="N3135" s="8">
        <v>4273500</v>
      </c>
      <c r="P3135" s="8">
        <v>1000000</v>
      </c>
      <c r="R3135" s="8">
        <v>1000000</v>
      </c>
      <c r="T3135" s="8">
        <v>4.2735000000000003</v>
      </c>
      <c r="U3135" s="6">
        <v>3.9699999999999999E-2</v>
      </c>
      <c r="V3135">
        <f t="shared" si="267"/>
        <v>2022</v>
      </c>
      <c r="W3135">
        <f t="shared" si="268"/>
        <v>2022</v>
      </c>
      <c r="X3135" t="str">
        <f t="shared" si="269"/>
        <v>PBS0</v>
      </c>
    </row>
    <row r="3136" spans="1:24" x14ac:dyDescent="0.2">
      <c r="A3136" s="4">
        <v>44586</v>
      </c>
      <c r="B3136" s="4">
        <v>44588</v>
      </c>
      <c r="C3136" t="s">
        <v>1053</v>
      </c>
      <c r="D3136" t="s">
        <v>1021</v>
      </c>
      <c r="E3136" s="4">
        <v>46218</v>
      </c>
      <c r="F3136" s="6">
        <v>4.8750000000000002E-2</v>
      </c>
      <c r="G3136" s="6">
        <v>4.82E-2</v>
      </c>
      <c r="H3136" s="6">
        <v>4.87608E-2</v>
      </c>
      <c r="I3136" s="6">
        <v>4.9599999999999998E-2</v>
      </c>
      <c r="J3136" s="6">
        <v>4.82E-2</v>
      </c>
      <c r="K3136" s="6">
        <v>4.8571499999999997E-2</v>
      </c>
      <c r="L3136" s="6">
        <v>4.9000000000000002E-2</v>
      </c>
      <c r="N3136" s="8">
        <v>5490500</v>
      </c>
      <c r="P3136" s="8">
        <v>4400000</v>
      </c>
      <c r="R3136" s="8">
        <v>4200000</v>
      </c>
      <c r="T3136" s="8">
        <v>1.3072619047619047</v>
      </c>
      <c r="U3136" s="6">
        <v>4.8599999999999997E-2</v>
      </c>
      <c r="V3136">
        <f t="shared" si="267"/>
        <v>2022</v>
      </c>
      <c r="W3136">
        <f t="shared" si="268"/>
        <v>2022</v>
      </c>
      <c r="X3136" t="str">
        <f t="shared" si="269"/>
        <v>PBS0</v>
      </c>
    </row>
    <row r="3137" spans="1:24" x14ac:dyDescent="0.2">
      <c r="A3137" s="4">
        <v>44586</v>
      </c>
      <c r="B3137" s="4">
        <v>44588</v>
      </c>
      <c r="C3137" t="s">
        <v>1053</v>
      </c>
      <c r="D3137" t="s">
        <v>981</v>
      </c>
      <c r="E3137" s="4">
        <v>49018</v>
      </c>
      <c r="F3137" s="6">
        <v>6.3750000000000001E-2</v>
      </c>
      <c r="G3137" s="6">
        <v>5.74E-2</v>
      </c>
      <c r="H3137" s="6">
        <v>5.8092400000000002E-2</v>
      </c>
      <c r="I3137" s="6">
        <v>5.9700000000000003E-2</v>
      </c>
      <c r="J3137" s="6">
        <v>5.74E-2</v>
      </c>
      <c r="K3137" s="6">
        <v>5.7700399999999999E-2</v>
      </c>
      <c r="L3137" s="6">
        <v>5.8200000000000002E-2</v>
      </c>
      <c r="N3137" s="8">
        <v>7587000</v>
      </c>
      <c r="P3137" s="8">
        <v>4250000</v>
      </c>
      <c r="R3137" s="8">
        <v>3600000</v>
      </c>
      <c r="T3137" s="8">
        <v>2.1074999999999999</v>
      </c>
      <c r="U3137" s="6">
        <v>5.7799999999999997E-2</v>
      </c>
      <c r="V3137">
        <f t="shared" si="267"/>
        <v>2022</v>
      </c>
      <c r="W3137">
        <f t="shared" si="268"/>
        <v>2022</v>
      </c>
      <c r="X3137" t="str">
        <f t="shared" si="269"/>
        <v>PBS0</v>
      </c>
    </row>
    <row r="3138" spans="1:24" x14ac:dyDescent="0.2">
      <c r="A3138" s="4">
        <v>44586</v>
      </c>
      <c r="B3138" s="4">
        <v>44588</v>
      </c>
      <c r="C3138" t="s">
        <v>1053</v>
      </c>
      <c r="D3138" t="s">
        <v>1055</v>
      </c>
      <c r="E3138" s="4">
        <v>50936</v>
      </c>
      <c r="F3138" s="6">
        <v>6.5000000000000002E-2</v>
      </c>
      <c r="G3138" s="6">
        <v>6.3299999999999995E-2</v>
      </c>
      <c r="H3138" s="6">
        <v>6.6000500000000004E-2</v>
      </c>
      <c r="I3138" s="6">
        <v>6.7100000000000007E-2</v>
      </c>
      <c r="J3138" s="6">
        <v>6.3299999999999995E-2</v>
      </c>
      <c r="K3138" s="6">
        <v>6.3579499999999997E-2</v>
      </c>
      <c r="L3138" s="6">
        <v>6.4000000000000001E-2</v>
      </c>
      <c r="N3138" s="8">
        <v>5977000</v>
      </c>
      <c r="P3138" s="8">
        <v>800000</v>
      </c>
      <c r="R3138" s="8">
        <v>800000</v>
      </c>
      <c r="T3138" s="8">
        <v>7.4712500000000004</v>
      </c>
      <c r="U3138" s="6">
        <v>6.3600000000000004E-2</v>
      </c>
      <c r="V3138">
        <f t="shared" si="267"/>
        <v>2022</v>
      </c>
      <c r="W3138">
        <f t="shared" si="268"/>
        <v>2022</v>
      </c>
      <c r="X3138" t="str">
        <f t="shared" si="269"/>
        <v>PBS0</v>
      </c>
    </row>
    <row r="3139" spans="1:24" x14ac:dyDescent="0.2">
      <c r="A3139" s="4">
        <v>44586</v>
      </c>
      <c r="B3139" s="4">
        <v>44588</v>
      </c>
      <c r="C3139" t="s">
        <v>1053</v>
      </c>
      <c r="D3139" t="s">
        <v>1056</v>
      </c>
      <c r="E3139" s="4">
        <v>53858</v>
      </c>
      <c r="F3139" s="6">
        <v>6.7500000000000004E-2</v>
      </c>
      <c r="G3139" s="6">
        <v>6.7500000000000004E-2</v>
      </c>
      <c r="H3139" s="6">
        <v>6.8209699999999998E-2</v>
      </c>
      <c r="I3139" s="6">
        <v>6.9000000000000006E-2</v>
      </c>
      <c r="J3139" s="6">
        <v>6.7500000000000004E-2</v>
      </c>
      <c r="K3139" s="6">
        <v>6.7690700000000006E-2</v>
      </c>
      <c r="L3139" s="6">
        <v>6.7799999999999999E-2</v>
      </c>
      <c r="N3139" s="8">
        <v>2135300</v>
      </c>
      <c r="P3139" s="8">
        <v>400000</v>
      </c>
      <c r="R3139" s="8">
        <v>400000</v>
      </c>
      <c r="T3139" s="8">
        <v>5.3382500000000004</v>
      </c>
      <c r="U3139" s="6">
        <v>6.7699999999999996E-2</v>
      </c>
      <c r="V3139">
        <f t="shared" si="267"/>
        <v>2022</v>
      </c>
      <c r="W3139">
        <f t="shared" si="268"/>
        <v>2022</v>
      </c>
      <c r="X3139" t="str">
        <f t="shared" si="269"/>
        <v>PBS0</v>
      </c>
    </row>
    <row r="3140" spans="1:24" x14ac:dyDescent="0.2">
      <c r="A3140" s="4">
        <v>44594</v>
      </c>
      <c r="B3140" s="4">
        <v>44596</v>
      </c>
      <c r="C3140" t="s">
        <v>628</v>
      </c>
      <c r="D3140" t="s">
        <v>1058</v>
      </c>
      <c r="E3140" s="4">
        <v>44686</v>
      </c>
      <c r="F3140" s="6" t="s">
        <v>630</v>
      </c>
      <c r="G3140" s="6">
        <v>2.3800000000000002E-2</v>
      </c>
      <c r="H3140" s="6">
        <v>2.54998E-2</v>
      </c>
      <c r="I3140" s="6">
        <v>2.75E-2</v>
      </c>
      <c r="J3140" s="6">
        <v>2.3800000000000002E-2</v>
      </c>
      <c r="K3140" s="6">
        <v>2.384E-2</v>
      </c>
      <c r="L3140" s="6">
        <v>2.3900000000000001E-2</v>
      </c>
      <c r="M3140" s="8">
        <v>25000000</v>
      </c>
      <c r="N3140" s="8">
        <v>13340000</v>
      </c>
      <c r="O3140" s="8">
        <v>72070600</v>
      </c>
      <c r="P3140" s="8">
        <v>9100000</v>
      </c>
      <c r="Q3140" s="8">
        <v>41400000</v>
      </c>
      <c r="R3140" s="8">
        <v>1000000</v>
      </c>
      <c r="S3140" s="8">
        <v>25000000</v>
      </c>
      <c r="T3140" s="8">
        <v>13.34</v>
      </c>
      <c r="U3140" s="6">
        <v>2.5000000000000001E-2</v>
      </c>
      <c r="V3140">
        <f t="shared" si="267"/>
        <v>2022</v>
      </c>
      <c r="W3140">
        <f t="shared" si="268"/>
        <v>2022</v>
      </c>
      <c r="X3140" t="str">
        <f t="shared" si="269"/>
        <v>SPN0</v>
      </c>
    </row>
    <row r="3141" spans="1:24" x14ac:dyDescent="0.2">
      <c r="A3141" s="4">
        <v>44594</v>
      </c>
      <c r="B3141" s="4">
        <v>44596</v>
      </c>
      <c r="C3141" t="s">
        <v>628</v>
      </c>
      <c r="D3141" t="s">
        <v>1059</v>
      </c>
      <c r="E3141" s="4">
        <v>44960</v>
      </c>
      <c r="F3141" s="6" t="s">
        <v>630</v>
      </c>
      <c r="G3141" s="6">
        <v>2.8299999999999999E-2</v>
      </c>
      <c r="H3141" s="6">
        <v>2.9222999999999999E-2</v>
      </c>
      <c r="I3141" s="6">
        <v>3.1E-2</v>
      </c>
      <c r="J3141" s="6">
        <v>2.8299999999999999E-2</v>
      </c>
      <c r="K3141" s="6">
        <v>2.8369999999999999E-2</v>
      </c>
      <c r="L3141" s="6">
        <v>2.8400000000000002E-2</v>
      </c>
      <c r="N3141" s="8">
        <v>14900000</v>
      </c>
      <c r="P3141" s="8">
        <v>3750000</v>
      </c>
      <c r="R3141" s="8">
        <v>2000000</v>
      </c>
      <c r="T3141" s="8">
        <v>7.45</v>
      </c>
      <c r="U3141" s="6">
        <v>2.8500000000000001E-2</v>
      </c>
      <c r="V3141">
        <f t="shared" si="267"/>
        <v>2022</v>
      </c>
      <c r="W3141">
        <f t="shared" si="268"/>
        <v>2022</v>
      </c>
      <c r="X3141" t="str">
        <f t="shared" si="269"/>
        <v>SPN1</v>
      </c>
    </row>
    <row r="3142" spans="1:24" x14ac:dyDescent="0.2">
      <c r="A3142" s="4">
        <v>44594</v>
      </c>
      <c r="B3142" s="4">
        <v>44596</v>
      </c>
      <c r="C3142" t="s">
        <v>628</v>
      </c>
      <c r="D3142" t="s">
        <v>1012</v>
      </c>
      <c r="E3142" s="4">
        <v>46492</v>
      </c>
      <c r="F3142" s="6">
        <v>5.1249999999999997E-2</v>
      </c>
      <c r="G3142" s="6">
        <v>5.1499999999999997E-2</v>
      </c>
      <c r="H3142" s="6">
        <v>5.2275099999999998E-2</v>
      </c>
      <c r="I3142" s="6">
        <v>5.2900000000000003E-2</v>
      </c>
      <c r="J3142" s="6">
        <v>5.1499999999999997E-2</v>
      </c>
      <c r="K3142" s="6">
        <v>5.1998700000000002E-2</v>
      </c>
      <c r="L3142" s="6">
        <v>5.2400000000000002E-2</v>
      </c>
      <c r="N3142" s="8">
        <v>10450000</v>
      </c>
      <c r="P3142" s="8">
        <v>7000000</v>
      </c>
      <c r="R3142" s="8">
        <v>7000000</v>
      </c>
      <c r="T3142" s="8">
        <v>1.4928571428571429</v>
      </c>
      <c r="U3142" s="6">
        <v>5.1999999999999998E-2</v>
      </c>
      <c r="V3142">
        <f t="shared" si="267"/>
        <v>2022</v>
      </c>
      <c r="W3142">
        <f t="shared" si="268"/>
        <v>2022</v>
      </c>
      <c r="X3142" t="str">
        <f t="shared" si="269"/>
        <v>FR00</v>
      </c>
    </row>
    <row r="3143" spans="1:24" x14ac:dyDescent="0.2">
      <c r="A3143" s="4">
        <v>44594</v>
      </c>
      <c r="B3143" s="4">
        <v>44596</v>
      </c>
      <c r="C3143" t="s">
        <v>628</v>
      </c>
      <c r="D3143" t="s">
        <v>1013</v>
      </c>
      <c r="E3143" s="4">
        <v>48319</v>
      </c>
      <c r="F3143" s="6">
        <v>6.3750000000000001E-2</v>
      </c>
      <c r="G3143" s="6">
        <v>6.3799999999999996E-2</v>
      </c>
      <c r="H3143" s="6">
        <v>6.4350199999999996E-2</v>
      </c>
      <c r="I3143" s="6">
        <v>6.5000000000000002E-2</v>
      </c>
      <c r="J3143" s="6">
        <v>6.3799999999999996E-2</v>
      </c>
      <c r="K3143" s="6">
        <v>6.4098799999999997E-2</v>
      </c>
      <c r="L3143" s="6">
        <v>6.4399999999999999E-2</v>
      </c>
      <c r="N3143" s="8">
        <v>13825100</v>
      </c>
      <c r="P3143" s="8">
        <v>6400000</v>
      </c>
      <c r="R3143" s="8">
        <v>6400000</v>
      </c>
      <c r="T3143" s="8">
        <v>2.1601718750000001</v>
      </c>
      <c r="U3143" s="6">
        <v>6.4100000000000004E-2</v>
      </c>
      <c r="V3143">
        <f t="shared" si="267"/>
        <v>2022</v>
      </c>
      <c r="W3143">
        <f t="shared" si="268"/>
        <v>2022</v>
      </c>
      <c r="X3143" t="str">
        <f t="shared" si="269"/>
        <v>FR00</v>
      </c>
    </row>
    <row r="3144" spans="1:24" x14ac:dyDescent="0.2">
      <c r="A3144" s="4">
        <v>44594</v>
      </c>
      <c r="B3144" s="4">
        <v>44596</v>
      </c>
      <c r="C3144" t="s">
        <v>628</v>
      </c>
      <c r="D3144" t="s">
        <v>1052</v>
      </c>
      <c r="E3144" s="4">
        <v>50236</v>
      </c>
      <c r="F3144" s="6">
        <v>6.3750000000000001E-2</v>
      </c>
      <c r="G3144" s="6">
        <v>6.4000000000000001E-2</v>
      </c>
      <c r="H3144" s="6">
        <v>6.4674400000000007E-2</v>
      </c>
      <c r="I3144" s="6">
        <v>6.5100000000000005E-2</v>
      </c>
      <c r="J3144" s="6">
        <v>6.4000000000000001E-2</v>
      </c>
      <c r="K3144" s="6">
        <v>6.4386100000000002E-2</v>
      </c>
      <c r="L3144" s="6">
        <v>6.4600000000000005E-2</v>
      </c>
      <c r="N3144" s="8">
        <v>2899300</v>
      </c>
      <c r="P3144" s="8">
        <v>550000</v>
      </c>
      <c r="R3144" s="8">
        <v>550000</v>
      </c>
      <c r="T3144" s="8">
        <v>5.2714545454545458</v>
      </c>
      <c r="U3144" s="6">
        <v>6.4399999999999999E-2</v>
      </c>
      <c r="V3144">
        <f t="shared" si="267"/>
        <v>2022</v>
      </c>
      <c r="W3144">
        <f t="shared" si="268"/>
        <v>2022</v>
      </c>
      <c r="X3144" t="str">
        <f t="shared" si="269"/>
        <v>FR00</v>
      </c>
    </row>
    <row r="3145" spans="1:24" x14ac:dyDescent="0.2">
      <c r="A3145" s="4">
        <v>44594</v>
      </c>
      <c r="B3145" s="4">
        <v>44596</v>
      </c>
      <c r="C3145" t="s">
        <v>628</v>
      </c>
      <c r="D3145" t="s">
        <v>1014</v>
      </c>
      <c r="E3145" s="4">
        <v>52032</v>
      </c>
      <c r="F3145" s="6">
        <v>7.1249999999999994E-2</v>
      </c>
      <c r="G3145" s="6">
        <v>6.8599999999999994E-2</v>
      </c>
      <c r="H3145" s="6">
        <v>6.9328799999999996E-2</v>
      </c>
      <c r="I3145" s="6">
        <v>7.0800000000000002E-2</v>
      </c>
      <c r="J3145" s="6">
        <v>6.8599999999999994E-2</v>
      </c>
      <c r="K3145" s="6">
        <v>6.8988099999999997E-2</v>
      </c>
      <c r="L3145" s="6">
        <v>6.9000000000000006E-2</v>
      </c>
      <c r="N3145" s="8">
        <v>15764900</v>
      </c>
      <c r="P3145" s="8">
        <v>13950000</v>
      </c>
      <c r="R3145" s="8">
        <v>7400000</v>
      </c>
      <c r="T3145" s="8">
        <v>2.1303918918918918</v>
      </c>
      <c r="U3145" s="6">
        <v>6.9199999999999998E-2</v>
      </c>
      <c r="V3145">
        <f t="shared" si="267"/>
        <v>2022</v>
      </c>
      <c r="W3145">
        <f t="shared" si="268"/>
        <v>2022</v>
      </c>
      <c r="X3145" t="str">
        <f t="shared" si="269"/>
        <v>FR00</v>
      </c>
    </row>
    <row r="3146" spans="1:24" x14ac:dyDescent="0.2">
      <c r="A3146" s="4">
        <v>44594</v>
      </c>
      <c r="B3146" s="4">
        <v>44596</v>
      </c>
      <c r="C3146" t="s">
        <v>628</v>
      </c>
      <c r="D3146" t="s">
        <v>975</v>
      </c>
      <c r="E3146" s="4">
        <v>55380</v>
      </c>
      <c r="F3146" s="6">
        <v>6.8750000000000006E-2</v>
      </c>
      <c r="G3146" s="6">
        <v>6.8699999999999997E-2</v>
      </c>
      <c r="H3146" s="6">
        <v>6.9094000000000003E-2</v>
      </c>
      <c r="I3146" s="6">
        <v>6.9500000000000006E-2</v>
      </c>
      <c r="J3146" s="6">
        <v>6.8699999999999997E-2</v>
      </c>
      <c r="K3146" s="6">
        <v>6.89993E-2</v>
      </c>
      <c r="L3146" s="6">
        <v>6.9099999999999995E-2</v>
      </c>
      <c r="N3146" s="8">
        <v>891300</v>
      </c>
      <c r="P3146" s="8">
        <v>650000</v>
      </c>
      <c r="R3146" s="8">
        <v>650000</v>
      </c>
      <c r="T3146" s="8">
        <v>1.3712307692307693</v>
      </c>
      <c r="U3146" s="6">
        <v>6.9000000000000006E-2</v>
      </c>
      <c r="V3146">
        <f t="shared" si="267"/>
        <v>2022</v>
      </c>
      <c r="W3146">
        <f t="shared" si="268"/>
        <v>2022</v>
      </c>
      <c r="X3146" t="str">
        <f t="shared" si="269"/>
        <v>FR00</v>
      </c>
    </row>
    <row r="3147" spans="1:24" x14ac:dyDescent="0.2">
      <c r="A3147" s="4">
        <v>44600</v>
      </c>
      <c r="B3147" s="4">
        <v>44602</v>
      </c>
      <c r="C3147" t="s">
        <v>1053</v>
      </c>
      <c r="D3147" t="s">
        <v>1060</v>
      </c>
      <c r="E3147" s="4">
        <v>44782</v>
      </c>
      <c r="F3147" s="6" t="s">
        <v>630</v>
      </c>
      <c r="G3147" s="6">
        <v>2.47E-2</v>
      </c>
      <c r="H3147" s="6">
        <v>2.6257599999999999E-2</v>
      </c>
      <c r="I3147" s="6">
        <v>2.8199999999999999E-2</v>
      </c>
      <c r="J3147" s="6">
        <v>2.47E-2</v>
      </c>
      <c r="K3147" s="6">
        <v>2.48326E-2</v>
      </c>
      <c r="L3147" s="6">
        <v>2.5000000000000001E-2</v>
      </c>
      <c r="M3147" s="8">
        <v>11000000</v>
      </c>
      <c r="N3147" s="8">
        <v>14480000</v>
      </c>
      <c r="O3147" s="8">
        <v>29385800</v>
      </c>
      <c r="P3147" s="8">
        <v>10560000</v>
      </c>
      <c r="Q3147" s="8">
        <v>20284285</v>
      </c>
      <c r="R3147" s="8">
        <v>2150000</v>
      </c>
      <c r="S3147" s="8">
        <v>11000000</v>
      </c>
      <c r="T3147" s="8">
        <v>6.7348837209302328</v>
      </c>
      <c r="U3147" s="6">
        <v>2.64E-2</v>
      </c>
      <c r="V3147">
        <f t="shared" si="267"/>
        <v>2022</v>
      </c>
      <c r="W3147">
        <f t="shared" si="268"/>
        <v>2022</v>
      </c>
      <c r="X3147" t="str">
        <f t="shared" si="269"/>
        <v>SPNS</v>
      </c>
    </row>
    <row r="3148" spans="1:24" x14ac:dyDescent="0.2">
      <c r="A3148" s="4">
        <v>44600</v>
      </c>
      <c r="B3148" s="4">
        <v>44602</v>
      </c>
      <c r="C3148" t="s">
        <v>1053</v>
      </c>
      <c r="D3148" t="s">
        <v>1020</v>
      </c>
      <c r="E3148" s="4">
        <v>45488</v>
      </c>
      <c r="F3148" s="6">
        <v>0.04</v>
      </c>
      <c r="G3148" s="6">
        <v>3.9699999999999999E-2</v>
      </c>
      <c r="H3148" s="6">
        <v>4.0495900000000001E-2</v>
      </c>
      <c r="I3148" s="6">
        <v>4.2599999999999999E-2</v>
      </c>
      <c r="J3148" s="6">
        <v>3.9699999999999999E-2</v>
      </c>
      <c r="K3148" s="6">
        <v>4.01544E-2</v>
      </c>
      <c r="L3148" s="6">
        <v>4.0399999999999998E-2</v>
      </c>
      <c r="N3148" s="8">
        <v>3550000</v>
      </c>
      <c r="P3148" s="8">
        <v>2850000</v>
      </c>
      <c r="R3148" s="8">
        <v>2650000</v>
      </c>
      <c r="T3148" s="8">
        <v>1.3396226415094339</v>
      </c>
      <c r="U3148" s="6">
        <v>4.02E-2</v>
      </c>
      <c r="V3148">
        <f t="shared" si="267"/>
        <v>2022</v>
      </c>
      <c r="W3148">
        <f t="shared" si="268"/>
        <v>2022</v>
      </c>
      <c r="X3148" t="str">
        <f t="shared" si="269"/>
        <v>PBS0</v>
      </c>
    </row>
    <row r="3149" spans="1:24" x14ac:dyDescent="0.2">
      <c r="A3149" s="4">
        <v>44600</v>
      </c>
      <c r="B3149" s="4">
        <v>44602</v>
      </c>
      <c r="C3149" t="s">
        <v>1053</v>
      </c>
      <c r="D3149" t="s">
        <v>1021</v>
      </c>
      <c r="E3149" s="4">
        <v>46218</v>
      </c>
      <c r="F3149" s="6">
        <v>4.8750000000000002E-2</v>
      </c>
      <c r="G3149" s="6">
        <v>4.8399999999999999E-2</v>
      </c>
      <c r="H3149" s="6">
        <v>4.9674599999999999E-2</v>
      </c>
      <c r="I3149" s="6">
        <v>5.3999999999999999E-2</v>
      </c>
      <c r="J3149" s="6">
        <v>4.8399999999999999E-2</v>
      </c>
      <c r="K3149" s="6">
        <v>4.9054E-2</v>
      </c>
      <c r="L3149" s="6">
        <v>4.9599999999999998E-2</v>
      </c>
      <c r="N3149" s="8">
        <v>4562000</v>
      </c>
      <c r="P3149" s="8">
        <v>3950000</v>
      </c>
      <c r="R3149" s="8">
        <v>3750000</v>
      </c>
      <c r="T3149" s="8">
        <v>1.2165333333333332</v>
      </c>
      <c r="U3149" s="6">
        <v>4.9099999999999998E-2</v>
      </c>
      <c r="V3149">
        <f t="shared" si="267"/>
        <v>2022</v>
      </c>
      <c r="W3149">
        <f t="shared" si="268"/>
        <v>2022</v>
      </c>
      <c r="X3149" t="str">
        <f t="shared" si="269"/>
        <v>PBS0</v>
      </c>
    </row>
    <row r="3150" spans="1:24" x14ac:dyDescent="0.2">
      <c r="A3150" s="4">
        <v>44600</v>
      </c>
      <c r="B3150" s="4">
        <v>44602</v>
      </c>
      <c r="C3150" t="s">
        <v>1053</v>
      </c>
      <c r="D3150" t="s">
        <v>981</v>
      </c>
      <c r="E3150" s="4">
        <v>49018</v>
      </c>
      <c r="F3150" s="6">
        <v>6.3750000000000001E-2</v>
      </c>
      <c r="G3150" s="6">
        <v>6.3799999999999996E-2</v>
      </c>
      <c r="H3150" s="6">
        <v>6.5014199999999994E-2</v>
      </c>
      <c r="I3150" s="6">
        <v>6.5799999999999997E-2</v>
      </c>
      <c r="J3150" s="6">
        <v>6.3799999999999996E-2</v>
      </c>
      <c r="K3150" s="6">
        <v>6.4127100000000006E-2</v>
      </c>
      <c r="L3150" s="6">
        <v>6.4299999999999996E-2</v>
      </c>
      <c r="N3150" s="8">
        <v>3291800</v>
      </c>
      <c r="P3150" s="8">
        <v>1150000</v>
      </c>
      <c r="R3150" s="8">
        <v>1000000</v>
      </c>
      <c r="T3150" s="8">
        <v>3.2917999999999998</v>
      </c>
      <c r="U3150" s="6">
        <v>6.4199999999999993E-2</v>
      </c>
      <c r="V3150">
        <f t="shared" si="267"/>
        <v>2022</v>
      </c>
      <c r="W3150">
        <f t="shared" si="268"/>
        <v>2022</v>
      </c>
      <c r="X3150" t="str">
        <f t="shared" si="269"/>
        <v>PBS0</v>
      </c>
    </row>
    <row r="3151" spans="1:24" x14ac:dyDescent="0.2">
      <c r="A3151" s="4">
        <v>44600</v>
      </c>
      <c r="B3151" s="4">
        <v>44602</v>
      </c>
      <c r="C3151" t="s">
        <v>1053</v>
      </c>
      <c r="D3151" t="s">
        <v>1055</v>
      </c>
      <c r="E3151" s="4">
        <v>50936</v>
      </c>
      <c r="F3151" s="6">
        <v>6.5000000000000002E-2</v>
      </c>
      <c r="G3151" s="6">
        <v>6.5000000000000002E-2</v>
      </c>
      <c r="H3151" s="6">
        <v>6.7601999999999995E-2</v>
      </c>
      <c r="I3151" s="6">
        <v>6.8699999999999997E-2</v>
      </c>
      <c r="J3151" s="6">
        <v>6.5000000000000002E-2</v>
      </c>
      <c r="K3151" s="6">
        <v>6.5080399999999997E-2</v>
      </c>
      <c r="L3151" s="6">
        <v>6.5299999999999997E-2</v>
      </c>
      <c r="N3151" s="8">
        <v>1985000</v>
      </c>
      <c r="P3151" s="8">
        <v>400000</v>
      </c>
      <c r="R3151" s="8">
        <v>400000</v>
      </c>
      <c r="T3151" s="8">
        <v>4.9625000000000004</v>
      </c>
      <c r="U3151" s="6">
        <v>6.5100000000000005E-2</v>
      </c>
      <c r="V3151">
        <f t="shared" si="267"/>
        <v>2022</v>
      </c>
      <c r="W3151">
        <f t="shared" si="268"/>
        <v>2022</v>
      </c>
      <c r="X3151" t="str">
        <f t="shared" si="269"/>
        <v>PBS0</v>
      </c>
    </row>
    <row r="3152" spans="1:24" x14ac:dyDescent="0.2">
      <c r="A3152" s="4">
        <v>44600</v>
      </c>
      <c r="B3152" s="4">
        <v>44602</v>
      </c>
      <c r="C3152" t="s">
        <v>1053</v>
      </c>
      <c r="D3152" t="s">
        <v>1056</v>
      </c>
      <c r="E3152" s="4">
        <v>53858</v>
      </c>
      <c r="F3152" s="6">
        <v>6.7500000000000004E-2</v>
      </c>
      <c r="G3152" s="6">
        <v>6.7500000000000004E-2</v>
      </c>
      <c r="H3152" s="6">
        <v>6.7762100000000006E-2</v>
      </c>
      <c r="I3152" s="6">
        <v>6.93E-2</v>
      </c>
      <c r="J3152" s="6">
        <v>6.7500000000000004E-2</v>
      </c>
      <c r="K3152" s="6">
        <v>6.7515500000000006E-2</v>
      </c>
      <c r="L3152" s="6">
        <v>6.7599999999999993E-2</v>
      </c>
      <c r="N3152" s="8">
        <v>1517000</v>
      </c>
      <c r="P3152" s="8">
        <v>1374285</v>
      </c>
      <c r="R3152" s="8">
        <v>1050000</v>
      </c>
      <c r="T3152" s="8">
        <v>1.4447619047619047</v>
      </c>
      <c r="U3152" s="6">
        <v>6.7799999999999999E-2</v>
      </c>
      <c r="V3152">
        <f t="shared" si="267"/>
        <v>2022</v>
      </c>
      <c r="W3152">
        <f t="shared" si="268"/>
        <v>2022</v>
      </c>
      <c r="X3152" t="str">
        <f t="shared" si="269"/>
        <v>PBS0</v>
      </c>
    </row>
    <row r="3153" spans="1:24" x14ac:dyDescent="0.2">
      <c r="A3153" s="4">
        <v>44607</v>
      </c>
      <c r="B3153" s="4">
        <v>44609</v>
      </c>
      <c r="C3153" t="s">
        <v>628</v>
      </c>
      <c r="D3153" t="s">
        <v>1061</v>
      </c>
      <c r="E3153" s="4">
        <v>44699</v>
      </c>
      <c r="F3153" s="6" t="s">
        <v>630</v>
      </c>
      <c r="G3153" s="6">
        <v>2.18E-2</v>
      </c>
      <c r="H3153" s="6">
        <v>2.33043E-2</v>
      </c>
      <c r="I3153" s="6">
        <v>2.5999999999999999E-2</v>
      </c>
      <c r="J3153" s="6">
        <v>2.18E-2</v>
      </c>
      <c r="K3153" s="6">
        <v>2.18E-2</v>
      </c>
      <c r="L3153" s="6">
        <v>2.18E-2</v>
      </c>
      <c r="M3153" s="8">
        <v>25000000</v>
      </c>
      <c r="N3153" s="8">
        <v>15965000</v>
      </c>
      <c r="O3153" s="8">
        <v>76772200</v>
      </c>
      <c r="P3153" s="8">
        <v>5600000</v>
      </c>
      <c r="Q3153" s="8">
        <v>41502000</v>
      </c>
      <c r="R3153" s="8">
        <v>1000000</v>
      </c>
      <c r="S3153" s="8">
        <v>23000000</v>
      </c>
      <c r="T3153" s="8">
        <v>15.965</v>
      </c>
      <c r="U3153" s="6">
        <v>2.2499999999999999E-2</v>
      </c>
      <c r="V3153">
        <f t="shared" si="267"/>
        <v>2022</v>
      </c>
      <c r="W3153">
        <f t="shared" si="268"/>
        <v>2022</v>
      </c>
      <c r="X3153" t="str">
        <f t="shared" si="269"/>
        <v>SPN0</v>
      </c>
    </row>
    <row r="3154" spans="1:24" x14ac:dyDescent="0.2">
      <c r="A3154" s="4">
        <v>44607</v>
      </c>
      <c r="B3154" s="4">
        <v>44609</v>
      </c>
      <c r="C3154" t="s">
        <v>628</v>
      </c>
      <c r="D3154" t="s">
        <v>1059</v>
      </c>
      <c r="E3154" s="4">
        <v>44960</v>
      </c>
      <c r="F3154" s="6" t="s">
        <v>630</v>
      </c>
      <c r="G3154" s="6">
        <v>2.75E-2</v>
      </c>
      <c r="H3154" s="6">
        <v>2.82045E-2</v>
      </c>
      <c r="I3154" s="6">
        <v>2.9000000000000001E-2</v>
      </c>
      <c r="J3154" s="6">
        <v>2.75E-2</v>
      </c>
      <c r="K3154" s="6">
        <v>2.768E-2</v>
      </c>
      <c r="L3154" s="6">
        <v>2.7900000000000001E-2</v>
      </c>
      <c r="N3154" s="8">
        <v>25230000</v>
      </c>
      <c r="P3154" s="8">
        <v>10000000</v>
      </c>
      <c r="R3154" s="8">
        <v>2000000</v>
      </c>
      <c r="T3154" s="8">
        <v>12.615</v>
      </c>
      <c r="U3154" s="6">
        <v>2.8000000000000001E-2</v>
      </c>
      <c r="V3154">
        <f t="shared" si="267"/>
        <v>2022</v>
      </c>
      <c r="W3154">
        <f t="shared" si="268"/>
        <v>2022</v>
      </c>
      <c r="X3154" t="str">
        <f t="shared" si="269"/>
        <v>SPN1</v>
      </c>
    </row>
    <row r="3155" spans="1:24" x14ac:dyDescent="0.2">
      <c r="A3155" s="4">
        <v>44607</v>
      </c>
      <c r="B3155" s="4">
        <v>44609</v>
      </c>
      <c r="C3155" t="s">
        <v>628</v>
      </c>
      <c r="D3155" t="s">
        <v>1012</v>
      </c>
      <c r="E3155" s="4">
        <v>46492</v>
      </c>
      <c r="F3155" s="6">
        <v>5.1249999999999997E-2</v>
      </c>
      <c r="G3155" s="6">
        <v>5.2499999999999998E-2</v>
      </c>
      <c r="H3155" s="6">
        <v>5.33263E-2</v>
      </c>
      <c r="I3155" s="6">
        <v>5.4100000000000002E-2</v>
      </c>
      <c r="J3155" s="6">
        <v>5.2499999999999998E-2</v>
      </c>
      <c r="K3155" s="6">
        <v>5.3098399999999997E-2</v>
      </c>
      <c r="L3155" s="6">
        <v>5.33E-2</v>
      </c>
      <c r="N3155" s="8">
        <v>6697500</v>
      </c>
      <c r="P3155" s="8">
        <v>3500000</v>
      </c>
      <c r="R3155" s="8">
        <v>3500000</v>
      </c>
      <c r="T3155" s="8">
        <v>1.9135714285714285</v>
      </c>
      <c r="U3155" s="6">
        <v>5.3100000000000001E-2</v>
      </c>
      <c r="V3155">
        <f t="shared" si="267"/>
        <v>2022</v>
      </c>
      <c r="W3155">
        <f t="shared" si="268"/>
        <v>2022</v>
      </c>
      <c r="X3155" t="str">
        <f t="shared" si="269"/>
        <v>FR00</v>
      </c>
    </row>
    <row r="3156" spans="1:24" x14ac:dyDescent="0.2">
      <c r="A3156" s="4">
        <v>44607</v>
      </c>
      <c r="B3156" s="4">
        <v>44609</v>
      </c>
      <c r="C3156" t="s">
        <v>628</v>
      </c>
      <c r="D3156" t="s">
        <v>1013</v>
      </c>
      <c r="E3156" s="4">
        <v>48319</v>
      </c>
      <c r="F3156" s="6">
        <v>6.3750000000000001E-2</v>
      </c>
      <c r="G3156" s="6">
        <v>6.4699999999999994E-2</v>
      </c>
      <c r="H3156" s="6">
        <v>6.5125799999999998E-2</v>
      </c>
      <c r="I3156" s="6">
        <v>6.6000000000000003E-2</v>
      </c>
      <c r="J3156" s="6">
        <v>6.4699999999999994E-2</v>
      </c>
      <c r="K3156" s="6">
        <v>6.4999000000000001E-2</v>
      </c>
      <c r="L3156" s="6">
        <v>6.5199999999999994E-2</v>
      </c>
      <c r="N3156" s="8">
        <v>13925700</v>
      </c>
      <c r="P3156" s="8">
        <v>9050000</v>
      </c>
      <c r="R3156" s="8">
        <v>9050000</v>
      </c>
      <c r="T3156" s="8">
        <v>1.5387513812154696</v>
      </c>
      <c r="U3156" s="6">
        <v>6.5000000000000002E-2</v>
      </c>
      <c r="V3156">
        <f t="shared" si="267"/>
        <v>2022</v>
      </c>
      <c r="W3156">
        <f t="shared" si="268"/>
        <v>2022</v>
      </c>
      <c r="X3156" t="str">
        <f t="shared" si="269"/>
        <v>FR00</v>
      </c>
    </row>
    <row r="3157" spans="1:24" x14ac:dyDescent="0.2">
      <c r="A3157" s="4">
        <v>44607</v>
      </c>
      <c r="B3157" s="4">
        <v>44609</v>
      </c>
      <c r="C3157" t="s">
        <v>628</v>
      </c>
      <c r="D3157" t="s">
        <v>1052</v>
      </c>
      <c r="E3157" s="4">
        <v>50236</v>
      </c>
      <c r="F3157" s="6">
        <v>6.3750000000000001E-2</v>
      </c>
      <c r="G3157" s="6">
        <v>6.4500000000000002E-2</v>
      </c>
      <c r="H3157" s="6">
        <v>6.5285300000000004E-2</v>
      </c>
      <c r="I3157" s="6">
        <v>6.59E-2</v>
      </c>
      <c r="J3157" s="6">
        <v>6.4500000000000002E-2</v>
      </c>
      <c r="K3157" s="6">
        <v>6.5062900000000007E-2</v>
      </c>
      <c r="L3157" s="6">
        <v>6.5299999999999997E-2</v>
      </c>
      <c r="N3157" s="8">
        <v>1847000</v>
      </c>
      <c r="P3157" s="8">
        <v>300000</v>
      </c>
      <c r="R3157" s="8">
        <v>300000</v>
      </c>
      <c r="T3157" s="8">
        <v>6.1566666666666663</v>
      </c>
      <c r="U3157" s="6">
        <v>6.5100000000000005E-2</v>
      </c>
      <c r="V3157">
        <f t="shared" si="267"/>
        <v>2022</v>
      </c>
      <c r="W3157">
        <f t="shared" si="268"/>
        <v>2022</v>
      </c>
      <c r="X3157" t="str">
        <f t="shared" si="269"/>
        <v>FR00</v>
      </c>
    </row>
    <row r="3158" spans="1:24" x14ac:dyDescent="0.2">
      <c r="A3158" s="4">
        <v>44607</v>
      </c>
      <c r="B3158" s="4">
        <v>44609</v>
      </c>
      <c r="C3158" t="s">
        <v>628</v>
      </c>
      <c r="D3158" t="s">
        <v>1014</v>
      </c>
      <c r="E3158" s="4">
        <v>52032</v>
      </c>
      <c r="F3158" s="6">
        <v>7.1249999999999994E-2</v>
      </c>
      <c r="G3158" s="6">
        <v>6.9000000000000006E-2</v>
      </c>
      <c r="H3158" s="6">
        <v>6.9417699999999999E-2</v>
      </c>
      <c r="I3158" s="6">
        <v>7.0699999999999999E-2</v>
      </c>
      <c r="J3158" s="6">
        <v>6.9000000000000006E-2</v>
      </c>
      <c r="K3158" s="6">
        <v>6.9018599999999999E-2</v>
      </c>
      <c r="L3158" s="6">
        <v>6.9400000000000003E-2</v>
      </c>
      <c r="N3158" s="8">
        <v>12002000</v>
      </c>
      <c r="P3158" s="8">
        <v>12002000</v>
      </c>
      <c r="R3158" s="8">
        <v>6100000</v>
      </c>
      <c r="T3158" s="8">
        <v>1.9675409836065574</v>
      </c>
      <c r="U3158" s="6">
        <v>6.9599999999999995E-2</v>
      </c>
      <c r="V3158">
        <f t="shared" si="267"/>
        <v>2022</v>
      </c>
      <c r="W3158">
        <f t="shared" si="268"/>
        <v>2022</v>
      </c>
      <c r="X3158" t="str">
        <f t="shared" si="269"/>
        <v>FR00</v>
      </c>
    </row>
    <row r="3159" spans="1:24" x14ac:dyDescent="0.2">
      <c r="A3159" s="4">
        <v>44607</v>
      </c>
      <c r="B3159" s="4">
        <v>44609</v>
      </c>
      <c r="C3159" t="s">
        <v>628</v>
      </c>
      <c r="D3159" t="s">
        <v>975</v>
      </c>
      <c r="E3159" s="4">
        <v>55380</v>
      </c>
      <c r="F3159" s="6">
        <v>6.8750000000000006E-2</v>
      </c>
      <c r="G3159" s="6">
        <v>6.8599999999999994E-2</v>
      </c>
      <c r="H3159" s="6">
        <v>6.9129499999999997E-2</v>
      </c>
      <c r="I3159" s="6">
        <v>7.0000000000000007E-2</v>
      </c>
      <c r="J3159" s="6">
        <v>6.8599999999999994E-2</v>
      </c>
      <c r="K3159" s="6">
        <v>6.9098699999999999E-2</v>
      </c>
      <c r="L3159" s="6">
        <v>6.9500000000000006E-2</v>
      </c>
      <c r="N3159" s="8">
        <v>1105000</v>
      </c>
      <c r="P3159" s="8">
        <v>1050000</v>
      </c>
      <c r="R3159" s="8">
        <v>1050000</v>
      </c>
      <c r="T3159" s="8">
        <v>1.0523809523809524</v>
      </c>
      <c r="U3159" s="6">
        <v>6.9099999999999995E-2</v>
      </c>
      <c r="V3159">
        <f t="shared" si="267"/>
        <v>2022</v>
      </c>
      <c r="W3159">
        <f t="shared" si="268"/>
        <v>2022</v>
      </c>
      <c r="X3159" t="str">
        <f t="shared" si="269"/>
        <v>FR00</v>
      </c>
    </row>
    <row r="3160" spans="1:24" x14ac:dyDescent="0.2">
      <c r="A3160" s="4">
        <v>44614</v>
      </c>
      <c r="B3160" s="4">
        <v>44616</v>
      </c>
      <c r="C3160" t="s">
        <v>1053</v>
      </c>
      <c r="D3160" t="s">
        <v>1060</v>
      </c>
      <c r="E3160" s="4">
        <v>44782</v>
      </c>
      <c r="F3160" s="6" t="s">
        <v>630</v>
      </c>
      <c r="G3160" s="6">
        <v>2.4E-2</v>
      </c>
      <c r="H3160" s="6">
        <v>2.45002E-2</v>
      </c>
      <c r="I3160" s="6">
        <v>2.5000000000000001E-2</v>
      </c>
      <c r="J3160" s="6">
        <v>2.4E-2</v>
      </c>
      <c r="K3160" s="6">
        <v>2.4E-2</v>
      </c>
      <c r="L3160" s="6">
        <v>2.4E-2</v>
      </c>
      <c r="M3160" s="8">
        <v>11000000</v>
      </c>
      <c r="N3160" s="8">
        <v>21465000</v>
      </c>
      <c r="O3160" s="8">
        <v>33506600</v>
      </c>
      <c r="P3160" s="8">
        <v>11800000</v>
      </c>
      <c r="Q3160" s="8">
        <v>18900000</v>
      </c>
      <c r="R3160" s="8">
        <v>2000000</v>
      </c>
      <c r="S3160" s="8">
        <v>9000000</v>
      </c>
      <c r="T3160" s="8">
        <v>10.7325</v>
      </c>
      <c r="U3160" s="6">
        <v>2.47E-2</v>
      </c>
      <c r="V3160">
        <f t="shared" si="267"/>
        <v>2022</v>
      </c>
      <c r="W3160">
        <f t="shared" si="268"/>
        <v>2022</v>
      </c>
      <c r="X3160" t="str">
        <f t="shared" si="269"/>
        <v>SPNS</v>
      </c>
    </row>
    <row r="3161" spans="1:24" x14ac:dyDescent="0.2">
      <c r="A3161" s="4">
        <v>44614</v>
      </c>
      <c r="B3161" s="4">
        <v>44616</v>
      </c>
      <c r="C3161" t="s">
        <v>1053</v>
      </c>
      <c r="D3161" t="s">
        <v>1020</v>
      </c>
      <c r="E3161" s="4">
        <v>45488</v>
      </c>
      <c r="F3161" s="6">
        <v>0.04</v>
      </c>
      <c r="G3161" s="6">
        <v>0.04</v>
      </c>
      <c r="H3161" s="6">
        <v>4.1591099999999999E-2</v>
      </c>
      <c r="I3161" s="6">
        <v>4.4400000000000002E-2</v>
      </c>
      <c r="J3161" s="6">
        <v>0.04</v>
      </c>
      <c r="K3161" s="6">
        <v>4.07765E-2</v>
      </c>
      <c r="L3161" s="6">
        <v>4.1300000000000003E-2</v>
      </c>
      <c r="N3161" s="8">
        <v>1727000</v>
      </c>
      <c r="P3161" s="8">
        <v>1050000</v>
      </c>
      <c r="R3161" s="8">
        <v>1050000</v>
      </c>
      <c r="T3161" s="8">
        <v>1.6447619047619049</v>
      </c>
      <c r="U3161" s="6">
        <v>4.0800000000000003E-2</v>
      </c>
      <c r="V3161">
        <f t="shared" si="267"/>
        <v>2022</v>
      </c>
      <c r="W3161">
        <f t="shared" si="268"/>
        <v>2022</v>
      </c>
      <c r="X3161" t="str">
        <f t="shared" si="269"/>
        <v>PBS0</v>
      </c>
    </row>
    <row r="3162" spans="1:24" x14ac:dyDescent="0.2">
      <c r="A3162" s="4">
        <v>44614</v>
      </c>
      <c r="B3162" s="4">
        <v>44616</v>
      </c>
      <c r="C3162" t="s">
        <v>1053</v>
      </c>
      <c r="D3162" t="s">
        <v>1021</v>
      </c>
      <c r="E3162" s="4">
        <v>46218</v>
      </c>
      <c r="F3162" s="6">
        <v>4.8750000000000002E-2</v>
      </c>
      <c r="G3162" s="6">
        <v>4.8000000000000001E-2</v>
      </c>
      <c r="H3162" s="6">
        <v>4.9546300000000001E-2</v>
      </c>
      <c r="I3162" s="6">
        <v>5.0999999999999997E-2</v>
      </c>
      <c r="J3162" s="6">
        <v>4.8000000000000001E-2</v>
      </c>
      <c r="K3162" s="6">
        <v>4.9045900000000003E-2</v>
      </c>
      <c r="L3162" s="6">
        <v>4.9399999999999999E-2</v>
      </c>
      <c r="N3162" s="8">
        <v>1374000</v>
      </c>
      <c r="P3162" s="8">
        <v>950000</v>
      </c>
      <c r="R3162" s="8">
        <v>900000</v>
      </c>
      <c r="T3162" s="8">
        <v>1.5266666666666666</v>
      </c>
      <c r="U3162" s="6">
        <v>4.9099999999999998E-2</v>
      </c>
      <c r="V3162">
        <f t="shared" si="267"/>
        <v>2022</v>
      </c>
      <c r="W3162">
        <f t="shared" si="268"/>
        <v>2022</v>
      </c>
      <c r="X3162" t="str">
        <f t="shared" si="269"/>
        <v>PBS0</v>
      </c>
    </row>
    <row r="3163" spans="1:24" x14ac:dyDescent="0.2">
      <c r="A3163" s="4">
        <v>44614</v>
      </c>
      <c r="B3163" s="4">
        <v>44616</v>
      </c>
      <c r="C3163" t="s">
        <v>1053</v>
      </c>
      <c r="D3163" t="s">
        <v>981</v>
      </c>
      <c r="E3163" s="4">
        <v>49018</v>
      </c>
      <c r="F3163" s="6">
        <v>6.3750000000000001E-2</v>
      </c>
      <c r="G3163" s="6">
        <v>5.74E-2</v>
      </c>
      <c r="H3163" s="6">
        <v>5.7964300000000003E-2</v>
      </c>
      <c r="I3163" s="6">
        <v>0.06</v>
      </c>
      <c r="J3163" s="6">
        <v>5.74E-2</v>
      </c>
      <c r="K3163" s="6">
        <v>5.7593900000000003E-2</v>
      </c>
      <c r="L3163" s="6">
        <v>5.7799999999999997E-2</v>
      </c>
      <c r="N3163" s="8">
        <v>1777400</v>
      </c>
      <c r="P3163" s="8">
        <v>1100000</v>
      </c>
      <c r="R3163" s="8">
        <v>1100000</v>
      </c>
      <c r="T3163" s="8">
        <v>1.6158181818181818</v>
      </c>
      <c r="U3163" s="6">
        <v>5.7599999999999998E-2</v>
      </c>
      <c r="V3163">
        <f t="shared" si="267"/>
        <v>2022</v>
      </c>
      <c r="W3163">
        <f t="shared" si="268"/>
        <v>2022</v>
      </c>
      <c r="X3163" t="str">
        <f t="shared" si="269"/>
        <v>PBS0</v>
      </c>
    </row>
    <row r="3164" spans="1:24" x14ac:dyDescent="0.2">
      <c r="A3164" s="4">
        <v>44614</v>
      </c>
      <c r="B3164" s="4">
        <v>44616</v>
      </c>
      <c r="C3164" t="s">
        <v>1053</v>
      </c>
      <c r="D3164" t="s">
        <v>1055</v>
      </c>
      <c r="E3164" s="4">
        <v>50936</v>
      </c>
      <c r="F3164" s="6">
        <v>6.5000000000000002E-2</v>
      </c>
      <c r="G3164" s="6">
        <v>6.3500000000000001E-2</v>
      </c>
      <c r="H3164" s="6">
        <v>6.6128300000000001E-2</v>
      </c>
      <c r="I3164" s="6">
        <v>6.7900000000000002E-2</v>
      </c>
      <c r="J3164" s="6">
        <v>6.3500000000000001E-2</v>
      </c>
      <c r="K3164" s="6">
        <v>6.4139000000000002E-2</v>
      </c>
      <c r="L3164" s="6">
        <v>6.4899999999999999E-2</v>
      </c>
      <c r="N3164" s="8">
        <v>5258000</v>
      </c>
      <c r="P3164" s="8">
        <v>2400000</v>
      </c>
      <c r="R3164" s="8">
        <v>2350000</v>
      </c>
      <c r="T3164" s="8">
        <v>2.2374468085106383</v>
      </c>
      <c r="U3164" s="6">
        <v>6.4199999999999993E-2</v>
      </c>
      <c r="V3164">
        <f t="shared" si="267"/>
        <v>2022</v>
      </c>
      <c r="W3164">
        <f t="shared" si="268"/>
        <v>2022</v>
      </c>
      <c r="X3164" t="str">
        <f t="shared" si="269"/>
        <v>PBS0</v>
      </c>
    </row>
    <row r="3165" spans="1:24" x14ac:dyDescent="0.2">
      <c r="A3165" s="4">
        <v>44614</v>
      </c>
      <c r="B3165" s="4">
        <v>44616</v>
      </c>
      <c r="C3165" t="s">
        <v>1053</v>
      </c>
      <c r="D3165" t="s">
        <v>1056</v>
      </c>
      <c r="E3165" s="4">
        <v>53858</v>
      </c>
      <c r="F3165" s="6">
        <v>6.7500000000000004E-2</v>
      </c>
      <c r="G3165" s="6">
        <v>6.7400000000000002E-2</v>
      </c>
      <c r="H3165" s="6">
        <v>6.7610000000000003E-2</v>
      </c>
      <c r="I3165" s="6">
        <v>6.8500000000000005E-2</v>
      </c>
      <c r="J3165" s="6">
        <v>6.7400000000000002E-2</v>
      </c>
      <c r="K3165" s="6">
        <v>6.7596600000000007E-2</v>
      </c>
      <c r="L3165" s="6">
        <v>6.8000000000000005E-2</v>
      </c>
      <c r="N3165" s="8">
        <v>1905200</v>
      </c>
      <c r="P3165" s="8">
        <v>1600000</v>
      </c>
      <c r="R3165" s="8">
        <v>1600000</v>
      </c>
      <c r="T3165" s="8">
        <v>1.19075</v>
      </c>
      <c r="U3165" s="6">
        <v>6.4199999999999993E-2</v>
      </c>
      <c r="V3165">
        <f t="shared" si="267"/>
        <v>2022</v>
      </c>
      <c r="W3165">
        <f t="shared" si="268"/>
        <v>2022</v>
      </c>
      <c r="X3165" t="str">
        <f t="shared" si="269"/>
        <v>PBS0</v>
      </c>
    </row>
    <row r="3166" spans="1:24" x14ac:dyDescent="0.2">
      <c r="A3166" s="4">
        <v>44613</v>
      </c>
      <c r="B3166" s="4">
        <v>44615</v>
      </c>
      <c r="C3166" t="s">
        <v>624</v>
      </c>
      <c r="D3166" t="s">
        <v>1062</v>
      </c>
      <c r="E3166" s="4">
        <v>45703</v>
      </c>
      <c r="F3166" s="6">
        <v>4.9000000000000002E-2</v>
      </c>
      <c r="K3166" s="6">
        <v>4.9000000000000002E-2</v>
      </c>
      <c r="N3166" s="8">
        <v>25065802</v>
      </c>
      <c r="O3166" s="8">
        <v>25065802</v>
      </c>
      <c r="P3166" s="8">
        <v>25065802</v>
      </c>
      <c r="Q3166" s="8">
        <v>25065802</v>
      </c>
      <c r="R3166" s="8">
        <v>25065802</v>
      </c>
      <c r="S3166" s="8">
        <v>25065802</v>
      </c>
      <c r="T3166" s="8">
        <v>1</v>
      </c>
      <c r="U3166" s="6"/>
      <c r="V3166">
        <f t="shared" si="267"/>
        <v>2022</v>
      </c>
      <c r="W3166">
        <f t="shared" si="268"/>
        <v>2022</v>
      </c>
      <c r="X3166" t="str">
        <f t="shared" si="269"/>
        <v>ORI0</v>
      </c>
    </row>
    <row r="3167" spans="1:24" x14ac:dyDescent="0.2">
      <c r="A3167" s="4">
        <v>44617</v>
      </c>
      <c r="B3167" s="4">
        <v>44624</v>
      </c>
      <c r="C3167" t="s">
        <v>1063</v>
      </c>
      <c r="D3167" t="s">
        <v>1064</v>
      </c>
      <c r="E3167" s="4">
        <v>46767</v>
      </c>
      <c r="F3167" s="6">
        <v>5.6000000000000001E-2</v>
      </c>
      <c r="K3167" s="6">
        <v>5.6000000000000001E-2</v>
      </c>
      <c r="N3167" s="8">
        <v>46350</v>
      </c>
      <c r="O3167" s="8">
        <v>55692.45</v>
      </c>
      <c r="P3167" s="8">
        <v>46350</v>
      </c>
      <c r="Q3167" s="8">
        <v>55692.45</v>
      </c>
      <c r="R3167" s="8">
        <v>46350</v>
      </c>
      <c r="S3167" s="8">
        <v>55692.45</v>
      </c>
      <c r="T3167" s="8">
        <v>1</v>
      </c>
      <c r="U3167" s="6"/>
      <c r="V3167">
        <f t="shared" si="267"/>
        <v>2022</v>
      </c>
      <c r="W3167">
        <f t="shared" si="268"/>
        <v>2022</v>
      </c>
      <c r="X3167" t="str">
        <f t="shared" si="269"/>
        <v>FR00</v>
      </c>
    </row>
    <row r="3168" spans="1:24" x14ac:dyDescent="0.2">
      <c r="A3168" s="4">
        <v>44617</v>
      </c>
      <c r="B3168" s="4">
        <v>44624</v>
      </c>
      <c r="C3168" t="s">
        <v>1063</v>
      </c>
      <c r="D3168" t="s">
        <v>1065</v>
      </c>
      <c r="E3168" s="4">
        <v>48228</v>
      </c>
      <c r="F3168" s="6">
        <v>0.03</v>
      </c>
      <c r="N3168" s="8">
        <v>9342.4500000000007</v>
      </c>
      <c r="P3168" s="8">
        <v>9342.4500000000007</v>
      </c>
      <c r="R3168" s="8">
        <v>9342.4500000000007</v>
      </c>
      <c r="U3168" s="6"/>
      <c r="V3168">
        <f t="shared" si="267"/>
        <v>2022</v>
      </c>
      <c r="W3168">
        <f t="shared" si="268"/>
        <v>2022</v>
      </c>
      <c r="X3168" t="str">
        <f t="shared" si="269"/>
        <v>USDF</v>
      </c>
    </row>
    <row r="3169" spans="1:24" x14ac:dyDescent="0.2">
      <c r="A3169" s="4">
        <v>44621</v>
      </c>
      <c r="B3169" s="4">
        <v>44624</v>
      </c>
      <c r="C3169" t="s">
        <v>628</v>
      </c>
      <c r="D3169" t="s">
        <v>1066</v>
      </c>
      <c r="E3169" s="4">
        <v>44714</v>
      </c>
      <c r="F3169" s="6" t="s">
        <v>630</v>
      </c>
      <c r="G3169" s="6">
        <v>2.1499999999999998E-2</v>
      </c>
      <c r="H3169" s="6">
        <v>2.2461100000000001E-2</v>
      </c>
      <c r="I3169" s="6">
        <v>2.3800000000000002E-2</v>
      </c>
      <c r="J3169" s="6">
        <v>2.1499999999999998E-2</v>
      </c>
      <c r="K3169" s="6">
        <v>2.1739999999999999E-2</v>
      </c>
      <c r="L3169" s="6">
        <v>2.1999999999999999E-2</v>
      </c>
      <c r="M3169" s="8">
        <v>23000000</v>
      </c>
      <c r="N3169" s="8">
        <v>8180000</v>
      </c>
      <c r="O3169" s="8">
        <v>61519000</v>
      </c>
      <c r="P3169" s="8">
        <v>3860000</v>
      </c>
      <c r="Q3169" s="8">
        <v>30940285</v>
      </c>
      <c r="R3169" s="8">
        <v>1000000</v>
      </c>
      <c r="S3169" s="8">
        <v>19000000</v>
      </c>
      <c r="T3169" s="8">
        <v>8.18</v>
      </c>
      <c r="U3169" s="6">
        <v>2.2499999999999999E-2</v>
      </c>
      <c r="V3169">
        <f t="shared" si="267"/>
        <v>2022</v>
      </c>
      <c r="W3169">
        <f t="shared" si="268"/>
        <v>2022</v>
      </c>
      <c r="X3169" t="str">
        <f t="shared" si="269"/>
        <v>SPN0</v>
      </c>
    </row>
    <row r="3170" spans="1:24" x14ac:dyDescent="0.2">
      <c r="A3170" s="4">
        <v>44621</v>
      </c>
      <c r="B3170" s="4">
        <v>44624</v>
      </c>
      <c r="C3170" t="s">
        <v>628</v>
      </c>
      <c r="D3170" t="s">
        <v>1067</v>
      </c>
      <c r="E3170" s="4">
        <v>44988</v>
      </c>
      <c r="F3170" s="6" t="s">
        <v>630</v>
      </c>
      <c r="G3170" s="6">
        <v>2.7E-2</v>
      </c>
      <c r="H3170" s="6">
        <v>2.7770300000000001E-2</v>
      </c>
      <c r="I3170" s="6">
        <v>2.9000000000000001E-2</v>
      </c>
      <c r="J3170" s="6">
        <v>2.7E-2</v>
      </c>
      <c r="K3170" s="6">
        <v>2.716E-2</v>
      </c>
      <c r="L3170" s="6">
        <v>2.75E-2</v>
      </c>
      <c r="N3170" s="8">
        <v>24100000</v>
      </c>
      <c r="P3170" s="8">
        <v>7900000</v>
      </c>
      <c r="R3170" s="8">
        <v>2000000</v>
      </c>
      <c r="T3170" s="8">
        <v>12.05</v>
      </c>
      <c r="U3170" s="6">
        <v>2.75E-2</v>
      </c>
      <c r="V3170">
        <f t="shared" si="267"/>
        <v>2022</v>
      </c>
      <c r="W3170">
        <f t="shared" si="268"/>
        <v>2022</v>
      </c>
      <c r="X3170" t="str">
        <f t="shared" si="269"/>
        <v>SPN1</v>
      </c>
    </row>
    <row r="3171" spans="1:24" x14ac:dyDescent="0.2">
      <c r="A3171" s="4">
        <v>44621</v>
      </c>
      <c r="B3171" s="4">
        <v>44624</v>
      </c>
      <c r="C3171" t="s">
        <v>628</v>
      </c>
      <c r="D3171" t="s">
        <v>1012</v>
      </c>
      <c r="E3171" s="4">
        <v>46492</v>
      </c>
      <c r="F3171" s="6">
        <v>5.1249999999999997E-2</v>
      </c>
      <c r="G3171" s="6">
        <v>5.2999999999999999E-2</v>
      </c>
      <c r="H3171" s="6">
        <v>5.3653399999999997E-2</v>
      </c>
      <c r="I3171" s="6">
        <v>5.3999999999999999E-2</v>
      </c>
      <c r="J3171" s="6">
        <v>5.2999999999999999E-2</v>
      </c>
      <c r="K3171" s="6">
        <v>5.3496000000000002E-2</v>
      </c>
      <c r="L3171" s="6">
        <v>5.3699999999999998E-2</v>
      </c>
      <c r="N3171" s="8">
        <v>3051400</v>
      </c>
      <c r="P3171" s="8">
        <v>1750000</v>
      </c>
      <c r="R3171" s="8">
        <v>1750000</v>
      </c>
      <c r="T3171" s="8">
        <v>1.7436571428571428</v>
      </c>
      <c r="U3171" s="6">
        <v>5.3699999999999998E-2</v>
      </c>
      <c r="V3171">
        <f t="shared" si="267"/>
        <v>2022</v>
      </c>
      <c r="W3171">
        <f t="shared" si="268"/>
        <v>2022</v>
      </c>
      <c r="X3171" t="str">
        <f t="shared" si="269"/>
        <v>FR00</v>
      </c>
    </row>
    <row r="3172" spans="1:24" x14ac:dyDescent="0.2">
      <c r="A3172" s="4">
        <v>44621</v>
      </c>
      <c r="B3172" s="4">
        <v>44624</v>
      </c>
      <c r="C3172" t="s">
        <v>628</v>
      </c>
      <c r="D3172" t="s">
        <v>1013</v>
      </c>
      <c r="E3172" s="4">
        <v>48319</v>
      </c>
      <c r="F3172" s="6">
        <v>6.3750000000000001E-2</v>
      </c>
      <c r="G3172" s="6">
        <v>6.4699999999999994E-2</v>
      </c>
      <c r="H3172" s="6">
        <v>6.5205700000000005E-2</v>
      </c>
      <c r="I3172" s="6">
        <v>6.6000000000000003E-2</v>
      </c>
      <c r="J3172" s="6">
        <v>6.4699999999999994E-2</v>
      </c>
      <c r="K3172" s="6">
        <v>6.5034800000000004E-2</v>
      </c>
      <c r="L3172" s="6">
        <v>6.5199999999999994E-2</v>
      </c>
      <c r="N3172" s="8">
        <v>15293400</v>
      </c>
      <c r="P3172" s="8">
        <v>10600000</v>
      </c>
      <c r="R3172" s="8">
        <v>7700000</v>
      </c>
      <c r="T3172" s="8">
        <v>1.9861558441558442</v>
      </c>
      <c r="U3172" s="6">
        <v>6.5100000000000005E-2</v>
      </c>
      <c r="V3172">
        <f t="shared" si="267"/>
        <v>2022</v>
      </c>
      <c r="W3172">
        <f t="shared" si="268"/>
        <v>2022</v>
      </c>
      <c r="X3172" t="str">
        <f t="shared" si="269"/>
        <v>FR00</v>
      </c>
    </row>
    <row r="3173" spans="1:24" x14ac:dyDescent="0.2">
      <c r="A3173" s="4">
        <v>44621</v>
      </c>
      <c r="B3173" s="4">
        <v>44624</v>
      </c>
      <c r="C3173" t="s">
        <v>628</v>
      </c>
      <c r="D3173" t="s">
        <v>1052</v>
      </c>
      <c r="E3173" s="4">
        <v>50236</v>
      </c>
      <c r="F3173" s="6">
        <v>6.3750000000000001E-2</v>
      </c>
      <c r="G3173" s="6">
        <v>6.4600000000000005E-2</v>
      </c>
      <c r="H3173" s="6">
        <v>6.5162899999999996E-2</v>
      </c>
      <c r="I3173" s="6">
        <v>6.59E-2</v>
      </c>
      <c r="J3173" s="6">
        <v>6.4600000000000005E-2</v>
      </c>
      <c r="K3173" s="6">
        <v>6.5099400000000002E-2</v>
      </c>
      <c r="L3173" s="6">
        <v>6.5199999999999994E-2</v>
      </c>
      <c r="N3173" s="8">
        <v>2626200</v>
      </c>
      <c r="P3173" s="8">
        <v>1980285</v>
      </c>
      <c r="R3173" s="8">
        <v>1700000</v>
      </c>
      <c r="T3173" s="8">
        <v>1.5448235294117647</v>
      </c>
      <c r="U3173" s="6">
        <v>6.5199999999999994E-2</v>
      </c>
      <c r="V3173">
        <f t="shared" si="267"/>
        <v>2022</v>
      </c>
      <c r="W3173">
        <f t="shared" si="268"/>
        <v>2022</v>
      </c>
      <c r="X3173" t="str">
        <f t="shared" si="269"/>
        <v>FR00</v>
      </c>
    </row>
    <row r="3174" spans="1:24" x14ac:dyDescent="0.2">
      <c r="A3174" s="4">
        <v>44621</v>
      </c>
      <c r="B3174" s="4">
        <v>44624</v>
      </c>
      <c r="C3174" t="s">
        <v>628</v>
      </c>
      <c r="D3174" t="s">
        <v>1014</v>
      </c>
      <c r="E3174" s="4">
        <v>52032</v>
      </c>
      <c r="F3174" s="6">
        <v>7.1249999999999994E-2</v>
      </c>
      <c r="G3174" s="6">
        <v>6.8699999999999997E-2</v>
      </c>
      <c r="H3174" s="6">
        <v>6.9262199999999996E-2</v>
      </c>
      <c r="I3174" s="6">
        <v>7.0000000000000007E-2</v>
      </c>
      <c r="J3174" s="6">
        <v>6.8699999999999997E-2</v>
      </c>
      <c r="K3174" s="6">
        <v>6.8998799999999999E-2</v>
      </c>
      <c r="L3174" s="6">
        <v>6.9099999999999995E-2</v>
      </c>
      <c r="N3174" s="8">
        <v>6951300</v>
      </c>
      <c r="P3174" s="8">
        <v>4150000</v>
      </c>
      <c r="R3174" s="8">
        <v>4150000</v>
      </c>
      <c r="T3174" s="8">
        <v>1.6750120481927711</v>
      </c>
      <c r="U3174" s="6">
        <v>6.9000000000000006E-2</v>
      </c>
      <c r="V3174">
        <f t="shared" si="267"/>
        <v>2022</v>
      </c>
      <c r="W3174">
        <f t="shared" si="268"/>
        <v>2022</v>
      </c>
      <c r="X3174" t="str">
        <f t="shared" si="269"/>
        <v>FR00</v>
      </c>
    </row>
    <row r="3175" spans="1:24" x14ac:dyDescent="0.2">
      <c r="A3175" s="4">
        <v>44621</v>
      </c>
      <c r="B3175" s="4">
        <v>44624</v>
      </c>
      <c r="C3175" t="s">
        <v>628</v>
      </c>
      <c r="D3175" t="s">
        <v>975</v>
      </c>
      <c r="E3175" s="4">
        <v>55380</v>
      </c>
      <c r="F3175" s="6">
        <v>6.8750000000000006E-2</v>
      </c>
      <c r="G3175" s="6">
        <v>6.8699999999999997E-2</v>
      </c>
      <c r="H3175" s="6">
        <v>6.9248000000000004E-2</v>
      </c>
      <c r="I3175" s="6">
        <v>6.9800000000000001E-2</v>
      </c>
      <c r="J3175" s="6">
        <v>6.8699999999999997E-2</v>
      </c>
      <c r="K3175" s="6">
        <v>6.8996399999999999E-2</v>
      </c>
      <c r="L3175" s="6">
        <v>6.9000000000000006E-2</v>
      </c>
      <c r="N3175" s="8">
        <v>1316700</v>
      </c>
      <c r="P3175" s="8">
        <v>700000</v>
      </c>
      <c r="R3175" s="8">
        <v>700000</v>
      </c>
      <c r="T3175" s="8">
        <v>1.881</v>
      </c>
      <c r="U3175" s="6">
        <v>6.9000000000000006E-2</v>
      </c>
      <c r="V3175">
        <f t="shared" si="267"/>
        <v>2022</v>
      </c>
      <c r="W3175">
        <f t="shared" si="268"/>
        <v>2022</v>
      </c>
      <c r="X3175" t="str">
        <f t="shared" si="269"/>
        <v>FR00</v>
      </c>
    </row>
    <row r="3176" spans="1:24" x14ac:dyDescent="0.2">
      <c r="A3176" s="4">
        <v>44624</v>
      </c>
      <c r="B3176" s="4">
        <v>44628</v>
      </c>
      <c r="C3176" t="s">
        <v>642</v>
      </c>
      <c r="D3176" t="s">
        <v>831</v>
      </c>
      <c r="E3176" s="4">
        <v>47741</v>
      </c>
      <c r="F3176" s="6">
        <v>7.0000000000000007E-2</v>
      </c>
      <c r="K3176" s="6">
        <v>6.25E-2</v>
      </c>
      <c r="N3176" s="8">
        <v>600000</v>
      </c>
      <c r="O3176" s="8">
        <v>3000000</v>
      </c>
      <c r="P3176" s="8">
        <v>600000</v>
      </c>
      <c r="Q3176" s="8">
        <v>3000000</v>
      </c>
      <c r="R3176" s="8">
        <v>600000</v>
      </c>
      <c r="S3176" s="8">
        <v>3000000</v>
      </c>
      <c r="T3176" s="8">
        <v>1</v>
      </c>
      <c r="U3176" s="6"/>
      <c r="V3176">
        <f t="shared" si="267"/>
        <v>2022</v>
      </c>
      <c r="W3176">
        <f t="shared" si="268"/>
        <v>2022</v>
      </c>
      <c r="X3176" t="str">
        <f t="shared" si="269"/>
        <v>FR00</v>
      </c>
    </row>
    <row r="3177" spans="1:24" x14ac:dyDescent="0.2">
      <c r="A3177" s="4">
        <v>44624</v>
      </c>
      <c r="B3177" s="4">
        <v>44628</v>
      </c>
      <c r="C3177" t="s">
        <v>642</v>
      </c>
      <c r="D3177" t="s">
        <v>919</v>
      </c>
      <c r="E3177" s="4">
        <v>47894</v>
      </c>
      <c r="F3177" s="6">
        <v>6.5000000000000002E-2</v>
      </c>
      <c r="K3177" s="6">
        <v>6.3100000000000003E-2</v>
      </c>
      <c r="N3177" s="8">
        <v>600000</v>
      </c>
      <c r="P3177" s="8">
        <v>600000</v>
      </c>
      <c r="R3177" s="8">
        <v>600000</v>
      </c>
      <c r="T3177" s="8">
        <v>1</v>
      </c>
      <c r="U3177" s="6"/>
      <c r="V3177">
        <f t="shared" ref="V3177:V3240" si="270">YEAR(A3177)</f>
        <v>2022</v>
      </c>
      <c r="W3177">
        <f t="shared" ref="W3177:W3240" si="271">YEAR(B3177)</f>
        <v>2022</v>
      </c>
      <c r="X3177" t="str">
        <f t="shared" ref="X3177:X3240" si="272">LEFT(D3177,4)</f>
        <v>FR00</v>
      </c>
    </row>
    <row r="3178" spans="1:24" x14ac:dyDescent="0.2">
      <c r="A3178" s="4">
        <v>44624</v>
      </c>
      <c r="B3178" s="4">
        <v>44628</v>
      </c>
      <c r="C3178" t="s">
        <v>642</v>
      </c>
      <c r="D3178" t="s">
        <v>377</v>
      </c>
      <c r="E3178" s="4">
        <v>48714</v>
      </c>
      <c r="F3178" s="6">
        <v>6.6250000000000003E-2</v>
      </c>
      <c r="K3178" s="6">
        <v>6.54E-2</v>
      </c>
      <c r="N3178" s="8">
        <v>800000</v>
      </c>
      <c r="P3178" s="8">
        <v>800000</v>
      </c>
      <c r="R3178" s="8">
        <v>800000</v>
      </c>
      <c r="T3178" s="8">
        <v>1</v>
      </c>
      <c r="U3178" s="6"/>
      <c r="V3178">
        <f t="shared" si="270"/>
        <v>2022</v>
      </c>
      <c r="W3178">
        <f t="shared" si="271"/>
        <v>2022</v>
      </c>
      <c r="X3178" t="str">
        <f t="shared" si="272"/>
        <v>FR00</v>
      </c>
    </row>
    <row r="3179" spans="1:24" x14ac:dyDescent="0.2">
      <c r="A3179" s="4">
        <v>44624</v>
      </c>
      <c r="B3179" s="4">
        <v>44628</v>
      </c>
      <c r="C3179" t="s">
        <v>642</v>
      </c>
      <c r="D3179" t="s">
        <v>335</v>
      </c>
      <c r="E3179" s="4">
        <v>51971</v>
      </c>
      <c r="F3179" s="6">
        <v>6.3750000000000001E-2</v>
      </c>
      <c r="K3179" s="6">
        <v>6.5299999999999997E-2</v>
      </c>
      <c r="N3179" s="8">
        <v>1000000</v>
      </c>
      <c r="P3179" s="8">
        <v>1000000</v>
      </c>
      <c r="R3179" s="8">
        <v>1000000</v>
      </c>
      <c r="T3179" s="8">
        <v>1</v>
      </c>
      <c r="U3179" s="6"/>
      <c r="V3179">
        <f t="shared" si="270"/>
        <v>2022</v>
      </c>
      <c r="W3179">
        <f t="shared" si="271"/>
        <v>2022</v>
      </c>
      <c r="X3179" t="str">
        <f t="shared" si="272"/>
        <v>FR00</v>
      </c>
    </row>
    <row r="3180" spans="1:24" x14ac:dyDescent="0.2">
      <c r="A3180" s="4">
        <v>44628</v>
      </c>
      <c r="B3180" s="4">
        <v>44631</v>
      </c>
      <c r="C3180" t="s">
        <v>1053</v>
      </c>
      <c r="D3180" t="s">
        <v>1068</v>
      </c>
      <c r="E3180" s="4">
        <v>44810</v>
      </c>
      <c r="F3180" s="6" t="s">
        <v>630</v>
      </c>
      <c r="G3180" s="6">
        <v>2.3300000000000001E-2</v>
      </c>
      <c r="H3180" s="6">
        <v>2.5747599999999999E-2</v>
      </c>
      <c r="I3180" s="6">
        <v>2.8000000000000001E-2</v>
      </c>
      <c r="J3180" s="6">
        <v>2.3300000000000001E-2</v>
      </c>
      <c r="K3180" s="6">
        <v>2.37723E-2</v>
      </c>
      <c r="L3180" s="6">
        <v>2.4E-2</v>
      </c>
      <c r="M3180" s="8">
        <v>11000000</v>
      </c>
      <c r="N3180" s="8">
        <v>6665000</v>
      </c>
      <c r="O3180" s="8">
        <v>15303000</v>
      </c>
      <c r="P3180" s="8">
        <v>3550000</v>
      </c>
      <c r="Q3180" s="8">
        <v>7674285</v>
      </c>
      <c r="R3180" s="8">
        <v>2200000</v>
      </c>
      <c r="S3180" s="8">
        <v>6200000</v>
      </c>
      <c r="T3180" s="8">
        <v>3.0295454545454548</v>
      </c>
      <c r="U3180" s="6">
        <v>2.46E-2</v>
      </c>
      <c r="V3180">
        <f t="shared" si="270"/>
        <v>2022</v>
      </c>
      <c r="W3180">
        <f t="shared" si="271"/>
        <v>2022</v>
      </c>
      <c r="X3180" t="str">
        <f t="shared" si="272"/>
        <v>SPNS</v>
      </c>
    </row>
    <row r="3181" spans="1:24" x14ac:dyDescent="0.2">
      <c r="A3181" s="4">
        <v>44628</v>
      </c>
      <c r="B3181" s="4">
        <v>44631</v>
      </c>
      <c r="C3181" t="s">
        <v>1053</v>
      </c>
      <c r="D3181" t="s">
        <v>1020</v>
      </c>
      <c r="E3181" s="4">
        <v>45488</v>
      </c>
      <c r="F3181" s="6">
        <v>0.04</v>
      </c>
      <c r="G3181" s="6">
        <v>4.1000000000000002E-2</v>
      </c>
      <c r="H3181" s="6">
        <v>4.28271E-2</v>
      </c>
      <c r="I3181" s="6">
        <v>4.4900000000000002E-2</v>
      </c>
      <c r="J3181" s="6">
        <v>4.1000000000000002E-2</v>
      </c>
      <c r="K3181" s="6">
        <v>4.12743E-2</v>
      </c>
      <c r="L3181" s="6">
        <v>4.1399999999999999E-2</v>
      </c>
      <c r="N3181" s="8">
        <v>1399000</v>
      </c>
      <c r="P3181" s="8">
        <v>200000</v>
      </c>
      <c r="R3181" s="8">
        <v>200000</v>
      </c>
      <c r="T3181" s="8">
        <v>6.9950000000000001</v>
      </c>
      <c r="U3181" s="6">
        <v>4.1300000000000003E-2</v>
      </c>
      <c r="V3181">
        <f t="shared" si="270"/>
        <v>2022</v>
      </c>
      <c r="W3181">
        <f t="shared" si="271"/>
        <v>2022</v>
      </c>
      <c r="X3181" t="str">
        <f t="shared" si="272"/>
        <v>PBS0</v>
      </c>
    </row>
    <row r="3182" spans="1:24" x14ac:dyDescent="0.2">
      <c r="A3182" s="4">
        <v>44628</v>
      </c>
      <c r="B3182" s="4">
        <v>44631</v>
      </c>
      <c r="C3182" t="s">
        <v>1053</v>
      </c>
      <c r="D3182" t="s">
        <v>1021</v>
      </c>
      <c r="E3182" s="4">
        <v>46218</v>
      </c>
      <c r="F3182" s="6">
        <v>4.8750000000000002E-2</v>
      </c>
      <c r="G3182" s="6">
        <v>4.9299999999999997E-2</v>
      </c>
      <c r="H3182" s="6">
        <v>5.12588E-2</v>
      </c>
      <c r="I3182" s="6">
        <v>5.7000000000000002E-2</v>
      </c>
      <c r="J3182" s="6">
        <v>4.9299999999999997E-2</v>
      </c>
      <c r="K3182" s="6">
        <v>4.9884999999999999E-2</v>
      </c>
      <c r="L3182" s="6">
        <v>5.0099999999999999E-2</v>
      </c>
      <c r="N3182" s="8">
        <v>1202500</v>
      </c>
      <c r="P3182" s="8">
        <v>750000</v>
      </c>
      <c r="R3182" s="8">
        <v>750000</v>
      </c>
      <c r="T3182" s="8">
        <v>1.6033333333333333</v>
      </c>
      <c r="U3182" s="6">
        <v>4.99E-2</v>
      </c>
      <c r="V3182">
        <f t="shared" si="270"/>
        <v>2022</v>
      </c>
      <c r="W3182">
        <f t="shared" si="271"/>
        <v>2022</v>
      </c>
      <c r="X3182" t="str">
        <f t="shared" si="272"/>
        <v>PBS0</v>
      </c>
    </row>
    <row r="3183" spans="1:24" x14ac:dyDescent="0.2">
      <c r="A3183" s="4">
        <v>44628</v>
      </c>
      <c r="B3183" s="4">
        <v>44631</v>
      </c>
      <c r="C3183" t="s">
        <v>1053</v>
      </c>
      <c r="D3183" t="s">
        <v>981</v>
      </c>
      <c r="E3183" s="4">
        <v>49018</v>
      </c>
      <c r="F3183" s="6">
        <v>6.3750000000000001E-2</v>
      </c>
      <c r="G3183" s="6">
        <v>6.4100000000000004E-2</v>
      </c>
      <c r="H3183" s="6">
        <v>6.8328899999999998E-2</v>
      </c>
      <c r="I3183" s="6">
        <v>6.8900000000000003E-2</v>
      </c>
      <c r="J3183" s="6">
        <v>6.4100000000000004E-2</v>
      </c>
      <c r="K3183" s="6">
        <v>6.5207100000000004E-2</v>
      </c>
      <c r="L3183" s="6">
        <v>6.5500000000000003E-2</v>
      </c>
      <c r="N3183" s="8">
        <v>2729500</v>
      </c>
      <c r="P3183" s="8">
        <v>200000</v>
      </c>
      <c r="R3183" s="8">
        <v>200000</v>
      </c>
      <c r="T3183" s="8">
        <v>13.647500000000001</v>
      </c>
      <c r="U3183" s="6">
        <v>6.5299999999999997E-2</v>
      </c>
      <c r="V3183">
        <f t="shared" si="270"/>
        <v>2022</v>
      </c>
      <c r="W3183">
        <f t="shared" si="271"/>
        <v>2022</v>
      </c>
      <c r="X3183" t="str">
        <f t="shared" si="272"/>
        <v>PBS0</v>
      </c>
    </row>
    <row r="3184" spans="1:24" x14ac:dyDescent="0.2">
      <c r="A3184" s="4">
        <v>44628</v>
      </c>
      <c r="B3184" s="4">
        <v>44631</v>
      </c>
      <c r="C3184" t="s">
        <v>1053</v>
      </c>
      <c r="D3184" t="s">
        <v>1055</v>
      </c>
      <c r="E3184" s="4">
        <v>50936</v>
      </c>
      <c r="F3184" s="6">
        <v>6.5000000000000002E-2</v>
      </c>
      <c r="G3184" s="6">
        <v>6.5000000000000002E-2</v>
      </c>
      <c r="H3184" s="6">
        <v>6.6176200000000004E-2</v>
      </c>
      <c r="I3184" s="6">
        <v>6.7500000000000004E-2</v>
      </c>
      <c r="J3184" s="6">
        <v>6.5000000000000002E-2</v>
      </c>
      <c r="K3184" s="6">
        <v>6.6130900000000006E-2</v>
      </c>
      <c r="L3184" s="6">
        <v>6.7000000000000004E-2</v>
      </c>
      <c r="N3184" s="8">
        <v>2168000</v>
      </c>
      <c r="P3184" s="8">
        <v>1925714</v>
      </c>
      <c r="R3184" s="8">
        <v>1850000</v>
      </c>
      <c r="T3184" s="8">
        <v>1.1718918918918919</v>
      </c>
      <c r="U3184" s="6">
        <v>6.6199999999999995E-2</v>
      </c>
      <c r="V3184">
        <f t="shared" si="270"/>
        <v>2022</v>
      </c>
      <c r="W3184">
        <f t="shared" si="271"/>
        <v>2022</v>
      </c>
      <c r="X3184" t="str">
        <f t="shared" si="272"/>
        <v>PBS0</v>
      </c>
    </row>
    <row r="3185" spans="1:24" x14ac:dyDescent="0.2">
      <c r="A3185" s="4">
        <v>44628</v>
      </c>
      <c r="B3185" s="4">
        <v>44631</v>
      </c>
      <c r="C3185" t="s">
        <v>1053</v>
      </c>
      <c r="D3185" t="s">
        <v>1056</v>
      </c>
      <c r="E3185" s="4">
        <v>53858</v>
      </c>
      <c r="F3185" s="6">
        <v>6.7500000000000004E-2</v>
      </c>
      <c r="G3185" s="6">
        <v>6.7500000000000004E-2</v>
      </c>
      <c r="H3185" s="6">
        <v>6.7844699999999994E-2</v>
      </c>
      <c r="I3185" s="6">
        <v>7.0499999999999993E-2</v>
      </c>
      <c r="J3185" s="6">
        <v>6.7500000000000004E-2</v>
      </c>
      <c r="K3185" s="6">
        <v>6.7750900000000003E-2</v>
      </c>
      <c r="L3185" s="6">
        <v>6.8599999999999994E-2</v>
      </c>
      <c r="N3185" s="8">
        <v>1139000</v>
      </c>
      <c r="P3185" s="8">
        <v>1048571</v>
      </c>
      <c r="R3185" s="8">
        <v>1000000</v>
      </c>
      <c r="T3185" s="8">
        <v>1.139</v>
      </c>
      <c r="U3185" s="6">
        <v>6.8000000000000005E-2</v>
      </c>
      <c r="V3185">
        <f t="shared" si="270"/>
        <v>2022</v>
      </c>
      <c r="W3185">
        <f t="shared" si="271"/>
        <v>2022</v>
      </c>
      <c r="X3185" t="str">
        <f t="shared" si="272"/>
        <v>PBS0</v>
      </c>
    </row>
    <row r="3186" spans="1:24" x14ac:dyDescent="0.2">
      <c r="A3186" s="4">
        <v>44629</v>
      </c>
      <c r="B3186" s="4">
        <v>44631</v>
      </c>
      <c r="C3186" t="s">
        <v>1069</v>
      </c>
      <c r="D3186" t="s">
        <v>1020</v>
      </c>
      <c r="E3186" s="4">
        <v>45488</v>
      </c>
      <c r="F3186" s="6">
        <v>0.04</v>
      </c>
      <c r="H3186" s="6">
        <v>4.12743E-2</v>
      </c>
      <c r="T3186" s="8">
        <v>0</v>
      </c>
      <c r="U3186" s="6"/>
      <c r="V3186">
        <f t="shared" si="270"/>
        <v>2022</v>
      </c>
      <c r="W3186">
        <f t="shared" si="271"/>
        <v>2022</v>
      </c>
      <c r="X3186" t="str">
        <f t="shared" si="272"/>
        <v>PBS0</v>
      </c>
    </row>
    <row r="3187" spans="1:24" x14ac:dyDescent="0.2">
      <c r="A3187" s="4">
        <v>44629</v>
      </c>
      <c r="B3187" s="4">
        <v>44631</v>
      </c>
      <c r="C3187" t="s">
        <v>1069</v>
      </c>
      <c r="D3187" t="s">
        <v>1021</v>
      </c>
      <c r="E3187" s="4">
        <v>46218</v>
      </c>
      <c r="F3187" s="6">
        <v>4.8750000000000002E-2</v>
      </c>
      <c r="H3187" s="6">
        <v>4.9884999999999999E-2</v>
      </c>
      <c r="T3187" s="8">
        <v>0</v>
      </c>
      <c r="U3187" s="6"/>
      <c r="V3187">
        <f t="shared" si="270"/>
        <v>2022</v>
      </c>
      <c r="W3187">
        <f t="shared" si="271"/>
        <v>2022</v>
      </c>
      <c r="X3187" t="str">
        <f t="shared" si="272"/>
        <v>PBS0</v>
      </c>
    </row>
    <row r="3188" spans="1:24" x14ac:dyDescent="0.2">
      <c r="A3188" s="4">
        <v>44629</v>
      </c>
      <c r="B3188" s="4">
        <v>44631</v>
      </c>
      <c r="C3188" t="s">
        <v>1069</v>
      </c>
      <c r="D3188" t="s">
        <v>981</v>
      </c>
      <c r="E3188" s="4">
        <v>49018</v>
      </c>
      <c r="F3188" s="6">
        <v>6.3750000000000001E-2</v>
      </c>
      <c r="H3188" s="6">
        <v>6.5207100000000004E-2</v>
      </c>
      <c r="K3188" s="6">
        <v>6.5207100000000004E-2</v>
      </c>
      <c r="N3188" s="8">
        <v>1007000</v>
      </c>
      <c r="O3188" s="8">
        <v>1807000</v>
      </c>
      <c r="P3188" s="8">
        <v>1007000</v>
      </c>
      <c r="Q3188" s="8">
        <v>1807000</v>
      </c>
      <c r="R3188" s="8">
        <v>1007000</v>
      </c>
      <c r="S3188" s="8">
        <v>1807000</v>
      </c>
      <c r="T3188" s="8">
        <v>1</v>
      </c>
      <c r="U3188" s="6"/>
      <c r="V3188">
        <f t="shared" si="270"/>
        <v>2022</v>
      </c>
      <c r="W3188">
        <f t="shared" si="271"/>
        <v>2022</v>
      </c>
      <c r="X3188" t="str">
        <f t="shared" si="272"/>
        <v>PBS0</v>
      </c>
    </row>
    <row r="3189" spans="1:24" x14ac:dyDescent="0.2">
      <c r="A3189" s="4">
        <v>44629</v>
      </c>
      <c r="B3189" s="4">
        <v>44631</v>
      </c>
      <c r="C3189" t="s">
        <v>1069</v>
      </c>
      <c r="D3189" t="s">
        <v>1055</v>
      </c>
      <c r="E3189" s="4">
        <v>50936</v>
      </c>
      <c r="F3189" s="6">
        <v>6.5000000000000002E-2</v>
      </c>
      <c r="H3189" s="6">
        <v>6.6130900000000006E-2</v>
      </c>
      <c r="K3189" s="6">
        <v>6.6130900000000006E-2</v>
      </c>
      <c r="N3189" s="8">
        <v>400000</v>
      </c>
      <c r="P3189" s="8">
        <v>400000</v>
      </c>
      <c r="R3189" s="8">
        <v>400000</v>
      </c>
      <c r="T3189" s="8">
        <v>1</v>
      </c>
      <c r="U3189" s="6"/>
      <c r="V3189">
        <f t="shared" si="270"/>
        <v>2022</v>
      </c>
      <c r="W3189">
        <f t="shared" si="271"/>
        <v>2022</v>
      </c>
      <c r="X3189" t="str">
        <f t="shared" si="272"/>
        <v>PBS0</v>
      </c>
    </row>
    <row r="3190" spans="1:24" x14ac:dyDescent="0.2">
      <c r="A3190" s="4">
        <v>44629</v>
      </c>
      <c r="B3190" s="4">
        <v>44631</v>
      </c>
      <c r="C3190" t="s">
        <v>1069</v>
      </c>
      <c r="D3190" t="s">
        <v>1056</v>
      </c>
      <c r="E3190" s="4">
        <v>53858</v>
      </c>
      <c r="F3190" s="6">
        <v>6.7500000000000004E-2</v>
      </c>
      <c r="H3190" s="6">
        <v>6.7750900000000003E-2</v>
      </c>
      <c r="K3190" s="6">
        <v>6.7750900000000003E-2</v>
      </c>
      <c r="N3190" s="8">
        <v>400000</v>
      </c>
      <c r="P3190" s="8">
        <v>400000</v>
      </c>
      <c r="R3190" s="8">
        <v>400000</v>
      </c>
      <c r="T3190" s="8">
        <v>1</v>
      </c>
      <c r="U3190" s="6"/>
      <c r="V3190">
        <f t="shared" si="270"/>
        <v>2022</v>
      </c>
      <c r="W3190">
        <f t="shared" si="271"/>
        <v>2022</v>
      </c>
      <c r="X3190" t="str">
        <f t="shared" si="272"/>
        <v>PBS0</v>
      </c>
    </row>
    <row r="3191" spans="1:24" x14ac:dyDescent="0.2">
      <c r="A3191" s="4">
        <v>44629</v>
      </c>
      <c r="B3191" s="4">
        <v>44631</v>
      </c>
      <c r="C3191" t="s">
        <v>1070</v>
      </c>
      <c r="D3191" t="s">
        <v>332</v>
      </c>
      <c r="E3191" s="4">
        <v>46402</v>
      </c>
      <c r="F3191" s="6">
        <v>0.06</v>
      </c>
      <c r="N3191" s="8">
        <v>500000</v>
      </c>
      <c r="O3191" s="8">
        <v>500000</v>
      </c>
      <c r="P3191" s="8">
        <v>500000</v>
      </c>
      <c r="Q3191" s="8">
        <v>500000</v>
      </c>
      <c r="R3191" s="8">
        <v>500000</v>
      </c>
      <c r="S3191" s="8">
        <v>500000</v>
      </c>
      <c r="T3191" s="8">
        <v>1</v>
      </c>
      <c r="U3191" s="6"/>
      <c r="V3191">
        <f t="shared" si="270"/>
        <v>2022</v>
      </c>
      <c r="W3191">
        <f t="shared" si="271"/>
        <v>2022</v>
      </c>
      <c r="X3191" t="str">
        <f t="shared" si="272"/>
        <v>PBS0</v>
      </c>
    </row>
    <row r="3192" spans="1:24" x14ac:dyDescent="0.2">
      <c r="A3192" s="4">
        <v>44635</v>
      </c>
      <c r="B3192" s="4">
        <v>44637</v>
      </c>
      <c r="C3192" t="s">
        <v>628</v>
      </c>
      <c r="D3192" t="s">
        <v>1071</v>
      </c>
      <c r="E3192" s="4">
        <v>44727</v>
      </c>
      <c r="F3192" s="6" t="s">
        <v>630</v>
      </c>
      <c r="G3192" s="6">
        <v>2.1499999999999998E-2</v>
      </c>
      <c r="H3192" s="6">
        <v>2.3608000000000001E-2</v>
      </c>
      <c r="I3192" s="6">
        <v>2.6499999999999999E-2</v>
      </c>
      <c r="J3192" s="6">
        <v>2.1499999999999998E-2</v>
      </c>
      <c r="K3192" s="6">
        <v>2.1000000000000001E-2</v>
      </c>
      <c r="L3192" s="6">
        <v>2.1000000000000001E-2</v>
      </c>
      <c r="M3192" s="8">
        <v>20000000</v>
      </c>
      <c r="N3192" s="8">
        <v>8200000</v>
      </c>
      <c r="O3192" s="8">
        <v>49161700</v>
      </c>
      <c r="P3192" s="8">
        <v>6600000</v>
      </c>
      <c r="Q3192" s="8">
        <v>32450000</v>
      </c>
      <c r="R3192" s="8">
        <v>1000000</v>
      </c>
      <c r="S3192" s="8">
        <v>17250000</v>
      </c>
      <c r="T3192" s="8">
        <v>8.1999999999999993</v>
      </c>
      <c r="U3192" s="6">
        <v>2.2499999999999999E-2</v>
      </c>
      <c r="V3192">
        <f t="shared" si="270"/>
        <v>2022</v>
      </c>
      <c r="W3192">
        <f t="shared" si="271"/>
        <v>2022</v>
      </c>
      <c r="X3192" t="str">
        <f t="shared" si="272"/>
        <v>SPN0</v>
      </c>
    </row>
    <row r="3193" spans="1:24" x14ac:dyDescent="0.2">
      <c r="A3193" s="4">
        <v>44635</v>
      </c>
      <c r="B3193" s="4">
        <v>44637</v>
      </c>
      <c r="C3193" t="s">
        <v>628</v>
      </c>
      <c r="D3193" t="s">
        <v>1067</v>
      </c>
      <c r="E3193" s="4">
        <v>44988</v>
      </c>
      <c r="F3193" s="6" t="s">
        <v>630</v>
      </c>
      <c r="G3193" s="6">
        <v>2.7E-2</v>
      </c>
      <c r="H3193" s="6">
        <v>2.78038E-2</v>
      </c>
      <c r="I3193" s="6">
        <v>3.0499999999999999E-2</v>
      </c>
      <c r="J3193" s="6">
        <v>2.7E-2</v>
      </c>
      <c r="K3193" s="6">
        <v>2.5159999999999998E-2</v>
      </c>
      <c r="L3193" s="6">
        <v>2.5399999999999999E-2</v>
      </c>
      <c r="N3193" s="8">
        <v>17702000</v>
      </c>
      <c r="P3193" s="8">
        <v>11600000</v>
      </c>
      <c r="R3193" s="8">
        <v>2000000</v>
      </c>
      <c r="T3193" s="8">
        <v>8.8510000000000009</v>
      </c>
      <c r="U3193" s="6">
        <v>2.75E-2</v>
      </c>
      <c r="V3193">
        <f t="shared" si="270"/>
        <v>2022</v>
      </c>
      <c r="W3193">
        <f t="shared" si="271"/>
        <v>2022</v>
      </c>
      <c r="X3193" t="str">
        <f t="shared" si="272"/>
        <v>SPN1</v>
      </c>
    </row>
    <row r="3194" spans="1:24" x14ac:dyDescent="0.2">
      <c r="A3194" s="4">
        <v>44635</v>
      </c>
      <c r="B3194" s="4">
        <v>44637</v>
      </c>
      <c r="C3194" t="s">
        <v>628</v>
      </c>
      <c r="D3194" t="s">
        <v>1012</v>
      </c>
      <c r="E3194" s="4">
        <v>46492</v>
      </c>
      <c r="F3194" s="6">
        <v>5.1249999999999997E-2</v>
      </c>
      <c r="G3194" s="6">
        <v>5.2999999999999999E-2</v>
      </c>
      <c r="H3194" s="6">
        <v>5.5966200000000001E-2</v>
      </c>
      <c r="I3194" s="6">
        <v>5.7000000000000002E-2</v>
      </c>
      <c r="J3194" s="6">
        <v>5.2999999999999999E-2</v>
      </c>
      <c r="K3194" s="6">
        <v>5.5795699999999997E-2</v>
      </c>
      <c r="L3194" s="6">
        <v>5.6000000000000001E-2</v>
      </c>
      <c r="N3194" s="8">
        <v>3148000</v>
      </c>
      <c r="P3194" s="8">
        <v>2250000</v>
      </c>
      <c r="R3194" s="8">
        <v>2250000</v>
      </c>
      <c r="T3194" s="8">
        <v>1.3991111111111112</v>
      </c>
      <c r="U3194" s="6">
        <v>5.5800000000000002E-2</v>
      </c>
      <c r="V3194">
        <f t="shared" si="270"/>
        <v>2022</v>
      </c>
      <c r="W3194">
        <f t="shared" si="271"/>
        <v>2022</v>
      </c>
      <c r="X3194" t="str">
        <f t="shared" si="272"/>
        <v>FR00</v>
      </c>
    </row>
    <row r="3195" spans="1:24" x14ac:dyDescent="0.2">
      <c r="A3195" s="4">
        <v>44635</v>
      </c>
      <c r="B3195" s="4">
        <v>44637</v>
      </c>
      <c r="C3195" t="s">
        <v>628</v>
      </c>
      <c r="D3195" t="s">
        <v>1013</v>
      </c>
      <c r="E3195" s="4">
        <v>48319</v>
      </c>
      <c r="F3195" s="6">
        <v>6.3750000000000001E-2</v>
      </c>
      <c r="G3195" s="6">
        <v>6.4699999999999994E-2</v>
      </c>
      <c r="H3195" s="6">
        <v>6.7625599999999994E-2</v>
      </c>
      <c r="I3195" s="6">
        <v>6.9000000000000006E-2</v>
      </c>
      <c r="J3195" s="6">
        <v>6.4699999999999994E-2</v>
      </c>
      <c r="K3195" s="6">
        <v>6.7396899999999996E-2</v>
      </c>
      <c r="L3195" s="6">
        <v>6.7799999999999999E-2</v>
      </c>
      <c r="N3195" s="8">
        <v>10064700</v>
      </c>
      <c r="P3195" s="8">
        <v>7350000</v>
      </c>
      <c r="R3195" s="8">
        <v>7350000</v>
      </c>
      <c r="T3195" s="8">
        <v>1.3693469387755102</v>
      </c>
      <c r="U3195" s="6">
        <v>6.7400000000000002E-2</v>
      </c>
      <c r="V3195">
        <f t="shared" si="270"/>
        <v>2022</v>
      </c>
      <c r="W3195">
        <f t="shared" si="271"/>
        <v>2022</v>
      </c>
      <c r="X3195" t="str">
        <f t="shared" si="272"/>
        <v>FR00</v>
      </c>
    </row>
    <row r="3196" spans="1:24" x14ac:dyDescent="0.2">
      <c r="A3196" s="4">
        <v>44635</v>
      </c>
      <c r="B3196" s="4">
        <v>44637</v>
      </c>
      <c r="C3196" t="s">
        <v>628</v>
      </c>
      <c r="D3196" t="s">
        <v>1052</v>
      </c>
      <c r="E3196" s="4">
        <v>50236</v>
      </c>
      <c r="F3196" s="6">
        <v>6.3750000000000001E-2</v>
      </c>
      <c r="G3196" s="6">
        <v>6.4600000000000005E-2</v>
      </c>
      <c r="H3196" s="6">
        <v>6.7682599999999996E-2</v>
      </c>
      <c r="I3196" s="6">
        <v>6.8400000000000002E-2</v>
      </c>
      <c r="J3196" s="6">
        <v>6.4600000000000005E-2</v>
      </c>
      <c r="K3196" s="6">
        <v>6.7054100000000005E-2</v>
      </c>
      <c r="L3196" s="6">
        <v>6.7500000000000004E-2</v>
      </c>
      <c r="N3196" s="8">
        <v>2011100</v>
      </c>
      <c r="P3196" s="8">
        <v>250000</v>
      </c>
      <c r="R3196" s="8">
        <v>250000</v>
      </c>
      <c r="T3196" s="8">
        <v>8.0443999999999996</v>
      </c>
      <c r="U3196" s="6">
        <v>6.7100000000000007E-2</v>
      </c>
      <c r="V3196">
        <f t="shared" si="270"/>
        <v>2022</v>
      </c>
      <c r="W3196">
        <f t="shared" si="271"/>
        <v>2022</v>
      </c>
      <c r="X3196" t="str">
        <f t="shared" si="272"/>
        <v>FR00</v>
      </c>
    </row>
    <row r="3197" spans="1:24" x14ac:dyDescent="0.2">
      <c r="A3197" s="4">
        <v>44635</v>
      </c>
      <c r="B3197" s="4">
        <v>44637</v>
      </c>
      <c r="C3197" t="s">
        <v>628</v>
      </c>
      <c r="D3197" t="s">
        <v>1014</v>
      </c>
      <c r="E3197" s="4">
        <v>52032</v>
      </c>
      <c r="F3197" s="6">
        <v>7.1249999999999994E-2</v>
      </c>
      <c r="G3197" s="6">
        <v>6.8699999999999997E-2</v>
      </c>
      <c r="H3197" s="6">
        <v>7.2054699999999999E-2</v>
      </c>
      <c r="I3197" s="6">
        <v>7.3899999999999993E-2</v>
      </c>
      <c r="J3197" s="6">
        <v>6.8699999999999997E-2</v>
      </c>
      <c r="K3197" s="6">
        <v>7.12951E-2</v>
      </c>
      <c r="L3197" s="6">
        <v>7.1999999999999995E-2</v>
      </c>
      <c r="N3197" s="8">
        <v>6725900</v>
      </c>
      <c r="P3197" s="8">
        <v>4350000</v>
      </c>
      <c r="R3197" s="8">
        <v>4350000</v>
      </c>
      <c r="T3197" s="8">
        <v>1.5461839080459769</v>
      </c>
      <c r="U3197" s="6">
        <v>7.1300000000000002E-2</v>
      </c>
      <c r="V3197">
        <f t="shared" si="270"/>
        <v>2022</v>
      </c>
      <c r="W3197">
        <f t="shared" si="271"/>
        <v>2022</v>
      </c>
      <c r="X3197" t="str">
        <f t="shared" si="272"/>
        <v>FR00</v>
      </c>
    </row>
    <row r="3198" spans="1:24" x14ac:dyDescent="0.2">
      <c r="A3198" s="4">
        <v>44635</v>
      </c>
      <c r="B3198" s="4">
        <v>44637</v>
      </c>
      <c r="C3198" t="s">
        <v>628</v>
      </c>
      <c r="D3198" t="s">
        <v>975</v>
      </c>
      <c r="E3198" s="4">
        <v>55380</v>
      </c>
      <c r="F3198" s="6">
        <v>6.8750000000000006E-2</v>
      </c>
      <c r="G3198" s="6">
        <v>6.8699999999999997E-2</v>
      </c>
      <c r="H3198" s="6">
        <v>7.0957900000000004E-2</v>
      </c>
      <c r="I3198" s="6">
        <v>7.1499999999999994E-2</v>
      </c>
      <c r="J3198" s="6">
        <v>6.8699999999999997E-2</v>
      </c>
      <c r="K3198" s="6">
        <v>6.9788000000000003E-2</v>
      </c>
      <c r="L3198" s="6">
        <v>7.0000000000000007E-2</v>
      </c>
      <c r="N3198" s="8">
        <v>1310000</v>
      </c>
      <c r="P3198" s="8">
        <v>50000</v>
      </c>
      <c r="R3198" s="8">
        <v>50000</v>
      </c>
      <c r="T3198" s="8">
        <v>26.2</v>
      </c>
      <c r="U3198" s="6">
        <v>6.9900000000000004E-2</v>
      </c>
      <c r="V3198">
        <f t="shared" si="270"/>
        <v>2022</v>
      </c>
      <c r="W3198">
        <f t="shared" si="271"/>
        <v>2022</v>
      </c>
      <c r="X3198" t="str">
        <f t="shared" si="272"/>
        <v>FR00</v>
      </c>
    </row>
    <row r="3199" spans="1:24" x14ac:dyDescent="0.2">
      <c r="A3199" s="4">
        <v>44637</v>
      </c>
      <c r="B3199" s="4">
        <v>44643</v>
      </c>
      <c r="C3199" t="s">
        <v>1072</v>
      </c>
      <c r="D3199" t="s">
        <v>1073</v>
      </c>
      <c r="E3199" s="4">
        <v>45726</v>
      </c>
      <c r="F3199" s="6">
        <v>4.9500000000000002E-2</v>
      </c>
      <c r="K3199" s="6">
        <v>4.9500000000000002E-2</v>
      </c>
      <c r="N3199" s="8">
        <v>18409546</v>
      </c>
      <c r="O3199" s="8">
        <v>18409546</v>
      </c>
      <c r="P3199" s="8">
        <v>18409546</v>
      </c>
      <c r="Q3199" s="8">
        <v>18409546</v>
      </c>
      <c r="R3199" s="8">
        <v>18409546</v>
      </c>
      <c r="S3199" s="8">
        <v>18409546</v>
      </c>
      <c r="T3199" s="8">
        <v>1</v>
      </c>
      <c r="U3199" s="6"/>
      <c r="V3199">
        <f t="shared" si="270"/>
        <v>2022</v>
      </c>
      <c r="W3199">
        <f t="shared" si="271"/>
        <v>2022</v>
      </c>
      <c r="X3199" t="str">
        <f t="shared" si="272"/>
        <v>SR01</v>
      </c>
    </row>
    <row r="3200" spans="1:24" x14ac:dyDescent="0.2">
      <c r="A3200" s="4">
        <v>44642</v>
      </c>
      <c r="B3200" s="4">
        <v>44651</v>
      </c>
      <c r="C3200" t="s">
        <v>1074</v>
      </c>
      <c r="D3200" t="s">
        <v>1075</v>
      </c>
      <c r="E3200" s="4">
        <v>48304</v>
      </c>
      <c r="F3200" s="6">
        <v>3.5499999999999997E-2</v>
      </c>
      <c r="N3200" s="8">
        <v>14341000</v>
      </c>
      <c r="P3200" s="8">
        <v>14341000</v>
      </c>
      <c r="R3200" s="8">
        <v>14341000</v>
      </c>
      <c r="U3200" s="6"/>
      <c r="V3200">
        <f t="shared" si="270"/>
        <v>2022</v>
      </c>
      <c r="W3200">
        <f t="shared" si="271"/>
        <v>2022</v>
      </c>
      <c r="X3200" t="str">
        <f t="shared" si="272"/>
        <v>RI03</v>
      </c>
    </row>
    <row r="3201" spans="1:24" x14ac:dyDescent="0.2">
      <c r="A3201" s="4">
        <v>44642</v>
      </c>
      <c r="B3201" s="4">
        <v>44651</v>
      </c>
      <c r="C3201" t="s">
        <v>1074</v>
      </c>
      <c r="D3201" t="s">
        <v>1076</v>
      </c>
      <c r="E3201" s="4">
        <v>55609</v>
      </c>
      <c r="F3201" s="6">
        <v>4.2999999999999997E-2</v>
      </c>
      <c r="N3201" s="8">
        <v>10755750</v>
      </c>
      <c r="P3201" s="8">
        <v>10755750</v>
      </c>
      <c r="R3201" s="8">
        <v>10755750</v>
      </c>
      <c r="U3201" s="6"/>
      <c r="V3201">
        <f t="shared" si="270"/>
        <v>2022</v>
      </c>
      <c r="W3201">
        <f t="shared" si="271"/>
        <v>2022</v>
      </c>
      <c r="X3201" t="str">
        <f t="shared" si="272"/>
        <v>RI03</v>
      </c>
    </row>
    <row r="3202" spans="1:24" x14ac:dyDescent="0.2">
      <c r="A3202" s="4">
        <v>44642</v>
      </c>
      <c r="B3202" s="4">
        <v>44644</v>
      </c>
      <c r="C3202" t="s">
        <v>1053</v>
      </c>
      <c r="D3202" t="s">
        <v>1068</v>
      </c>
      <c r="E3202" s="4">
        <v>44810</v>
      </c>
      <c r="F3202" s="6" t="s">
        <v>630</v>
      </c>
      <c r="G3202" s="6">
        <v>2.4500000000000001E-2</v>
      </c>
      <c r="H3202" s="6">
        <v>2.77401E-2</v>
      </c>
      <c r="I3202" s="6">
        <v>0.03</v>
      </c>
      <c r="J3202" s="6">
        <v>2.4500000000000001E-2</v>
      </c>
      <c r="K3202" s="6" t="s">
        <v>21</v>
      </c>
      <c r="M3202" s="8">
        <v>11000000</v>
      </c>
      <c r="N3202" s="8">
        <v>4020000</v>
      </c>
      <c r="O3202" s="8">
        <v>13385000</v>
      </c>
      <c r="P3202" s="8">
        <v>0</v>
      </c>
      <c r="Q3202" s="8">
        <v>2800000</v>
      </c>
      <c r="R3202" s="8">
        <v>0</v>
      </c>
      <c r="S3202" s="8">
        <v>2800000</v>
      </c>
      <c r="T3202" s="8">
        <v>0</v>
      </c>
      <c r="U3202" s="6">
        <v>2.4400000000000002E-2</v>
      </c>
      <c r="V3202">
        <f t="shared" si="270"/>
        <v>2022</v>
      </c>
      <c r="W3202">
        <f t="shared" si="271"/>
        <v>2022</v>
      </c>
      <c r="X3202" t="str">
        <f t="shared" si="272"/>
        <v>SPNS</v>
      </c>
    </row>
    <row r="3203" spans="1:24" x14ac:dyDescent="0.2">
      <c r="A3203" s="4">
        <v>44642</v>
      </c>
      <c r="B3203" s="4">
        <v>44644</v>
      </c>
      <c r="C3203" t="s">
        <v>1053</v>
      </c>
      <c r="D3203" t="s">
        <v>1020</v>
      </c>
      <c r="E3203" s="4">
        <v>45488</v>
      </c>
      <c r="F3203" s="6">
        <v>0.04</v>
      </c>
      <c r="G3203" s="6">
        <v>4.2799999999999998E-2</v>
      </c>
      <c r="H3203" s="6">
        <v>4.3940699999999999E-2</v>
      </c>
      <c r="I3203" s="6">
        <v>4.7E-2</v>
      </c>
      <c r="J3203" s="6">
        <v>4.2799999999999998E-2</v>
      </c>
      <c r="K3203" s="6">
        <v>4.3799999999999999E-2</v>
      </c>
      <c r="L3203" s="6">
        <v>4.3189100000000001E-2</v>
      </c>
      <c r="N3203" s="8">
        <v>1346000</v>
      </c>
      <c r="P3203" s="8">
        <v>600000</v>
      </c>
      <c r="R3203" s="8">
        <v>600000</v>
      </c>
      <c r="T3203" s="8">
        <v>2.2433333333333332</v>
      </c>
      <c r="U3203" s="6">
        <v>4.3200000000000002E-2</v>
      </c>
      <c r="V3203">
        <f t="shared" si="270"/>
        <v>2022</v>
      </c>
      <c r="W3203">
        <f t="shared" si="271"/>
        <v>2022</v>
      </c>
      <c r="X3203" t="str">
        <f t="shared" si="272"/>
        <v>PBS0</v>
      </c>
    </row>
    <row r="3204" spans="1:24" x14ac:dyDescent="0.2">
      <c r="A3204" s="4">
        <v>44642</v>
      </c>
      <c r="B3204" s="4">
        <v>44644</v>
      </c>
      <c r="C3204" t="s">
        <v>1053</v>
      </c>
      <c r="D3204" t="s">
        <v>1021</v>
      </c>
      <c r="E3204" s="4">
        <v>46218</v>
      </c>
      <c r="F3204" s="6">
        <v>4.8750000000000002E-2</v>
      </c>
      <c r="G3204" s="6">
        <v>4.9500000000000002E-2</v>
      </c>
      <c r="H3204" s="6">
        <v>5.2438600000000002E-2</v>
      </c>
      <c r="I3204" s="6">
        <v>5.5E-2</v>
      </c>
      <c r="J3204" s="6">
        <v>4.9500000000000002E-2</v>
      </c>
      <c r="K3204" s="6">
        <v>5.0500000000000003E-2</v>
      </c>
      <c r="L3204" s="6">
        <v>4.9984399999999998E-2</v>
      </c>
      <c r="N3204" s="8">
        <v>2181000</v>
      </c>
      <c r="P3204" s="8">
        <v>850000</v>
      </c>
      <c r="R3204" s="8">
        <v>850000</v>
      </c>
      <c r="T3204" s="8">
        <v>2.5658823529411765</v>
      </c>
      <c r="U3204" s="6">
        <v>0.05</v>
      </c>
      <c r="V3204">
        <f t="shared" si="270"/>
        <v>2022</v>
      </c>
      <c r="W3204">
        <f t="shared" si="271"/>
        <v>2022</v>
      </c>
      <c r="X3204" t="str">
        <f t="shared" si="272"/>
        <v>PBS0</v>
      </c>
    </row>
    <row r="3205" spans="1:24" x14ac:dyDescent="0.2">
      <c r="A3205" s="4">
        <v>44642</v>
      </c>
      <c r="B3205" s="4">
        <v>44644</v>
      </c>
      <c r="C3205" t="s">
        <v>1053</v>
      </c>
      <c r="D3205" t="s">
        <v>1008</v>
      </c>
      <c r="E3205" s="4">
        <v>46858</v>
      </c>
      <c r="F3205" s="6">
        <v>5.8749999999999997E-2</v>
      </c>
      <c r="G3205" s="6">
        <v>5.8999999999999997E-2</v>
      </c>
      <c r="H3205" s="6">
        <v>5.9349800000000001E-2</v>
      </c>
      <c r="I3205" s="6">
        <v>6.0499999999999998E-2</v>
      </c>
      <c r="J3205" s="6">
        <v>5.8999999999999997E-2</v>
      </c>
      <c r="K3205" s="6">
        <v>0.06</v>
      </c>
      <c r="L3205" s="6">
        <v>5.9297000000000002E-2</v>
      </c>
      <c r="N3205" s="8">
        <v>1176000</v>
      </c>
      <c r="P3205" s="8">
        <v>1100000</v>
      </c>
      <c r="R3205" s="8">
        <v>1100000</v>
      </c>
      <c r="T3205" s="8">
        <v>1.0690909090909091</v>
      </c>
      <c r="U3205" s="6">
        <v>5.9299999999999999E-2</v>
      </c>
      <c r="V3205">
        <f t="shared" si="270"/>
        <v>2022</v>
      </c>
      <c r="W3205">
        <f t="shared" si="271"/>
        <v>2022</v>
      </c>
      <c r="X3205" t="str">
        <f t="shared" si="272"/>
        <v>PBS0</v>
      </c>
    </row>
    <row r="3206" spans="1:24" x14ac:dyDescent="0.2">
      <c r="A3206" s="4">
        <v>44642</v>
      </c>
      <c r="B3206" s="4">
        <v>44644</v>
      </c>
      <c r="C3206" t="s">
        <v>1053</v>
      </c>
      <c r="D3206" t="s">
        <v>1055</v>
      </c>
      <c r="E3206" s="4">
        <v>50936</v>
      </c>
      <c r="F3206" s="6">
        <v>6.5000000000000002E-2</v>
      </c>
      <c r="G3206" s="6">
        <v>6.5199999999999994E-2</v>
      </c>
      <c r="H3206" s="6">
        <v>6.9208800000000001E-2</v>
      </c>
      <c r="I3206" s="6">
        <v>7.1400000000000005E-2</v>
      </c>
      <c r="J3206" s="6">
        <v>6.5199999999999994E-2</v>
      </c>
      <c r="K3206" s="6">
        <v>6.59E-2</v>
      </c>
      <c r="L3206" s="6">
        <v>6.5507899999999994E-2</v>
      </c>
      <c r="N3206" s="8">
        <v>3212000</v>
      </c>
      <c r="P3206" s="8">
        <v>200000</v>
      </c>
      <c r="R3206" s="8">
        <v>200000</v>
      </c>
      <c r="T3206" s="8">
        <v>16.059999999999999</v>
      </c>
      <c r="U3206" s="6">
        <v>6.5600000000000006E-2</v>
      </c>
      <c r="V3206">
        <f t="shared" si="270"/>
        <v>2022</v>
      </c>
      <c r="W3206">
        <f t="shared" si="271"/>
        <v>2022</v>
      </c>
      <c r="X3206" t="str">
        <f t="shared" si="272"/>
        <v>PBS0</v>
      </c>
    </row>
    <row r="3207" spans="1:24" x14ac:dyDescent="0.2">
      <c r="A3207" s="4">
        <v>44642</v>
      </c>
      <c r="B3207" s="4">
        <v>44644</v>
      </c>
      <c r="C3207" t="s">
        <v>1053</v>
      </c>
      <c r="D3207" t="s">
        <v>1056</v>
      </c>
      <c r="E3207" s="4">
        <v>53858</v>
      </c>
      <c r="F3207" s="6">
        <v>6.7500000000000004E-2</v>
      </c>
      <c r="G3207" s="6">
        <v>6.8000000000000005E-2</v>
      </c>
      <c r="H3207" s="6">
        <v>6.9912699999999994E-2</v>
      </c>
      <c r="I3207" s="6">
        <v>7.2499999999999995E-2</v>
      </c>
      <c r="J3207" s="6">
        <v>6.8000000000000005E-2</v>
      </c>
      <c r="K3207" s="6">
        <v>6.8500000000000005E-2</v>
      </c>
      <c r="L3207" s="6">
        <v>6.83E-2</v>
      </c>
      <c r="N3207" s="8">
        <v>1450000</v>
      </c>
      <c r="P3207" s="8">
        <v>50000</v>
      </c>
      <c r="R3207" s="8">
        <v>50000</v>
      </c>
      <c r="T3207" s="8">
        <v>29</v>
      </c>
      <c r="U3207" s="6">
        <v>6.83E-2</v>
      </c>
      <c r="V3207">
        <f t="shared" si="270"/>
        <v>2022</v>
      </c>
      <c r="W3207">
        <f t="shared" si="271"/>
        <v>2022</v>
      </c>
      <c r="X3207" t="str">
        <f t="shared" si="272"/>
        <v>PBS0</v>
      </c>
    </row>
    <row r="3208" spans="1:24" x14ac:dyDescent="0.2">
      <c r="A3208" s="4">
        <v>44643</v>
      </c>
      <c r="B3208" s="4">
        <v>44644</v>
      </c>
      <c r="C3208" t="s">
        <v>1069</v>
      </c>
      <c r="D3208" t="s">
        <v>1020</v>
      </c>
      <c r="E3208" s="4">
        <v>45488</v>
      </c>
      <c r="F3208" s="6">
        <v>0.04</v>
      </c>
      <c r="H3208" s="6">
        <v>2.77401E-2</v>
      </c>
      <c r="K3208" s="6" t="s">
        <v>21</v>
      </c>
      <c r="T3208" s="8">
        <v>0</v>
      </c>
      <c r="U3208" s="6">
        <v>4.3200000000000002E-2</v>
      </c>
      <c r="V3208">
        <f t="shared" si="270"/>
        <v>2022</v>
      </c>
      <c r="W3208">
        <f t="shared" si="271"/>
        <v>2022</v>
      </c>
      <c r="X3208" t="str">
        <f t="shared" si="272"/>
        <v>PBS0</v>
      </c>
    </row>
    <row r="3209" spans="1:24" x14ac:dyDescent="0.2">
      <c r="A3209" s="4">
        <v>44643</v>
      </c>
      <c r="B3209" s="4">
        <v>44644</v>
      </c>
      <c r="C3209" t="s">
        <v>1069</v>
      </c>
      <c r="D3209" t="s">
        <v>1021</v>
      </c>
      <c r="E3209" s="4">
        <v>46218</v>
      </c>
      <c r="F3209" s="6">
        <v>4.8750000000000002E-2</v>
      </c>
      <c r="H3209" s="6">
        <v>4.3940699999999999E-2</v>
      </c>
      <c r="K3209" s="6">
        <v>4.3799999999999999E-2</v>
      </c>
      <c r="T3209" s="8">
        <v>0</v>
      </c>
      <c r="U3209" s="6">
        <v>0.05</v>
      </c>
      <c r="V3209">
        <f t="shared" si="270"/>
        <v>2022</v>
      </c>
      <c r="W3209">
        <f t="shared" si="271"/>
        <v>2022</v>
      </c>
      <c r="X3209" t="str">
        <f t="shared" si="272"/>
        <v>PBS0</v>
      </c>
    </row>
    <row r="3210" spans="1:24" x14ac:dyDescent="0.2">
      <c r="A3210" s="4">
        <v>44643</v>
      </c>
      <c r="B3210" s="4">
        <v>44644</v>
      </c>
      <c r="C3210" t="s">
        <v>1069</v>
      </c>
      <c r="D3210" t="s">
        <v>1008</v>
      </c>
      <c r="E3210" s="4">
        <v>46858</v>
      </c>
      <c r="F3210" s="6">
        <v>5.8749999999999997E-2</v>
      </c>
      <c r="H3210" s="6">
        <v>5.2438600000000002E-2</v>
      </c>
      <c r="K3210" s="6">
        <v>5.0500000000000003E-2</v>
      </c>
      <c r="N3210" s="8">
        <v>5000</v>
      </c>
      <c r="O3210" s="8">
        <v>2190000</v>
      </c>
      <c r="P3210" s="8">
        <v>5000</v>
      </c>
      <c r="Q3210" s="8">
        <v>2190000</v>
      </c>
      <c r="R3210" s="8">
        <v>5000</v>
      </c>
      <c r="S3210" s="8">
        <v>2190000</v>
      </c>
      <c r="T3210" s="8">
        <v>1</v>
      </c>
      <c r="U3210" s="6">
        <v>5.9299999999999999E-2</v>
      </c>
      <c r="V3210">
        <f t="shared" si="270"/>
        <v>2022</v>
      </c>
      <c r="W3210">
        <f t="shared" si="271"/>
        <v>2022</v>
      </c>
      <c r="X3210" t="str">
        <f t="shared" si="272"/>
        <v>PBS0</v>
      </c>
    </row>
    <row r="3211" spans="1:24" x14ac:dyDescent="0.2">
      <c r="A3211" s="4">
        <v>44643</v>
      </c>
      <c r="B3211" s="4">
        <v>44644</v>
      </c>
      <c r="C3211" t="s">
        <v>1069</v>
      </c>
      <c r="D3211" t="s">
        <v>1055</v>
      </c>
      <c r="E3211" s="4">
        <v>50936</v>
      </c>
      <c r="F3211" s="6">
        <v>6.5000000000000002E-2</v>
      </c>
      <c r="H3211" s="6">
        <v>5.9349800000000001E-2</v>
      </c>
      <c r="K3211" s="6">
        <v>0.06</v>
      </c>
      <c r="N3211" s="8">
        <v>1535000</v>
      </c>
      <c r="P3211" s="8">
        <v>1535000</v>
      </c>
      <c r="R3211" s="8">
        <v>1535000</v>
      </c>
      <c r="T3211" s="8">
        <v>1</v>
      </c>
      <c r="U3211" s="6">
        <v>6.5600000000000006E-2</v>
      </c>
      <c r="V3211">
        <f t="shared" si="270"/>
        <v>2022</v>
      </c>
      <c r="W3211">
        <f t="shared" si="271"/>
        <v>2022</v>
      </c>
      <c r="X3211" t="str">
        <f t="shared" si="272"/>
        <v>PBS0</v>
      </c>
    </row>
    <row r="3212" spans="1:24" x14ac:dyDescent="0.2">
      <c r="A3212" s="4">
        <v>44643</v>
      </c>
      <c r="B3212" s="4">
        <v>44644</v>
      </c>
      <c r="C3212" t="s">
        <v>1069</v>
      </c>
      <c r="D3212" t="s">
        <v>1056</v>
      </c>
      <c r="E3212" s="4">
        <v>53858</v>
      </c>
      <c r="F3212" s="6">
        <v>6.7500000000000004E-2</v>
      </c>
      <c r="H3212" s="6">
        <v>6.9208800000000001E-2</v>
      </c>
      <c r="K3212" s="6">
        <v>6.59E-2</v>
      </c>
      <c r="N3212" s="8">
        <v>650000</v>
      </c>
      <c r="P3212" s="8">
        <v>650000</v>
      </c>
      <c r="R3212" s="8">
        <v>650000</v>
      </c>
      <c r="T3212" s="8">
        <v>1</v>
      </c>
      <c r="U3212" s="6">
        <v>6.83E-2</v>
      </c>
      <c r="V3212">
        <f t="shared" si="270"/>
        <v>2022</v>
      </c>
      <c r="W3212">
        <f t="shared" si="271"/>
        <v>2022</v>
      </c>
      <c r="X3212" t="str">
        <f t="shared" si="272"/>
        <v>PBS0</v>
      </c>
    </row>
    <row r="3213" spans="1:24" x14ac:dyDescent="0.2">
      <c r="A3213" s="4">
        <v>44644</v>
      </c>
      <c r="B3213" s="4">
        <v>44648</v>
      </c>
      <c r="C3213" t="s">
        <v>1077</v>
      </c>
      <c r="D3213" t="s">
        <v>1056</v>
      </c>
      <c r="E3213" s="4">
        <v>53858</v>
      </c>
      <c r="F3213" s="6">
        <v>6.7500000000000004E-2</v>
      </c>
      <c r="H3213" s="6">
        <v>6.8300799999999995E-2</v>
      </c>
      <c r="K3213" s="6">
        <v>6.8300799999999995E-2</v>
      </c>
      <c r="N3213" s="8">
        <v>4010000</v>
      </c>
      <c r="O3213" s="8">
        <v>4010000</v>
      </c>
      <c r="P3213" s="8">
        <v>4010000</v>
      </c>
      <c r="Q3213" s="8">
        <v>4010000</v>
      </c>
      <c r="R3213" s="8">
        <v>4010000</v>
      </c>
      <c r="S3213" s="8">
        <v>4010000</v>
      </c>
      <c r="T3213" s="8">
        <v>1</v>
      </c>
      <c r="U3213" s="6"/>
      <c r="V3213">
        <f t="shared" si="270"/>
        <v>2022</v>
      </c>
      <c r="W3213">
        <f t="shared" si="271"/>
        <v>2022</v>
      </c>
      <c r="X3213" t="str">
        <f t="shared" si="272"/>
        <v>PBS0</v>
      </c>
    </row>
    <row r="3214" spans="1:24" x14ac:dyDescent="0.2">
      <c r="A3214" s="4">
        <v>44645</v>
      </c>
      <c r="B3214" s="4">
        <v>44650</v>
      </c>
      <c r="C3214" t="s">
        <v>1077</v>
      </c>
      <c r="D3214" t="s">
        <v>1078</v>
      </c>
      <c r="E3214" s="4">
        <v>51940</v>
      </c>
      <c r="F3214" s="6">
        <v>6.7500000000000004E-2</v>
      </c>
      <c r="H3214" s="6">
        <v>6.7500000000000004E-2</v>
      </c>
      <c r="K3214" s="6">
        <v>6.7500000000000004E-2</v>
      </c>
      <c r="N3214" s="8">
        <v>25664</v>
      </c>
      <c r="O3214" s="8">
        <v>25664</v>
      </c>
      <c r="P3214" s="8">
        <v>25664</v>
      </c>
      <c r="Q3214" s="8">
        <v>25664</v>
      </c>
      <c r="R3214" s="8">
        <v>25664</v>
      </c>
      <c r="S3214" s="8">
        <v>25664</v>
      </c>
      <c r="T3214" s="8">
        <v>1</v>
      </c>
      <c r="U3214" s="6"/>
      <c r="V3214">
        <f t="shared" si="270"/>
        <v>2022</v>
      </c>
      <c r="W3214">
        <f t="shared" si="271"/>
        <v>2022</v>
      </c>
      <c r="X3214" t="str">
        <f t="shared" si="272"/>
        <v>PBS0</v>
      </c>
    </row>
    <row r="3215" spans="1:24" x14ac:dyDescent="0.2">
      <c r="A3215" s="4">
        <v>44649</v>
      </c>
      <c r="B3215" s="4">
        <v>44651</v>
      </c>
      <c r="C3215" t="s">
        <v>628</v>
      </c>
      <c r="D3215" t="s">
        <v>1079</v>
      </c>
      <c r="E3215" s="4">
        <v>44741</v>
      </c>
      <c r="F3215" s="6" t="s">
        <v>630</v>
      </c>
      <c r="G3215" s="6">
        <v>2.1000000000000001E-2</v>
      </c>
      <c r="H3215" s="6">
        <v>2.4122399999999999E-2</v>
      </c>
      <c r="I3215" s="6">
        <v>2.8500000000000001E-2</v>
      </c>
      <c r="J3215" s="6">
        <v>2.1000000000000001E-2</v>
      </c>
      <c r="K3215" s="6">
        <v>2.2460000000000001E-2</v>
      </c>
      <c r="L3215" s="6">
        <v>2.3E-2</v>
      </c>
      <c r="M3215" s="8">
        <v>20000000</v>
      </c>
      <c r="N3215" s="8">
        <v>2980000</v>
      </c>
      <c r="O3215" s="8">
        <v>41623600</v>
      </c>
      <c r="P3215" s="8">
        <v>1050000</v>
      </c>
      <c r="Q3215" s="8">
        <v>17500000</v>
      </c>
      <c r="R3215" s="8">
        <v>1000000</v>
      </c>
      <c r="S3215" s="8">
        <v>17050000</v>
      </c>
      <c r="T3215" s="8">
        <v>2.98</v>
      </c>
      <c r="U3215" s="6">
        <v>2.2499999999999999E-2</v>
      </c>
      <c r="V3215">
        <f t="shared" si="270"/>
        <v>2022</v>
      </c>
      <c r="W3215">
        <f t="shared" si="271"/>
        <v>2022</v>
      </c>
      <c r="X3215" t="str">
        <f t="shared" si="272"/>
        <v>SPN0</v>
      </c>
    </row>
    <row r="3216" spans="1:24" x14ac:dyDescent="0.2">
      <c r="A3216" s="4">
        <v>44649</v>
      </c>
      <c r="B3216" s="4">
        <v>44651</v>
      </c>
      <c r="C3216" t="s">
        <v>628</v>
      </c>
      <c r="D3216" t="s">
        <v>1080</v>
      </c>
      <c r="E3216" s="4">
        <v>45015</v>
      </c>
      <c r="F3216" s="6" t="s">
        <v>630</v>
      </c>
      <c r="G3216" s="6">
        <v>2.5399999999999999E-2</v>
      </c>
      <c r="H3216" s="6">
        <v>2.76367E-2</v>
      </c>
      <c r="I3216" s="6">
        <v>0.03</v>
      </c>
      <c r="J3216" s="6">
        <v>2.5399999999999999E-2</v>
      </c>
      <c r="K3216" s="6">
        <v>2.7E-2</v>
      </c>
      <c r="L3216" s="6">
        <v>2.76E-2</v>
      </c>
      <c r="N3216" s="8">
        <v>11918300</v>
      </c>
      <c r="P3216" s="8">
        <v>1700000</v>
      </c>
      <c r="R3216" s="8">
        <v>1700000</v>
      </c>
      <c r="T3216" s="8">
        <v>7.0107647058823526</v>
      </c>
      <c r="U3216" s="6">
        <v>2.7E-2</v>
      </c>
      <c r="V3216">
        <f t="shared" si="270"/>
        <v>2022</v>
      </c>
      <c r="W3216">
        <f t="shared" si="271"/>
        <v>2022</v>
      </c>
      <c r="X3216" t="str">
        <f t="shared" si="272"/>
        <v>SPN1</v>
      </c>
    </row>
    <row r="3217" spans="1:24" x14ac:dyDescent="0.2">
      <c r="A3217" s="4">
        <v>44649</v>
      </c>
      <c r="B3217" s="4">
        <v>44651</v>
      </c>
      <c r="C3217" t="s">
        <v>628</v>
      </c>
      <c r="D3217" t="s">
        <v>1012</v>
      </c>
      <c r="E3217" s="4">
        <v>46492</v>
      </c>
      <c r="F3217" s="6">
        <v>5.1249999999999997E-2</v>
      </c>
      <c r="G3217" s="6">
        <v>5.5599999999999997E-2</v>
      </c>
      <c r="H3217" s="6">
        <v>5.6283E-2</v>
      </c>
      <c r="I3217" s="6">
        <v>5.7000000000000002E-2</v>
      </c>
      <c r="J3217" s="6">
        <v>5.5599999999999997E-2</v>
      </c>
      <c r="K3217" s="6">
        <v>5.6067400000000003E-2</v>
      </c>
      <c r="L3217" s="6">
        <v>5.6500000000000002E-2</v>
      </c>
      <c r="N3217" s="8">
        <v>3330500</v>
      </c>
      <c r="P3217" s="8">
        <v>2650000</v>
      </c>
      <c r="R3217" s="8">
        <v>2550000</v>
      </c>
      <c r="T3217" s="8">
        <v>1.3060784313725491</v>
      </c>
      <c r="U3217" s="6">
        <v>5.6099999999999997E-2</v>
      </c>
      <c r="V3217">
        <f t="shared" si="270"/>
        <v>2022</v>
      </c>
      <c r="W3217">
        <f t="shared" si="271"/>
        <v>2022</v>
      </c>
      <c r="X3217" t="str">
        <f t="shared" si="272"/>
        <v>FR00</v>
      </c>
    </row>
    <row r="3218" spans="1:24" x14ac:dyDescent="0.2">
      <c r="A3218" s="4">
        <v>44649</v>
      </c>
      <c r="B3218" s="4">
        <v>44651</v>
      </c>
      <c r="C3218" t="s">
        <v>628</v>
      </c>
      <c r="D3218" t="s">
        <v>1013</v>
      </c>
      <c r="E3218" s="4">
        <v>48319</v>
      </c>
      <c r="F3218" s="6">
        <v>6.3750000000000001E-2</v>
      </c>
      <c r="G3218" s="6">
        <v>6.6600000000000006E-2</v>
      </c>
      <c r="H3218" s="6">
        <v>6.7710900000000004E-2</v>
      </c>
      <c r="I3218" s="6">
        <v>7.0000000000000007E-2</v>
      </c>
      <c r="J3218" s="6">
        <v>6.6600000000000006E-2</v>
      </c>
      <c r="K3218" s="6">
        <v>6.7399399999999998E-2</v>
      </c>
      <c r="L3218" s="6">
        <v>6.7500000000000004E-2</v>
      </c>
      <c r="N3218" s="8">
        <v>14549800</v>
      </c>
      <c r="P3218" s="8">
        <v>4850000</v>
      </c>
      <c r="R3218" s="8">
        <v>4850000</v>
      </c>
      <c r="T3218" s="8">
        <v>2.9999587628865978</v>
      </c>
      <c r="U3218" s="6">
        <v>6.7400000000000002E-2</v>
      </c>
      <c r="V3218">
        <f t="shared" si="270"/>
        <v>2022</v>
      </c>
      <c r="W3218">
        <f t="shared" si="271"/>
        <v>2022</v>
      </c>
      <c r="X3218" t="str">
        <f t="shared" si="272"/>
        <v>FR00</v>
      </c>
    </row>
    <row r="3219" spans="1:24" x14ac:dyDescent="0.2">
      <c r="A3219" s="4">
        <v>44649</v>
      </c>
      <c r="B3219" s="4">
        <v>44651</v>
      </c>
      <c r="C3219" t="s">
        <v>628</v>
      </c>
      <c r="D3219" t="s">
        <v>1052</v>
      </c>
      <c r="E3219" s="4">
        <v>50236</v>
      </c>
      <c r="F3219" s="6">
        <v>6.3750000000000001E-2</v>
      </c>
      <c r="G3219" s="6">
        <v>6.6500000000000004E-2</v>
      </c>
      <c r="H3219" s="6">
        <v>6.7438100000000001E-2</v>
      </c>
      <c r="I3219" s="6">
        <v>6.8000000000000005E-2</v>
      </c>
      <c r="J3219" s="6">
        <v>6.6500000000000004E-2</v>
      </c>
      <c r="K3219" s="6">
        <v>6.6751400000000002E-2</v>
      </c>
      <c r="L3219" s="6">
        <v>6.7000000000000004E-2</v>
      </c>
      <c r="N3219" s="8">
        <v>1155200</v>
      </c>
      <c r="P3219" s="8">
        <v>150000</v>
      </c>
      <c r="R3219" s="8">
        <v>150000</v>
      </c>
      <c r="T3219" s="8">
        <v>7.7013333333333334</v>
      </c>
      <c r="U3219" s="6">
        <v>6.6799999999999998E-2</v>
      </c>
      <c r="V3219">
        <f t="shared" si="270"/>
        <v>2022</v>
      </c>
      <c r="W3219">
        <f t="shared" si="271"/>
        <v>2022</v>
      </c>
      <c r="X3219" t="str">
        <f t="shared" si="272"/>
        <v>FR00</v>
      </c>
    </row>
    <row r="3220" spans="1:24" x14ac:dyDescent="0.2">
      <c r="A3220" s="4">
        <v>44649</v>
      </c>
      <c r="B3220" s="4">
        <v>44651</v>
      </c>
      <c r="C3220" t="s">
        <v>628</v>
      </c>
      <c r="D3220" t="s">
        <v>1014</v>
      </c>
      <c r="E3220" s="4">
        <v>52032</v>
      </c>
      <c r="F3220" s="6">
        <v>7.1249999999999994E-2</v>
      </c>
      <c r="G3220" s="6">
        <v>7.0999999999999994E-2</v>
      </c>
      <c r="H3220" s="6">
        <v>7.1836800000000006E-2</v>
      </c>
      <c r="I3220" s="6">
        <v>7.3499999999999996E-2</v>
      </c>
      <c r="J3220" s="6">
        <v>7.0999999999999994E-2</v>
      </c>
      <c r="K3220" s="6">
        <v>7.1739200000000003E-2</v>
      </c>
      <c r="L3220" s="6">
        <v>7.2700000000000001E-2</v>
      </c>
      <c r="N3220" s="8">
        <v>7310400</v>
      </c>
      <c r="P3220" s="8">
        <v>7050000</v>
      </c>
      <c r="R3220" s="8">
        <v>6750000</v>
      </c>
      <c r="T3220" s="8">
        <v>1.0830222222222223</v>
      </c>
      <c r="U3220" s="6">
        <v>7.1800000000000003E-2</v>
      </c>
      <c r="V3220">
        <f t="shared" si="270"/>
        <v>2022</v>
      </c>
      <c r="W3220">
        <f t="shared" si="271"/>
        <v>2022</v>
      </c>
      <c r="X3220" t="str">
        <f t="shared" si="272"/>
        <v>FR00</v>
      </c>
    </row>
    <row r="3221" spans="1:24" x14ac:dyDescent="0.2">
      <c r="A3221" s="4">
        <v>44649</v>
      </c>
      <c r="B3221" s="4">
        <v>44651</v>
      </c>
      <c r="C3221" t="s">
        <v>628</v>
      </c>
      <c r="D3221" t="s">
        <v>975</v>
      </c>
      <c r="E3221" s="4">
        <v>55380</v>
      </c>
      <c r="F3221" s="6">
        <v>6.8750000000000006E-2</v>
      </c>
      <c r="G3221" s="6">
        <v>7.0000000000000007E-2</v>
      </c>
      <c r="H3221" s="6">
        <v>7.1076299999999995E-2</v>
      </c>
      <c r="I3221" s="6">
        <v>7.1499999999999994E-2</v>
      </c>
      <c r="J3221" s="6">
        <v>7.0000000000000007E-2</v>
      </c>
      <c r="K3221" s="6">
        <v>7.0156899999999994E-2</v>
      </c>
      <c r="L3221" s="6">
        <v>7.0599999999999996E-2</v>
      </c>
      <c r="N3221" s="8">
        <v>379400</v>
      </c>
      <c r="P3221" s="8">
        <v>50000</v>
      </c>
      <c r="R3221" s="8">
        <v>50000</v>
      </c>
      <c r="T3221" s="8">
        <v>7.5880000000000001</v>
      </c>
      <c r="U3221" s="6">
        <v>7.0400000000000004E-2</v>
      </c>
      <c r="V3221">
        <f t="shared" si="270"/>
        <v>2022</v>
      </c>
      <c r="W3221">
        <f t="shared" si="271"/>
        <v>2022</v>
      </c>
      <c r="X3221" t="str">
        <f t="shared" si="272"/>
        <v>FR00</v>
      </c>
    </row>
    <row r="3222" spans="1:24" x14ac:dyDescent="0.2">
      <c r="A3222" s="4">
        <v>44650</v>
      </c>
      <c r="B3222" s="4">
        <v>44651</v>
      </c>
      <c r="C3222" t="s">
        <v>1081</v>
      </c>
      <c r="D3222" t="s">
        <v>1012</v>
      </c>
      <c r="E3222" s="4">
        <v>46492</v>
      </c>
      <c r="F3222" s="6">
        <v>5.1249999999999997E-2</v>
      </c>
      <c r="H3222" s="6">
        <v>5.6283E-2</v>
      </c>
      <c r="K3222" s="6">
        <v>5.6067400000000003E-2</v>
      </c>
      <c r="M3222" s="8">
        <v>2950000</v>
      </c>
      <c r="N3222" s="8">
        <v>852000</v>
      </c>
      <c r="O3222" s="8">
        <v>3981900</v>
      </c>
      <c r="P3222" s="8">
        <v>852000</v>
      </c>
      <c r="Q3222" s="8">
        <v>3981900</v>
      </c>
      <c r="R3222" s="8">
        <v>623000</v>
      </c>
      <c r="S3222" s="8">
        <v>2950000</v>
      </c>
      <c r="T3222" s="8">
        <v>1.3675762439807384</v>
      </c>
      <c r="U3222" s="6">
        <v>5.6099999999999997E-2</v>
      </c>
      <c r="V3222">
        <f t="shared" si="270"/>
        <v>2022</v>
      </c>
      <c r="W3222">
        <f t="shared" si="271"/>
        <v>2022</v>
      </c>
      <c r="X3222" t="str">
        <f t="shared" si="272"/>
        <v>FR00</v>
      </c>
    </row>
    <row r="3223" spans="1:24" x14ac:dyDescent="0.2">
      <c r="A3223" s="4">
        <v>44650</v>
      </c>
      <c r="B3223" s="4">
        <v>44651</v>
      </c>
      <c r="C3223" t="s">
        <v>1081</v>
      </c>
      <c r="D3223" t="s">
        <v>1013</v>
      </c>
      <c r="E3223" s="4">
        <v>48319</v>
      </c>
      <c r="F3223" s="6">
        <v>6.3750000000000001E-2</v>
      </c>
      <c r="H3223" s="6">
        <v>6.7710900000000004E-2</v>
      </c>
      <c r="K3223" s="6">
        <v>6.7399399999999998E-2</v>
      </c>
      <c r="N3223" s="8">
        <v>2509900</v>
      </c>
      <c r="P3223" s="8">
        <v>2509900</v>
      </c>
      <c r="R3223" s="8">
        <v>1836000</v>
      </c>
      <c r="T3223" s="8">
        <v>1.3670479302832244</v>
      </c>
      <c r="U3223" s="6">
        <v>6.7400000000000002E-2</v>
      </c>
      <c r="V3223">
        <f t="shared" si="270"/>
        <v>2022</v>
      </c>
      <c r="W3223">
        <f t="shared" si="271"/>
        <v>2022</v>
      </c>
      <c r="X3223" t="str">
        <f t="shared" si="272"/>
        <v>FR00</v>
      </c>
    </row>
    <row r="3224" spans="1:24" x14ac:dyDescent="0.2">
      <c r="A3224" s="4">
        <v>44650</v>
      </c>
      <c r="B3224" s="4">
        <v>44651</v>
      </c>
      <c r="C3224" t="s">
        <v>1081</v>
      </c>
      <c r="D3224" t="s">
        <v>1052</v>
      </c>
      <c r="E3224" s="4">
        <v>50236</v>
      </c>
      <c r="F3224" s="6">
        <v>6.3750000000000001E-2</v>
      </c>
      <c r="H3224" s="6">
        <v>6.7438100000000001E-2</v>
      </c>
      <c r="K3224" s="6">
        <v>6.6751400000000002E-2</v>
      </c>
      <c r="N3224" s="8">
        <v>115000</v>
      </c>
      <c r="P3224" s="8">
        <v>115000</v>
      </c>
      <c r="R3224" s="8">
        <v>115000</v>
      </c>
      <c r="T3224" s="8">
        <v>1</v>
      </c>
      <c r="U3224" s="6">
        <v>6.6799999999999998E-2</v>
      </c>
      <c r="V3224">
        <f t="shared" si="270"/>
        <v>2022</v>
      </c>
      <c r="W3224">
        <f t="shared" si="271"/>
        <v>2022</v>
      </c>
      <c r="X3224" t="str">
        <f t="shared" si="272"/>
        <v>FR00</v>
      </c>
    </row>
    <row r="3225" spans="1:24" x14ac:dyDescent="0.2">
      <c r="A3225" s="4">
        <v>44650</v>
      </c>
      <c r="B3225" s="4">
        <v>44651</v>
      </c>
      <c r="C3225" t="s">
        <v>1081</v>
      </c>
      <c r="D3225" t="s">
        <v>1014</v>
      </c>
      <c r="E3225" s="4">
        <v>52032</v>
      </c>
      <c r="F3225" s="6">
        <v>7.1249999999999994E-2</v>
      </c>
      <c r="H3225" s="6">
        <v>7.1836800000000006E-2</v>
      </c>
      <c r="K3225" s="6">
        <v>7.1739200000000003E-2</v>
      </c>
      <c r="N3225" s="8">
        <v>480000</v>
      </c>
      <c r="P3225" s="8">
        <v>480000</v>
      </c>
      <c r="R3225" s="8">
        <v>351000</v>
      </c>
      <c r="T3225" s="8">
        <v>1.3675213675213675</v>
      </c>
      <c r="U3225" s="6">
        <v>7.1800000000000003E-2</v>
      </c>
      <c r="V3225">
        <f t="shared" si="270"/>
        <v>2022</v>
      </c>
      <c r="W3225">
        <f t="shared" si="271"/>
        <v>2022</v>
      </c>
      <c r="X3225" t="str">
        <f t="shared" si="272"/>
        <v>FR00</v>
      </c>
    </row>
    <row r="3226" spans="1:24" x14ac:dyDescent="0.2">
      <c r="A3226" s="4">
        <v>44650</v>
      </c>
      <c r="B3226" s="4">
        <v>44651</v>
      </c>
      <c r="C3226" t="s">
        <v>1081</v>
      </c>
      <c r="D3226" t="s">
        <v>975</v>
      </c>
      <c r="E3226" s="4">
        <v>55380</v>
      </c>
      <c r="F3226" s="6">
        <v>6.8750000000000006E-2</v>
      </c>
      <c r="H3226" s="6">
        <v>7.1076299999999995E-2</v>
      </c>
      <c r="K3226" s="6">
        <v>7.0156899999999994E-2</v>
      </c>
      <c r="N3226" s="8">
        <v>25000</v>
      </c>
      <c r="P3226" s="8">
        <v>25000</v>
      </c>
      <c r="R3226" s="8">
        <v>25000</v>
      </c>
      <c r="T3226" s="8">
        <v>1</v>
      </c>
      <c r="U3226" s="6">
        <v>7.0400000000000004E-2</v>
      </c>
      <c r="V3226">
        <f t="shared" si="270"/>
        <v>2022</v>
      </c>
      <c r="W3226">
        <f t="shared" si="271"/>
        <v>2022</v>
      </c>
      <c r="X3226" t="str">
        <f t="shared" si="272"/>
        <v>FR00</v>
      </c>
    </row>
    <row r="3227" spans="1:24" x14ac:dyDescent="0.2">
      <c r="A3227" s="4">
        <v>44656</v>
      </c>
      <c r="B3227" s="4">
        <v>44658</v>
      </c>
      <c r="C3227" t="s">
        <v>1053</v>
      </c>
      <c r="D3227" t="s">
        <v>1082</v>
      </c>
      <c r="E3227" s="4">
        <v>44838</v>
      </c>
      <c r="F3227" s="6" t="s">
        <v>630</v>
      </c>
      <c r="G3227" s="6">
        <v>2.29E-2</v>
      </c>
      <c r="H3227" s="6">
        <v>2.4190799999999998E-2</v>
      </c>
      <c r="I3227" s="6">
        <v>2.9000000000000001E-2</v>
      </c>
      <c r="J3227" s="6">
        <v>2.29E-2</v>
      </c>
      <c r="K3227" s="6">
        <v>2.298E-2</v>
      </c>
      <c r="L3227" s="6">
        <v>2.3099999999999999E-2</v>
      </c>
      <c r="M3227" s="8">
        <v>9000000</v>
      </c>
      <c r="N3227" s="8">
        <v>8245000</v>
      </c>
      <c r="O3227" s="8">
        <v>18104100</v>
      </c>
      <c r="P3227" s="8">
        <v>7490000</v>
      </c>
      <c r="Q3227" s="8">
        <v>13840000</v>
      </c>
      <c r="R3227" s="8">
        <v>2000000</v>
      </c>
      <c r="S3227" s="8">
        <v>8150000</v>
      </c>
      <c r="T3227" s="8">
        <v>0</v>
      </c>
      <c r="U3227" s="6">
        <v>2.4400000000000002E-2</v>
      </c>
      <c r="V3227">
        <f t="shared" si="270"/>
        <v>2022</v>
      </c>
      <c r="W3227">
        <f t="shared" si="271"/>
        <v>2022</v>
      </c>
      <c r="X3227" t="str">
        <f t="shared" si="272"/>
        <v>SPNS</v>
      </c>
    </row>
    <row r="3228" spans="1:24" x14ac:dyDescent="0.2">
      <c r="A3228" s="4">
        <v>44656</v>
      </c>
      <c r="B3228" s="4">
        <v>44658</v>
      </c>
      <c r="C3228" t="s">
        <v>1053</v>
      </c>
      <c r="D3228" t="s">
        <v>1020</v>
      </c>
      <c r="E3228" s="4">
        <v>45488</v>
      </c>
      <c r="F3228" s="6">
        <v>0.04</v>
      </c>
      <c r="G3228" s="6">
        <v>4.4400000000000002E-2</v>
      </c>
      <c r="H3228" s="6">
        <v>4.5772199999999999E-2</v>
      </c>
      <c r="I3228" s="6">
        <v>4.99E-2</v>
      </c>
      <c r="J3228" s="6">
        <v>4.4400000000000002E-2</v>
      </c>
      <c r="K3228" s="6">
        <v>4.5434299999999997E-2</v>
      </c>
      <c r="L3228" s="6">
        <v>4.6300000000000001E-2</v>
      </c>
      <c r="N3228" s="8">
        <v>3456000</v>
      </c>
      <c r="P3228" s="8">
        <v>3000000</v>
      </c>
      <c r="R3228" s="8">
        <v>2850000</v>
      </c>
      <c r="T3228" s="8">
        <v>1.2126315789473685</v>
      </c>
      <c r="U3228" s="6">
        <v>4.3200000000000002E-2</v>
      </c>
      <c r="V3228">
        <f t="shared" si="270"/>
        <v>2022</v>
      </c>
      <c r="W3228">
        <f t="shared" si="271"/>
        <v>2022</v>
      </c>
      <c r="X3228" t="str">
        <f t="shared" si="272"/>
        <v>PBS0</v>
      </c>
    </row>
    <row r="3229" spans="1:24" x14ac:dyDescent="0.2">
      <c r="A3229" s="4">
        <v>44656</v>
      </c>
      <c r="B3229" s="4">
        <v>44658</v>
      </c>
      <c r="C3229" t="s">
        <v>1053</v>
      </c>
      <c r="D3229" t="s">
        <v>1021</v>
      </c>
      <c r="E3229" s="4">
        <v>46218</v>
      </c>
      <c r="F3229" s="6">
        <v>4.8750000000000002E-2</v>
      </c>
      <c r="G3229" s="6">
        <v>0.05</v>
      </c>
      <c r="H3229" s="6">
        <v>5.1342699999999998E-2</v>
      </c>
      <c r="I3229" s="6">
        <v>5.4899999999999997E-2</v>
      </c>
      <c r="J3229" s="6">
        <v>0.05</v>
      </c>
      <c r="K3229" s="6">
        <v>5.0675699999999997E-2</v>
      </c>
      <c r="L3229" s="6">
        <v>5.0900000000000001E-2</v>
      </c>
      <c r="N3229" s="8">
        <v>821000</v>
      </c>
      <c r="P3229" s="8">
        <v>250000</v>
      </c>
      <c r="R3229" s="8">
        <v>250000</v>
      </c>
      <c r="T3229" s="8">
        <v>3.2839999999999998</v>
      </c>
      <c r="U3229" s="6">
        <v>0.05</v>
      </c>
      <c r="V3229">
        <f t="shared" si="270"/>
        <v>2022</v>
      </c>
      <c r="W3229">
        <f t="shared" si="271"/>
        <v>2022</v>
      </c>
      <c r="X3229" t="str">
        <f t="shared" si="272"/>
        <v>PBS0</v>
      </c>
    </row>
    <row r="3230" spans="1:24" x14ac:dyDescent="0.2">
      <c r="A3230" s="4">
        <v>44656</v>
      </c>
      <c r="B3230" s="4">
        <v>44658</v>
      </c>
      <c r="C3230" t="s">
        <v>1053</v>
      </c>
      <c r="D3230" t="s">
        <v>1008</v>
      </c>
      <c r="E3230" s="4">
        <v>46858</v>
      </c>
      <c r="F3230" s="6">
        <v>5.8749999999999997E-2</v>
      </c>
      <c r="G3230" s="6">
        <v>6.5000000000000002E-2</v>
      </c>
      <c r="H3230" s="6">
        <v>6.9500400000000004E-2</v>
      </c>
      <c r="I3230" s="6">
        <v>7.9000000000000001E-2</v>
      </c>
      <c r="J3230" s="6">
        <v>6.5000000000000002E-2</v>
      </c>
      <c r="K3230" s="6">
        <v>6.5724199999999997E-2</v>
      </c>
      <c r="L3230" s="6">
        <v>6.6000000000000003E-2</v>
      </c>
      <c r="N3230" s="8">
        <v>1890000</v>
      </c>
      <c r="P3230" s="8">
        <v>800000</v>
      </c>
      <c r="R3230" s="8">
        <v>750000</v>
      </c>
      <c r="T3230" s="8">
        <v>2.52</v>
      </c>
      <c r="U3230" s="6">
        <v>5.9299999999999999E-2</v>
      </c>
      <c r="V3230">
        <f t="shared" si="270"/>
        <v>2022</v>
      </c>
      <c r="W3230">
        <f t="shared" si="271"/>
        <v>2022</v>
      </c>
      <c r="X3230" t="str">
        <f t="shared" si="272"/>
        <v>PBS0</v>
      </c>
    </row>
    <row r="3231" spans="1:24" x14ac:dyDescent="0.2">
      <c r="A3231" s="4">
        <v>44656</v>
      </c>
      <c r="B3231" s="4">
        <v>44658</v>
      </c>
      <c r="C3231" t="s">
        <v>1053</v>
      </c>
      <c r="D3231" t="s">
        <v>1055</v>
      </c>
      <c r="E3231" s="4">
        <v>50936</v>
      </c>
      <c r="F3231" s="6">
        <v>6.5000000000000002E-2</v>
      </c>
      <c r="G3231" s="6">
        <v>6.6299999999999998E-2</v>
      </c>
      <c r="H3231" s="6">
        <v>6.7366300000000004E-2</v>
      </c>
      <c r="I3231" s="6">
        <v>6.9900000000000004E-2</v>
      </c>
      <c r="J3231" s="6">
        <v>6.6299999999999998E-2</v>
      </c>
      <c r="K3231" s="6">
        <v>6.7276500000000003E-2</v>
      </c>
      <c r="L3231" s="6">
        <v>6.7599999999999993E-2</v>
      </c>
      <c r="N3231" s="8">
        <v>2541000</v>
      </c>
      <c r="P3231" s="8">
        <v>2050000</v>
      </c>
      <c r="R3231" s="8">
        <v>2050000</v>
      </c>
      <c r="T3231" s="8">
        <v>1.2395121951219512</v>
      </c>
      <c r="U3231" s="6">
        <v>6.5600000000000006E-2</v>
      </c>
      <c r="V3231">
        <f t="shared" si="270"/>
        <v>2022</v>
      </c>
      <c r="W3231">
        <f t="shared" si="271"/>
        <v>2022</v>
      </c>
      <c r="X3231" t="str">
        <f t="shared" si="272"/>
        <v>PBS0</v>
      </c>
    </row>
    <row r="3232" spans="1:24" x14ac:dyDescent="0.2">
      <c r="A3232" s="4">
        <v>44656</v>
      </c>
      <c r="B3232" s="4">
        <v>44658</v>
      </c>
      <c r="C3232" t="s">
        <v>1053</v>
      </c>
      <c r="D3232" t="s">
        <v>1056</v>
      </c>
      <c r="E3232" s="4">
        <v>53858</v>
      </c>
      <c r="F3232" s="6">
        <v>6.7500000000000004E-2</v>
      </c>
      <c r="G3232" s="6">
        <v>6.83E-2</v>
      </c>
      <c r="H3232" s="6">
        <v>6.9757299999999994E-2</v>
      </c>
      <c r="I3232" s="6">
        <v>7.0900000000000005E-2</v>
      </c>
      <c r="J3232" s="6">
        <v>6.83E-2</v>
      </c>
      <c r="K3232" s="6">
        <v>6.8560300000000005E-2</v>
      </c>
      <c r="L3232" s="6">
        <v>6.9000000000000006E-2</v>
      </c>
      <c r="N3232" s="8">
        <v>1151100</v>
      </c>
      <c r="P3232" s="8">
        <v>250000</v>
      </c>
      <c r="R3232" s="8">
        <v>250000</v>
      </c>
      <c r="T3232" s="8">
        <v>4.6044</v>
      </c>
      <c r="U3232" s="6">
        <v>6.83E-2</v>
      </c>
      <c r="V3232">
        <f t="shared" si="270"/>
        <v>2022</v>
      </c>
      <c r="W3232">
        <f t="shared" si="271"/>
        <v>2022</v>
      </c>
      <c r="X3232" t="str">
        <f t="shared" si="272"/>
        <v>PBS0</v>
      </c>
    </row>
    <row r="3233" spans="1:24" x14ac:dyDescent="0.2">
      <c r="A3233" s="4">
        <v>44663</v>
      </c>
      <c r="B3233" s="4">
        <v>44665</v>
      </c>
      <c r="C3233" t="s">
        <v>628</v>
      </c>
      <c r="D3233" t="s">
        <v>1083</v>
      </c>
      <c r="E3233" s="4">
        <v>44755</v>
      </c>
      <c r="F3233" s="6" t="s">
        <v>630</v>
      </c>
      <c r="G3233" s="6">
        <v>2.1700000000000001E-2</v>
      </c>
      <c r="H3233" s="6">
        <v>2.3614599999999999E-2</v>
      </c>
      <c r="I3233" s="6">
        <v>2.5499999999999998E-2</v>
      </c>
      <c r="J3233" s="6">
        <v>2.1700000000000001E-2</v>
      </c>
      <c r="K3233" s="6">
        <v>2.3043999999999999E-2</v>
      </c>
      <c r="L3233" s="6">
        <v>2.35E-2</v>
      </c>
      <c r="M3233" s="8">
        <v>20000000</v>
      </c>
      <c r="N3233" s="8">
        <v>3605000</v>
      </c>
      <c r="O3233" s="8">
        <v>40284900</v>
      </c>
      <c r="P3233" s="8">
        <v>1100000</v>
      </c>
      <c r="Q3233" s="8">
        <v>11200000</v>
      </c>
      <c r="R3233" s="8">
        <v>1000000</v>
      </c>
      <c r="S3233" s="8">
        <v>11050000</v>
      </c>
      <c r="T3233" s="8">
        <v>3.605</v>
      </c>
      <c r="U3233" s="6">
        <v>2.3099999999999999E-2</v>
      </c>
      <c r="V3233">
        <f t="shared" si="270"/>
        <v>2022</v>
      </c>
      <c r="W3233">
        <f t="shared" si="271"/>
        <v>2022</v>
      </c>
      <c r="X3233" t="str">
        <f t="shared" si="272"/>
        <v>SPN0</v>
      </c>
    </row>
    <row r="3234" spans="1:24" x14ac:dyDescent="0.2">
      <c r="A3234" s="4">
        <v>44663</v>
      </c>
      <c r="B3234" s="4">
        <v>44665</v>
      </c>
      <c r="C3234" t="s">
        <v>628</v>
      </c>
      <c r="D3234" t="s">
        <v>1084</v>
      </c>
      <c r="E3234" s="4">
        <v>45029</v>
      </c>
      <c r="F3234" s="6" t="s">
        <v>630</v>
      </c>
      <c r="G3234" s="6">
        <v>2.5999999999999999E-2</v>
      </c>
      <c r="H3234" s="6">
        <v>2.7666300000000001E-2</v>
      </c>
      <c r="I3234" s="6">
        <v>2.8299999999999999E-2</v>
      </c>
      <c r="J3234" s="6">
        <v>2.5999999999999999E-2</v>
      </c>
      <c r="K3234" s="6">
        <v>2.7666300000000001E-2</v>
      </c>
      <c r="L3234" s="6">
        <v>2.8299999999999999E-2</v>
      </c>
      <c r="N3234" s="8">
        <v>17325000</v>
      </c>
      <c r="P3234" s="8">
        <v>3350000</v>
      </c>
      <c r="R3234" s="8">
        <v>3350000</v>
      </c>
      <c r="T3234" s="8">
        <v>5.1716417910447765</v>
      </c>
      <c r="U3234" s="6">
        <v>2.7699999999999999E-2</v>
      </c>
      <c r="V3234">
        <f t="shared" si="270"/>
        <v>2022</v>
      </c>
      <c r="W3234">
        <f t="shared" si="271"/>
        <v>2022</v>
      </c>
      <c r="X3234" t="str">
        <f t="shared" si="272"/>
        <v>SPN1</v>
      </c>
    </row>
    <row r="3235" spans="1:24" x14ac:dyDescent="0.2">
      <c r="A3235" s="4">
        <v>44663</v>
      </c>
      <c r="B3235" s="4">
        <v>44665</v>
      </c>
      <c r="C3235" t="s">
        <v>628</v>
      </c>
      <c r="D3235" t="s">
        <v>1012</v>
      </c>
      <c r="E3235" s="4">
        <v>46492</v>
      </c>
      <c r="F3235" s="6">
        <v>5.1249999999999997E-2</v>
      </c>
      <c r="G3235" s="6">
        <v>5.7500000000000002E-2</v>
      </c>
      <c r="H3235" s="6">
        <v>5.9088500000000002E-2</v>
      </c>
      <c r="I3235" s="6">
        <v>0.06</v>
      </c>
      <c r="J3235" s="6">
        <v>5.7500000000000002E-2</v>
      </c>
      <c r="K3235" s="6">
        <v>5.7998599999999997E-2</v>
      </c>
      <c r="L3235" s="6">
        <v>5.8200000000000002E-2</v>
      </c>
      <c r="N3235" s="8">
        <v>2537000</v>
      </c>
      <c r="P3235" s="8">
        <v>350000</v>
      </c>
      <c r="R3235" s="8">
        <v>350000</v>
      </c>
      <c r="T3235" s="8">
        <v>7.2485714285714282</v>
      </c>
      <c r="U3235" s="6">
        <v>5.8000000000000003E-2</v>
      </c>
      <c r="V3235">
        <f t="shared" si="270"/>
        <v>2022</v>
      </c>
      <c r="W3235">
        <f t="shared" si="271"/>
        <v>2022</v>
      </c>
      <c r="X3235" t="str">
        <f t="shared" si="272"/>
        <v>FR00</v>
      </c>
    </row>
    <row r="3236" spans="1:24" x14ac:dyDescent="0.2">
      <c r="A3236" s="4">
        <v>44663</v>
      </c>
      <c r="B3236" s="4">
        <v>44665</v>
      </c>
      <c r="C3236" t="s">
        <v>628</v>
      </c>
      <c r="D3236" t="s">
        <v>1013</v>
      </c>
      <c r="E3236" s="4">
        <v>48319</v>
      </c>
      <c r="F3236" s="6">
        <v>6.3750000000000001E-2</v>
      </c>
      <c r="G3236" s="6">
        <v>6.7500000000000004E-2</v>
      </c>
      <c r="H3236" s="6">
        <v>6.9392800000000004E-2</v>
      </c>
      <c r="I3236" s="6">
        <v>7.0699999999999999E-2</v>
      </c>
      <c r="J3236" s="6">
        <v>6.7500000000000004E-2</v>
      </c>
      <c r="K3236" s="6">
        <v>6.8899600000000005E-2</v>
      </c>
      <c r="L3236" s="6">
        <v>6.9099999999999995E-2</v>
      </c>
      <c r="N3236" s="8">
        <v>9213800</v>
      </c>
      <c r="P3236" s="8">
        <v>3550000</v>
      </c>
      <c r="R3236" s="8">
        <v>3550000</v>
      </c>
      <c r="T3236" s="8">
        <v>2.5954366197183099</v>
      </c>
      <c r="U3236" s="6">
        <v>6.8900000000000003E-2</v>
      </c>
      <c r="V3236">
        <f t="shared" si="270"/>
        <v>2022</v>
      </c>
      <c r="W3236">
        <f t="shared" si="271"/>
        <v>2022</v>
      </c>
      <c r="X3236" t="str">
        <f t="shared" si="272"/>
        <v>FR00</v>
      </c>
    </row>
    <row r="3237" spans="1:24" x14ac:dyDescent="0.2">
      <c r="A3237" s="4">
        <v>44663</v>
      </c>
      <c r="B3237" s="4">
        <v>44665</v>
      </c>
      <c r="C3237" t="s">
        <v>628</v>
      </c>
      <c r="D3237" t="s">
        <v>1052</v>
      </c>
      <c r="E3237" s="4">
        <v>50236</v>
      </c>
      <c r="F3237" s="6">
        <v>6.3750000000000001E-2</v>
      </c>
      <c r="G3237" s="6">
        <v>6.6699999999999995E-2</v>
      </c>
      <c r="H3237" s="6">
        <v>6.7902000000000004E-2</v>
      </c>
      <c r="I3237" s="6">
        <v>6.9500000000000006E-2</v>
      </c>
      <c r="J3237" s="6">
        <v>6.6699999999999995E-2</v>
      </c>
      <c r="K3237" s="6">
        <v>6.7402500000000004E-2</v>
      </c>
      <c r="L3237" s="6">
        <v>6.8099999999999994E-2</v>
      </c>
      <c r="N3237" s="8">
        <v>870300</v>
      </c>
      <c r="P3237" s="8">
        <v>250000</v>
      </c>
      <c r="R3237" s="8">
        <v>200000</v>
      </c>
      <c r="T3237" s="8">
        <v>4.3514999999999997</v>
      </c>
      <c r="U3237" s="6">
        <v>6.7799999999999999E-2</v>
      </c>
      <c r="V3237">
        <f t="shared" si="270"/>
        <v>2022</v>
      </c>
      <c r="W3237">
        <f t="shared" si="271"/>
        <v>2022</v>
      </c>
      <c r="X3237" t="str">
        <f t="shared" si="272"/>
        <v>FR00</v>
      </c>
    </row>
    <row r="3238" spans="1:24" x14ac:dyDescent="0.2">
      <c r="A3238" s="4">
        <v>44663</v>
      </c>
      <c r="B3238" s="4">
        <v>44665</v>
      </c>
      <c r="C3238" t="s">
        <v>628</v>
      </c>
      <c r="D3238" t="s">
        <v>1014</v>
      </c>
      <c r="E3238" s="4">
        <v>52032</v>
      </c>
      <c r="F3238" s="6">
        <v>7.1249999999999994E-2</v>
      </c>
      <c r="G3238" s="6">
        <v>7.1499999999999994E-2</v>
      </c>
      <c r="H3238" s="6">
        <v>7.2716900000000001E-2</v>
      </c>
      <c r="I3238" s="6">
        <v>7.4999999999999997E-2</v>
      </c>
      <c r="J3238" s="6">
        <v>7.1499999999999994E-2</v>
      </c>
      <c r="K3238" s="6">
        <v>7.2295399999999996E-2</v>
      </c>
      <c r="L3238" s="6">
        <v>7.2499999999999995E-2</v>
      </c>
      <c r="N3238" s="8">
        <v>6525200</v>
      </c>
      <c r="P3238" s="8">
        <v>2600000</v>
      </c>
      <c r="R3238" s="8">
        <v>2600000</v>
      </c>
      <c r="T3238" s="8">
        <v>2.5096923076923079</v>
      </c>
      <c r="U3238" s="6">
        <v>7.2300000000000003E-2</v>
      </c>
      <c r="V3238">
        <f t="shared" si="270"/>
        <v>2022</v>
      </c>
      <c r="W3238">
        <f t="shared" si="271"/>
        <v>2022</v>
      </c>
      <c r="X3238" t="str">
        <f t="shared" si="272"/>
        <v>FR00</v>
      </c>
    </row>
    <row r="3239" spans="1:24" x14ac:dyDescent="0.2">
      <c r="A3239" s="4">
        <v>44663</v>
      </c>
      <c r="B3239" s="4">
        <v>44665</v>
      </c>
      <c r="C3239" t="s">
        <v>628</v>
      </c>
      <c r="D3239" t="s">
        <v>975</v>
      </c>
      <c r="E3239" s="4">
        <v>55380</v>
      </c>
      <c r="F3239" s="6">
        <v>6.8750000000000006E-2</v>
      </c>
      <c r="G3239" s="6">
        <v>7.0499999999999993E-2</v>
      </c>
      <c r="H3239" s="6">
        <v>7.1711300000000006E-2</v>
      </c>
      <c r="I3239" s="6">
        <v>7.1999999999999995E-2</v>
      </c>
      <c r="J3239" s="6">
        <v>7.0499999999999993E-2</v>
      </c>
      <c r="K3239" s="6">
        <v>0</v>
      </c>
      <c r="L3239" s="6">
        <v>0</v>
      </c>
      <c r="N3239" s="8">
        <v>208600</v>
      </c>
      <c r="P3239" s="8">
        <v>0</v>
      </c>
      <c r="R3239" s="8">
        <v>0</v>
      </c>
      <c r="T3239" s="8">
        <v>0</v>
      </c>
      <c r="U3239" s="6">
        <v>7.0599999999999996E-2</v>
      </c>
      <c r="V3239">
        <f t="shared" si="270"/>
        <v>2022</v>
      </c>
      <c r="W3239">
        <f t="shared" si="271"/>
        <v>2022</v>
      </c>
      <c r="X3239" t="str">
        <f t="shared" si="272"/>
        <v>FR00</v>
      </c>
    </row>
    <row r="3240" spans="1:24" x14ac:dyDescent="0.2">
      <c r="A3240" s="4">
        <v>44664</v>
      </c>
      <c r="B3240" s="4">
        <v>44665</v>
      </c>
      <c r="C3240" t="s">
        <v>1081</v>
      </c>
      <c r="D3240" t="s">
        <v>1012</v>
      </c>
      <c r="E3240" s="4">
        <v>46492</v>
      </c>
      <c r="F3240" s="6">
        <v>5.1249999999999997E-2</v>
      </c>
      <c r="H3240" s="6">
        <v>5.6283E-2</v>
      </c>
      <c r="K3240" s="6">
        <v>5.6067400000000003E-2</v>
      </c>
      <c r="M3240" s="8">
        <v>8950000</v>
      </c>
      <c r="N3240" s="8">
        <v>212000</v>
      </c>
      <c r="O3240" s="8">
        <v>8457700</v>
      </c>
      <c r="P3240" s="8">
        <v>212000</v>
      </c>
      <c r="Q3240" s="8">
        <v>8457700</v>
      </c>
      <c r="R3240" s="8">
        <v>212000</v>
      </c>
      <c r="S3240" s="8">
        <v>8457700</v>
      </c>
      <c r="T3240" s="8">
        <v>1</v>
      </c>
      <c r="U3240" s="6">
        <v>5.8000000000000003E-2</v>
      </c>
      <c r="V3240">
        <f t="shared" si="270"/>
        <v>2022</v>
      </c>
      <c r="W3240">
        <f t="shared" si="271"/>
        <v>2022</v>
      </c>
      <c r="X3240" t="str">
        <f t="shared" si="272"/>
        <v>FR00</v>
      </c>
    </row>
    <row r="3241" spans="1:24" x14ac:dyDescent="0.2">
      <c r="A3241" s="4">
        <v>44664</v>
      </c>
      <c r="B3241" s="4">
        <v>44665</v>
      </c>
      <c r="C3241" t="s">
        <v>1081</v>
      </c>
      <c r="D3241" t="s">
        <v>1013</v>
      </c>
      <c r="E3241" s="4">
        <v>48319</v>
      </c>
      <c r="F3241" s="6">
        <v>6.3750000000000001E-2</v>
      </c>
      <c r="H3241" s="6">
        <v>6.7710900000000004E-2</v>
      </c>
      <c r="K3241" s="6">
        <v>6.7399399999999998E-2</v>
      </c>
      <c r="N3241" s="8">
        <v>5771300</v>
      </c>
      <c r="P3241" s="8">
        <v>5771300</v>
      </c>
      <c r="R3241" s="8">
        <v>5771300</v>
      </c>
      <c r="T3241" s="8">
        <v>1</v>
      </c>
      <c r="U3241" s="6">
        <v>6.8900000000000003E-2</v>
      </c>
      <c r="V3241">
        <f t="shared" ref="V3241:V3304" si="273">YEAR(A3241)</f>
        <v>2022</v>
      </c>
      <c r="W3241">
        <f t="shared" ref="W3241:W3304" si="274">YEAR(B3241)</f>
        <v>2022</v>
      </c>
      <c r="X3241" t="str">
        <f t="shared" ref="X3241:X3304" si="275">LEFT(D3241,4)</f>
        <v>FR00</v>
      </c>
    </row>
    <row r="3242" spans="1:24" x14ac:dyDescent="0.2">
      <c r="A3242" s="4">
        <v>44664</v>
      </c>
      <c r="B3242" s="4">
        <v>44665</v>
      </c>
      <c r="C3242" t="s">
        <v>1081</v>
      </c>
      <c r="D3242" t="s">
        <v>1052</v>
      </c>
      <c r="E3242" s="4">
        <v>50236</v>
      </c>
      <c r="F3242" s="6">
        <v>6.3750000000000001E-2</v>
      </c>
      <c r="H3242" s="6">
        <v>6.7438100000000001E-2</v>
      </c>
      <c r="K3242" s="6">
        <v>6.6751400000000002E-2</v>
      </c>
      <c r="N3242" s="8">
        <v>0</v>
      </c>
      <c r="P3242" s="8">
        <v>0</v>
      </c>
      <c r="R3242" s="8">
        <v>0</v>
      </c>
      <c r="T3242" s="8">
        <v>0</v>
      </c>
      <c r="U3242" s="6">
        <v>6.7799999999999999E-2</v>
      </c>
      <c r="V3242">
        <f t="shared" si="273"/>
        <v>2022</v>
      </c>
      <c r="W3242">
        <f t="shared" si="274"/>
        <v>2022</v>
      </c>
      <c r="X3242" t="str">
        <f t="shared" si="275"/>
        <v>FR00</v>
      </c>
    </row>
    <row r="3243" spans="1:24" x14ac:dyDescent="0.2">
      <c r="A3243" s="4">
        <v>44664</v>
      </c>
      <c r="B3243" s="4">
        <v>44665</v>
      </c>
      <c r="C3243" t="s">
        <v>1081</v>
      </c>
      <c r="D3243" t="s">
        <v>1014</v>
      </c>
      <c r="E3243" s="4">
        <v>52032</v>
      </c>
      <c r="F3243" s="6">
        <v>7.1249999999999994E-2</v>
      </c>
      <c r="H3243" s="6">
        <v>7.1836800000000006E-2</v>
      </c>
      <c r="K3243" s="6">
        <v>7.1739200000000003E-2</v>
      </c>
      <c r="N3243" s="8">
        <v>2474400</v>
      </c>
      <c r="P3243" s="8">
        <v>2474400</v>
      </c>
      <c r="R3243" s="8">
        <v>2474400</v>
      </c>
      <c r="T3243" s="8">
        <v>1</v>
      </c>
      <c r="U3243" s="6">
        <v>7.2300000000000003E-2</v>
      </c>
      <c r="V3243">
        <f t="shared" si="273"/>
        <v>2022</v>
      </c>
      <c r="W3243">
        <f t="shared" si="274"/>
        <v>2022</v>
      </c>
      <c r="X3243" t="str">
        <f t="shared" si="275"/>
        <v>FR00</v>
      </c>
    </row>
    <row r="3244" spans="1:24" x14ac:dyDescent="0.2">
      <c r="A3244" s="4">
        <v>44669</v>
      </c>
      <c r="B3244" s="4">
        <v>44672</v>
      </c>
      <c r="C3244" t="s">
        <v>1063</v>
      </c>
      <c r="D3244" t="s">
        <v>1064</v>
      </c>
      <c r="E3244" s="4">
        <v>46767</v>
      </c>
      <c r="F3244" s="6">
        <v>5.6000000000000001E-2</v>
      </c>
      <c r="K3244" s="6">
        <v>5.6000000000000001E-2</v>
      </c>
      <c r="N3244" s="8">
        <v>351162</v>
      </c>
      <c r="O3244" s="8">
        <v>427713.91499999998</v>
      </c>
      <c r="P3244" s="8">
        <v>351162</v>
      </c>
      <c r="Q3244" s="8">
        <v>427713.91499999998</v>
      </c>
      <c r="R3244" s="8">
        <v>351162</v>
      </c>
      <c r="S3244" s="8">
        <v>427713.91499999998</v>
      </c>
      <c r="T3244" s="8">
        <v>1</v>
      </c>
      <c r="U3244" s="6"/>
      <c r="V3244">
        <f t="shared" si="273"/>
        <v>2022</v>
      </c>
      <c r="W3244">
        <f t="shared" si="274"/>
        <v>2022</v>
      </c>
      <c r="X3244" t="str">
        <f t="shared" si="275"/>
        <v>FR00</v>
      </c>
    </row>
    <row r="3245" spans="1:24" x14ac:dyDescent="0.2">
      <c r="A3245" s="4">
        <v>44669</v>
      </c>
      <c r="B3245" s="4">
        <v>44672</v>
      </c>
      <c r="C3245" t="s">
        <v>1063</v>
      </c>
      <c r="D3245" t="s">
        <v>1065</v>
      </c>
      <c r="E3245" s="4">
        <v>48228</v>
      </c>
      <c r="F3245" s="6">
        <v>0.03</v>
      </c>
      <c r="N3245" s="8">
        <v>76551.914999999994</v>
      </c>
      <c r="P3245" s="8">
        <v>76551.914999999994</v>
      </c>
      <c r="R3245" s="8">
        <v>76551.914999999994</v>
      </c>
      <c r="T3245" s="8">
        <v>1</v>
      </c>
      <c r="U3245" s="6"/>
      <c r="V3245">
        <f t="shared" si="273"/>
        <v>2022</v>
      </c>
      <c r="W3245">
        <f t="shared" si="274"/>
        <v>2022</v>
      </c>
      <c r="X3245" t="str">
        <f t="shared" si="275"/>
        <v>USDF</v>
      </c>
    </row>
    <row r="3246" spans="1:24" x14ac:dyDescent="0.2">
      <c r="A3246" s="4">
        <v>44670</v>
      </c>
      <c r="B3246" s="4">
        <v>44672</v>
      </c>
      <c r="C3246" t="s">
        <v>1053</v>
      </c>
      <c r="D3246" t="s">
        <v>1082</v>
      </c>
      <c r="E3246" s="4">
        <v>44838</v>
      </c>
      <c r="F3246" s="6" t="s">
        <v>630</v>
      </c>
      <c r="G3246" s="6">
        <v>2.5000000000000001E-2</v>
      </c>
      <c r="H3246" s="6">
        <v>2.5792599999999999E-2</v>
      </c>
      <c r="I3246" s="6">
        <v>2.5999999999999999E-2</v>
      </c>
      <c r="J3246" s="6">
        <v>2.5000000000000001E-2</v>
      </c>
      <c r="K3246" s="6" t="s">
        <v>21</v>
      </c>
      <c r="L3246" s="6" t="s">
        <v>21</v>
      </c>
      <c r="M3246" s="8">
        <v>11000000</v>
      </c>
      <c r="N3246" s="8">
        <v>351000</v>
      </c>
      <c r="O3246" s="8">
        <v>7538300</v>
      </c>
      <c r="P3246" s="8">
        <v>0</v>
      </c>
      <c r="Q3246" s="8">
        <v>2060000</v>
      </c>
      <c r="R3246" s="8" t="s">
        <v>21</v>
      </c>
      <c r="S3246" s="8">
        <v>2010000</v>
      </c>
      <c r="T3246" s="8">
        <v>0</v>
      </c>
      <c r="U3246" s="6">
        <v>2.4299999999999999E-2</v>
      </c>
      <c r="V3246">
        <f t="shared" si="273"/>
        <v>2022</v>
      </c>
      <c r="W3246">
        <f t="shared" si="274"/>
        <v>2022</v>
      </c>
      <c r="X3246" t="str">
        <f t="shared" si="275"/>
        <v>SPNS</v>
      </c>
    </row>
    <row r="3247" spans="1:24" x14ac:dyDescent="0.2">
      <c r="A3247" s="4">
        <v>44670</v>
      </c>
      <c r="B3247" s="4">
        <v>44672</v>
      </c>
      <c r="C3247" t="s">
        <v>1053</v>
      </c>
      <c r="D3247" t="s">
        <v>1020</v>
      </c>
      <c r="E3247" s="4">
        <v>45488</v>
      </c>
      <c r="F3247" s="6">
        <v>0.04</v>
      </c>
      <c r="G3247" s="6">
        <v>4.7500000000000001E-2</v>
      </c>
      <c r="H3247" s="6">
        <v>4.9433199999999997E-2</v>
      </c>
      <c r="I3247" s="6">
        <v>5.3499999999999999E-2</v>
      </c>
      <c r="J3247" s="6">
        <v>4.7500000000000001E-2</v>
      </c>
      <c r="K3247" s="6">
        <v>4.8332699999999999E-2</v>
      </c>
      <c r="L3247" s="6">
        <v>4.9000000000000002E-2</v>
      </c>
      <c r="N3247" s="8">
        <v>2679500</v>
      </c>
      <c r="P3247" s="8">
        <v>1600000</v>
      </c>
      <c r="R3247" s="8">
        <v>1550000</v>
      </c>
      <c r="T3247" s="8">
        <v>1.7287096774193549</v>
      </c>
      <c r="U3247" s="6">
        <v>4.8399999999999999E-2</v>
      </c>
      <c r="V3247">
        <f t="shared" si="273"/>
        <v>2022</v>
      </c>
      <c r="W3247">
        <f t="shared" si="274"/>
        <v>2022</v>
      </c>
      <c r="X3247" t="str">
        <f t="shared" si="275"/>
        <v>PBS0</v>
      </c>
    </row>
    <row r="3248" spans="1:24" x14ac:dyDescent="0.2">
      <c r="A3248" s="4">
        <v>44670</v>
      </c>
      <c r="B3248" s="4">
        <v>44672</v>
      </c>
      <c r="C3248" t="s">
        <v>1053</v>
      </c>
      <c r="D3248" t="s">
        <v>1021</v>
      </c>
      <c r="E3248" s="4">
        <v>46218</v>
      </c>
      <c r="F3248" s="6">
        <v>4.8750000000000002E-2</v>
      </c>
      <c r="G3248" s="6">
        <v>5.0799999999999998E-2</v>
      </c>
      <c r="H3248" s="6">
        <v>5.4589800000000001E-2</v>
      </c>
      <c r="I3248" s="6">
        <v>5.9900000000000002E-2</v>
      </c>
      <c r="J3248" s="6">
        <v>5.0799999999999998E-2</v>
      </c>
      <c r="K3248" s="6">
        <v>5.1786600000000002E-2</v>
      </c>
      <c r="L3248" s="6">
        <v>5.2699999999999997E-2</v>
      </c>
      <c r="N3248" s="8">
        <v>332000</v>
      </c>
      <c r="P3248" s="8">
        <v>150000</v>
      </c>
      <c r="R3248" s="8">
        <v>150000</v>
      </c>
      <c r="T3248" s="8">
        <v>2.2133333333333334</v>
      </c>
      <c r="U3248" s="6">
        <v>5.1900000000000002E-2</v>
      </c>
      <c r="V3248">
        <f t="shared" si="273"/>
        <v>2022</v>
      </c>
      <c r="W3248">
        <f t="shared" si="274"/>
        <v>2022</v>
      </c>
      <c r="X3248" t="str">
        <f t="shared" si="275"/>
        <v>PBS0</v>
      </c>
    </row>
    <row r="3249" spans="1:24" x14ac:dyDescent="0.2">
      <c r="A3249" s="4">
        <v>44670</v>
      </c>
      <c r="B3249" s="4">
        <v>44672</v>
      </c>
      <c r="C3249" t="s">
        <v>1053</v>
      </c>
      <c r="D3249" t="s">
        <v>1008</v>
      </c>
      <c r="E3249" s="4">
        <v>46858</v>
      </c>
      <c r="F3249" s="6">
        <v>5.8749999999999997E-2</v>
      </c>
      <c r="G3249" s="6">
        <v>6.0499999999999998E-2</v>
      </c>
      <c r="H3249" s="6">
        <v>6.3146900000000006E-2</v>
      </c>
      <c r="I3249" s="6">
        <v>6.8900000000000003E-2</v>
      </c>
      <c r="J3249" s="6">
        <v>6.0499999999999998E-2</v>
      </c>
      <c r="K3249" s="6">
        <v>6.0499999999999998E-2</v>
      </c>
      <c r="L3249" s="6">
        <v>6.0499999999999998E-2</v>
      </c>
      <c r="N3249" s="8">
        <v>379000</v>
      </c>
      <c r="P3249" s="8">
        <v>10000</v>
      </c>
      <c r="R3249" s="8">
        <v>10000</v>
      </c>
      <c r="T3249" s="8">
        <v>37.9</v>
      </c>
      <c r="U3249" s="6">
        <v>6.0499999999999998E-2</v>
      </c>
      <c r="V3249">
        <f t="shared" si="273"/>
        <v>2022</v>
      </c>
      <c r="W3249">
        <f t="shared" si="274"/>
        <v>2022</v>
      </c>
      <c r="X3249" t="str">
        <f t="shared" si="275"/>
        <v>PBS0</v>
      </c>
    </row>
    <row r="3250" spans="1:24" x14ac:dyDescent="0.2">
      <c r="A3250" s="4">
        <v>44670</v>
      </c>
      <c r="B3250" s="4">
        <v>44672</v>
      </c>
      <c r="C3250" t="s">
        <v>1053</v>
      </c>
      <c r="D3250" t="s">
        <v>981</v>
      </c>
      <c r="E3250" s="4">
        <v>49018</v>
      </c>
      <c r="F3250" s="6">
        <v>6.3750000000000001E-2</v>
      </c>
      <c r="G3250" s="6">
        <v>6.6100000000000006E-2</v>
      </c>
      <c r="H3250" s="6">
        <v>7.1140700000000001E-2</v>
      </c>
      <c r="I3250" s="6">
        <v>7.1900000000000006E-2</v>
      </c>
      <c r="J3250" s="6">
        <v>6.6100000000000006E-2</v>
      </c>
      <c r="K3250" s="6">
        <v>6.6557099999999994E-2</v>
      </c>
      <c r="L3250" s="6">
        <v>6.7000000000000004E-2</v>
      </c>
      <c r="N3250" s="8">
        <v>2558000</v>
      </c>
      <c r="P3250" s="8">
        <v>200000</v>
      </c>
      <c r="R3250" s="8">
        <v>200000</v>
      </c>
      <c r="T3250" s="8">
        <v>12.79</v>
      </c>
      <c r="U3250" s="6">
        <v>6.6699999999999995E-2</v>
      </c>
      <c r="V3250">
        <f t="shared" si="273"/>
        <v>2022</v>
      </c>
      <c r="W3250">
        <f t="shared" si="274"/>
        <v>2022</v>
      </c>
      <c r="X3250" t="str">
        <f t="shared" si="275"/>
        <v>PBS0</v>
      </c>
    </row>
    <row r="3251" spans="1:24" x14ac:dyDescent="0.2">
      <c r="A3251" s="4">
        <v>44670</v>
      </c>
      <c r="B3251" s="4">
        <v>44672</v>
      </c>
      <c r="C3251" t="s">
        <v>1053</v>
      </c>
      <c r="D3251" t="s">
        <v>1056</v>
      </c>
      <c r="E3251" s="4">
        <v>53858</v>
      </c>
      <c r="F3251" s="6">
        <v>6.7500000000000004E-2</v>
      </c>
      <c r="G3251" s="6">
        <v>6.8500000000000005E-2</v>
      </c>
      <c r="H3251" s="6">
        <v>7.0264499999999994E-2</v>
      </c>
      <c r="I3251" s="6">
        <v>7.2999999999999995E-2</v>
      </c>
      <c r="J3251" s="6">
        <v>6.8500000000000005E-2</v>
      </c>
      <c r="K3251" s="6">
        <v>6.8854600000000002E-2</v>
      </c>
      <c r="L3251" s="6">
        <v>6.9500000000000006E-2</v>
      </c>
      <c r="N3251" s="8">
        <v>1238800</v>
      </c>
      <c r="P3251" s="8">
        <v>100000</v>
      </c>
      <c r="R3251" s="8">
        <v>100000</v>
      </c>
      <c r="T3251" s="8">
        <v>12.388</v>
      </c>
      <c r="U3251" s="6">
        <v>6.9000000000000006E-2</v>
      </c>
      <c r="V3251">
        <f t="shared" si="273"/>
        <v>2022</v>
      </c>
      <c r="W3251">
        <f t="shared" si="274"/>
        <v>2022</v>
      </c>
      <c r="X3251" t="str">
        <f t="shared" si="275"/>
        <v>PBS0</v>
      </c>
    </row>
    <row r="3252" spans="1:24" x14ac:dyDescent="0.2">
      <c r="A3252" s="4">
        <v>44671</v>
      </c>
      <c r="B3252" s="4">
        <v>44672</v>
      </c>
      <c r="C3252" t="s">
        <v>1069</v>
      </c>
      <c r="D3252" t="s">
        <v>1020</v>
      </c>
      <c r="E3252" s="4">
        <v>45488</v>
      </c>
      <c r="F3252" s="6">
        <v>0.04</v>
      </c>
      <c r="H3252" s="6">
        <v>2.5792599999999999E-2</v>
      </c>
      <c r="K3252" s="6" t="s">
        <v>21</v>
      </c>
      <c r="T3252" s="8">
        <v>0</v>
      </c>
      <c r="U3252" s="6">
        <v>4.8399999999999999E-2</v>
      </c>
      <c r="V3252">
        <f t="shared" si="273"/>
        <v>2022</v>
      </c>
      <c r="W3252">
        <f t="shared" si="274"/>
        <v>2022</v>
      </c>
      <c r="X3252" t="str">
        <f t="shared" si="275"/>
        <v>PBS0</v>
      </c>
    </row>
    <row r="3253" spans="1:24" x14ac:dyDescent="0.2">
      <c r="A3253" s="4">
        <v>44671</v>
      </c>
      <c r="B3253" s="4">
        <v>44672</v>
      </c>
      <c r="C3253" t="s">
        <v>1069</v>
      </c>
      <c r="D3253" t="s">
        <v>1021</v>
      </c>
      <c r="E3253" s="4">
        <v>46218</v>
      </c>
      <c r="F3253" s="6">
        <v>4.8750000000000002E-2</v>
      </c>
      <c r="H3253" s="6">
        <v>4.9433199999999997E-2</v>
      </c>
      <c r="K3253" s="6">
        <v>4.8332699999999999E-2</v>
      </c>
      <c r="T3253" s="8">
        <v>0</v>
      </c>
      <c r="U3253" s="6">
        <v>5.1900000000000002E-2</v>
      </c>
      <c r="V3253">
        <f t="shared" si="273"/>
        <v>2022</v>
      </c>
      <c r="W3253">
        <f t="shared" si="274"/>
        <v>2022</v>
      </c>
      <c r="X3253" t="str">
        <f t="shared" si="275"/>
        <v>PBS0</v>
      </c>
    </row>
    <row r="3254" spans="1:24" x14ac:dyDescent="0.2">
      <c r="A3254" s="4">
        <v>44671</v>
      </c>
      <c r="B3254" s="4">
        <v>44672</v>
      </c>
      <c r="C3254" t="s">
        <v>1069</v>
      </c>
      <c r="D3254" t="s">
        <v>1008</v>
      </c>
      <c r="E3254" s="4">
        <v>46858</v>
      </c>
      <c r="F3254" s="6">
        <v>5.8749999999999997E-2</v>
      </c>
      <c r="H3254" s="6">
        <v>5.4589800000000001E-2</v>
      </c>
      <c r="K3254" s="6">
        <v>5.1786600000000002E-2</v>
      </c>
      <c r="N3254" s="8">
        <v>42000</v>
      </c>
      <c r="O3254" s="8">
        <v>1242000</v>
      </c>
      <c r="P3254" s="8">
        <v>42000</v>
      </c>
      <c r="Q3254" s="8">
        <v>1242000</v>
      </c>
      <c r="R3254" s="8">
        <v>42000</v>
      </c>
      <c r="S3254" s="8">
        <v>1242000</v>
      </c>
      <c r="T3254" s="8">
        <v>1</v>
      </c>
      <c r="U3254" s="6">
        <v>6.0499999999999998E-2</v>
      </c>
      <c r="V3254">
        <f t="shared" si="273"/>
        <v>2022</v>
      </c>
      <c r="W3254">
        <f t="shared" si="274"/>
        <v>2022</v>
      </c>
      <c r="X3254" t="str">
        <f t="shared" si="275"/>
        <v>PBS0</v>
      </c>
    </row>
    <row r="3255" spans="1:24" x14ac:dyDescent="0.2">
      <c r="A3255" s="4">
        <v>44671</v>
      </c>
      <c r="B3255" s="4">
        <v>44672</v>
      </c>
      <c r="C3255" t="s">
        <v>1069</v>
      </c>
      <c r="D3255" t="s">
        <v>981</v>
      </c>
      <c r="E3255" s="4">
        <v>49018</v>
      </c>
      <c r="F3255" s="6">
        <v>6.3750000000000001E-2</v>
      </c>
      <c r="H3255" s="6">
        <v>6.3146900000000006E-2</v>
      </c>
      <c r="K3255" s="6">
        <v>6.0499999999999998E-2</v>
      </c>
      <c r="N3255" s="8">
        <v>600000</v>
      </c>
      <c r="P3255" s="8">
        <v>600000</v>
      </c>
      <c r="R3255" s="8">
        <v>600000</v>
      </c>
      <c r="T3255" s="8">
        <v>1</v>
      </c>
      <c r="U3255" s="6">
        <v>6.6699999999999995E-2</v>
      </c>
      <c r="V3255">
        <f t="shared" si="273"/>
        <v>2022</v>
      </c>
      <c r="W3255">
        <f t="shared" si="274"/>
        <v>2022</v>
      </c>
      <c r="X3255" t="str">
        <f t="shared" si="275"/>
        <v>PBS0</v>
      </c>
    </row>
    <row r="3256" spans="1:24" x14ac:dyDescent="0.2">
      <c r="A3256" s="4">
        <v>44671</v>
      </c>
      <c r="B3256" s="4">
        <v>44672</v>
      </c>
      <c r="C3256" t="s">
        <v>1069</v>
      </c>
      <c r="D3256" t="s">
        <v>1056</v>
      </c>
      <c r="E3256" s="4">
        <v>53858</v>
      </c>
      <c r="F3256" s="6">
        <v>6.7500000000000004E-2</v>
      </c>
      <c r="H3256" s="6">
        <v>7.1140700000000001E-2</v>
      </c>
      <c r="K3256" s="6">
        <v>6.6557099999999994E-2</v>
      </c>
      <c r="N3256" s="8">
        <v>600000</v>
      </c>
      <c r="P3256" s="8">
        <v>600000</v>
      </c>
      <c r="R3256" s="8">
        <v>600000</v>
      </c>
      <c r="T3256" s="8">
        <v>1</v>
      </c>
      <c r="U3256" s="6">
        <v>6.9000000000000006E-2</v>
      </c>
      <c r="V3256">
        <f t="shared" si="273"/>
        <v>2022</v>
      </c>
      <c r="W3256">
        <f t="shared" si="274"/>
        <v>2022</v>
      </c>
      <c r="X3256" t="str">
        <f t="shared" si="275"/>
        <v>PBS0</v>
      </c>
    </row>
    <row r="3257" spans="1:24" x14ac:dyDescent="0.2">
      <c r="A3257" s="4">
        <v>44674</v>
      </c>
      <c r="B3257" s="4">
        <v>44676</v>
      </c>
      <c r="C3257" t="s">
        <v>1077</v>
      </c>
      <c r="D3257" t="s">
        <v>1056</v>
      </c>
      <c r="E3257" s="4">
        <v>53858</v>
      </c>
      <c r="F3257" s="6">
        <v>6.7500000000000004E-2</v>
      </c>
      <c r="H3257" s="6">
        <v>6.8843399999999999E-2</v>
      </c>
      <c r="K3257" s="6">
        <v>6.8843399999999999E-2</v>
      </c>
      <c r="M3257" s="8">
        <v>4000000</v>
      </c>
      <c r="N3257" s="8">
        <v>4000000</v>
      </c>
      <c r="O3257" s="8">
        <v>4000000</v>
      </c>
      <c r="P3257" s="8">
        <v>4000000</v>
      </c>
      <c r="Q3257" s="8">
        <v>4000000</v>
      </c>
      <c r="R3257" s="8">
        <v>4000000</v>
      </c>
      <c r="S3257" s="8">
        <v>4000000</v>
      </c>
      <c r="T3257" s="8">
        <v>1</v>
      </c>
      <c r="U3257" s="6"/>
      <c r="V3257">
        <f t="shared" si="273"/>
        <v>2022</v>
      </c>
      <c r="W3257">
        <f t="shared" si="274"/>
        <v>2022</v>
      </c>
      <c r="X3257" t="str">
        <f t="shared" si="275"/>
        <v>PBS0</v>
      </c>
    </row>
    <row r="3258" spans="1:24" x14ac:dyDescent="0.2">
      <c r="A3258" s="4">
        <v>44691</v>
      </c>
      <c r="B3258" s="4">
        <v>44693</v>
      </c>
      <c r="C3258" t="s">
        <v>628</v>
      </c>
      <c r="D3258" t="s">
        <v>1085</v>
      </c>
      <c r="E3258" s="4">
        <v>44783</v>
      </c>
      <c r="F3258" s="6" t="s">
        <v>630</v>
      </c>
      <c r="G3258" s="6">
        <v>2.4E-2</v>
      </c>
      <c r="H3258" s="6">
        <v>2.79189E-2</v>
      </c>
      <c r="I3258" s="6">
        <v>3.9E-2</v>
      </c>
      <c r="J3258" s="6">
        <v>2.4E-2</v>
      </c>
      <c r="K3258" s="6">
        <v>2.4457699999999999E-2</v>
      </c>
      <c r="L3258" s="6">
        <v>2.4500000000000001E-2</v>
      </c>
      <c r="M3258" s="8">
        <v>20000000</v>
      </c>
      <c r="N3258" s="8">
        <v>3560000</v>
      </c>
      <c r="O3258" s="8">
        <v>19740800</v>
      </c>
      <c r="P3258" s="8">
        <v>1900000</v>
      </c>
      <c r="Q3258" s="8">
        <v>7810000</v>
      </c>
      <c r="R3258" s="8">
        <v>1900000</v>
      </c>
      <c r="S3258" s="8">
        <v>7760000</v>
      </c>
      <c r="T3258" s="8">
        <v>1.8736842105263158</v>
      </c>
      <c r="U3258" s="6">
        <v>2.4500000000000001E-2</v>
      </c>
      <c r="V3258">
        <f t="shared" si="273"/>
        <v>2022</v>
      </c>
      <c r="W3258">
        <f t="shared" si="274"/>
        <v>2022</v>
      </c>
      <c r="X3258" t="str">
        <f t="shared" si="275"/>
        <v>SPN0</v>
      </c>
    </row>
    <row r="3259" spans="1:24" x14ac:dyDescent="0.2">
      <c r="A3259" s="4">
        <v>44691</v>
      </c>
      <c r="B3259" s="4">
        <v>44693</v>
      </c>
      <c r="C3259" t="s">
        <v>628</v>
      </c>
      <c r="D3259" t="s">
        <v>1059</v>
      </c>
      <c r="E3259" s="4">
        <v>44960</v>
      </c>
      <c r="F3259" s="6" t="s">
        <v>630</v>
      </c>
      <c r="G3259" s="6">
        <v>2.6200000000000001E-2</v>
      </c>
      <c r="H3259" s="6">
        <v>3.0227500000000001E-2</v>
      </c>
      <c r="I3259" s="6">
        <v>0.05</v>
      </c>
      <c r="J3259" s="6">
        <v>2.6200000000000001E-2</v>
      </c>
      <c r="K3259" s="6">
        <v>2.9134699999999999E-2</v>
      </c>
      <c r="L3259" s="6">
        <v>0.03</v>
      </c>
      <c r="N3259" s="8">
        <v>2595000</v>
      </c>
      <c r="P3259" s="8">
        <v>2450000</v>
      </c>
      <c r="R3259" s="8">
        <v>2450000</v>
      </c>
      <c r="T3259" s="8">
        <v>1.0591836734693878</v>
      </c>
      <c r="U3259" s="6">
        <v>2.92E-2</v>
      </c>
      <c r="V3259">
        <f t="shared" si="273"/>
        <v>2022</v>
      </c>
      <c r="W3259">
        <f t="shared" si="274"/>
        <v>2022</v>
      </c>
      <c r="X3259" t="str">
        <f t="shared" si="275"/>
        <v>SPN1</v>
      </c>
    </row>
    <row r="3260" spans="1:24" x14ac:dyDescent="0.2">
      <c r="A3260" s="4">
        <v>44691</v>
      </c>
      <c r="B3260" s="4">
        <v>44693</v>
      </c>
      <c r="C3260" t="s">
        <v>628</v>
      </c>
      <c r="D3260" t="s">
        <v>1012</v>
      </c>
      <c r="E3260" s="4">
        <v>46492</v>
      </c>
      <c r="F3260" s="6">
        <v>5.1249999999999997E-2</v>
      </c>
      <c r="G3260" s="6">
        <v>6.5699999999999995E-2</v>
      </c>
      <c r="H3260" s="6">
        <v>6.9123199999999996E-2</v>
      </c>
      <c r="I3260" s="6">
        <v>7.1499999999999994E-2</v>
      </c>
      <c r="J3260" s="6">
        <v>6.5699999999999995E-2</v>
      </c>
      <c r="K3260" s="6">
        <v>6.6250000000000003E-2</v>
      </c>
      <c r="L3260" s="6">
        <v>6.6400000000000001E-2</v>
      </c>
      <c r="N3260" s="8">
        <v>2919500</v>
      </c>
      <c r="P3260" s="8">
        <v>10000</v>
      </c>
      <c r="R3260" s="8">
        <v>10000</v>
      </c>
      <c r="T3260" s="8">
        <v>291.95</v>
      </c>
      <c r="U3260" s="6">
        <v>6.6299999999999998E-2</v>
      </c>
      <c r="V3260">
        <f t="shared" si="273"/>
        <v>2022</v>
      </c>
      <c r="W3260">
        <f t="shared" si="274"/>
        <v>2022</v>
      </c>
      <c r="X3260" t="str">
        <f t="shared" si="275"/>
        <v>FR00</v>
      </c>
    </row>
    <row r="3261" spans="1:24" x14ac:dyDescent="0.2">
      <c r="A3261" s="4">
        <v>44691</v>
      </c>
      <c r="B3261" s="4">
        <v>44693</v>
      </c>
      <c r="C3261" t="s">
        <v>628</v>
      </c>
      <c r="D3261" t="s">
        <v>1013</v>
      </c>
      <c r="E3261" s="4">
        <v>48319</v>
      </c>
      <c r="F3261" s="6">
        <v>6.3750000000000001E-2</v>
      </c>
      <c r="G3261" s="6">
        <v>7.2099999999999997E-2</v>
      </c>
      <c r="H3261" s="6">
        <v>7.4649800000000002E-2</v>
      </c>
      <c r="I3261" s="6">
        <v>7.9500000000000001E-2</v>
      </c>
      <c r="J3261" s="6">
        <v>7.2099999999999997E-2</v>
      </c>
      <c r="K3261" s="6">
        <v>7.3291499999999996E-2</v>
      </c>
      <c r="L3261" s="6">
        <v>7.3800000000000004E-2</v>
      </c>
      <c r="N3261" s="8">
        <v>7849500</v>
      </c>
      <c r="P3261" s="8">
        <v>2100000</v>
      </c>
      <c r="R3261" s="8">
        <v>2100000</v>
      </c>
      <c r="T3261" s="8">
        <v>3.737857142857143</v>
      </c>
      <c r="U3261" s="6">
        <v>7.3300000000000004E-2</v>
      </c>
      <c r="V3261">
        <f t="shared" si="273"/>
        <v>2022</v>
      </c>
      <c r="W3261">
        <f t="shared" si="274"/>
        <v>2022</v>
      </c>
      <c r="X3261" t="str">
        <f t="shared" si="275"/>
        <v>FR00</v>
      </c>
    </row>
    <row r="3262" spans="1:24" x14ac:dyDescent="0.2">
      <c r="A3262" s="4">
        <v>44691</v>
      </c>
      <c r="B3262" s="4">
        <v>44693</v>
      </c>
      <c r="C3262" t="s">
        <v>628</v>
      </c>
      <c r="D3262" t="s">
        <v>1052</v>
      </c>
      <c r="E3262" s="4">
        <v>50236</v>
      </c>
      <c r="F3262" s="6">
        <v>6.3750000000000001E-2</v>
      </c>
      <c r="G3262" s="6">
        <v>7.1499999999999994E-2</v>
      </c>
      <c r="H3262" s="6">
        <v>7.3742100000000005E-2</v>
      </c>
      <c r="I3262" s="6">
        <v>7.6899999999999996E-2</v>
      </c>
      <c r="J3262" s="6">
        <v>7.1499999999999994E-2</v>
      </c>
      <c r="K3262" s="6">
        <v>7.1785699999999994E-2</v>
      </c>
      <c r="L3262" s="6">
        <v>7.1800000000000003E-2</v>
      </c>
      <c r="N3262" s="8">
        <v>381000</v>
      </c>
      <c r="P3262" s="8">
        <v>200000</v>
      </c>
      <c r="R3262" s="8">
        <v>150000</v>
      </c>
      <c r="T3262" s="8">
        <v>2.54</v>
      </c>
      <c r="U3262" s="6">
        <v>7.2499999999999995E-2</v>
      </c>
      <c r="V3262">
        <f t="shared" si="273"/>
        <v>2022</v>
      </c>
      <c r="W3262">
        <f t="shared" si="274"/>
        <v>2022</v>
      </c>
      <c r="X3262" t="str">
        <f t="shared" si="275"/>
        <v>FR00</v>
      </c>
    </row>
    <row r="3263" spans="1:24" x14ac:dyDescent="0.2">
      <c r="A3263" s="4">
        <v>44691</v>
      </c>
      <c r="B3263" s="4">
        <v>44693</v>
      </c>
      <c r="C3263" t="s">
        <v>628</v>
      </c>
      <c r="D3263" t="s">
        <v>1014</v>
      </c>
      <c r="E3263" s="4">
        <v>52032</v>
      </c>
      <c r="F3263" s="6">
        <v>7.1249999999999994E-2</v>
      </c>
      <c r="G3263" s="6">
        <v>7.3599999999999999E-2</v>
      </c>
      <c r="H3263" s="6">
        <v>7.53495E-2</v>
      </c>
      <c r="I3263" s="6">
        <v>7.7499999999999999E-2</v>
      </c>
      <c r="J3263" s="6">
        <v>7.3599999999999999E-2</v>
      </c>
      <c r="K3263" s="6">
        <v>7.4589600000000006E-2</v>
      </c>
      <c r="L3263" s="6">
        <v>7.51E-2</v>
      </c>
      <c r="N3263" s="8">
        <v>2117800</v>
      </c>
      <c r="P3263" s="8">
        <v>1150000</v>
      </c>
      <c r="R3263" s="8">
        <v>1150000</v>
      </c>
      <c r="T3263" s="8">
        <v>1.8415652173913044</v>
      </c>
      <c r="U3263" s="6">
        <v>7.46E-2</v>
      </c>
      <c r="V3263">
        <f t="shared" si="273"/>
        <v>2022</v>
      </c>
      <c r="W3263">
        <f t="shared" si="274"/>
        <v>2022</v>
      </c>
      <c r="X3263" t="str">
        <f t="shared" si="275"/>
        <v>FR00</v>
      </c>
    </row>
    <row r="3264" spans="1:24" x14ac:dyDescent="0.2">
      <c r="A3264" s="4">
        <v>44691</v>
      </c>
      <c r="B3264" s="4">
        <v>44693</v>
      </c>
      <c r="C3264" t="s">
        <v>628</v>
      </c>
      <c r="D3264" t="s">
        <v>975</v>
      </c>
      <c r="E3264" s="4">
        <v>55380</v>
      </c>
      <c r="F3264" s="6">
        <v>6.8750000000000006E-2</v>
      </c>
      <c r="G3264" s="6">
        <v>7.2499999999999995E-2</v>
      </c>
      <c r="H3264" s="6">
        <v>7.3439900000000002E-2</v>
      </c>
      <c r="I3264" s="6">
        <v>7.7899999999999997E-2</v>
      </c>
      <c r="J3264" s="6">
        <v>7.2499999999999995E-2</v>
      </c>
      <c r="K3264" s="6">
        <v>0</v>
      </c>
      <c r="L3264" s="6">
        <v>0</v>
      </c>
      <c r="N3264" s="8">
        <v>318000</v>
      </c>
      <c r="R3264" s="8">
        <v>0</v>
      </c>
      <c r="T3264" s="8">
        <v>0</v>
      </c>
      <c r="U3264" s="6">
        <v>7.17E-2</v>
      </c>
      <c r="V3264">
        <f t="shared" si="273"/>
        <v>2022</v>
      </c>
      <c r="W3264">
        <f t="shared" si="274"/>
        <v>2022</v>
      </c>
      <c r="X3264" t="str">
        <f t="shared" si="275"/>
        <v>FR00</v>
      </c>
    </row>
    <row r="3265" spans="1:24" x14ac:dyDescent="0.2">
      <c r="A3265" s="4">
        <v>44692</v>
      </c>
      <c r="B3265" s="4">
        <v>44693</v>
      </c>
      <c r="C3265" t="s">
        <v>1081</v>
      </c>
      <c r="D3265" t="s">
        <v>1012</v>
      </c>
      <c r="E3265" s="4">
        <v>46492</v>
      </c>
      <c r="F3265" s="6">
        <v>5.1249999999999997E-2</v>
      </c>
      <c r="H3265" s="6">
        <v>5.6283E-2</v>
      </c>
      <c r="K3265" s="6">
        <v>6.6250000000000003E-2</v>
      </c>
      <c r="M3265" s="8">
        <v>12240000</v>
      </c>
      <c r="N3265" s="8">
        <v>20000</v>
      </c>
      <c r="O3265" s="8">
        <v>2225000</v>
      </c>
      <c r="P3265" s="8">
        <v>20000</v>
      </c>
      <c r="Q3265" s="8">
        <v>2225000</v>
      </c>
      <c r="R3265" s="8">
        <v>20000</v>
      </c>
      <c r="S3265" s="8">
        <v>2225000</v>
      </c>
      <c r="T3265" s="8">
        <v>1</v>
      </c>
      <c r="U3265" s="6">
        <v>6.6299999999999998E-2</v>
      </c>
      <c r="V3265">
        <f t="shared" si="273"/>
        <v>2022</v>
      </c>
      <c r="W3265">
        <f t="shared" si="274"/>
        <v>2022</v>
      </c>
      <c r="X3265" t="str">
        <f t="shared" si="275"/>
        <v>FR00</v>
      </c>
    </row>
    <row r="3266" spans="1:24" x14ac:dyDescent="0.2">
      <c r="A3266" s="4">
        <v>44692</v>
      </c>
      <c r="B3266" s="4">
        <v>44693</v>
      </c>
      <c r="C3266" t="s">
        <v>1081</v>
      </c>
      <c r="D3266" t="s">
        <v>1013</v>
      </c>
      <c r="E3266" s="4">
        <v>48319</v>
      </c>
      <c r="F3266" s="6">
        <v>6.3750000000000001E-2</v>
      </c>
      <c r="H3266" s="6">
        <v>6.7710900000000004E-2</v>
      </c>
      <c r="K3266" s="6">
        <v>7.3291499999999996E-2</v>
      </c>
      <c r="N3266" s="8">
        <v>1265000</v>
      </c>
      <c r="P3266" s="8">
        <v>1265000</v>
      </c>
      <c r="R3266" s="8">
        <v>1265000</v>
      </c>
      <c r="T3266" s="8">
        <v>1</v>
      </c>
      <c r="U3266" s="6">
        <v>7.3300000000000004E-2</v>
      </c>
      <c r="V3266">
        <f t="shared" si="273"/>
        <v>2022</v>
      </c>
      <c r="W3266">
        <f t="shared" si="274"/>
        <v>2022</v>
      </c>
      <c r="X3266" t="str">
        <f t="shared" si="275"/>
        <v>FR00</v>
      </c>
    </row>
    <row r="3267" spans="1:24" x14ac:dyDescent="0.2">
      <c r="A3267" s="4">
        <v>44692</v>
      </c>
      <c r="B3267" s="4">
        <v>44693</v>
      </c>
      <c r="C3267" t="s">
        <v>1081</v>
      </c>
      <c r="D3267" t="s">
        <v>1052</v>
      </c>
      <c r="E3267" s="4">
        <v>50236</v>
      </c>
      <c r="F3267" s="6">
        <v>6.3750000000000001E-2</v>
      </c>
      <c r="H3267" s="6">
        <v>6.7438100000000001E-2</v>
      </c>
      <c r="K3267" s="6">
        <v>7.1785699999999994E-2</v>
      </c>
      <c r="N3267" s="8">
        <v>0</v>
      </c>
      <c r="P3267" s="8">
        <v>0</v>
      </c>
      <c r="R3267" s="8">
        <v>0</v>
      </c>
      <c r="T3267" s="8">
        <v>0</v>
      </c>
      <c r="U3267" s="6">
        <v>7.2499999999999995E-2</v>
      </c>
      <c r="V3267">
        <f t="shared" si="273"/>
        <v>2022</v>
      </c>
      <c r="W3267">
        <f t="shared" si="274"/>
        <v>2022</v>
      </c>
      <c r="X3267" t="str">
        <f t="shared" si="275"/>
        <v>FR00</v>
      </c>
    </row>
    <row r="3268" spans="1:24" x14ac:dyDescent="0.2">
      <c r="A3268" s="4">
        <v>44692</v>
      </c>
      <c r="B3268" s="4">
        <v>44693</v>
      </c>
      <c r="C3268" t="s">
        <v>1081</v>
      </c>
      <c r="D3268" t="s">
        <v>1014</v>
      </c>
      <c r="E3268" s="4">
        <v>52032</v>
      </c>
      <c r="F3268" s="6">
        <v>7.1249999999999994E-2</v>
      </c>
      <c r="H3268" s="6">
        <v>7.1836800000000006E-2</v>
      </c>
      <c r="K3268" s="6">
        <v>7.4589600000000006E-2</v>
      </c>
      <c r="N3268" s="8">
        <v>940000</v>
      </c>
      <c r="P3268" s="8">
        <v>940000</v>
      </c>
      <c r="R3268" s="8">
        <v>940000</v>
      </c>
      <c r="T3268" s="8">
        <v>1</v>
      </c>
      <c r="U3268" s="6">
        <v>7.46E-2</v>
      </c>
      <c r="V3268">
        <f t="shared" si="273"/>
        <v>2022</v>
      </c>
      <c r="W3268">
        <f t="shared" si="274"/>
        <v>2022</v>
      </c>
      <c r="X3268" t="str">
        <f t="shared" si="275"/>
        <v>FR00</v>
      </c>
    </row>
    <row r="3269" spans="1:24" x14ac:dyDescent="0.2">
      <c r="A3269" s="4">
        <v>44698</v>
      </c>
      <c r="B3269" s="4">
        <v>44700</v>
      </c>
      <c r="C3269" t="s">
        <v>1053</v>
      </c>
      <c r="D3269" t="s">
        <v>1086</v>
      </c>
      <c r="E3269" s="4">
        <v>44880</v>
      </c>
      <c r="F3269" s="6" t="s">
        <v>630</v>
      </c>
      <c r="G3269" s="6">
        <v>2.47E-2</v>
      </c>
      <c r="H3269" s="6">
        <v>3.1427200000000002E-2</v>
      </c>
      <c r="I3269" s="6">
        <v>3.5999999999999997E-2</v>
      </c>
      <c r="J3269" s="6">
        <v>2.47E-2</v>
      </c>
      <c r="K3269" s="6">
        <v>2.47E-2</v>
      </c>
      <c r="L3269" s="6">
        <v>2.47E-2</v>
      </c>
      <c r="M3269" s="8">
        <v>11000000</v>
      </c>
      <c r="N3269" s="8">
        <v>6075000</v>
      </c>
      <c r="O3269" s="8">
        <v>17020500</v>
      </c>
      <c r="P3269" s="8">
        <v>450000</v>
      </c>
      <c r="Q3269" s="8">
        <v>4314000</v>
      </c>
      <c r="R3269" s="8">
        <v>250000</v>
      </c>
      <c r="S3269" s="8">
        <v>4277000</v>
      </c>
      <c r="T3269" s="8">
        <v>0</v>
      </c>
      <c r="U3269" s="6">
        <v>2.7E-2</v>
      </c>
      <c r="V3269">
        <f t="shared" si="273"/>
        <v>2022</v>
      </c>
      <c r="W3269">
        <f t="shared" si="274"/>
        <v>2022</v>
      </c>
      <c r="X3269" t="str">
        <f t="shared" si="275"/>
        <v>SPNS</v>
      </c>
    </row>
    <row r="3270" spans="1:24" x14ac:dyDescent="0.2">
      <c r="A3270" s="4">
        <v>44698</v>
      </c>
      <c r="B3270" s="4">
        <v>44700</v>
      </c>
      <c r="C3270" t="s">
        <v>1053</v>
      </c>
      <c r="D3270" t="s">
        <v>1020</v>
      </c>
      <c r="E3270" s="4">
        <v>45488</v>
      </c>
      <c r="F3270" s="6">
        <v>0.04</v>
      </c>
      <c r="G3270" s="6">
        <v>5.8500000000000003E-2</v>
      </c>
      <c r="H3270" s="6">
        <v>6.2353100000000002E-2</v>
      </c>
      <c r="I3270" s="6">
        <v>6.7500000000000004E-2</v>
      </c>
      <c r="J3270" s="6">
        <v>5.8500000000000003E-2</v>
      </c>
      <c r="K3270" s="6">
        <v>0</v>
      </c>
      <c r="L3270" s="6">
        <v>0</v>
      </c>
      <c r="N3270" s="8">
        <v>2867000</v>
      </c>
      <c r="P3270" s="8">
        <v>0</v>
      </c>
      <c r="R3270" s="8">
        <v>0</v>
      </c>
      <c r="T3270" s="8">
        <v>0</v>
      </c>
      <c r="U3270" s="6">
        <v>5.8000000000000003E-2</v>
      </c>
      <c r="V3270">
        <f t="shared" si="273"/>
        <v>2022</v>
      </c>
      <c r="W3270">
        <f t="shared" si="274"/>
        <v>2022</v>
      </c>
      <c r="X3270" t="str">
        <f t="shared" si="275"/>
        <v>PBS0</v>
      </c>
    </row>
    <row r="3271" spans="1:24" x14ac:dyDescent="0.2">
      <c r="A3271" s="4">
        <v>44698</v>
      </c>
      <c r="B3271" s="4">
        <v>44700</v>
      </c>
      <c r="C3271" t="s">
        <v>1053</v>
      </c>
      <c r="D3271" t="s">
        <v>1021</v>
      </c>
      <c r="E3271" s="4">
        <v>46218</v>
      </c>
      <c r="F3271" s="6">
        <v>4.8750000000000002E-2</v>
      </c>
      <c r="G3271" s="6">
        <v>0.06</v>
      </c>
      <c r="H3271" s="6">
        <v>6.5449199999999999E-2</v>
      </c>
      <c r="I3271" s="6">
        <v>7.0000000000000007E-2</v>
      </c>
      <c r="J3271" s="6">
        <v>0.06</v>
      </c>
      <c r="K3271" s="6">
        <v>6.2425000000000001E-2</v>
      </c>
      <c r="L3271" s="6">
        <v>6.3399999999999998E-2</v>
      </c>
      <c r="N3271" s="8">
        <v>1261000</v>
      </c>
      <c r="P3271" s="8">
        <v>0</v>
      </c>
      <c r="R3271" s="8">
        <v>545000</v>
      </c>
      <c r="T3271" s="8">
        <v>2.3137614678899081</v>
      </c>
      <c r="U3271" s="6">
        <v>6.25E-2</v>
      </c>
      <c r="V3271">
        <f t="shared" si="273"/>
        <v>2022</v>
      </c>
      <c r="W3271">
        <f t="shared" si="274"/>
        <v>2022</v>
      </c>
      <c r="X3271" t="str">
        <f t="shared" si="275"/>
        <v>PBS0</v>
      </c>
    </row>
    <row r="3272" spans="1:24" x14ac:dyDescent="0.2">
      <c r="A3272" s="4">
        <v>44698</v>
      </c>
      <c r="B3272" s="4">
        <v>44700</v>
      </c>
      <c r="C3272" t="s">
        <v>1053</v>
      </c>
      <c r="D3272" t="s">
        <v>981</v>
      </c>
      <c r="E3272" s="4">
        <v>49018</v>
      </c>
      <c r="F3272" s="6">
        <v>6.3750000000000001E-2</v>
      </c>
      <c r="G3272" s="6">
        <v>7.0000000000000007E-2</v>
      </c>
      <c r="H3272" s="6">
        <v>7.4309399999999998E-2</v>
      </c>
      <c r="I3272" s="6">
        <v>7.8700000000000006E-2</v>
      </c>
      <c r="J3272" s="6">
        <v>7.0000000000000007E-2</v>
      </c>
      <c r="K3272" s="6">
        <v>7.0460599999999998E-2</v>
      </c>
      <c r="L3272" s="6">
        <v>7.0999999999999994E-2</v>
      </c>
      <c r="N3272" s="8">
        <v>3352500</v>
      </c>
      <c r="P3272" s="8">
        <v>1800000</v>
      </c>
      <c r="R3272" s="8">
        <v>1450000</v>
      </c>
      <c r="T3272" s="8">
        <v>2.3120689655172413</v>
      </c>
      <c r="U3272" s="6">
        <v>7.1199999999999999E-2</v>
      </c>
      <c r="V3272">
        <f t="shared" si="273"/>
        <v>2022</v>
      </c>
      <c r="W3272">
        <f t="shared" si="274"/>
        <v>2022</v>
      </c>
      <c r="X3272" t="str">
        <f t="shared" si="275"/>
        <v>PBS0</v>
      </c>
    </row>
    <row r="3273" spans="1:24" x14ac:dyDescent="0.2">
      <c r="A3273" s="4">
        <v>44698</v>
      </c>
      <c r="B3273" s="4">
        <v>44700</v>
      </c>
      <c r="C3273" t="s">
        <v>1053</v>
      </c>
      <c r="D3273" t="s">
        <v>1055</v>
      </c>
      <c r="E3273" s="4">
        <v>50966</v>
      </c>
      <c r="F3273" s="6">
        <v>6.5000000000000002E-2</v>
      </c>
      <c r="G3273" s="6">
        <v>7.0000000000000007E-2</v>
      </c>
      <c r="H3273" s="6">
        <v>7.2710700000000003E-2</v>
      </c>
      <c r="I3273" s="6">
        <v>7.6999999999999999E-2</v>
      </c>
      <c r="J3273" s="6">
        <v>7.0000000000000007E-2</v>
      </c>
      <c r="K3273" s="6">
        <v>7.2499400000000006E-2</v>
      </c>
      <c r="L3273" s="6">
        <v>7.2999999999999995E-2</v>
      </c>
      <c r="N3273" s="8">
        <v>2472000</v>
      </c>
      <c r="P3273" s="8">
        <v>1230000</v>
      </c>
      <c r="R3273" s="8">
        <v>1230000</v>
      </c>
      <c r="T3273" s="8">
        <v>2.0097560975609756</v>
      </c>
      <c r="U3273" s="6">
        <v>7.2499999999999995E-2</v>
      </c>
      <c r="V3273">
        <f t="shared" si="273"/>
        <v>2022</v>
      </c>
      <c r="W3273">
        <f t="shared" si="274"/>
        <v>2022</v>
      </c>
      <c r="X3273" t="str">
        <f t="shared" si="275"/>
        <v>PBS0</v>
      </c>
    </row>
    <row r="3274" spans="1:24" x14ac:dyDescent="0.2">
      <c r="A3274" s="4">
        <v>44698</v>
      </c>
      <c r="B3274" s="4">
        <v>44700</v>
      </c>
      <c r="C3274" t="s">
        <v>1053</v>
      </c>
      <c r="D3274" t="s">
        <v>1056</v>
      </c>
      <c r="E3274" s="4">
        <v>53858</v>
      </c>
      <c r="F3274" s="6">
        <v>6.7500000000000004E-2</v>
      </c>
      <c r="G3274" s="6">
        <v>7.1999999999999995E-2</v>
      </c>
      <c r="H3274" s="6">
        <v>7.2670299999999993E-2</v>
      </c>
      <c r="I3274" s="6">
        <v>7.8E-2</v>
      </c>
      <c r="J3274" s="6">
        <v>7.1999999999999995E-2</v>
      </c>
      <c r="K3274" s="6">
        <v>7.2543999999999997E-2</v>
      </c>
      <c r="L3274" s="6">
        <v>7.2999999999999995E-2</v>
      </c>
      <c r="N3274" s="8">
        <v>993000</v>
      </c>
      <c r="P3274" s="8">
        <v>834000</v>
      </c>
      <c r="R3274" s="8">
        <v>802000</v>
      </c>
      <c r="T3274" s="8">
        <v>1.2381546134663342</v>
      </c>
      <c r="U3274" s="6">
        <v>7.2599999999999998E-2</v>
      </c>
      <c r="V3274">
        <f t="shared" si="273"/>
        <v>2022</v>
      </c>
      <c r="W3274">
        <f t="shared" si="274"/>
        <v>2022</v>
      </c>
      <c r="X3274" t="str">
        <f t="shared" si="275"/>
        <v>PBS0</v>
      </c>
    </row>
    <row r="3275" spans="1:24" x14ac:dyDescent="0.2">
      <c r="A3275" s="4">
        <v>44699</v>
      </c>
      <c r="B3275" s="4">
        <v>44700</v>
      </c>
      <c r="C3275" t="s">
        <v>1069</v>
      </c>
      <c r="D3275" t="s">
        <v>1021</v>
      </c>
      <c r="E3275" s="4">
        <v>46218</v>
      </c>
      <c r="F3275" s="6">
        <v>4.8750000000000002E-2</v>
      </c>
      <c r="H3275" s="6">
        <v>4.9433199999999997E-2</v>
      </c>
      <c r="K3275" s="6">
        <v>4.8332699999999999E-2</v>
      </c>
      <c r="S3275" s="8">
        <v>3285000</v>
      </c>
      <c r="T3275" s="8">
        <v>0</v>
      </c>
      <c r="U3275" s="6">
        <v>6.25E-2</v>
      </c>
      <c r="V3275">
        <f t="shared" si="273"/>
        <v>2022</v>
      </c>
      <c r="W3275">
        <f t="shared" si="274"/>
        <v>2022</v>
      </c>
      <c r="X3275" t="str">
        <f t="shared" si="275"/>
        <v>PBS0</v>
      </c>
    </row>
    <row r="3276" spans="1:24" x14ac:dyDescent="0.2">
      <c r="A3276" s="4">
        <v>44699</v>
      </c>
      <c r="B3276" s="4">
        <v>44700</v>
      </c>
      <c r="C3276" t="s">
        <v>1069</v>
      </c>
      <c r="D3276" t="s">
        <v>981</v>
      </c>
      <c r="E3276" s="4">
        <v>49018</v>
      </c>
      <c r="F3276" s="6">
        <v>6.3750000000000001E-2</v>
      </c>
      <c r="H3276" s="6">
        <v>6.3146900000000006E-2</v>
      </c>
      <c r="K3276" s="6">
        <v>6.0499999999999998E-2</v>
      </c>
      <c r="N3276" s="8">
        <v>490000</v>
      </c>
      <c r="O3276" s="8">
        <v>3285000</v>
      </c>
      <c r="P3276" s="8">
        <v>490000</v>
      </c>
      <c r="Q3276" s="8">
        <v>3285000</v>
      </c>
      <c r="R3276" s="8">
        <v>490000</v>
      </c>
      <c r="T3276" s="8">
        <v>1</v>
      </c>
      <c r="U3276" s="6">
        <v>7.1199999999999999E-2</v>
      </c>
      <c r="V3276">
        <f t="shared" si="273"/>
        <v>2022</v>
      </c>
      <c r="W3276">
        <f t="shared" si="274"/>
        <v>2022</v>
      </c>
      <c r="X3276" t="str">
        <f t="shared" si="275"/>
        <v>PBS0</v>
      </c>
    </row>
    <row r="3277" spans="1:24" x14ac:dyDescent="0.2">
      <c r="A3277" s="4">
        <v>44699</v>
      </c>
      <c r="B3277" s="4">
        <v>44700</v>
      </c>
      <c r="C3277" t="s">
        <v>1069</v>
      </c>
      <c r="D3277" t="s">
        <v>1055</v>
      </c>
      <c r="E3277" s="4">
        <v>50966</v>
      </c>
      <c r="F3277" s="6">
        <v>6.5000000000000002E-2</v>
      </c>
      <c r="G3277" s="6">
        <v>6.6100000000000006E-2</v>
      </c>
      <c r="H3277" s="6">
        <v>7.1140700000000001E-2</v>
      </c>
      <c r="I3277" s="6">
        <v>7.1900000000000006E-2</v>
      </c>
      <c r="J3277" s="6">
        <v>6.6100000000000006E-2</v>
      </c>
      <c r="K3277" s="6">
        <v>6.6557099999999994E-2</v>
      </c>
      <c r="L3277" s="6">
        <v>6.7000000000000004E-2</v>
      </c>
      <c r="N3277" s="8">
        <v>2380000</v>
      </c>
      <c r="P3277" s="8">
        <v>2380000</v>
      </c>
      <c r="R3277" s="8">
        <v>2380000</v>
      </c>
      <c r="T3277" s="8">
        <v>1</v>
      </c>
      <c r="U3277" s="6">
        <v>7.2499999999999995E-2</v>
      </c>
      <c r="V3277">
        <f t="shared" si="273"/>
        <v>2022</v>
      </c>
      <c r="W3277">
        <f t="shared" si="274"/>
        <v>2022</v>
      </c>
      <c r="X3277" t="str">
        <f t="shared" si="275"/>
        <v>PBS0</v>
      </c>
    </row>
    <row r="3278" spans="1:24" x14ac:dyDescent="0.2">
      <c r="A3278" s="4">
        <v>44699</v>
      </c>
      <c r="B3278" s="4">
        <v>44700</v>
      </c>
      <c r="C3278" t="s">
        <v>1069</v>
      </c>
      <c r="D3278" t="s">
        <v>1056</v>
      </c>
      <c r="E3278" s="4">
        <v>53858</v>
      </c>
      <c r="F3278" s="6">
        <v>6.7500000000000004E-2</v>
      </c>
      <c r="H3278" s="6">
        <v>7.1140700000000001E-2</v>
      </c>
      <c r="K3278" s="6">
        <v>6.6557099999999994E-2</v>
      </c>
      <c r="N3278" s="8">
        <v>415000</v>
      </c>
      <c r="P3278" s="8">
        <v>415000</v>
      </c>
      <c r="R3278" s="8">
        <v>415000</v>
      </c>
      <c r="T3278" s="8">
        <v>1</v>
      </c>
      <c r="U3278" s="6">
        <v>7.2599999999999998E-2</v>
      </c>
      <c r="V3278">
        <f t="shared" si="273"/>
        <v>2022</v>
      </c>
      <c r="W3278">
        <f t="shared" si="274"/>
        <v>2022</v>
      </c>
      <c r="X3278" t="str">
        <f t="shared" si="275"/>
        <v>PBS0</v>
      </c>
    </row>
    <row r="3279" spans="1:24" x14ac:dyDescent="0.2">
      <c r="A3279" s="4">
        <v>44694</v>
      </c>
      <c r="B3279" s="4">
        <v>44699</v>
      </c>
      <c r="C3279" t="s">
        <v>1087</v>
      </c>
      <c r="D3279" t="s">
        <v>1014</v>
      </c>
      <c r="E3279" s="4">
        <v>52032</v>
      </c>
      <c r="F3279" s="6">
        <v>7.1249999999999994E-2</v>
      </c>
      <c r="K3279" s="6">
        <v>7.4839600000000006E-2</v>
      </c>
      <c r="M3279" s="8">
        <v>4000000</v>
      </c>
      <c r="N3279" s="8">
        <v>4000000</v>
      </c>
      <c r="O3279" s="8">
        <v>4000000</v>
      </c>
      <c r="P3279" s="8">
        <v>4000000</v>
      </c>
      <c r="Q3279" s="8">
        <v>4000000</v>
      </c>
      <c r="R3279" s="8">
        <v>4000000</v>
      </c>
      <c r="S3279" s="8">
        <v>4000000</v>
      </c>
      <c r="T3279" s="8">
        <v>1</v>
      </c>
      <c r="U3279" s="6"/>
      <c r="V3279">
        <f t="shared" si="273"/>
        <v>2022</v>
      </c>
      <c r="W3279">
        <f t="shared" si="274"/>
        <v>2022</v>
      </c>
      <c r="X3279" t="str">
        <f t="shared" si="275"/>
        <v>FR00</v>
      </c>
    </row>
    <row r="3280" spans="1:24" x14ac:dyDescent="0.2">
      <c r="A3280" s="4">
        <v>44700</v>
      </c>
      <c r="B3280" s="4">
        <v>44704</v>
      </c>
      <c r="C3280" t="s">
        <v>1088</v>
      </c>
      <c r="D3280" t="s">
        <v>377</v>
      </c>
      <c r="E3280" s="4">
        <v>48714</v>
      </c>
      <c r="F3280" s="6">
        <v>6.6250000000000003E-2</v>
      </c>
      <c r="K3280" s="6">
        <v>7.3700000000000002E-2</v>
      </c>
      <c r="M3280" s="8">
        <v>1209304</v>
      </c>
      <c r="N3280" s="8">
        <v>1209304</v>
      </c>
      <c r="O3280" s="8">
        <v>1209304</v>
      </c>
      <c r="P3280" s="8">
        <v>1209304</v>
      </c>
      <c r="Q3280" s="8">
        <v>1209304</v>
      </c>
      <c r="R3280" s="8">
        <v>1209304</v>
      </c>
      <c r="S3280" s="8">
        <v>1209304</v>
      </c>
      <c r="T3280" s="8">
        <v>1</v>
      </c>
      <c r="U3280" s="6"/>
      <c r="V3280">
        <f t="shared" si="273"/>
        <v>2022</v>
      </c>
      <c r="W3280">
        <f t="shared" si="274"/>
        <v>2022</v>
      </c>
      <c r="X3280" t="str">
        <f t="shared" si="275"/>
        <v>FR00</v>
      </c>
    </row>
    <row r="3281" spans="1:24" x14ac:dyDescent="0.2">
      <c r="A3281" s="4">
        <v>44705</v>
      </c>
      <c r="B3281" s="4">
        <v>44708</v>
      </c>
      <c r="C3281" t="s">
        <v>628</v>
      </c>
      <c r="D3281" t="s">
        <v>1089</v>
      </c>
      <c r="E3281" s="4">
        <v>44798</v>
      </c>
      <c r="F3281" s="6" t="s">
        <v>630</v>
      </c>
      <c r="G3281" s="6">
        <v>2.0899999999999998E-2</v>
      </c>
      <c r="H3281" s="6">
        <v>2.36513E-2</v>
      </c>
      <c r="I3281" s="6">
        <v>2.7E-2</v>
      </c>
      <c r="J3281" s="6">
        <v>2.0899999999999998E-2</v>
      </c>
      <c r="K3281" s="6">
        <v>2.10406E-2</v>
      </c>
      <c r="L3281" s="6">
        <v>2.1399999999999999E-2</v>
      </c>
      <c r="M3281" s="8">
        <v>20000000</v>
      </c>
      <c r="N3281" s="8">
        <v>10635000</v>
      </c>
      <c r="O3281" s="8">
        <v>39415400</v>
      </c>
      <c r="P3281" s="8">
        <v>7800000</v>
      </c>
      <c r="Q3281" s="8">
        <v>26400000</v>
      </c>
      <c r="R3281" s="8">
        <v>2000000</v>
      </c>
      <c r="S3281" s="8">
        <v>20000000</v>
      </c>
      <c r="T3281" s="8">
        <v>5.3174999999999999</v>
      </c>
      <c r="U3281" s="6">
        <v>2.3E-2</v>
      </c>
      <c r="V3281">
        <f t="shared" si="273"/>
        <v>2022</v>
      </c>
      <c r="W3281">
        <f t="shared" si="274"/>
        <v>2022</v>
      </c>
      <c r="X3281" t="str">
        <f t="shared" si="275"/>
        <v>SPN0</v>
      </c>
    </row>
    <row r="3282" spans="1:24" x14ac:dyDescent="0.2">
      <c r="A3282" s="4">
        <v>44705</v>
      </c>
      <c r="B3282" s="4">
        <v>44708</v>
      </c>
      <c r="C3282" t="s">
        <v>628</v>
      </c>
      <c r="D3282" t="s">
        <v>1090</v>
      </c>
      <c r="E3282" s="4">
        <v>45072</v>
      </c>
      <c r="F3282" s="6" t="s">
        <v>630</v>
      </c>
      <c r="G3282" s="6">
        <v>0.03</v>
      </c>
      <c r="H3282" s="6">
        <v>3.30827E-2</v>
      </c>
      <c r="I3282" s="6">
        <v>3.5000000000000003E-2</v>
      </c>
      <c r="J3282" s="6">
        <v>0.03</v>
      </c>
      <c r="K3282" s="6">
        <v>3.0414500000000001E-2</v>
      </c>
      <c r="L3282" s="6">
        <v>3.1E-2</v>
      </c>
      <c r="N3282" s="8">
        <v>2250000</v>
      </c>
      <c r="P3282" s="8">
        <v>950000</v>
      </c>
      <c r="R3282" s="8">
        <v>950000</v>
      </c>
      <c r="T3282" s="8">
        <v>2.3684210526315788</v>
      </c>
      <c r="U3282" s="6">
        <v>3.0499999999999999E-2</v>
      </c>
      <c r="V3282">
        <f t="shared" si="273"/>
        <v>2022</v>
      </c>
      <c r="W3282">
        <f t="shared" si="274"/>
        <v>2022</v>
      </c>
      <c r="X3282" t="str">
        <f t="shared" si="275"/>
        <v>SPN1</v>
      </c>
    </row>
    <row r="3283" spans="1:24" x14ac:dyDescent="0.2">
      <c r="A3283" s="4">
        <v>44705</v>
      </c>
      <c r="B3283" s="4">
        <v>44708</v>
      </c>
      <c r="C3283" t="s">
        <v>628</v>
      </c>
      <c r="D3283" t="s">
        <v>1012</v>
      </c>
      <c r="E3283" s="4">
        <v>46492</v>
      </c>
      <c r="F3283" s="6">
        <v>5.1249999999999997E-2</v>
      </c>
      <c r="G3283" s="6">
        <v>6.1800000000000001E-2</v>
      </c>
      <c r="H3283" s="6">
        <v>6.3319299999999995E-2</v>
      </c>
      <c r="I3283" s="6">
        <v>6.6000000000000003E-2</v>
      </c>
      <c r="J3283" s="6">
        <v>6.1800000000000001E-2</v>
      </c>
      <c r="K3283" s="6">
        <v>6.2491400000000003E-2</v>
      </c>
      <c r="L3283" s="6">
        <v>6.3299999999999995E-2</v>
      </c>
      <c r="N3283" s="8">
        <v>7086300</v>
      </c>
      <c r="P3283" s="8">
        <v>4350000</v>
      </c>
      <c r="R3283" s="8">
        <v>4350000</v>
      </c>
      <c r="T3283" s="8">
        <v>1.6290344827586207</v>
      </c>
      <c r="U3283" s="6">
        <v>6.25E-2</v>
      </c>
      <c r="V3283">
        <f t="shared" si="273"/>
        <v>2022</v>
      </c>
      <c r="W3283">
        <f t="shared" si="274"/>
        <v>2022</v>
      </c>
      <c r="X3283" t="str">
        <f t="shared" si="275"/>
        <v>FR00</v>
      </c>
    </row>
    <row r="3284" spans="1:24" x14ac:dyDescent="0.2">
      <c r="A3284" s="4">
        <v>44705</v>
      </c>
      <c r="B3284" s="4">
        <v>44708</v>
      </c>
      <c r="C3284" t="s">
        <v>628</v>
      </c>
      <c r="D3284" t="s">
        <v>1013</v>
      </c>
      <c r="E3284" s="4">
        <v>48319</v>
      </c>
      <c r="F3284" s="6">
        <v>6.3750000000000001E-2</v>
      </c>
      <c r="G3284" s="6">
        <v>7.1199999999999999E-2</v>
      </c>
      <c r="H3284" s="6">
        <v>7.2337899999999997E-2</v>
      </c>
      <c r="I3284" s="6">
        <v>7.3999999999999996E-2</v>
      </c>
      <c r="J3284" s="6">
        <v>7.1199999999999999E-2</v>
      </c>
      <c r="K3284" s="6">
        <v>7.1952600000000005E-2</v>
      </c>
      <c r="L3284" s="6">
        <v>7.2499999999999995E-2</v>
      </c>
      <c r="N3284" s="8">
        <v>12571700</v>
      </c>
      <c r="P3284" s="8">
        <v>9250000</v>
      </c>
      <c r="R3284" s="8">
        <v>8650000</v>
      </c>
      <c r="T3284" s="8">
        <v>1.4533757225433526</v>
      </c>
      <c r="U3284" s="6">
        <v>7.1999999999999995E-2</v>
      </c>
      <c r="V3284">
        <f t="shared" si="273"/>
        <v>2022</v>
      </c>
      <c r="W3284">
        <f t="shared" si="274"/>
        <v>2022</v>
      </c>
      <c r="X3284" t="str">
        <f t="shared" si="275"/>
        <v>FR00</v>
      </c>
    </row>
    <row r="3285" spans="1:24" x14ac:dyDescent="0.2">
      <c r="A3285" s="4">
        <v>44705</v>
      </c>
      <c r="B3285" s="4">
        <v>44708</v>
      </c>
      <c r="C3285" t="s">
        <v>628</v>
      </c>
      <c r="D3285" t="s">
        <v>1052</v>
      </c>
      <c r="E3285" s="4">
        <v>50236</v>
      </c>
      <c r="F3285" s="6">
        <v>6.3750000000000001E-2</v>
      </c>
      <c r="G3285" s="6">
        <v>7.3200000000000001E-2</v>
      </c>
      <c r="H3285" s="6">
        <v>7.3885999999999993E-2</v>
      </c>
      <c r="I3285" s="6">
        <v>7.5999999999999998E-2</v>
      </c>
      <c r="J3285" s="6">
        <v>7.3200000000000001E-2</v>
      </c>
      <c r="K3285" s="6">
        <v>7.3390300000000006E-2</v>
      </c>
      <c r="L3285" s="6">
        <v>7.3800000000000004E-2</v>
      </c>
      <c r="N3285" s="8">
        <v>3302400</v>
      </c>
      <c r="P3285" s="8">
        <v>1650000</v>
      </c>
      <c r="R3285" s="8">
        <v>1650000</v>
      </c>
      <c r="T3285" s="8">
        <v>2.0014545454545454</v>
      </c>
      <c r="U3285" s="6">
        <v>7.3400000000000007E-2</v>
      </c>
      <c r="V3285">
        <f t="shared" si="273"/>
        <v>2022</v>
      </c>
      <c r="W3285">
        <f t="shared" si="274"/>
        <v>2022</v>
      </c>
      <c r="X3285" t="str">
        <f t="shared" si="275"/>
        <v>FR00</v>
      </c>
    </row>
    <row r="3286" spans="1:24" x14ac:dyDescent="0.2">
      <c r="A3286" s="4">
        <v>44705</v>
      </c>
      <c r="B3286" s="4">
        <v>44708</v>
      </c>
      <c r="C3286" t="s">
        <v>628</v>
      </c>
      <c r="D3286" t="s">
        <v>1014</v>
      </c>
      <c r="E3286" s="4">
        <v>52032</v>
      </c>
      <c r="F3286" s="6">
        <v>7.1249999999999994E-2</v>
      </c>
      <c r="G3286" s="6">
        <v>7.2499999999999995E-2</v>
      </c>
      <c r="H3286" s="6">
        <v>7.3972599999999999E-2</v>
      </c>
      <c r="I3286" s="6">
        <v>7.5999999999999998E-2</v>
      </c>
      <c r="J3286" s="6">
        <v>7.2499999999999995E-2</v>
      </c>
      <c r="K3286" s="6">
        <v>7.3485800000000004E-2</v>
      </c>
      <c r="L3286" s="6">
        <v>7.3999999999999996E-2</v>
      </c>
      <c r="N3286" s="8">
        <v>3135800</v>
      </c>
      <c r="P3286" s="8">
        <v>2300000</v>
      </c>
      <c r="R3286" s="8">
        <v>2300000</v>
      </c>
      <c r="T3286" s="8">
        <v>1.3633913043478261</v>
      </c>
      <c r="U3286" s="6">
        <v>7.3499999999999996E-2</v>
      </c>
      <c r="V3286">
        <f t="shared" si="273"/>
        <v>2022</v>
      </c>
      <c r="W3286">
        <f t="shared" si="274"/>
        <v>2022</v>
      </c>
      <c r="X3286" t="str">
        <f t="shared" si="275"/>
        <v>FR00</v>
      </c>
    </row>
    <row r="3287" spans="1:24" x14ac:dyDescent="0.2">
      <c r="A3287" s="4">
        <v>44705</v>
      </c>
      <c r="B3287" s="4">
        <v>44708</v>
      </c>
      <c r="C3287" t="s">
        <v>628</v>
      </c>
      <c r="D3287" t="s">
        <v>975</v>
      </c>
      <c r="E3287" s="4">
        <v>55380</v>
      </c>
      <c r="F3287" s="6">
        <v>6.8750000000000006E-2</v>
      </c>
      <c r="G3287" s="6">
        <v>7.2700000000000001E-2</v>
      </c>
      <c r="H3287" s="6">
        <v>7.3833700000000002E-2</v>
      </c>
      <c r="I3287" s="6">
        <v>7.4999999999999997E-2</v>
      </c>
      <c r="J3287" s="6">
        <v>7.2700000000000001E-2</v>
      </c>
      <c r="K3287" s="6">
        <v>7.2887999999999994E-2</v>
      </c>
      <c r="L3287" s="6">
        <v>7.3499999999999996E-2</v>
      </c>
      <c r="N3287" s="8">
        <v>434200</v>
      </c>
      <c r="P3287" s="8">
        <v>100000</v>
      </c>
      <c r="R3287" s="8">
        <v>100000</v>
      </c>
      <c r="T3287" s="8">
        <v>4.3419999999999996</v>
      </c>
      <c r="U3287" s="6">
        <v>7.2900000000000006E-2</v>
      </c>
      <c r="V3287">
        <f t="shared" si="273"/>
        <v>2022</v>
      </c>
      <c r="W3287">
        <f t="shared" si="274"/>
        <v>2022</v>
      </c>
      <c r="X3287" t="str">
        <f t="shared" si="275"/>
        <v>FR00</v>
      </c>
    </row>
    <row r="3288" spans="1:24" x14ac:dyDescent="0.2">
      <c r="A3288" s="4">
        <v>44705</v>
      </c>
      <c r="B3288" s="4">
        <v>44718</v>
      </c>
      <c r="C3288" t="s">
        <v>1091</v>
      </c>
      <c r="D3288" t="s">
        <v>1092</v>
      </c>
      <c r="E3288" s="4">
        <v>46544</v>
      </c>
      <c r="F3288" s="6">
        <v>4.3999999999999997E-2</v>
      </c>
      <c r="K3288" s="6">
        <v>4.3999999999999997E-2</v>
      </c>
      <c r="N3288" s="8">
        <f>1750000*14.431</f>
        <v>25254250</v>
      </c>
      <c r="O3288" s="8">
        <v>46900750</v>
      </c>
      <c r="P3288" s="8">
        <v>1750000</v>
      </c>
      <c r="Q3288" s="8">
        <v>46900750</v>
      </c>
      <c r="R3288" s="8">
        <v>1750000</v>
      </c>
      <c r="S3288" s="8">
        <v>46900750</v>
      </c>
      <c r="T3288" s="8">
        <v>1</v>
      </c>
      <c r="U3288" s="6"/>
      <c r="V3288">
        <f t="shared" si="273"/>
        <v>2022</v>
      </c>
      <c r="W3288">
        <f t="shared" si="274"/>
        <v>2022</v>
      </c>
      <c r="X3288" t="str">
        <f t="shared" si="275"/>
        <v>SNI0</v>
      </c>
    </row>
    <row r="3289" spans="1:24" x14ac:dyDescent="0.2">
      <c r="A3289" s="4">
        <v>44705</v>
      </c>
      <c r="B3289" s="4">
        <v>44718</v>
      </c>
      <c r="C3289" t="s">
        <v>1091</v>
      </c>
      <c r="D3289" t="s">
        <v>1093</v>
      </c>
      <c r="E3289" s="4">
        <v>48371</v>
      </c>
      <c r="F3289" s="6">
        <v>4.7E-2</v>
      </c>
      <c r="K3289" s="6">
        <v>4.7E-2</v>
      </c>
      <c r="N3289" s="8">
        <f>1500000*14.431</f>
        <v>21646500</v>
      </c>
      <c r="P3289" s="8">
        <v>1500000</v>
      </c>
      <c r="R3289" s="8">
        <v>1500000</v>
      </c>
      <c r="T3289" s="8">
        <v>1</v>
      </c>
      <c r="U3289" s="6"/>
      <c r="V3289">
        <f t="shared" si="273"/>
        <v>2022</v>
      </c>
      <c r="W3289">
        <f t="shared" si="274"/>
        <v>2022</v>
      </c>
      <c r="X3289" t="str">
        <f t="shared" si="275"/>
        <v>SNI0</v>
      </c>
    </row>
    <row r="3290" spans="1:24" x14ac:dyDescent="0.2">
      <c r="A3290" s="4">
        <v>44708</v>
      </c>
      <c r="B3290" s="4">
        <v>44712</v>
      </c>
      <c r="C3290" t="s">
        <v>1094</v>
      </c>
      <c r="D3290" t="s">
        <v>1078</v>
      </c>
      <c r="E3290" s="4">
        <v>51940</v>
      </c>
      <c r="F3290" s="6">
        <v>6.7500000000000004E-2</v>
      </c>
      <c r="K3290" s="6">
        <v>7.1800000000000003E-2</v>
      </c>
      <c r="N3290" s="8">
        <v>109681</v>
      </c>
      <c r="O3290" s="8">
        <v>109681</v>
      </c>
      <c r="P3290" s="8">
        <v>109681</v>
      </c>
      <c r="Q3290" s="8">
        <v>109681</v>
      </c>
      <c r="R3290" s="8">
        <v>109681</v>
      </c>
      <c r="S3290" s="8">
        <v>109681</v>
      </c>
      <c r="T3290" s="8">
        <v>1</v>
      </c>
      <c r="U3290" s="6"/>
      <c r="V3290">
        <f t="shared" si="273"/>
        <v>2022</v>
      </c>
      <c r="W3290">
        <f t="shared" si="274"/>
        <v>2022</v>
      </c>
      <c r="X3290" t="str">
        <f t="shared" si="275"/>
        <v>PBS0</v>
      </c>
    </row>
    <row r="3291" spans="1:24" x14ac:dyDescent="0.2">
      <c r="A3291" s="4">
        <v>44712</v>
      </c>
      <c r="B3291" s="4">
        <v>44715</v>
      </c>
      <c r="C3291" t="s">
        <v>1053</v>
      </c>
      <c r="D3291" t="s">
        <v>1086</v>
      </c>
      <c r="E3291" s="4">
        <v>44880</v>
      </c>
      <c r="F3291" s="6" t="s">
        <v>630</v>
      </c>
      <c r="G3291" s="6">
        <v>2.0799999999999999E-2</v>
      </c>
      <c r="H3291" s="6">
        <v>2.41005E-2</v>
      </c>
      <c r="I3291" s="6">
        <v>3.5000000000000003E-2</v>
      </c>
      <c r="J3291" s="6">
        <v>2.0799999999999999E-2</v>
      </c>
      <c r="K3291" s="6">
        <v>2.1049999999999999E-2</v>
      </c>
      <c r="L3291" s="6">
        <v>2.1299999999999999E-2</v>
      </c>
      <c r="M3291" s="8">
        <v>11000000</v>
      </c>
      <c r="N3291" s="8">
        <v>7915000</v>
      </c>
      <c r="O3291" s="8">
        <v>20215600</v>
      </c>
      <c r="P3291" s="8">
        <v>7915000</v>
      </c>
      <c r="Q3291" s="8">
        <v>13615000</v>
      </c>
      <c r="R3291" s="8">
        <v>2450000</v>
      </c>
      <c r="S3291" s="8">
        <v>8000000</v>
      </c>
      <c r="T3291" s="8">
        <v>3.2306122448979591</v>
      </c>
      <c r="U3291" s="6">
        <v>2.7E-2</v>
      </c>
      <c r="V3291">
        <f t="shared" si="273"/>
        <v>2022</v>
      </c>
      <c r="W3291">
        <f t="shared" si="274"/>
        <v>2022</v>
      </c>
      <c r="X3291" t="str">
        <f t="shared" si="275"/>
        <v>SPNS</v>
      </c>
    </row>
    <row r="3292" spans="1:24" x14ac:dyDescent="0.2">
      <c r="A3292" s="4">
        <v>44712</v>
      </c>
      <c r="B3292" s="4">
        <v>44715</v>
      </c>
      <c r="C3292" t="s">
        <v>1053</v>
      </c>
      <c r="D3292" t="s">
        <v>1020</v>
      </c>
      <c r="E3292" s="4">
        <v>45488</v>
      </c>
      <c r="F3292" s="6">
        <v>0.04</v>
      </c>
      <c r="G3292" s="6">
        <v>5.1799999999999999E-2</v>
      </c>
      <c r="H3292" s="6">
        <v>5.3290900000000002E-2</v>
      </c>
      <c r="I3292" s="6">
        <v>5.8999999999999997E-2</v>
      </c>
      <c r="J3292" s="6">
        <v>5.1799999999999999E-2</v>
      </c>
      <c r="K3292" s="6">
        <v>5.25435E-2</v>
      </c>
      <c r="L3292" s="6">
        <v>5.3499999999999999E-2</v>
      </c>
      <c r="N3292" s="8">
        <v>5915000</v>
      </c>
      <c r="P3292" s="8">
        <v>4200000</v>
      </c>
      <c r="R3292" s="8">
        <v>4050000</v>
      </c>
      <c r="T3292" s="8">
        <v>1.4604938271604939</v>
      </c>
      <c r="U3292" s="6">
        <v>5.2600000000000001E-2</v>
      </c>
      <c r="V3292">
        <f t="shared" si="273"/>
        <v>2022</v>
      </c>
      <c r="W3292">
        <f t="shared" si="274"/>
        <v>2022</v>
      </c>
      <c r="X3292" t="str">
        <f t="shared" si="275"/>
        <v>PBS0</v>
      </c>
    </row>
    <row r="3293" spans="1:24" x14ac:dyDescent="0.2">
      <c r="A3293" s="4">
        <v>44712</v>
      </c>
      <c r="B3293" s="4">
        <v>44715</v>
      </c>
      <c r="C3293" t="s">
        <v>1053</v>
      </c>
      <c r="D3293" t="s">
        <v>1021</v>
      </c>
      <c r="E3293" s="4">
        <v>46218</v>
      </c>
      <c r="F3293" s="6">
        <v>4.8750000000000002E-2</v>
      </c>
      <c r="G3293" s="6">
        <v>5.9499999999999997E-2</v>
      </c>
      <c r="H3293" s="6">
        <v>6.2695699999999993E-2</v>
      </c>
      <c r="I3293" s="6">
        <v>6.5000000000000002E-2</v>
      </c>
      <c r="J3293" s="6">
        <v>5.9499999999999997E-2</v>
      </c>
      <c r="K3293" s="6">
        <v>5.9963200000000001E-2</v>
      </c>
      <c r="L3293" s="6">
        <v>6.0499999999999998E-2</v>
      </c>
      <c r="N3293" s="8">
        <v>2789000</v>
      </c>
      <c r="P3293" s="8">
        <v>300000</v>
      </c>
      <c r="R3293" s="8">
        <v>300000</v>
      </c>
      <c r="T3293" s="8">
        <v>9.2966666666666669</v>
      </c>
      <c r="U3293" s="6">
        <v>0.06</v>
      </c>
      <c r="V3293">
        <f t="shared" si="273"/>
        <v>2022</v>
      </c>
      <c r="W3293">
        <f t="shared" si="274"/>
        <v>2022</v>
      </c>
      <c r="X3293" t="str">
        <f t="shared" si="275"/>
        <v>PBS0</v>
      </c>
    </row>
    <row r="3294" spans="1:24" x14ac:dyDescent="0.2">
      <c r="A3294" s="4">
        <v>44712</v>
      </c>
      <c r="B3294" s="4">
        <v>44715</v>
      </c>
      <c r="C3294" t="s">
        <v>1053</v>
      </c>
      <c r="D3294" t="s">
        <v>981</v>
      </c>
      <c r="E3294" s="4">
        <v>49018</v>
      </c>
      <c r="F3294" s="6">
        <v>6.3750000000000001E-2</v>
      </c>
      <c r="G3294" s="6">
        <v>6.3500000000000001E-2</v>
      </c>
      <c r="H3294" s="6">
        <v>6.48532E-2</v>
      </c>
      <c r="I3294" s="6">
        <v>7.2999999999999995E-2</v>
      </c>
      <c r="J3294" s="6">
        <v>6.3500000000000001E-2</v>
      </c>
      <c r="K3294" s="6">
        <v>6.4069200000000007E-2</v>
      </c>
      <c r="L3294" s="6">
        <v>6.5000000000000002E-2</v>
      </c>
      <c r="N3294" s="8">
        <v>591000</v>
      </c>
      <c r="P3294" s="8">
        <v>400000</v>
      </c>
      <c r="R3294" s="8">
        <v>400000</v>
      </c>
      <c r="T3294" s="8">
        <v>1.4775</v>
      </c>
      <c r="U3294" s="6">
        <v>6.4100000000000004E-2</v>
      </c>
      <c r="V3294">
        <f t="shared" si="273"/>
        <v>2022</v>
      </c>
      <c r="W3294">
        <f t="shared" si="274"/>
        <v>2022</v>
      </c>
      <c r="X3294" t="str">
        <f t="shared" si="275"/>
        <v>PBS0</v>
      </c>
    </row>
    <row r="3295" spans="1:24" x14ac:dyDescent="0.2">
      <c r="A3295" s="4">
        <v>44712</v>
      </c>
      <c r="B3295" s="4">
        <v>44715</v>
      </c>
      <c r="C3295" t="s">
        <v>1053</v>
      </c>
      <c r="D3295" t="s">
        <v>1055</v>
      </c>
      <c r="E3295" s="4">
        <v>50966</v>
      </c>
      <c r="F3295" s="6">
        <v>6.5000000000000002E-2</v>
      </c>
      <c r="G3295" s="6">
        <v>7.0300000000000001E-2</v>
      </c>
      <c r="H3295" s="6">
        <v>7.4202500000000005E-2</v>
      </c>
      <c r="I3295" s="6">
        <v>7.5600000000000001E-2</v>
      </c>
      <c r="J3295" s="6">
        <v>7.0300000000000001E-2</v>
      </c>
      <c r="K3295" s="6">
        <v>7.1196300000000004E-2</v>
      </c>
      <c r="L3295" s="6">
        <v>7.1800000000000003E-2</v>
      </c>
      <c r="N3295" s="8">
        <v>2147000</v>
      </c>
      <c r="P3295" s="8">
        <v>500000</v>
      </c>
      <c r="R3295" s="8">
        <v>500000</v>
      </c>
      <c r="T3295" s="8">
        <v>4.2939999999999996</v>
      </c>
      <c r="U3295" s="6">
        <v>7.1199999999999999E-2</v>
      </c>
      <c r="V3295">
        <f t="shared" si="273"/>
        <v>2022</v>
      </c>
      <c r="W3295">
        <f t="shared" si="274"/>
        <v>2022</v>
      </c>
      <c r="X3295" t="str">
        <f t="shared" si="275"/>
        <v>PBS0</v>
      </c>
    </row>
    <row r="3296" spans="1:24" x14ac:dyDescent="0.2">
      <c r="A3296" s="4">
        <v>44712</v>
      </c>
      <c r="B3296" s="4">
        <v>44715</v>
      </c>
      <c r="C3296" t="s">
        <v>1053</v>
      </c>
      <c r="D3296" t="s">
        <v>1056</v>
      </c>
      <c r="E3296" s="4">
        <v>53858</v>
      </c>
      <c r="F3296" s="6">
        <v>6.7500000000000004E-2</v>
      </c>
      <c r="G3296" s="6">
        <v>7.1999999999999995E-2</v>
      </c>
      <c r="H3296" s="6">
        <v>7.2545999999999999E-2</v>
      </c>
      <c r="I3296" s="6">
        <v>7.2900000000000006E-2</v>
      </c>
      <c r="J3296" s="6">
        <v>7.1999999999999995E-2</v>
      </c>
      <c r="K3296" s="6">
        <v>7.2481000000000004E-2</v>
      </c>
      <c r="L3296" s="6">
        <v>7.2900000000000006E-2</v>
      </c>
      <c r="N3296" s="8">
        <v>858600</v>
      </c>
      <c r="P3296" s="8">
        <v>300000</v>
      </c>
      <c r="R3296" s="8">
        <v>300000</v>
      </c>
      <c r="T3296" s="8">
        <v>2.8620000000000001</v>
      </c>
      <c r="U3296" s="6">
        <v>7.2499999999999995E-2</v>
      </c>
      <c r="V3296">
        <f t="shared" si="273"/>
        <v>2022</v>
      </c>
      <c r="W3296">
        <f t="shared" si="274"/>
        <v>2022</v>
      </c>
      <c r="X3296" t="str">
        <f t="shared" si="275"/>
        <v>PBS0</v>
      </c>
    </row>
    <row r="3297" spans="1:24" x14ac:dyDescent="0.2">
      <c r="A3297" s="4">
        <v>44714</v>
      </c>
      <c r="B3297" s="4">
        <v>44721</v>
      </c>
      <c r="C3297" t="s">
        <v>1095</v>
      </c>
      <c r="D3297" t="s">
        <v>1096</v>
      </c>
      <c r="E3297" s="4">
        <v>45817</v>
      </c>
      <c r="F3297" s="6">
        <v>9.5999999999999992E-3</v>
      </c>
      <c r="K3297" s="6">
        <v>9.5999999999999992E-3</v>
      </c>
      <c r="N3297" s="8">
        <f>68200*108.1948</f>
        <v>7378885.3600000003</v>
      </c>
      <c r="O3297" s="8">
        <v>8763778.8000000007</v>
      </c>
      <c r="P3297" s="8">
        <v>68200</v>
      </c>
      <c r="Q3297" s="8">
        <v>8763778.8000000007</v>
      </c>
      <c r="R3297" s="8">
        <v>68200</v>
      </c>
      <c r="S3297" s="8">
        <v>8763778.8000000007</v>
      </c>
      <c r="T3297" s="8">
        <v>1</v>
      </c>
      <c r="U3297" s="6"/>
      <c r="V3297">
        <f t="shared" si="273"/>
        <v>2022</v>
      </c>
      <c r="W3297">
        <f t="shared" si="274"/>
        <v>2022</v>
      </c>
      <c r="X3297" t="str">
        <f t="shared" si="275"/>
        <v>RIJP</v>
      </c>
    </row>
    <row r="3298" spans="1:24" x14ac:dyDescent="0.2">
      <c r="A3298" s="4">
        <v>44714</v>
      </c>
      <c r="B3298" s="4">
        <v>44721</v>
      </c>
      <c r="C3298" t="s">
        <v>1095</v>
      </c>
      <c r="D3298" t="s">
        <v>1097</v>
      </c>
      <c r="E3298" s="4">
        <v>46547</v>
      </c>
      <c r="F3298" s="6">
        <v>1.1299999999999999E-2</v>
      </c>
      <c r="K3298" s="6">
        <v>1.1299999999999999E-2</v>
      </c>
      <c r="N3298" s="8">
        <f>5100*108.1948</f>
        <v>551793.48</v>
      </c>
      <c r="P3298" s="8">
        <v>5100</v>
      </c>
      <c r="R3298" s="8">
        <v>5100</v>
      </c>
      <c r="T3298" s="8">
        <v>1</v>
      </c>
      <c r="U3298" s="6"/>
      <c r="V3298">
        <f t="shared" si="273"/>
        <v>2022</v>
      </c>
      <c r="W3298">
        <f t="shared" si="274"/>
        <v>2022</v>
      </c>
      <c r="X3298" t="str">
        <f t="shared" si="275"/>
        <v>RIJP</v>
      </c>
    </row>
    <row r="3299" spans="1:24" x14ac:dyDescent="0.2">
      <c r="A3299" s="4">
        <v>44714</v>
      </c>
      <c r="B3299" s="4">
        <v>44721</v>
      </c>
      <c r="C3299" t="s">
        <v>1095</v>
      </c>
      <c r="D3299" t="s">
        <v>1098</v>
      </c>
      <c r="E3299" s="4">
        <v>47277</v>
      </c>
      <c r="F3299" s="6">
        <v>1.2699999999999999E-2</v>
      </c>
      <c r="K3299" s="6">
        <v>1.2699999999999999E-2</v>
      </c>
      <c r="N3299" s="8">
        <f>1700*108.1948</f>
        <v>183931.16</v>
      </c>
      <c r="P3299" s="8">
        <v>1700</v>
      </c>
      <c r="R3299" s="8">
        <v>1700</v>
      </c>
      <c r="T3299" s="8">
        <v>1</v>
      </c>
      <c r="U3299" s="6"/>
      <c r="V3299">
        <f t="shared" si="273"/>
        <v>2022</v>
      </c>
      <c r="W3299">
        <f t="shared" si="274"/>
        <v>2022</v>
      </c>
      <c r="X3299" t="str">
        <f t="shared" si="275"/>
        <v>RIJP</v>
      </c>
    </row>
    <row r="3300" spans="1:24" x14ac:dyDescent="0.2">
      <c r="A3300" s="4">
        <v>44714</v>
      </c>
      <c r="B3300" s="4">
        <v>44721</v>
      </c>
      <c r="C3300" t="s">
        <v>1095</v>
      </c>
      <c r="D3300" t="s">
        <v>1099</v>
      </c>
      <c r="E3300" s="4">
        <v>48374</v>
      </c>
      <c r="F3300" s="6">
        <v>1.4500000000000001E-2</v>
      </c>
      <c r="K3300" s="6">
        <v>1.4500000000000001E-2</v>
      </c>
      <c r="N3300" s="8">
        <f>6000*108.1948</f>
        <v>649168.80000000005</v>
      </c>
      <c r="P3300" s="8">
        <v>6000</v>
      </c>
      <c r="R3300" s="8">
        <v>6000</v>
      </c>
      <c r="T3300" s="8">
        <v>1</v>
      </c>
      <c r="U3300" s="6"/>
      <c r="V3300">
        <f t="shared" si="273"/>
        <v>2022</v>
      </c>
      <c r="W3300">
        <f t="shared" si="274"/>
        <v>2022</v>
      </c>
      <c r="X3300" t="str">
        <f t="shared" si="275"/>
        <v>RIJP</v>
      </c>
    </row>
    <row r="3301" spans="1:24" x14ac:dyDescent="0.2">
      <c r="A3301" s="4">
        <v>44719</v>
      </c>
      <c r="B3301" s="4">
        <v>44721</v>
      </c>
      <c r="C3301" t="s">
        <v>628</v>
      </c>
      <c r="D3301" t="s">
        <v>1100</v>
      </c>
      <c r="E3301" s="4">
        <v>44811</v>
      </c>
      <c r="F3301" s="6" t="s">
        <v>630</v>
      </c>
      <c r="G3301" s="6">
        <v>1.9799999999999998E-2</v>
      </c>
      <c r="H3301" s="6">
        <v>2.1613899999999998E-2</v>
      </c>
      <c r="I3301" s="6">
        <v>2.4E-2</v>
      </c>
      <c r="J3301" s="6">
        <v>1.9799999999999998E-2</v>
      </c>
      <c r="K3301" s="6">
        <v>1.9906500000000001E-2</v>
      </c>
      <c r="L3301" s="6">
        <v>2.0299999999999999E-2</v>
      </c>
      <c r="M3301" s="8">
        <v>20000000</v>
      </c>
      <c r="N3301" s="8">
        <v>9590000</v>
      </c>
      <c r="O3301" s="8">
        <v>43542200</v>
      </c>
      <c r="P3301" s="8">
        <v>9200000</v>
      </c>
      <c r="Q3301" s="8">
        <v>25350000</v>
      </c>
      <c r="R3301" s="8">
        <v>2000000</v>
      </c>
      <c r="S3301" s="8">
        <v>17000000</v>
      </c>
      <c r="T3301" s="8">
        <v>4.7949999999999999</v>
      </c>
      <c r="U3301" s="6">
        <v>2.1499999999999998E-2</v>
      </c>
      <c r="V3301">
        <f t="shared" si="273"/>
        <v>2022</v>
      </c>
      <c r="W3301">
        <f t="shared" si="274"/>
        <v>2022</v>
      </c>
      <c r="X3301" t="str">
        <f t="shared" si="275"/>
        <v>SPN0</v>
      </c>
    </row>
    <row r="3302" spans="1:24" x14ac:dyDescent="0.2">
      <c r="A3302" s="4">
        <v>44719</v>
      </c>
      <c r="B3302" s="4">
        <v>44721</v>
      </c>
      <c r="C3302" t="s">
        <v>628</v>
      </c>
      <c r="D3302" t="s">
        <v>1067</v>
      </c>
      <c r="E3302" s="4">
        <v>44988</v>
      </c>
      <c r="F3302" s="6" t="s">
        <v>630</v>
      </c>
      <c r="G3302" s="6">
        <v>2.8500000000000001E-2</v>
      </c>
      <c r="H3302" s="6">
        <v>2.9805000000000002E-2</v>
      </c>
      <c r="I3302" s="6">
        <v>3.0499999999999999E-2</v>
      </c>
      <c r="J3302" s="6">
        <v>2.8500000000000001E-2</v>
      </c>
      <c r="K3302" s="6">
        <v>2.9152000000000001E-2</v>
      </c>
      <c r="L3302" s="6">
        <v>2.9499999999999998E-2</v>
      </c>
      <c r="N3302" s="8">
        <v>4415000</v>
      </c>
      <c r="P3302" s="8">
        <v>3150000</v>
      </c>
      <c r="R3302" s="8">
        <v>2000000</v>
      </c>
      <c r="T3302" s="8">
        <v>2.2075</v>
      </c>
      <c r="U3302" s="6">
        <v>2.9499999999999998E-2</v>
      </c>
      <c r="V3302">
        <f t="shared" si="273"/>
        <v>2022</v>
      </c>
      <c r="W3302">
        <f t="shared" si="274"/>
        <v>2022</v>
      </c>
      <c r="X3302" t="str">
        <f t="shared" si="275"/>
        <v>SPN1</v>
      </c>
    </row>
    <row r="3303" spans="1:24" x14ac:dyDescent="0.2">
      <c r="A3303" s="4">
        <v>44719</v>
      </c>
      <c r="B3303" s="4">
        <v>44721</v>
      </c>
      <c r="C3303" t="s">
        <v>628</v>
      </c>
      <c r="D3303" t="s">
        <v>1012</v>
      </c>
      <c r="E3303" s="4">
        <v>46492</v>
      </c>
      <c r="F3303" s="6">
        <v>5.1249999999999997E-2</v>
      </c>
      <c r="G3303" s="6">
        <v>0.06</v>
      </c>
      <c r="H3303" s="6">
        <v>6.1304299999999999E-2</v>
      </c>
      <c r="I3303" s="6">
        <v>6.4000000000000001E-2</v>
      </c>
      <c r="J3303" s="6">
        <v>0.06</v>
      </c>
      <c r="K3303" s="6">
        <v>6.08999E-2</v>
      </c>
      <c r="L3303" s="6">
        <v>6.1199999999999997E-2</v>
      </c>
      <c r="N3303" s="8">
        <v>9185500</v>
      </c>
      <c r="P3303" s="8">
        <v>4200000</v>
      </c>
      <c r="R3303" s="8">
        <v>4200000</v>
      </c>
      <c r="T3303" s="8">
        <v>2.1870238095238097</v>
      </c>
      <c r="U3303" s="6">
        <v>6.0900000000000003E-2</v>
      </c>
      <c r="V3303">
        <f t="shared" si="273"/>
        <v>2022</v>
      </c>
      <c r="W3303">
        <f t="shared" si="274"/>
        <v>2022</v>
      </c>
      <c r="X3303" t="str">
        <f t="shared" si="275"/>
        <v>FR00</v>
      </c>
    </row>
    <row r="3304" spans="1:24" x14ac:dyDescent="0.2">
      <c r="A3304" s="4">
        <v>44719</v>
      </c>
      <c r="B3304" s="4">
        <v>44721</v>
      </c>
      <c r="C3304" t="s">
        <v>628</v>
      </c>
      <c r="D3304" t="s">
        <v>1013</v>
      </c>
      <c r="E3304" s="4">
        <v>48319</v>
      </c>
      <c r="F3304" s="6">
        <v>6.3750000000000001E-2</v>
      </c>
      <c r="G3304" s="6">
        <v>6.9500000000000006E-2</v>
      </c>
      <c r="H3304" s="6">
        <v>7.1192500000000006E-2</v>
      </c>
      <c r="I3304" s="6">
        <v>7.2999999999999995E-2</v>
      </c>
      <c r="J3304" s="6">
        <v>6.9500000000000006E-2</v>
      </c>
      <c r="K3304" s="6">
        <v>7.0596999999999993E-2</v>
      </c>
      <c r="L3304" s="6">
        <v>7.0999999999999994E-2</v>
      </c>
      <c r="N3304" s="8">
        <v>13520000</v>
      </c>
      <c r="P3304" s="8">
        <v>6350000</v>
      </c>
      <c r="R3304" s="8">
        <v>6350000</v>
      </c>
      <c r="T3304" s="8">
        <v>2.1291338582677164</v>
      </c>
      <c r="U3304" s="6">
        <v>7.0599999999999996E-2</v>
      </c>
      <c r="V3304">
        <f t="shared" si="273"/>
        <v>2022</v>
      </c>
      <c r="W3304">
        <f t="shared" si="274"/>
        <v>2022</v>
      </c>
      <c r="X3304" t="str">
        <f t="shared" si="275"/>
        <v>FR00</v>
      </c>
    </row>
    <row r="3305" spans="1:24" x14ac:dyDescent="0.2">
      <c r="A3305" s="4">
        <v>44719</v>
      </c>
      <c r="B3305" s="4">
        <v>44721</v>
      </c>
      <c r="C3305" t="s">
        <v>628</v>
      </c>
      <c r="D3305" t="s">
        <v>1052</v>
      </c>
      <c r="E3305" s="4">
        <v>50236</v>
      </c>
      <c r="F3305" s="6">
        <v>6.3750000000000001E-2</v>
      </c>
      <c r="G3305" s="6">
        <v>7.2000000000000008E-2</v>
      </c>
      <c r="H3305" s="6">
        <v>7.2933799999999993E-2</v>
      </c>
      <c r="I3305" s="6">
        <v>7.4299999999999991E-2</v>
      </c>
      <c r="J3305" s="6">
        <v>7.2000000000000008E-2</v>
      </c>
      <c r="K3305" s="6">
        <v>7.2693999999999995E-2</v>
      </c>
      <c r="L3305" s="6">
        <v>7.2999999999999995E-2</v>
      </c>
      <c r="N3305" s="8">
        <v>3470100</v>
      </c>
      <c r="P3305" s="8">
        <v>1550000</v>
      </c>
      <c r="R3305" s="8">
        <v>1550000</v>
      </c>
      <c r="T3305" s="8">
        <v>2.2387741935483869</v>
      </c>
      <c r="U3305" s="6">
        <v>7.2700000000000001E-2</v>
      </c>
      <c r="V3305">
        <f t="shared" ref="V3305:V3368" si="276">YEAR(A3305)</f>
        <v>2022</v>
      </c>
      <c r="W3305">
        <f t="shared" ref="W3305:W3368" si="277">YEAR(B3305)</f>
        <v>2022</v>
      </c>
      <c r="X3305" t="str">
        <f t="shared" ref="X3305:X3368" si="278">LEFT(D3305,4)</f>
        <v>FR00</v>
      </c>
    </row>
    <row r="3306" spans="1:24" x14ac:dyDescent="0.2">
      <c r="A3306" s="4">
        <v>44719</v>
      </c>
      <c r="B3306" s="4">
        <v>44721</v>
      </c>
      <c r="C3306" t="s">
        <v>628</v>
      </c>
      <c r="D3306" t="s">
        <v>1014</v>
      </c>
      <c r="E3306" s="4">
        <v>52032</v>
      </c>
      <c r="F3306" s="6">
        <v>7.1249999999999994E-2</v>
      </c>
      <c r="G3306" s="6">
        <v>7.2700000000000001E-2</v>
      </c>
      <c r="H3306" s="6">
        <v>7.3874700000000001E-2</v>
      </c>
      <c r="I3306" s="6">
        <v>7.6999999999999999E-2</v>
      </c>
      <c r="J3306" s="6">
        <v>7.2700000000000001E-2</v>
      </c>
      <c r="K3306" s="6">
        <v>7.3189299999999999E-2</v>
      </c>
      <c r="L3306" s="6">
        <v>7.3400000000000007E-2</v>
      </c>
      <c r="N3306" s="8">
        <v>2932600</v>
      </c>
      <c r="P3306" s="8">
        <v>750000</v>
      </c>
      <c r="R3306" s="8">
        <v>750000</v>
      </c>
      <c r="T3306" s="8">
        <v>3.9101333333333335</v>
      </c>
      <c r="U3306" s="6">
        <v>7.3200000000000001E-2</v>
      </c>
      <c r="V3306">
        <f t="shared" si="276"/>
        <v>2022</v>
      </c>
      <c r="W3306">
        <f t="shared" si="277"/>
        <v>2022</v>
      </c>
      <c r="X3306" t="str">
        <f t="shared" si="278"/>
        <v>FR00</v>
      </c>
    </row>
    <row r="3307" spans="1:24" x14ac:dyDescent="0.2">
      <c r="A3307" s="4">
        <v>44719</v>
      </c>
      <c r="B3307" s="4">
        <v>44721</v>
      </c>
      <c r="C3307" t="s">
        <v>628</v>
      </c>
      <c r="D3307" t="s">
        <v>975</v>
      </c>
      <c r="E3307" s="4">
        <v>55380</v>
      </c>
      <c r="F3307" s="6">
        <v>6.8750000000000006E-2</v>
      </c>
      <c r="G3307" s="6">
        <v>7.2599999999999998E-2</v>
      </c>
      <c r="H3307" s="6">
        <v>7.3614899999999997E-2</v>
      </c>
      <c r="I3307" s="6">
        <v>7.4200000000000002E-2</v>
      </c>
      <c r="J3307" s="6">
        <v>7.2599999999999998E-2</v>
      </c>
      <c r="K3307" s="6">
        <v>7.3122900000000005E-2</v>
      </c>
      <c r="L3307" s="6">
        <v>7.3300000000000004E-2</v>
      </c>
      <c r="N3307" s="8">
        <v>429000</v>
      </c>
      <c r="P3307" s="8">
        <v>150000</v>
      </c>
      <c r="R3307" s="8">
        <v>150000</v>
      </c>
      <c r="T3307" s="8">
        <v>0</v>
      </c>
      <c r="U3307" s="6">
        <v>7.3200000000000001E-2</v>
      </c>
      <c r="V3307">
        <f t="shared" si="276"/>
        <v>2022</v>
      </c>
      <c r="W3307">
        <f t="shared" si="277"/>
        <v>2022</v>
      </c>
      <c r="X3307" t="str">
        <f t="shared" si="278"/>
        <v>FR00</v>
      </c>
    </row>
    <row r="3308" spans="1:24" x14ac:dyDescent="0.2">
      <c r="A3308" s="4">
        <v>44726</v>
      </c>
      <c r="B3308" s="4">
        <v>44728</v>
      </c>
      <c r="C3308" t="s">
        <v>1053</v>
      </c>
      <c r="D3308" t="s">
        <v>1101</v>
      </c>
      <c r="E3308" s="4">
        <v>44908</v>
      </c>
      <c r="F3308" s="6" t="s">
        <v>630</v>
      </c>
      <c r="G3308" s="6">
        <v>2.1000000000000001E-2</v>
      </c>
      <c r="H3308" s="6">
        <v>2.8500000000000001E-2</v>
      </c>
      <c r="I3308" s="6">
        <v>2.2946399999999999E-2</v>
      </c>
      <c r="J3308" s="6">
        <v>2.1000000000000001E-2</v>
      </c>
      <c r="K3308" s="6">
        <v>2.20308E-2</v>
      </c>
      <c r="L3308" s="6">
        <v>2.2499999999999999E-2</v>
      </c>
      <c r="M3308" s="8">
        <v>11000000</v>
      </c>
      <c r="N3308" s="8">
        <v>3060000</v>
      </c>
      <c r="O3308" s="8">
        <v>15134000</v>
      </c>
      <c r="P3308" s="8">
        <v>3060000</v>
      </c>
      <c r="Q3308" s="8">
        <v>5760000</v>
      </c>
      <c r="R3308" s="8">
        <v>2400000</v>
      </c>
      <c r="S3308" s="8">
        <v>5100000</v>
      </c>
      <c r="T3308" s="8">
        <v>1.2749999999999999</v>
      </c>
      <c r="U3308" s="6">
        <v>2.5999999999999999E-2</v>
      </c>
      <c r="V3308">
        <f t="shared" si="276"/>
        <v>2022</v>
      </c>
      <c r="W3308">
        <f t="shared" si="277"/>
        <v>2022</v>
      </c>
      <c r="X3308" t="str">
        <f t="shared" si="278"/>
        <v>SPNS</v>
      </c>
    </row>
    <row r="3309" spans="1:24" x14ac:dyDescent="0.2">
      <c r="A3309" s="4">
        <v>44726</v>
      </c>
      <c r="B3309" s="4">
        <v>44728</v>
      </c>
      <c r="C3309" t="s">
        <v>1053</v>
      </c>
      <c r="D3309" t="s">
        <v>1020</v>
      </c>
      <c r="E3309" s="4">
        <v>45488</v>
      </c>
      <c r="F3309" s="6">
        <v>0.04</v>
      </c>
      <c r="G3309" s="6">
        <v>5.2600000000000001E-2</v>
      </c>
      <c r="H3309" s="6">
        <v>0.06</v>
      </c>
      <c r="I3309" s="6">
        <v>5.4994899999999999E-2</v>
      </c>
      <c r="J3309" s="6">
        <v>5.2600000000000001E-2</v>
      </c>
      <c r="K3309" s="6">
        <v>5.33917E-2</v>
      </c>
      <c r="L3309" s="6">
        <v>5.3999999999999999E-2</v>
      </c>
      <c r="N3309" s="8">
        <v>3549000</v>
      </c>
      <c r="P3309" s="8">
        <v>1300000</v>
      </c>
      <c r="R3309" s="8">
        <v>1300000</v>
      </c>
      <c r="T3309" s="8">
        <v>2.73</v>
      </c>
      <c r="U3309" s="6">
        <v>5.3400000000000003E-2</v>
      </c>
      <c r="V3309">
        <f t="shared" si="276"/>
        <v>2022</v>
      </c>
      <c r="W3309">
        <f t="shared" si="277"/>
        <v>2022</v>
      </c>
      <c r="X3309" t="str">
        <f t="shared" si="278"/>
        <v>PBS0</v>
      </c>
    </row>
    <row r="3310" spans="1:24" x14ac:dyDescent="0.2">
      <c r="A3310" s="4">
        <v>44726</v>
      </c>
      <c r="B3310" s="4">
        <v>44728</v>
      </c>
      <c r="C3310" t="s">
        <v>1053</v>
      </c>
      <c r="D3310" t="s">
        <v>1021</v>
      </c>
      <c r="E3310" s="4">
        <v>46218</v>
      </c>
      <c r="F3310" s="6">
        <v>4.8750000000000002E-2</v>
      </c>
      <c r="G3310" s="6">
        <v>6.2300000000000001E-2</v>
      </c>
      <c r="H3310" s="6">
        <v>6.7500000000000004E-2</v>
      </c>
      <c r="I3310" s="6">
        <v>6.3964999999999994E-2</v>
      </c>
      <c r="J3310" s="6">
        <v>6.2300000000000001E-2</v>
      </c>
      <c r="K3310" s="6">
        <v>6.2300000000000001E-2</v>
      </c>
      <c r="L3310" s="6">
        <v>6.2300000000000001E-2</v>
      </c>
      <c r="N3310" s="8">
        <v>2521000</v>
      </c>
      <c r="P3310" s="8">
        <v>1000000</v>
      </c>
      <c r="R3310" s="8">
        <v>1000000</v>
      </c>
      <c r="T3310" s="8">
        <v>2.5209999999999999</v>
      </c>
      <c r="U3310" s="6">
        <v>6.2300000000000001E-2</v>
      </c>
      <c r="V3310">
        <f t="shared" si="276"/>
        <v>2022</v>
      </c>
      <c r="W3310">
        <f t="shared" si="277"/>
        <v>2022</v>
      </c>
      <c r="X3310" t="str">
        <f t="shared" si="278"/>
        <v>PBS0</v>
      </c>
    </row>
    <row r="3311" spans="1:24" x14ac:dyDescent="0.2">
      <c r="A3311" s="4">
        <v>44726</v>
      </c>
      <c r="B3311" s="4">
        <v>44728</v>
      </c>
      <c r="C3311" t="s">
        <v>1053</v>
      </c>
      <c r="D3311" t="s">
        <v>981</v>
      </c>
      <c r="E3311" s="4">
        <v>49018</v>
      </c>
      <c r="F3311" s="6">
        <v>6.3750000000000001E-2</v>
      </c>
      <c r="G3311" s="6">
        <v>7.1999999999999995E-2</v>
      </c>
      <c r="H3311" s="6">
        <v>7.85E-2</v>
      </c>
      <c r="I3311" s="6">
        <v>7.7072500000000002E-2</v>
      </c>
      <c r="J3311" s="6">
        <v>7.1999999999999995E-2</v>
      </c>
      <c r="K3311" s="6" t="s">
        <v>21</v>
      </c>
      <c r="L3311" s="6" t="s">
        <v>21</v>
      </c>
      <c r="N3311" s="8">
        <v>4794000</v>
      </c>
      <c r="P3311" s="8">
        <v>0</v>
      </c>
      <c r="R3311" s="8">
        <v>0</v>
      </c>
      <c r="T3311" s="8">
        <v>0</v>
      </c>
      <c r="U3311" s="6">
        <v>7.2099999999999997E-2</v>
      </c>
      <c r="V3311">
        <f t="shared" si="276"/>
        <v>2022</v>
      </c>
      <c r="W3311">
        <f t="shared" si="277"/>
        <v>2022</v>
      </c>
      <c r="X3311" t="str">
        <f t="shared" si="278"/>
        <v>PBS0</v>
      </c>
    </row>
    <row r="3312" spans="1:24" x14ac:dyDescent="0.2">
      <c r="A3312" s="4">
        <v>44726</v>
      </c>
      <c r="B3312" s="4">
        <v>44728</v>
      </c>
      <c r="C3312" t="s">
        <v>1053</v>
      </c>
      <c r="D3312" t="s">
        <v>1055</v>
      </c>
      <c r="E3312" s="4">
        <v>50966</v>
      </c>
      <c r="F3312" s="6">
        <v>6.5000000000000002E-2</v>
      </c>
      <c r="G3312" s="6">
        <v>7.1999999999999995E-2</v>
      </c>
      <c r="H3312" s="6">
        <v>7.2300000000000003E-2</v>
      </c>
      <c r="I3312" s="6">
        <v>7.2018799999999994E-2</v>
      </c>
      <c r="J3312" s="6">
        <v>7.1999999999999995E-2</v>
      </c>
      <c r="K3312" s="6" t="s">
        <v>21</v>
      </c>
      <c r="L3312" s="6" t="s">
        <v>21</v>
      </c>
      <c r="N3312" s="8">
        <v>441000</v>
      </c>
      <c r="P3312" s="8">
        <v>0</v>
      </c>
      <c r="R3312" s="8">
        <v>0</v>
      </c>
      <c r="T3312" s="8">
        <v>0</v>
      </c>
      <c r="U3312" s="6">
        <v>7.1499999999999994E-2</v>
      </c>
      <c r="V3312">
        <f t="shared" si="276"/>
        <v>2022</v>
      </c>
      <c r="W3312">
        <f t="shared" si="277"/>
        <v>2022</v>
      </c>
      <c r="X3312" t="str">
        <f t="shared" si="278"/>
        <v>PBS0</v>
      </c>
    </row>
    <row r="3313" spans="1:24" x14ac:dyDescent="0.2">
      <c r="A3313" s="4">
        <v>44726</v>
      </c>
      <c r="B3313" s="4">
        <v>44728</v>
      </c>
      <c r="C3313" t="s">
        <v>1053</v>
      </c>
      <c r="D3313" t="s">
        <v>1056</v>
      </c>
      <c r="E3313" s="4">
        <v>53858</v>
      </c>
      <c r="F3313" s="6">
        <v>6.7500000000000004E-2</v>
      </c>
      <c r="G3313" s="6">
        <v>7.2999999999999995E-2</v>
      </c>
      <c r="H3313" s="6">
        <v>7.4200000000000002E-2</v>
      </c>
      <c r="I3313" s="6">
        <v>7.3143700000000006E-2</v>
      </c>
      <c r="J3313" s="6">
        <v>7.2999999999999995E-2</v>
      </c>
      <c r="K3313" s="6">
        <v>7.2999999999999995E-2</v>
      </c>
      <c r="L3313" s="6">
        <v>7.2999999999999995E-2</v>
      </c>
      <c r="N3313" s="8">
        <v>769000</v>
      </c>
      <c r="P3313" s="8">
        <v>400000</v>
      </c>
      <c r="R3313" s="8">
        <v>400000</v>
      </c>
      <c r="T3313" s="8">
        <v>1.9225000000000001</v>
      </c>
      <c r="U3313" s="6">
        <v>7.2999999999999995E-2</v>
      </c>
      <c r="V3313">
        <f t="shared" si="276"/>
        <v>2022</v>
      </c>
      <c r="W3313">
        <f t="shared" si="277"/>
        <v>2022</v>
      </c>
      <c r="X3313" t="str">
        <f t="shared" si="278"/>
        <v>PBS0</v>
      </c>
    </row>
    <row r="3314" spans="1:24" x14ac:dyDescent="0.2">
      <c r="A3314" s="4">
        <v>44732</v>
      </c>
      <c r="B3314" s="4">
        <v>44734</v>
      </c>
      <c r="C3314" t="s">
        <v>624</v>
      </c>
      <c r="D3314" t="s">
        <v>1102</v>
      </c>
      <c r="E3314" s="4">
        <v>45453</v>
      </c>
      <c r="F3314" s="6">
        <v>5.5E-2</v>
      </c>
      <c r="K3314" s="6">
        <v>5.5E-2</v>
      </c>
      <c r="M3314" s="8">
        <v>13912484</v>
      </c>
      <c r="N3314" s="8">
        <v>13912484</v>
      </c>
      <c r="O3314" s="8">
        <v>13912484</v>
      </c>
      <c r="P3314" s="8">
        <v>13912484</v>
      </c>
      <c r="Q3314" s="8">
        <v>13912484</v>
      </c>
      <c r="R3314" s="8">
        <v>13912484</v>
      </c>
      <c r="S3314" s="8">
        <v>13912484</v>
      </c>
      <c r="T3314" s="8">
        <v>0</v>
      </c>
      <c r="U3314" s="6"/>
      <c r="V3314">
        <f t="shared" si="276"/>
        <v>2022</v>
      </c>
      <c r="W3314">
        <f t="shared" si="277"/>
        <v>2022</v>
      </c>
      <c r="X3314" t="str">
        <f t="shared" si="278"/>
        <v>SBR0</v>
      </c>
    </row>
    <row r="3315" spans="1:24" x14ac:dyDescent="0.2">
      <c r="A3315" s="4">
        <v>44733</v>
      </c>
      <c r="B3315" s="4">
        <v>44735</v>
      </c>
      <c r="C3315" t="s">
        <v>628</v>
      </c>
      <c r="D3315" t="s">
        <v>1103</v>
      </c>
      <c r="E3315" s="4">
        <v>44825</v>
      </c>
      <c r="F3315" s="6" t="s">
        <v>630</v>
      </c>
      <c r="G3315" s="6">
        <v>0.02</v>
      </c>
      <c r="H3315" s="6">
        <v>0</v>
      </c>
      <c r="I3315" s="6">
        <v>2.1499999999999998E-2</v>
      </c>
      <c r="J3315" s="6">
        <v>0.02</v>
      </c>
      <c r="K3315" s="6">
        <v>2.05615E-2</v>
      </c>
      <c r="L3315" s="6">
        <v>2.1000000000000001E-2</v>
      </c>
      <c r="M3315" s="8">
        <v>20000000</v>
      </c>
      <c r="N3315" s="8">
        <v>2615000</v>
      </c>
      <c r="O3315" s="8">
        <v>35063900</v>
      </c>
      <c r="P3315" s="8">
        <v>2615000</v>
      </c>
      <c r="Q3315" s="8">
        <v>19490000</v>
      </c>
      <c r="R3315" s="8">
        <v>2000000</v>
      </c>
      <c r="S3315" s="8">
        <v>18875000</v>
      </c>
      <c r="T3315" s="8">
        <v>1.3075000000000001</v>
      </c>
      <c r="U3315" s="6">
        <v>2.1499999999999998E-2</v>
      </c>
      <c r="V3315">
        <f t="shared" si="276"/>
        <v>2022</v>
      </c>
      <c r="W3315">
        <f t="shared" si="277"/>
        <v>2022</v>
      </c>
      <c r="X3315" t="str">
        <f t="shared" si="278"/>
        <v>SPN0</v>
      </c>
    </row>
    <row r="3316" spans="1:24" x14ac:dyDescent="0.2">
      <c r="A3316" s="4">
        <v>44733</v>
      </c>
      <c r="B3316" s="4">
        <v>44735</v>
      </c>
      <c r="C3316" t="s">
        <v>628</v>
      </c>
      <c r="D3316" t="s">
        <v>1104</v>
      </c>
      <c r="E3316" s="4">
        <v>45099</v>
      </c>
      <c r="F3316" s="6" t="s">
        <v>630</v>
      </c>
      <c r="G3316" s="6">
        <v>2.8500000000000001E-2</v>
      </c>
      <c r="H3316" s="6">
        <v>0</v>
      </c>
      <c r="I3316" s="6">
        <v>3.1899999999999998E-2</v>
      </c>
      <c r="J3316" s="6">
        <v>2.8500000000000001E-2</v>
      </c>
      <c r="K3316" s="6">
        <v>3.04135E-2</v>
      </c>
      <c r="L3316" s="6">
        <v>3.1899999999999998E-2</v>
      </c>
      <c r="N3316" s="8">
        <v>2485000</v>
      </c>
      <c r="P3316" s="8">
        <v>2485000</v>
      </c>
      <c r="R3316" s="8">
        <v>2485000</v>
      </c>
      <c r="T3316" s="8">
        <v>1</v>
      </c>
      <c r="U3316" s="6">
        <v>2.9499999999999998E-2</v>
      </c>
      <c r="V3316">
        <f t="shared" si="276"/>
        <v>2022</v>
      </c>
      <c r="W3316">
        <f t="shared" si="277"/>
        <v>2022</v>
      </c>
      <c r="X3316" t="str">
        <f t="shared" si="278"/>
        <v>SPN1</v>
      </c>
    </row>
    <row r="3317" spans="1:24" x14ac:dyDescent="0.2">
      <c r="A3317" s="4">
        <v>44733</v>
      </c>
      <c r="B3317" s="4">
        <v>44735</v>
      </c>
      <c r="C3317" t="s">
        <v>628</v>
      </c>
      <c r="D3317" t="s">
        <v>1012</v>
      </c>
      <c r="E3317" s="4">
        <v>46492</v>
      </c>
      <c r="F3317" s="6">
        <v>5.1249999999999997E-2</v>
      </c>
      <c r="G3317" s="6">
        <v>6.5000000000000002E-2</v>
      </c>
      <c r="H3317" s="6">
        <v>0</v>
      </c>
      <c r="I3317" s="6">
        <v>7.0999999999999994E-2</v>
      </c>
      <c r="J3317" s="6">
        <v>6.5000000000000002E-2</v>
      </c>
      <c r="K3317" s="6">
        <v>6.6599199999999997E-2</v>
      </c>
      <c r="L3317" s="6">
        <v>6.7500000000000004E-2</v>
      </c>
      <c r="N3317" s="8">
        <v>8002000</v>
      </c>
      <c r="P3317" s="8">
        <v>3400000</v>
      </c>
      <c r="R3317" s="8">
        <v>3400000</v>
      </c>
      <c r="T3317" s="8">
        <v>2.3535294117647059</v>
      </c>
      <c r="U3317" s="6">
        <v>6.0900000000000003E-2</v>
      </c>
      <c r="V3317">
        <f t="shared" si="276"/>
        <v>2022</v>
      </c>
      <c r="W3317">
        <f t="shared" si="277"/>
        <v>2022</v>
      </c>
      <c r="X3317" t="str">
        <f t="shared" si="278"/>
        <v>FR00</v>
      </c>
    </row>
    <row r="3318" spans="1:24" x14ac:dyDescent="0.2">
      <c r="A3318" s="4">
        <v>44733</v>
      </c>
      <c r="B3318" s="4">
        <v>44735</v>
      </c>
      <c r="C3318" t="s">
        <v>628</v>
      </c>
      <c r="D3318" t="s">
        <v>1013</v>
      </c>
      <c r="E3318" s="4">
        <v>48319</v>
      </c>
      <c r="F3318" s="6">
        <v>6.3750000000000001E-2</v>
      </c>
      <c r="G3318" s="6">
        <v>7.4700000000000003E-2</v>
      </c>
      <c r="H3318" s="6">
        <v>0</v>
      </c>
      <c r="I3318" s="6">
        <v>7.6899999999999996E-2</v>
      </c>
      <c r="J3318" s="6">
        <v>7.4700000000000003E-2</v>
      </c>
      <c r="K3318" s="6">
        <v>7.5299699999999997E-2</v>
      </c>
      <c r="L3318" s="6">
        <v>7.5499999999999998E-2</v>
      </c>
      <c r="N3318" s="8">
        <v>17878400</v>
      </c>
      <c r="P3318" s="8">
        <v>10850000</v>
      </c>
      <c r="R3318" s="8">
        <v>10850000</v>
      </c>
      <c r="T3318" s="8">
        <v>1.6477788018433179</v>
      </c>
      <c r="U3318" s="6">
        <v>7.0599999999999996E-2</v>
      </c>
      <c r="V3318">
        <f t="shared" si="276"/>
        <v>2022</v>
      </c>
      <c r="W3318">
        <f t="shared" si="277"/>
        <v>2022</v>
      </c>
      <c r="X3318" t="str">
        <f t="shared" si="278"/>
        <v>FR00</v>
      </c>
    </row>
    <row r="3319" spans="1:24" x14ac:dyDescent="0.2">
      <c r="A3319" s="4">
        <v>44733</v>
      </c>
      <c r="B3319" s="4">
        <v>44735</v>
      </c>
      <c r="C3319" t="s">
        <v>628</v>
      </c>
      <c r="D3319" t="s">
        <v>1052</v>
      </c>
      <c r="E3319" s="4">
        <v>50236</v>
      </c>
      <c r="F3319" s="6">
        <v>6.3750000000000001E-2</v>
      </c>
      <c r="G3319" s="6">
        <v>7.4999999999999997E-2</v>
      </c>
      <c r="H3319" s="6">
        <v>0</v>
      </c>
      <c r="I3319" s="6">
        <v>7.6999999999999999E-2</v>
      </c>
      <c r="J3319" s="6">
        <v>7.4999999999999997E-2</v>
      </c>
      <c r="K3319" s="6">
        <v>0</v>
      </c>
      <c r="L3319" s="6">
        <v>0</v>
      </c>
      <c r="N3319" s="8">
        <v>2277000</v>
      </c>
      <c r="P3319" s="8">
        <v>0</v>
      </c>
      <c r="R3319" s="8">
        <v>0</v>
      </c>
      <c r="U3319" s="6">
        <v>7.2700000000000001E-2</v>
      </c>
      <c r="V3319">
        <f t="shared" si="276"/>
        <v>2022</v>
      </c>
      <c r="W3319">
        <f t="shared" si="277"/>
        <v>2022</v>
      </c>
      <c r="X3319" t="str">
        <f t="shared" si="278"/>
        <v>FR00</v>
      </c>
    </row>
    <row r="3320" spans="1:24" x14ac:dyDescent="0.2">
      <c r="A3320" s="4">
        <v>44733</v>
      </c>
      <c r="B3320" s="4">
        <v>44735</v>
      </c>
      <c r="C3320" t="s">
        <v>628</v>
      </c>
      <c r="D3320" t="s">
        <v>1014</v>
      </c>
      <c r="E3320" s="4">
        <v>52032</v>
      </c>
      <c r="F3320" s="6">
        <v>7.1249999999999994E-2</v>
      </c>
      <c r="G3320" s="6">
        <v>7.3999999999999996E-2</v>
      </c>
      <c r="H3320" s="6">
        <v>0</v>
      </c>
      <c r="I3320" s="6">
        <v>7.8200000000000006E-2</v>
      </c>
      <c r="J3320" s="6">
        <v>7.3999999999999996E-2</v>
      </c>
      <c r="K3320" s="6">
        <v>7.4795899999999998E-2</v>
      </c>
      <c r="L3320" s="6">
        <v>7.4999999999999997E-2</v>
      </c>
      <c r="N3320" s="8">
        <v>1624500</v>
      </c>
      <c r="P3320" s="8">
        <v>140000</v>
      </c>
      <c r="R3320" s="8">
        <v>140000</v>
      </c>
      <c r="T3320" s="8">
        <v>11.603571428571428</v>
      </c>
      <c r="U3320" s="6">
        <v>7.3200000000000001E-2</v>
      </c>
      <c r="V3320">
        <f t="shared" si="276"/>
        <v>2022</v>
      </c>
      <c r="W3320">
        <f t="shared" si="277"/>
        <v>2022</v>
      </c>
      <c r="X3320" t="str">
        <f t="shared" si="278"/>
        <v>FR00</v>
      </c>
    </row>
    <row r="3321" spans="1:24" x14ac:dyDescent="0.2">
      <c r="A3321" s="4">
        <v>44733</v>
      </c>
      <c r="B3321" s="4">
        <v>44735</v>
      </c>
      <c r="C3321" t="s">
        <v>628</v>
      </c>
      <c r="D3321" t="s">
        <v>975</v>
      </c>
      <c r="E3321" s="4">
        <v>55380</v>
      </c>
      <c r="F3321" s="6">
        <v>6.8750000000000006E-2</v>
      </c>
      <c r="G3321" s="6">
        <v>7.46E-2</v>
      </c>
      <c r="H3321" s="6">
        <v>0</v>
      </c>
      <c r="I3321" s="6">
        <v>7.6399999999999996E-2</v>
      </c>
      <c r="J3321" s="6">
        <v>7.46E-2</v>
      </c>
      <c r="K3321" s="6">
        <v>0</v>
      </c>
      <c r="L3321" s="6">
        <v>0</v>
      </c>
      <c r="N3321" s="8">
        <v>182000</v>
      </c>
      <c r="P3321" s="8">
        <v>0</v>
      </c>
      <c r="R3321" s="8">
        <v>0</v>
      </c>
      <c r="U3321" s="6">
        <v>7.3200000000000001E-2</v>
      </c>
      <c r="V3321">
        <f t="shared" si="276"/>
        <v>2022</v>
      </c>
      <c r="W3321">
        <f t="shared" si="277"/>
        <v>2022</v>
      </c>
      <c r="X3321" t="str">
        <f t="shared" si="278"/>
        <v>FR00</v>
      </c>
    </row>
    <row r="3322" spans="1:24" x14ac:dyDescent="0.2">
      <c r="A3322" s="4">
        <v>44736</v>
      </c>
      <c r="B3322" s="4">
        <v>44741</v>
      </c>
      <c r="C3322" t="s">
        <v>1063</v>
      </c>
      <c r="D3322" t="s">
        <v>1064</v>
      </c>
      <c r="E3322" s="4">
        <v>46767</v>
      </c>
      <c r="F3322" s="6">
        <v>5.6000000000000001E-2</v>
      </c>
      <c r="K3322" s="6">
        <v>6.9500000000000006E-2</v>
      </c>
      <c r="N3322" s="8">
        <v>659917</v>
      </c>
      <c r="O3322" s="8">
        <v>746846.98300000001</v>
      </c>
      <c r="P3322" s="8">
        <v>659917</v>
      </c>
      <c r="Q3322" s="8">
        <v>746846.98300000001</v>
      </c>
      <c r="R3322" s="8">
        <v>659917</v>
      </c>
      <c r="S3322" s="8">
        <v>746846.98300000001</v>
      </c>
      <c r="T3322" s="8">
        <v>1</v>
      </c>
      <c r="U3322" s="6"/>
      <c r="V3322">
        <f t="shared" si="276"/>
        <v>2022</v>
      </c>
      <c r="W3322">
        <f t="shared" si="277"/>
        <v>2022</v>
      </c>
      <c r="X3322" t="str">
        <f t="shared" si="278"/>
        <v>FR00</v>
      </c>
    </row>
    <row r="3323" spans="1:24" x14ac:dyDescent="0.2">
      <c r="A3323" s="4">
        <v>44736</v>
      </c>
      <c r="B3323" s="4">
        <v>44741</v>
      </c>
      <c r="C3323" t="s">
        <v>1063</v>
      </c>
      <c r="D3323" t="s">
        <v>1065</v>
      </c>
      <c r="E3323" s="4">
        <v>48228</v>
      </c>
      <c r="F3323" s="6">
        <v>0.03</v>
      </c>
      <c r="N3323" s="8">
        <v>86929.982999999993</v>
      </c>
      <c r="P3323" s="8">
        <v>86929.982999999993</v>
      </c>
      <c r="R3323" s="8">
        <v>86929.982999999993</v>
      </c>
      <c r="T3323" s="8">
        <v>1</v>
      </c>
      <c r="U3323" s="6"/>
      <c r="V3323">
        <f t="shared" si="276"/>
        <v>2022</v>
      </c>
      <c r="W3323">
        <f t="shared" si="277"/>
        <v>2022</v>
      </c>
      <c r="X3323" t="str">
        <f t="shared" si="278"/>
        <v>USDF</v>
      </c>
    </row>
    <row r="3324" spans="1:24" x14ac:dyDescent="0.2">
      <c r="A3324" s="4">
        <v>44740</v>
      </c>
      <c r="B3324" s="4">
        <v>44742</v>
      </c>
      <c r="C3324" t="s">
        <v>1053</v>
      </c>
      <c r="D3324" t="s">
        <v>1101</v>
      </c>
      <c r="E3324" s="4">
        <v>44908</v>
      </c>
      <c r="F3324" s="6" t="s">
        <v>630</v>
      </c>
      <c r="G3324" s="6">
        <v>2.9000000000000001E-2</v>
      </c>
      <c r="H3324" s="6">
        <v>2.9499999999999998E-2</v>
      </c>
      <c r="I3324" s="6">
        <v>0.03</v>
      </c>
      <c r="J3324" s="6">
        <v>2.9000000000000001E-2</v>
      </c>
      <c r="K3324" s="6" t="s">
        <v>21</v>
      </c>
      <c r="L3324" s="6" t="s">
        <v>21</v>
      </c>
      <c r="M3324" s="8">
        <v>11000000</v>
      </c>
      <c r="N3324" s="8">
        <v>300000</v>
      </c>
      <c r="O3324" s="8">
        <v>15777800</v>
      </c>
      <c r="P3324" s="8">
        <v>0</v>
      </c>
      <c r="Q3324" s="8">
        <v>8150000</v>
      </c>
      <c r="R3324" s="8">
        <v>0</v>
      </c>
      <c r="S3324" s="8">
        <v>7800000</v>
      </c>
      <c r="T3324" s="8">
        <v>0</v>
      </c>
      <c r="U3324" s="6">
        <v>2.53E-2</v>
      </c>
      <c r="V3324">
        <f t="shared" si="276"/>
        <v>2022</v>
      </c>
      <c r="W3324">
        <f t="shared" si="277"/>
        <v>2022</v>
      </c>
      <c r="X3324" t="str">
        <f t="shared" si="278"/>
        <v>SPNS</v>
      </c>
    </row>
    <row r="3325" spans="1:24" x14ac:dyDescent="0.2">
      <c r="A3325" s="4">
        <v>44740</v>
      </c>
      <c r="B3325" s="4">
        <v>44742</v>
      </c>
      <c r="C3325" t="s">
        <v>1053</v>
      </c>
      <c r="D3325" t="s">
        <v>1020</v>
      </c>
      <c r="E3325" s="4">
        <v>45488</v>
      </c>
      <c r="F3325" s="6">
        <v>0.04</v>
      </c>
      <c r="G3325" s="6">
        <v>5.1999999999999998E-2</v>
      </c>
      <c r="H3325" s="6">
        <v>5.3127599999999997E-2</v>
      </c>
      <c r="I3325" s="6">
        <v>5.7000000000000002E-2</v>
      </c>
      <c r="J3325" s="6">
        <v>5.1999999999999998E-2</v>
      </c>
      <c r="K3325" s="6">
        <v>5.3499999999999999E-2</v>
      </c>
      <c r="L3325" s="6">
        <v>5.2651499999999997E-2</v>
      </c>
      <c r="N3325" s="8">
        <v>5408000</v>
      </c>
      <c r="P3325" s="8">
        <v>4300000</v>
      </c>
      <c r="R3325" s="8">
        <v>4150000</v>
      </c>
      <c r="T3325" s="8">
        <v>1.3031325301204819</v>
      </c>
      <c r="U3325" s="6">
        <v>5.2699999999999997E-2</v>
      </c>
      <c r="V3325">
        <f t="shared" si="276"/>
        <v>2022</v>
      </c>
      <c r="W3325">
        <f t="shared" si="277"/>
        <v>2022</v>
      </c>
      <c r="X3325" t="str">
        <f t="shared" si="278"/>
        <v>PBS0</v>
      </c>
    </row>
    <row r="3326" spans="1:24" x14ac:dyDescent="0.2">
      <c r="A3326" s="4">
        <v>44740</v>
      </c>
      <c r="B3326" s="4">
        <v>44742</v>
      </c>
      <c r="C3326" t="s">
        <v>1053</v>
      </c>
      <c r="D3326" t="s">
        <v>1021</v>
      </c>
      <c r="E3326" s="4">
        <v>46218</v>
      </c>
      <c r="F3326" s="6">
        <v>4.8750000000000002E-2</v>
      </c>
      <c r="G3326" s="6">
        <v>5.9499999999999997E-2</v>
      </c>
      <c r="H3326" s="6">
        <v>6.0813199999999998E-2</v>
      </c>
      <c r="I3326" s="6">
        <v>6.3E-2</v>
      </c>
      <c r="J3326" s="6">
        <v>5.9499999999999997E-2</v>
      </c>
      <c r="K3326" s="6">
        <v>6.1499999999999999E-2</v>
      </c>
      <c r="L3326" s="6">
        <v>6.0710199999999999E-2</v>
      </c>
      <c r="N3326" s="8">
        <v>3070000</v>
      </c>
      <c r="P3326" s="8">
        <v>2900000</v>
      </c>
      <c r="R3326" s="8">
        <v>2750000</v>
      </c>
      <c r="T3326" s="8">
        <v>1.1163636363636364</v>
      </c>
      <c r="U3326" s="6">
        <v>6.08E-2</v>
      </c>
      <c r="V3326">
        <f t="shared" si="276"/>
        <v>2022</v>
      </c>
      <c r="W3326">
        <f t="shared" si="277"/>
        <v>2022</v>
      </c>
      <c r="X3326" t="str">
        <f t="shared" si="278"/>
        <v>PBS0</v>
      </c>
    </row>
    <row r="3327" spans="1:24" x14ac:dyDescent="0.2">
      <c r="A3327" s="4">
        <v>44740</v>
      </c>
      <c r="B3327" s="4">
        <v>44742</v>
      </c>
      <c r="C3327" t="s">
        <v>1053</v>
      </c>
      <c r="D3327" t="s">
        <v>981</v>
      </c>
      <c r="E3327" s="4">
        <v>49018</v>
      </c>
      <c r="F3327" s="6">
        <v>6.3750000000000001E-2</v>
      </c>
      <c r="G3327" s="6">
        <v>6.4799999999999996E-2</v>
      </c>
      <c r="H3327" s="6">
        <v>6.6573800000000002E-2</v>
      </c>
      <c r="I3327" s="6">
        <v>6.8400000000000002E-2</v>
      </c>
      <c r="J3327" s="6">
        <v>6.4799999999999996E-2</v>
      </c>
      <c r="K3327" s="6">
        <v>6.6000000000000003E-2</v>
      </c>
      <c r="L3327" s="6">
        <v>6.5453999999999998E-2</v>
      </c>
      <c r="N3327" s="8">
        <v>1319500</v>
      </c>
      <c r="P3327" s="8">
        <v>45000</v>
      </c>
      <c r="R3327" s="8">
        <v>45000</v>
      </c>
      <c r="T3327" s="8">
        <v>29.322222222222223</v>
      </c>
      <c r="U3327" s="6">
        <v>6.5500000000000003E-2</v>
      </c>
      <c r="V3327">
        <f t="shared" si="276"/>
        <v>2022</v>
      </c>
      <c r="W3327">
        <f t="shared" si="277"/>
        <v>2022</v>
      </c>
      <c r="X3327" t="str">
        <f t="shared" si="278"/>
        <v>PBS0</v>
      </c>
    </row>
    <row r="3328" spans="1:24" x14ac:dyDescent="0.2">
      <c r="A3328" s="4">
        <v>44740</v>
      </c>
      <c r="B3328" s="4">
        <v>44742</v>
      </c>
      <c r="C3328" t="s">
        <v>1053</v>
      </c>
      <c r="D3328" t="s">
        <v>1055</v>
      </c>
      <c r="E3328" s="4">
        <v>50966</v>
      </c>
      <c r="F3328" s="6">
        <v>6.5000000000000002E-2</v>
      </c>
      <c r="G3328" s="6">
        <v>7.0999999999999994E-2</v>
      </c>
      <c r="H3328" s="6">
        <v>7.4258699999999997E-2</v>
      </c>
      <c r="I3328" s="6">
        <v>7.4999999999999997E-2</v>
      </c>
      <c r="J3328" s="6">
        <v>7.0999999999999994E-2</v>
      </c>
      <c r="K3328" s="6">
        <v>7.1999999999999995E-2</v>
      </c>
      <c r="L3328" s="6">
        <v>7.1442699999999998E-2</v>
      </c>
      <c r="N3328" s="8">
        <v>4785000</v>
      </c>
      <c r="P3328" s="8">
        <v>750000</v>
      </c>
      <c r="R3328" s="8">
        <v>700000</v>
      </c>
      <c r="T3328" s="8">
        <v>6.8357142857142854</v>
      </c>
      <c r="U3328" s="6">
        <v>7.1499999999999994E-2</v>
      </c>
      <c r="V3328">
        <f t="shared" si="276"/>
        <v>2022</v>
      </c>
      <c r="W3328">
        <f t="shared" si="277"/>
        <v>2022</v>
      </c>
      <c r="X3328" t="str">
        <f t="shared" si="278"/>
        <v>PBS0</v>
      </c>
    </row>
    <row r="3329" spans="1:24" x14ac:dyDescent="0.2">
      <c r="A3329" s="4">
        <v>44740</v>
      </c>
      <c r="B3329" s="4">
        <v>44742</v>
      </c>
      <c r="C3329" t="s">
        <v>1053</v>
      </c>
      <c r="D3329" t="s">
        <v>1056</v>
      </c>
      <c r="E3329" s="4">
        <v>53858</v>
      </c>
      <c r="F3329" s="6">
        <v>6.7500000000000004E-2</v>
      </c>
      <c r="G3329" s="6">
        <v>7.2499999999999995E-2</v>
      </c>
      <c r="H3329" s="6">
        <v>7.3122400000000004E-2</v>
      </c>
      <c r="I3329" s="6">
        <v>7.3899999999999993E-2</v>
      </c>
      <c r="J3329" s="6">
        <v>7.2499999999999995E-2</v>
      </c>
      <c r="K3329" s="6">
        <v>7.2499999999999995E-2</v>
      </c>
      <c r="L3329" s="6">
        <v>7.2499999999999995E-2</v>
      </c>
      <c r="N3329" s="8">
        <v>895300</v>
      </c>
      <c r="P3329" s="8">
        <v>155000</v>
      </c>
      <c r="R3329" s="8">
        <v>155000</v>
      </c>
      <c r="T3329" s="8">
        <v>5.7761290322580647</v>
      </c>
      <c r="U3329" s="6">
        <v>7.2499999999999995E-2</v>
      </c>
      <c r="V3329">
        <f t="shared" si="276"/>
        <v>2022</v>
      </c>
      <c r="W3329">
        <f t="shared" si="277"/>
        <v>2022</v>
      </c>
      <c r="X3329" t="str">
        <f t="shared" si="278"/>
        <v>PBS0</v>
      </c>
    </row>
    <row r="3330" spans="1:24" x14ac:dyDescent="0.2">
      <c r="A3330" s="4">
        <v>44739</v>
      </c>
      <c r="B3330" s="4">
        <v>44742</v>
      </c>
      <c r="C3330" t="s">
        <v>1072</v>
      </c>
      <c r="D3330" t="s">
        <v>1105</v>
      </c>
      <c r="E3330" s="4">
        <v>46568</v>
      </c>
      <c r="F3330" s="6">
        <v>5.5E-2</v>
      </c>
      <c r="K3330" s="6">
        <v>6.5199999999999994E-2</v>
      </c>
      <c r="N3330" s="8">
        <v>50000</v>
      </c>
      <c r="O3330" s="8">
        <v>50000</v>
      </c>
      <c r="P3330" s="8">
        <v>50000</v>
      </c>
      <c r="Q3330" s="8">
        <v>50000</v>
      </c>
      <c r="R3330" s="8">
        <v>50000</v>
      </c>
      <c r="S3330" s="8">
        <v>50000</v>
      </c>
      <c r="T3330" s="8">
        <v>1</v>
      </c>
      <c r="U3330" s="6"/>
      <c r="V3330">
        <f t="shared" si="276"/>
        <v>2022</v>
      </c>
      <c r="W3330">
        <f t="shared" si="277"/>
        <v>2022</v>
      </c>
      <c r="X3330" t="str">
        <f t="shared" si="278"/>
        <v>SW00</v>
      </c>
    </row>
    <row r="3331" spans="1:24" x14ac:dyDescent="0.2">
      <c r="A3331" s="4">
        <v>44741</v>
      </c>
      <c r="B3331" s="4">
        <v>44743</v>
      </c>
      <c r="C3331" t="s">
        <v>1106</v>
      </c>
      <c r="D3331" t="s">
        <v>1107</v>
      </c>
      <c r="E3331" s="4">
        <v>46569</v>
      </c>
      <c r="F3331" s="6">
        <v>3.0414199999999999E-2</v>
      </c>
      <c r="K3331" s="6">
        <v>3.0414199999999999E-2</v>
      </c>
      <c r="N3331" s="8">
        <v>5467230</v>
      </c>
      <c r="O3331" s="8">
        <v>21868950</v>
      </c>
      <c r="P3331" s="8">
        <v>5467230</v>
      </c>
      <c r="Q3331" s="8">
        <v>21868950</v>
      </c>
      <c r="R3331" s="8">
        <v>5467230</v>
      </c>
      <c r="S3331" s="8">
        <v>21868950</v>
      </c>
      <c r="T3331" s="8">
        <v>1</v>
      </c>
      <c r="U3331" s="6">
        <v>3.0414199999999999E-2</v>
      </c>
      <c r="V3331">
        <f t="shared" si="276"/>
        <v>2022</v>
      </c>
      <c r="W3331">
        <f t="shared" si="277"/>
        <v>2022</v>
      </c>
      <c r="X3331" t="str">
        <f t="shared" si="278"/>
        <v>VR00</v>
      </c>
    </row>
    <row r="3332" spans="1:24" x14ac:dyDescent="0.2">
      <c r="A3332" s="4">
        <v>44741</v>
      </c>
      <c r="B3332" s="4">
        <v>44743</v>
      </c>
      <c r="C3332" t="s">
        <v>1106</v>
      </c>
      <c r="D3332" t="s">
        <v>1108</v>
      </c>
      <c r="E3332" s="4">
        <v>46935</v>
      </c>
      <c r="F3332" s="6">
        <v>3.0414199999999999E-2</v>
      </c>
      <c r="K3332" s="6">
        <v>3.0414199999999999E-2</v>
      </c>
      <c r="N3332" s="8">
        <v>5467240</v>
      </c>
      <c r="P3332" s="8">
        <v>5467240</v>
      </c>
      <c r="R3332" s="8">
        <v>5467240</v>
      </c>
      <c r="T3332" s="8">
        <v>1</v>
      </c>
      <c r="U3332" s="6">
        <v>3.0414199999999999E-2</v>
      </c>
      <c r="V3332">
        <f t="shared" si="276"/>
        <v>2022</v>
      </c>
      <c r="W3332">
        <f t="shared" si="277"/>
        <v>2022</v>
      </c>
      <c r="X3332" t="str">
        <f t="shared" si="278"/>
        <v>VR00</v>
      </c>
    </row>
    <row r="3333" spans="1:24" x14ac:dyDescent="0.2">
      <c r="A3333" s="4">
        <v>44741</v>
      </c>
      <c r="B3333" s="4">
        <v>44743</v>
      </c>
      <c r="C3333" t="s">
        <v>1106</v>
      </c>
      <c r="D3333" t="s">
        <v>1109</v>
      </c>
      <c r="E3333" s="4">
        <v>47300</v>
      </c>
      <c r="F3333" s="6">
        <v>3.0414199999999999E-2</v>
      </c>
      <c r="K3333" s="6">
        <v>3.0414199999999999E-2</v>
      </c>
      <c r="N3333" s="8">
        <v>5467240</v>
      </c>
      <c r="P3333" s="8">
        <v>5467240</v>
      </c>
      <c r="R3333" s="8">
        <v>5467240</v>
      </c>
      <c r="T3333" s="8">
        <v>1</v>
      </c>
      <c r="U3333" s="6">
        <v>3.0414199999999999E-2</v>
      </c>
      <c r="V3333">
        <f t="shared" si="276"/>
        <v>2022</v>
      </c>
      <c r="W3333">
        <f t="shared" si="277"/>
        <v>2022</v>
      </c>
      <c r="X3333" t="str">
        <f t="shared" si="278"/>
        <v>VR00</v>
      </c>
    </row>
    <row r="3334" spans="1:24" x14ac:dyDescent="0.2">
      <c r="A3334" s="4">
        <v>44741</v>
      </c>
      <c r="B3334" s="4">
        <v>44743</v>
      </c>
      <c r="C3334" t="s">
        <v>1106</v>
      </c>
      <c r="D3334" t="s">
        <v>1110</v>
      </c>
      <c r="E3334" s="4">
        <v>47665</v>
      </c>
      <c r="F3334" s="6">
        <v>3.0414199999999999E-2</v>
      </c>
      <c r="K3334" s="6">
        <v>3.0414199999999999E-2</v>
      </c>
      <c r="N3334" s="8">
        <v>5467240</v>
      </c>
      <c r="P3334" s="8">
        <v>5467240</v>
      </c>
      <c r="R3334" s="8">
        <v>5467240</v>
      </c>
      <c r="T3334" s="8">
        <v>1</v>
      </c>
      <c r="U3334" s="6">
        <v>3.0414199999999999E-2</v>
      </c>
      <c r="V3334">
        <f t="shared" si="276"/>
        <v>2022</v>
      </c>
      <c r="W3334">
        <f t="shared" si="277"/>
        <v>2022</v>
      </c>
      <c r="X3334" t="str">
        <f t="shared" si="278"/>
        <v>VR00</v>
      </c>
    </row>
    <row r="3335" spans="1:24" x14ac:dyDescent="0.2">
      <c r="A3335" s="4">
        <v>44747</v>
      </c>
      <c r="B3335" s="4">
        <v>44749</v>
      </c>
      <c r="C3335" t="s">
        <v>628</v>
      </c>
      <c r="D3335" t="s">
        <v>1111</v>
      </c>
      <c r="E3335" s="4">
        <v>44839</v>
      </c>
      <c r="F3335" s="6" t="s">
        <v>630</v>
      </c>
      <c r="G3335" s="6">
        <v>0.02</v>
      </c>
      <c r="H3335" s="6">
        <v>2.1212700000000001E-2</v>
      </c>
      <c r="I3335" s="6">
        <v>2.5000000000000001E-2</v>
      </c>
      <c r="J3335" s="6">
        <v>0.02</v>
      </c>
      <c r="K3335" s="6">
        <v>2.1132999999999999E-2</v>
      </c>
      <c r="L3335" s="6">
        <v>2.1999999999999999E-2</v>
      </c>
      <c r="M3335" s="8">
        <v>20000000</v>
      </c>
      <c r="N3335" s="8">
        <v>1025000</v>
      </c>
      <c r="O3335" s="8">
        <v>25980300</v>
      </c>
      <c r="P3335" s="8">
        <v>1025000</v>
      </c>
      <c r="Q3335" s="8">
        <v>13825000</v>
      </c>
      <c r="R3335" s="8">
        <v>1000000</v>
      </c>
      <c r="S3335" s="8">
        <v>13800000</v>
      </c>
      <c r="T3335" s="8">
        <v>1.0249999999999999</v>
      </c>
      <c r="U3335" s="6">
        <v>2.1499999999999998E-2</v>
      </c>
      <c r="V3335">
        <f t="shared" si="276"/>
        <v>2022</v>
      </c>
      <c r="W3335">
        <f t="shared" si="277"/>
        <v>2022</v>
      </c>
      <c r="X3335" t="str">
        <f t="shared" si="278"/>
        <v>SPN0</v>
      </c>
    </row>
    <row r="3336" spans="1:24" x14ac:dyDescent="0.2">
      <c r="A3336" s="4">
        <v>44747</v>
      </c>
      <c r="B3336" s="4">
        <v>44749</v>
      </c>
      <c r="C3336" t="s">
        <v>628</v>
      </c>
      <c r="D3336" t="s">
        <v>1080</v>
      </c>
      <c r="E3336" s="4">
        <v>45015</v>
      </c>
      <c r="F3336" s="6" t="s">
        <v>630</v>
      </c>
      <c r="G3336" s="6">
        <v>3.0499999999999999E-2</v>
      </c>
      <c r="H3336" s="6">
        <v>3.15188E-2</v>
      </c>
      <c r="I3336" s="6">
        <v>3.5000000000000003E-2</v>
      </c>
      <c r="J3336" s="6">
        <v>3.0499999999999999E-2</v>
      </c>
      <c r="K3336" s="6">
        <v>3.1298199999999998E-2</v>
      </c>
      <c r="L3336" s="6">
        <v>3.2000000000000001E-2</v>
      </c>
      <c r="N3336" s="8">
        <v>2320000</v>
      </c>
      <c r="P3336" s="8">
        <v>2000000</v>
      </c>
      <c r="R3336" s="8">
        <v>2000000</v>
      </c>
      <c r="T3336" s="8">
        <v>1.1599999999999999</v>
      </c>
      <c r="U3336" s="6">
        <v>3.1300000000000001E-2</v>
      </c>
      <c r="V3336">
        <f t="shared" si="276"/>
        <v>2022</v>
      </c>
      <c r="W3336">
        <f t="shared" si="277"/>
        <v>2022</v>
      </c>
      <c r="X3336" t="str">
        <f t="shared" si="278"/>
        <v>SPN1</v>
      </c>
    </row>
    <row r="3337" spans="1:24" x14ac:dyDescent="0.2">
      <c r="A3337" s="4">
        <v>44747</v>
      </c>
      <c r="B3337" s="4">
        <v>44749</v>
      </c>
      <c r="C3337" t="s">
        <v>628</v>
      </c>
      <c r="D3337" t="s">
        <v>1012</v>
      </c>
      <c r="E3337" s="4">
        <v>46492</v>
      </c>
      <c r="F3337" s="6">
        <v>5.1249999999999997E-2</v>
      </c>
      <c r="G3337" s="6">
        <v>6.13E-2</v>
      </c>
      <c r="H3337" s="6">
        <v>6.2476499999999997E-2</v>
      </c>
      <c r="I3337" s="6">
        <v>6.5000000000000002E-2</v>
      </c>
      <c r="J3337" s="6">
        <v>6.13E-2</v>
      </c>
      <c r="K3337" s="6">
        <v>6.1994800000000003E-2</v>
      </c>
      <c r="L3337" s="6">
        <v>6.2399999999999997E-2</v>
      </c>
      <c r="N3337" s="8">
        <v>5495000</v>
      </c>
      <c r="P3337" s="8">
        <v>3700000</v>
      </c>
      <c r="R3337" s="8">
        <v>3700000</v>
      </c>
      <c r="T3337" s="8">
        <v>1.4851351351351352</v>
      </c>
      <c r="U3337" s="6">
        <v>6.2E-2</v>
      </c>
      <c r="V3337">
        <f t="shared" si="276"/>
        <v>2022</v>
      </c>
      <c r="W3337">
        <f t="shared" si="277"/>
        <v>2022</v>
      </c>
      <c r="X3337" t="str">
        <f t="shared" si="278"/>
        <v>FR00</v>
      </c>
    </row>
    <row r="3338" spans="1:24" x14ac:dyDescent="0.2">
      <c r="A3338" s="4">
        <v>44747</v>
      </c>
      <c r="B3338" s="4">
        <v>44749</v>
      </c>
      <c r="C3338" t="s">
        <v>628</v>
      </c>
      <c r="D3338" t="s">
        <v>1013</v>
      </c>
      <c r="E3338" s="4">
        <v>48319</v>
      </c>
      <c r="F3338" s="6">
        <v>6.3750000000000001E-2</v>
      </c>
      <c r="G3338" s="6">
        <v>7.2400000000000006E-2</v>
      </c>
      <c r="H3338" s="6">
        <v>7.3703000000000005E-2</v>
      </c>
      <c r="I3338" s="6">
        <v>7.5499999999999998E-2</v>
      </c>
      <c r="J3338" s="6">
        <v>7.2400000000000006E-2</v>
      </c>
      <c r="K3338" s="6">
        <v>7.3199200000000006E-2</v>
      </c>
      <c r="L3338" s="6">
        <v>7.3400000000000007E-2</v>
      </c>
      <c r="N3338" s="8">
        <v>13659100</v>
      </c>
      <c r="P3338" s="8">
        <v>5500000</v>
      </c>
      <c r="R3338" s="8">
        <v>5500000</v>
      </c>
      <c r="T3338" s="8">
        <v>2.4834727272727273</v>
      </c>
      <c r="U3338" s="6">
        <v>7.3200000000000001E-2</v>
      </c>
      <c r="V3338">
        <f t="shared" si="276"/>
        <v>2022</v>
      </c>
      <c r="W3338">
        <f t="shared" si="277"/>
        <v>2022</v>
      </c>
      <c r="X3338" t="str">
        <f t="shared" si="278"/>
        <v>FR00</v>
      </c>
    </row>
    <row r="3339" spans="1:24" x14ac:dyDescent="0.2">
      <c r="A3339" s="4">
        <v>44747</v>
      </c>
      <c r="B3339" s="4">
        <v>44749</v>
      </c>
      <c r="C3339" t="s">
        <v>628</v>
      </c>
      <c r="D3339" t="s">
        <v>1052</v>
      </c>
      <c r="E3339" s="4">
        <v>50236</v>
      </c>
      <c r="F3339" s="6">
        <v>6.3750000000000001E-2</v>
      </c>
      <c r="G3339" s="6">
        <v>7.2900000000000006E-2</v>
      </c>
      <c r="H3339" s="6">
        <v>7.4153499999999997E-2</v>
      </c>
      <c r="I3339" s="6">
        <v>7.5499999999999998E-2</v>
      </c>
      <c r="J3339" s="6">
        <v>7.2900000000000006E-2</v>
      </c>
      <c r="K3339" s="6">
        <v>7.3574000000000001E-2</v>
      </c>
      <c r="L3339" s="6">
        <v>7.3800000000000004E-2</v>
      </c>
      <c r="N3339" s="8">
        <v>1494800</v>
      </c>
      <c r="P3339" s="8">
        <v>350000</v>
      </c>
      <c r="R3339" s="8">
        <v>350000</v>
      </c>
      <c r="T3339" s="8">
        <v>4.2708571428571425</v>
      </c>
      <c r="U3339" s="6">
        <v>7.3599999999999999E-2</v>
      </c>
      <c r="V3339">
        <f t="shared" si="276"/>
        <v>2022</v>
      </c>
      <c r="W3339">
        <f t="shared" si="277"/>
        <v>2022</v>
      </c>
      <c r="X3339" t="str">
        <f t="shared" si="278"/>
        <v>FR00</v>
      </c>
    </row>
    <row r="3340" spans="1:24" x14ac:dyDescent="0.2">
      <c r="A3340" s="4">
        <v>44747</v>
      </c>
      <c r="B3340" s="4">
        <v>44749</v>
      </c>
      <c r="C3340" t="s">
        <v>628</v>
      </c>
      <c r="D3340" t="s">
        <v>1014</v>
      </c>
      <c r="E3340" s="4">
        <v>52032</v>
      </c>
      <c r="F3340" s="6">
        <v>7.1249999999999994E-2</v>
      </c>
      <c r="G3340" s="6">
        <v>7.22E-2</v>
      </c>
      <c r="H3340" s="6">
        <v>7.3541200000000001E-2</v>
      </c>
      <c r="I3340" s="6">
        <v>7.5999999999999998E-2</v>
      </c>
      <c r="J3340" s="6">
        <v>7.22E-2</v>
      </c>
      <c r="K3340" s="6">
        <v>7.3284000000000002E-2</v>
      </c>
      <c r="L3340" s="6">
        <v>7.3899999999999993E-2</v>
      </c>
      <c r="N3340" s="8">
        <v>1692800</v>
      </c>
      <c r="P3340" s="8">
        <v>1100000</v>
      </c>
      <c r="R3340" s="8">
        <v>1100000</v>
      </c>
      <c r="T3340" s="8">
        <v>1.538909090909091</v>
      </c>
      <c r="U3340" s="6">
        <v>7.3300000000000004E-2</v>
      </c>
      <c r="V3340">
        <f t="shared" si="276"/>
        <v>2022</v>
      </c>
      <c r="W3340">
        <f t="shared" si="277"/>
        <v>2022</v>
      </c>
      <c r="X3340" t="str">
        <f t="shared" si="278"/>
        <v>FR00</v>
      </c>
    </row>
    <row r="3341" spans="1:24" x14ac:dyDescent="0.2">
      <c r="A3341" s="4">
        <v>44747</v>
      </c>
      <c r="B3341" s="4">
        <v>44749</v>
      </c>
      <c r="C3341" t="s">
        <v>628</v>
      </c>
      <c r="D3341" t="s">
        <v>975</v>
      </c>
      <c r="E3341" s="4">
        <v>55380</v>
      </c>
      <c r="F3341" s="6">
        <v>6.8750000000000006E-2</v>
      </c>
      <c r="G3341" s="6">
        <v>7.3899999999999993E-2</v>
      </c>
      <c r="H3341" s="6">
        <v>7.4470800000000004E-2</v>
      </c>
      <c r="I3341" s="6">
        <v>7.5499999999999998E-2</v>
      </c>
      <c r="J3341" s="6">
        <v>7.3899999999999993E-2</v>
      </c>
      <c r="K3341" s="6">
        <v>7.4272400000000002E-2</v>
      </c>
      <c r="L3341" s="6">
        <v>7.4499999999999997E-2</v>
      </c>
      <c r="N3341" s="8">
        <v>293600</v>
      </c>
      <c r="P3341" s="8">
        <v>150000</v>
      </c>
      <c r="R3341" s="8">
        <v>150000</v>
      </c>
      <c r="T3341" s="8">
        <v>1.9573333333333334</v>
      </c>
      <c r="U3341" s="6">
        <v>7.4300000000000005E-2</v>
      </c>
      <c r="V3341">
        <f t="shared" si="276"/>
        <v>2022</v>
      </c>
      <c r="W3341">
        <f t="shared" si="277"/>
        <v>2022</v>
      </c>
      <c r="X3341" t="str">
        <f t="shared" si="278"/>
        <v>FR00</v>
      </c>
    </row>
    <row r="3342" spans="1:24" x14ac:dyDescent="0.2">
      <c r="A3342" s="4">
        <v>44753</v>
      </c>
      <c r="B3342" s="4">
        <v>44755</v>
      </c>
      <c r="C3342" t="s">
        <v>1072</v>
      </c>
      <c r="D3342" t="s">
        <v>1112</v>
      </c>
      <c r="E3342" s="4">
        <v>45726</v>
      </c>
      <c r="F3342" s="6">
        <v>5.0500000000000003E-2</v>
      </c>
      <c r="K3342" s="6">
        <v>5.0500000000000003E-2</v>
      </c>
      <c r="N3342" s="8">
        <v>38253</v>
      </c>
      <c r="O3342" s="8">
        <v>38253</v>
      </c>
      <c r="P3342" s="8">
        <v>38253</v>
      </c>
      <c r="Q3342" s="8">
        <v>38253</v>
      </c>
      <c r="R3342" s="8">
        <v>38253</v>
      </c>
      <c r="S3342" s="8">
        <v>38253</v>
      </c>
      <c r="T3342" s="8">
        <v>1</v>
      </c>
      <c r="U3342" s="6"/>
      <c r="V3342">
        <f t="shared" si="276"/>
        <v>2022</v>
      </c>
      <c r="W3342">
        <f t="shared" si="277"/>
        <v>2022</v>
      </c>
      <c r="X3342" t="str">
        <f t="shared" si="278"/>
        <v>SWR0</v>
      </c>
    </row>
    <row r="3343" spans="1:24" x14ac:dyDescent="0.2">
      <c r="A3343" s="4">
        <v>44754</v>
      </c>
      <c r="B3343" s="4">
        <v>44756</v>
      </c>
      <c r="C3343" t="s">
        <v>1053</v>
      </c>
      <c r="D3343" t="s">
        <v>1113</v>
      </c>
      <c r="E3343" s="4">
        <v>44936</v>
      </c>
      <c r="F3343" s="6" t="s">
        <v>630</v>
      </c>
      <c r="G3343" s="6">
        <v>2.35E-2</v>
      </c>
      <c r="H3343" s="6">
        <v>2.35E-2</v>
      </c>
      <c r="I3343" s="6">
        <v>2.35E-2</v>
      </c>
      <c r="J3343" s="6">
        <v>2.35E-2</v>
      </c>
      <c r="K3343" s="6">
        <v>2.35E-2</v>
      </c>
      <c r="L3343" s="6">
        <v>2.35E-2</v>
      </c>
      <c r="M3343" s="8">
        <v>7000000</v>
      </c>
      <c r="N3343" s="8">
        <v>150000</v>
      </c>
      <c r="O3343" s="8">
        <v>12750900</v>
      </c>
      <c r="P3343" s="8">
        <v>150000</v>
      </c>
      <c r="Q3343" s="8">
        <v>6625000</v>
      </c>
      <c r="R3343" s="8">
        <v>150000</v>
      </c>
      <c r="S3343" s="8">
        <v>6025000</v>
      </c>
      <c r="T3343" s="8">
        <v>1</v>
      </c>
      <c r="U3343" s="6">
        <v>2.7400000000000001E-2</v>
      </c>
      <c r="V3343">
        <f t="shared" si="276"/>
        <v>2022</v>
      </c>
      <c r="W3343">
        <f t="shared" si="277"/>
        <v>2022</v>
      </c>
      <c r="X3343" t="str">
        <f t="shared" si="278"/>
        <v>SPNS</v>
      </c>
    </row>
    <row r="3344" spans="1:24" x14ac:dyDescent="0.2">
      <c r="A3344" s="4">
        <v>44754</v>
      </c>
      <c r="B3344" s="4">
        <v>44756</v>
      </c>
      <c r="C3344" t="s">
        <v>1053</v>
      </c>
      <c r="D3344" t="s">
        <v>1020</v>
      </c>
      <c r="E3344" s="4">
        <v>45488</v>
      </c>
      <c r="F3344" s="6">
        <v>0.04</v>
      </c>
      <c r="G3344" s="6">
        <v>5.2999999999999999E-2</v>
      </c>
      <c r="H3344" s="6">
        <v>5.4175899999999999E-2</v>
      </c>
      <c r="I3344" s="6">
        <v>0.06</v>
      </c>
      <c r="J3344" s="6">
        <v>5.2999999999999999E-2</v>
      </c>
      <c r="K3344" s="6">
        <v>5.3516500000000002E-2</v>
      </c>
      <c r="L3344" s="6">
        <v>5.3999999999999999E-2</v>
      </c>
      <c r="N3344" s="8">
        <v>8000000</v>
      </c>
      <c r="P3344" s="8">
        <v>5650000</v>
      </c>
      <c r="R3344" s="8">
        <v>5100000</v>
      </c>
      <c r="T3344" s="8">
        <v>1.5686274509803921</v>
      </c>
      <c r="U3344" s="6">
        <v>5.3600000000000002E-2</v>
      </c>
      <c r="V3344">
        <f t="shared" si="276"/>
        <v>2022</v>
      </c>
      <c r="W3344">
        <f t="shared" si="277"/>
        <v>2022</v>
      </c>
      <c r="X3344" t="str">
        <f t="shared" si="278"/>
        <v>PBS0</v>
      </c>
    </row>
    <row r="3345" spans="1:24" x14ac:dyDescent="0.2">
      <c r="A3345" s="4">
        <v>44754</v>
      </c>
      <c r="B3345" s="4">
        <v>44756</v>
      </c>
      <c r="C3345" t="s">
        <v>1053</v>
      </c>
      <c r="D3345" t="s">
        <v>1021</v>
      </c>
      <c r="E3345" s="4">
        <v>46218</v>
      </c>
      <c r="F3345" s="6">
        <v>4.8750000000000002E-2</v>
      </c>
      <c r="G3345" s="6">
        <v>6.0499999999999998E-2</v>
      </c>
      <c r="H3345" s="6">
        <v>6.2142900000000001E-2</v>
      </c>
      <c r="I3345" s="6">
        <v>6.4000000000000001E-2</v>
      </c>
      <c r="J3345" s="6">
        <v>6.0499999999999998E-2</v>
      </c>
      <c r="K3345" s="6">
        <v>6.1255299999999999E-2</v>
      </c>
      <c r="L3345" s="6">
        <v>6.13E-2</v>
      </c>
      <c r="N3345" s="8">
        <v>1239000</v>
      </c>
      <c r="P3345" s="8">
        <v>550000</v>
      </c>
      <c r="R3345" s="8">
        <v>500000</v>
      </c>
      <c r="T3345" s="8">
        <v>2.4780000000000002</v>
      </c>
      <c r="U3345" s="6">
        <v>6.13E-2</v>
      </c>
      <c r="V3345">
        <f t="shared" si="276"/>
        <v>2022</v>
      </c>
      <c r="W3345">
        <f t="shared" si="277"/>
        <v>2022</v>
      </c>
      <c r="X3345" t="str">
        <f t="shared" si="278"/>
        <v>PBS0</v>
      </c>
    </row>
    <row r="3346" spans="1:24" x14ac:dyDescent="0.2">
      <c r="A3346" s="4">
        <v>44754</v>
      </c>
      <c r="B3346" s="4">
        <v>44756</v>
      </c>
      <c r="C3346" t="s">
        <v>1053</v>
      </c>
      <c r="D3346" t="s">
        <v>981</v>
      </c>
      <c r="E3346" s="4">
        <v>49018</v>
      </c>
      <c r="F3346" s="6">
        <v>6.3750000000000001E-2</v>
      </c>
      <c r="G3346" s="6">
        <v>7.2099999999999997E-2</v>
      </c>
      <c r="H3346" s="6">
        <v>7.4909100000000006E-2</v>
      </c>
      <c r="I3346" s="6">
        <v>7.5700000000000003E-2</v>
      </c>
      <c r="J3346" s="6">
        <v>7.2099999999999997E-2</v>
      </c>
      <c r="K3346" s="6">
        <v>7.2392399999999996E-2</v>
      </c>
      <c r="L3346" s="6">
        <v>7.2599999999999998E-2</v>
      </c>
      <c r="N3346" s="8">
        <v>2330500</v>
      </c>
      <c r="P3346" s="8">
        <v>75000</v>
      </c>
      <c r="R3346" s="8">
        <v>75000</v>
      </c>
      <c r="T3346" s="8">
        <v>31.073333333333334</v>
      </c>
      <c r="U3346" s="6">
        <v>7.2400000000000006E-2</v>
      </c>
      <c r="V3346">
        <f t="shared" si="276"/>
        <v>2022</v>
      </c>
      <c r="W3346">
        <f t="shared" si="277"/>
        <v>2022</v>
      </c>
      <c r="X3346" t="str">
        <f t="shared" si="278"/>
        <v>PBS0</v>
      </c>
    </row>
    <row r="3347" spans="1:24" x14ac:dyDescent="0.2">
      <c r="A3347" s="4">
        <v>44754</v>
      </c>
      <c r="B3347" s="4">
        <v>44756</v>
      </c>
      <c r="C3347" t="s">
        <v>1053</v>
      </c>
      <c r="D3347" t="s">
        <v>1055</v>
      </c>
      <c r="E3347" s="4">
        <v>50966</v>
      </c>
      <c r="F3347" s="6">
        <v>6.5000000000000002E-2</v>
      </c>
      <c r="G3347" s="6">
        <v>7.2300000000000003E-2</v>
      </c>
      <c r="H3347" s="6">
        <v>7.3013300000000003E-2</v>
      </c>
      <c r="I3347" s="6">
        <v>7.4800000000000005E-2</v>
      </c>
      <c r="J3347" s="6">
        <v>7.2300000000000003E-2</v>
      </c>
      <c r="K3347" s="6">
        <v>7.2885699999999998E-2</v>
      </c>
      <c r="L3347" s="6">
        <v>7.3300000000000004E-2</v>
      </c>
      <c r="N3347" s="8">
        <v>515000</v>
      </c>
      <c r="P3347" s="8">
        <v>100000</v>
      </c>
      <c r="R3347" s="8">
        <v>100000</v>
      </c>
      <c r="T3347" s="8">
        <v>5.15</v>
      </c>
      <c r="U3347" s="6">
        <v>7.2900000000000006E-2</v>
      </c>
      <c r="V3347">
        <f t="shared" si="276"/>
        <v>2022</v>
      </c>
      <c r="W3347">
        <f t="shared" si="277"/>
        <v>2022</v>
      </c>
      <c r="X3347" t="str">
        <f t="shared" si="278"/>
        <v>PBS0</v>
      </c>
    </row>
    <row r="3348" spans="1:24" x14ac:dyDescent="0.2">
      <c r="A3348" s="4">
        <v>44754</v>
      </c>
      <c r="B3348" s="4">
        <v>44756</v>
      </c>
      <c r="C3348" t="s">
        <v>1053</v>
      </c>
      <c r="D3348" t="s">
        <v>1056</v>
      </c>
      <c r="E3348" s="4">
        <v>53858</v>
      </c>
      <c r="F3348" s="6">
        <v>6.7500000000000004E-2</v>
      </c>
      <c r="G3348" s="6">
        <v>7.2999999999999995E-2</v>
      </c>
      <c r="H3348" s="6">
        <v>7.3801400000000003E-2</v>
      </c>
      <c r="I3348" s="6">
        <v>7.4999999999999997E-2</v>
      </c>
      <c r="J3348" s="6">
        <v>7.2999999999999995E-2</v>
      </c>
      <c r="K3348" s="6">
        <v>7.3361399999999993E-2</v>
      </c>
      <c r="L3348" s="6">
        <v>7.3700000000000002E-2</v>
      </c>
      <c r="N3348" s="8">
        <v>516400</v>
      </c>
      <c r="P3348" s="8">
        <v>100000</v>
      </c>
      <c r="R3348" s="8">
        <v>100000</v>
      </c>
      <c r="T3348" s="8">
        <v>5.1639999999999997</v>
      </c>
      <c r="U3348" s="6">
        <v>7.3400000000000007E-2</v>
      </c>
      <c r="V3348">
        <f t="shared" si="276"/>
        <v>2022</v>
      </c>
      <c r="W3348">
        <f t="shared" si="277"/>
        <v>2022</v>
      </c>
      <c r="X3348" t="str">
        <f t="shared" si="278"/>
        <v>PBS0</v>
      </c>
    </row>
    <row r="3349" spans="1:24" x14ac:dyDescent="0.2">
      <c r="A3349" s="4">
        <v>44761</v>
      </c>
      <c r="B3349" s="4">
        <v>44763</v>
      </c>
      <c r="C3349" t="s">
        <v>628</v>
      </c>
      <c r="D3349" t="s">
        <v>1114</v>
      </c>
      <c r="E3349" s="4">
        <v>44853</v>
      </c>
      <c r="F3349" s="6" t="s">
        <v>630</v>
      </c>
      <c r="G3349" s="6">
        <v>2.1999999999999999E-2</v>
      </c>
      <c r="H3349" s="6">
        <v>2.265E-2</v>
      </c>
      <c r="I3349" s="6">
        <v>2.4E-2</v>
      </c>
      <c r="J3349" s="6">
        <v>2.1999999999999999E-2</v>
      </c>
      <c r="K3349" s="6">
        <v>2.2499999999999999E-2</v>
      </c>
      <c r="L3349" s="6">
        <v>2.3E-2</v>
      </c>
      <c r="M3349" s="8">
        <v>15000000</v>
      </c>
      <c r="N3349" s="8">
        <v>500000</v>
      </c>
      <c r="O3349" s="8">
        <v>29454500</v>
      </c>
      <c r="P3349" s="8">
        <v>450000</v>
      </c>
      <c r="Q3349" s="8">
        <v>11870000</v>
      </c>
      <c r="R3349" s="8">
        <v>450000</v>
      </c>
      <c r="S3349" s="8">
        <v>11870000</v>
      </c>
      <c r="T3349" s="8">
        <v>1.1111111111111112</v>
      </c>
      <c r="U3349" s="6">
        <v>2.2499999999999999E-2</v>
      </c>
      <c r="V3349">
        <f t="shared" si="276"/>
        <v>2022</v>
      </c>
      <c r="W3349">
        <f t="shared" si="277"/>
        <v>2022</v>
      </c>
      <c r="X3349" t="str">
        <f t="shared" si="278"/>
        <v>SPN0</v>
      </c>
    </row>
    <row r="3350" spans="1:24" x14ac:dyDescent="0.2">
      <c r="A3350" s="4">
        <v>44761</v>
      </c>
      <c r="B3350" s="4">
        <v>44763</v>
      </c>
      <c r="C3350" t="s">
        <v>628</v>
      </c>
      <c r="D3350" t="s">
        <v>1115</v>
      </c>
      <c r="E3350" s="4">
        <v>45127</v>
      </c>
      <c r="F3350" s="6" t="s">
        <v>630</v>
      </c>
      <c r="G3350" s="6">
        <v>3.2500000000000001E-2</v>
      </c>
      <c r="H3350" s="6">
        <v>3.2500000000000001E-2</v>
      </c>
      <c r="I3350" s="6">
        <v>3.2500000000000001E-2</v>
      </c>
      <c r="J3350" s="6">
        <v>3.2500000000000001E-2</v>
      </c>
      <c r="K3350" s="6">
        <v>3.2500000000000001E-2</v>
      </c>
      <c r="L3350" s="6">
        <v>3.2500000000000001E-2</v>
      </c>
      <c r="N3350" s="8">
        <v>5060000</v>
      </c>
      <c r="P3350" s="8">
        <v>20000</v>
      </c>
      <c r="R3350" s="8">
        <v>20000</v>
      </c>
      <c r="T3350" s="8">
        <v>253</v>
      </c>
      <c r="U3350" s="6">
        <v>3.2500000000000001E-2</v>
      </c>
      <c r="V3350">
        <f t="shared" si="276"/>
        <v>2022</v>
      </c>
      <c r="W3350">
        <f t="shared" si="277"/>
        <v>2022</v>
      </c>
      <c r="X3350" t="str">
        <f t="shared" si="278"/>
        <v>SPN1</v>
      </c>
    </row>
    <row r="3351" spans="1:24" x14ac:dyDescent="0.2">
      <c r="A3351" s="4">
        <v>44761</v>
      </c>
      <c r="B3351" s="4">
        <v>44763</v>
      </c>
      <c r="C3351" t="s">
        <v>628</v>
      </c>
      <c r="D3351" t="s">
        <v>1012</v>
      </c>
      <c r="E3351" s="4">
        <v>46492</v>
      </c>
      <c r="F3351" s="6">
        <v>5.1249999999999997E-2</v>
      </c>
      <c r="G3351" s="6">
        <v>6.4000000000000001E-2</v>
      </c>
      <c r="H3351" s="6">
        <v>6.5253199999999997E-2</v>
      </c>
      <c r="I3351" s="6">
        <v>7.1400000000000005E-2</v>
      </c>
      <c r="J3351" s="6">
        <v>6.4000000000000001E-2</v>
      </c>
      <c r="K3351" s="6">
        <v>6.5088999999999994E-2</v>
      </c>
      <c r="L3351" s="6">
        <v>6.6000000000000003E-2</v>
      </c>
      <c r="N3351" s="8">
        <v>4757500</v>
      </c>
      <c r="P3351" s="8">
        <v>3950000</v>
      </c>
      <c r="R3351" s="8">
        <v>3950000</v>
      </c>
      <c r="T3351" s="8">
        <v>1.2044303797468354</v>
      </c>
      <c r="U3351" s="6">
        <v>6.5100000000000005E-2</v>
      </c>
      <c r="V3351">
        <f t="shared" si="276"/>
        <v>2022</v>
      </c>
      <c r="W3351">
        <f t="shared" si="277"/>
        <v>2022</v>
      </c>
      <c r="X3351" t="str">
        <f t="shared" si="278"/>
        <v>FR00</v>
      </c>
    </row>
    <row r="3352" spans="1:24" x14ac:dyDescent="0.2">
      <c r="A3352" s="4">
        <v>44761</v>
      </c>
      <c r="B3352" s="4">
        <v>44763</v>
      </c>
      <c r="C3352" t="s">
        <v>628</v>
      </c>
      <c r="D3352" t="s">
        <v>1013</v>
      </c>
      <c r="E3352" s="4">
        <v>48319</v>
      </c>
      <c r="F3352" s="6">
        <v>6.3750000000000001E-2</v>
      </c>
      <c r="G3352" s="6">
        <v>7.3499999999999996E-2</v>
      </c>
      <c r="H3352" s="6">
        <v>7.5575400000000001E-2</v>
      </c>
      <c r="I3352" s="6">
        <v>8.0500000000000002E-2</v>
      </c>
      <c r="J3352" s="6">
        <v>7.3499999999999996E-2</v>
      </c>
      <c r="K3352" s="6">
        <v>7.469932E-2</v>
      </c>
      <c r="L3352" s="6">
        <v>7.4899999999999994E-2</v>
      </c>
      <c r="N3352" s="8">
        <v>15289100</v>
      </c>
      <c r="P3352" s="8">
        <v>6350000</v>
      </c>
      <c r="R3352" s="8">
        <v>6350000</v>
      </c>
      <c r="T3352" s="8">
        <v>2.4077322834645671</v>
      </c>
      <c r="U3352" s="6">
        <v>7.4700000000000003E-2</v>
      </c>
      <c r="V3352">
        <f t="shared" si="276"/>
        <v>2022</v>
      </c>
      <c r="W3352">
        <f t="shared" si="277"/>
        <v>2022</v>
      </c>
      <c r="X3352" t="str">
        <f t="shared" si="278"/>
        <v>FR00</v>
      </c>
    </row>
    <row r="3353" spans="1:24" x14ac:dyDescent="0.2">
      <c r="A3353" s="4">
        <v>44761</v>
      </c>
      <c r="B3353" s="4">
        <v>44763</v>
      </c>
      <c r="C3353" t="s">
        <v>628</v>
      </c>
      <c r="D3353" t="s">
        <v>1052</v>
      </c>
      <c r="E3353" s="4">
        <v>50236</v>
      </c>
      <c r="F3353" s="6">
        <v>6.3750000000000001E-2</v>
      </c>
      <c r="G3353" s="6">
        <v>7.3400000000000007E-2</v>
      </c>
      <c r="H3353" s="6">
        <v>7.4723999999999999E-2</v>
      </c>
      <c r="I3353" s="6">
        <v>7.51E-2</v>
      </c>
      <c r="J3353" s="6">
        <v>7.3400000000000007E-2</v>
      </c>
      <c r="K3353" s="6">
        <v>7.3967500000000005E-2</v>
      </c>
      <c r="L3353" s="6">
        <v>7.4099999999999999E-2</v>
      </c>
      <c r="N3353" s="8">
        <v>1190200</v>
      </c>
      <c r="P3353" s="8">
        <v>150000</v>
      </c>
      <c r="R3353" s="8">
        <v>150000</v>
      </c>
      <c r="T3353" s="8">
        <v>7.9346666666666668</v>
      </c>
      <c r="U3353" s="6">
        <v>7.3999999999999996E-2</v>
      </c>
      <c r="V3353">
        <f t="shared" si="276"/>
        <v>2022</v>
      </c>
      <c r="W3353">
        <f t="shared" si="277"/>
        <v>2022</v>
      </c>
      <c r="X3353" t="str">
        <f t="shared" si="278"/>
        <v>FR00</v>
      </c>
    </row>
    <row r="3354" spans="1:24" x14ac:dyDescent="0.2">
      <c r="A3354" s="4">
        <v>44761</v>
      </c>
      <c r="B3354" s="4">
        <v>44763</v>
      </c>
      <c r="C3354" t="s">
        <v>628</v>
      </c>
      <c r="D3354" t="s">
        <v>1014</v>
      </c>
      <c r="E3354" s="4">
        <v>52032</v>
      </c>
      <c r="F3354" s="6">
        <v>7.1249999999999994E-2</v>
      </c>
      <c r="G3354" s="6">
        <v>7.4800000000000005E-2</v>
      </c>
      <c r="H3354" s="6">
        <v>7.5757199999999997E-2</v>
      </c>
      <c r="I3354" s="6">
        <v>7.6700000000000004E-2</v>
      </c>
      <c r="J3354" s="6">
        <v>7.4800000000000005E-2</v>
      </c>
      <c r="K3354" s="6">
        <v>7.5495499999999993E-2</v>
      </c>
      <c r="L3354" s="6">
        <v>7.5700000000000003E-2</v>
      </c>
      <c r="N3354" s="8">
        <v>2404400</v>
      </c>
      <c r="P3354" s="8">
        <v>900000</v>
      </c>
      <c r="R3354" s="8">
        <v>900000</v>
      </c>
      <c r="T3354" s="8">
        <v>2.6715555555555555</v>
      </c>
      <c r="U3354" s="6">
        <v>7.5499999999999998E-2</v>
      </c>
      <c r="V3354">
        <f t="shared" si="276"/>
        <v>2022</v>
      </c>
      <c r="W3354">
        <f t="shared" si="277"/>
        <v>2022</v>
      </c>
      <c r="X3354" t="str">
        <f t="shared" si="278"/>
        <v>FR00</v>
      </c>
    </row>
    <row r="3355" spans="1:24" x14ac:dyDescent="0.2">
      <c r="A3355" s="4">
        <v>44761</v>
      </c>
      <c r="B3355" s="4">
        <v>44763</v>
      </c>
      <c r="C3355" t="s">
        <v>628</v>
      </c>
      <c r="D3355" t="s">
        <v>975</v>
      </c>
      <c r="E3355" s="4">
        <v>55380</v>
      </c>
      <c r="F3355" s="6">
        <v>6.8750000000000006E-2</v>
      </c>
      <c r="G3355" s="6">
        <v>7.4700000000000003E-2</v>
      </c>
      <c r="H3355" s="6">
        <v>7.5354900000000002E-2</v>
      </c>
      <c r="I3355" s="6">
        <v>7.6999999999999999E-2</v>
      </c>
      <c r="J3355" s="6">
        <v>7.4700000000000003E-2</v>
      </c>
      <c r="K3355" s="6">
        <v>7.4771400000000002E-2</v>
      </c>
      <c r="L3355" s="6">
        <v>7.4800000000000005E-2</v>
      </c>
      <c r="N3355" s="8">
        <v>253300</v>
      </c>
      <c r="P3355" s="8">
        <v>50000</v>
      </c>
      <c r="R3355" s="8">
        <v>50000</v>
      </c>
      <c r="T3355" s="8">
        <v>5.0659999999999998</v>
      </c>
      <c r="U3355" s="6">
        <v>7.4999999999999997E-2</v>
      </c>
      <c r="V3355">
        <f t="shared" si="276"/>
        <v>2022</v>
      </c>
      <c r="W3355">
        <f t="shared" si="277"/>
        <v>2022</v>
      </c>
      <c r="X3355" t="str">
        <f t="shared" si="278"/>
        <v>FR00</v>
      </c>
    </row>
    <row r="3356" spans="1:24" x14ac:dyDescent="0.2">
      <c r="A3356" s="4">
        <v>44763</v>
      </c>
      <c r="B3356" s="4">
        <v>44768</v>
      </c>
      <c r="C3356" t="s">
        <v>1094</v>
      </c>
      <c r="D3356" t="s">
        <v>1078</v>
      </c>
      <c r="E3356" s="4">
        <v>51940</v>
      </c>
      <c r="F3356" s="6">
        <v>6.7500000000000004E-2</v>
      </c>
      <c r="K3356" s="6">
        <v>7.3400000000000007E-2</v>
      </c>
      <c r="N3356" s="8">
        <v>393858</v>
      </c>
      <c r="O3356" s="8">
        <v>393858</v>
      </c>
      <c r="P3356" s="8">
        <v>393858</v>
      </c>
      <c r="Q3356" s="8">
        <v>393858</v>
      </c>
      <c r="R3356" s="8">
        <v>393858</v>
      </c>
      <c r="S3356" s="8">
        <v>393858</v>
      </c>
      <c r="T3356" s="8">
        <v>1</v>
      </c>
      <c r="U3356" s="6"/>
      <c r="V3356">
        <f t="shared" si="276"/>
        <v>2022</v>
      </c>
      <c r="W3356">
        <f t="shared" si="277"/>
        <v>2022</v>
      </c>
      <c r="X3356" t="str">
        <f t="shared" si="278"/>
        <v>PBS0</v>
      </c>
    </row>
    <row r="3357" spans="1:24" x14ac:dyDescent="0.2">
      <c r="A3357" s="4">
        <v>44768</v>
      </c>
      <c r="B3357" s="4">
        <v>44770</v>
      </c>
      <c r="C3357" t="s">
        <v>1053</v>
      </c>
      <c r="D3357" t="s">
        <v>1113</v>
      </c>
      <c r="E3357" s="4">
        <v>44936</v>
      </c>
      <c r="F3357" s="6" t="s">
        <v>630</v>
      </c>
      <c r="G3357" s="6">
        <v>2.8000000000000001E-2</v>
      </c>
      <c r="H3357" s="6">
        <v>2.8063500000000002E-2</v>
      </c>
      <c r="I3357" s="6">
        <v>2.8500000000000001E-2</v>
      </c>
      <c r="J3357" s="6">
        <v>2.8000000000000001E-2</v>
      </c>
      <c r="K3357" s="6">
        <v>2.8063500000000002E-2</v>
      </c>
      <c r="L3357" s="6">
        <v>2.8500000000000001E-2</v>
      </c>
      <c r="M3357" s="8">
        <v>7000000</v>
      </c>
      <c r="N3357" s="8">
        <v>433000</v>
      </c>
      <c r="O3357" s="8">
        <v>8347042</v>
      </c>
      <c r="P3357" s="8">
        <v>433000</v>
      </c>
      <c r="Q3357" s="8">
        <v>8443300</v>
      </c>
      <c r="R3357" s="8">
        <v>433000</v>
      </c>
      <c r="S3357" s="8">
        <v>5873000</v>
      </c>
      <c r="T3357" s="8">
        <v>1</v>
      </c>
      <c r="U3357" s="6">
        <v>2.8500000000000001E-2</v>
      </c>
      <c r="V3357">
        <f t="shared" si="276"/>
        <v>2022</v>
      </c>
      <c r="W3357">
        <f t="shared" si="277"/>
        <v>2022</v>
      </c>
      <c r="X3357" t="str">
        <f t="shared" si="278"/>
        <v>SPNS</v>
      </c>
    </row>
    <row r="3358" spans="1:24" x14ac:dyDescent="0.2">
      <c r="A3358" s="4">
        <v>44768</v>
      </c>
      <c r="B3358" s="4">
        <v>44770</v>
      </c>
      <c r="C3358" t="s">
        <v>1053</v>
      </c>
      <c r="D3358" t="s">
        <v>1020</v>
      </c>
      <c r="E3358" s="4">
        <v>45488</v>
      </c>
      <c r="F3358" s="6">
        <v>0.04</v>
      </c>
      <c r="G3358" s="6">
        <v>5.6300000000000003E-2</v>
      </c>
      <c r="H3358" s="6">
        <v>5.8478299999999997E-2</v>
      </c>
      <c r="I3358" s="6">
        <v>0.06</v>
      </c>
      <c r="J3358" s="6">
        <v>5.6300000000000003E-2</v>
      </c>
      <c r="K3358" s="6">
        <v>5.8306499999999997E-2</v>
      </c>
      <c r="L3358" s="6">
        <v>5.8999999999999997E-2</v>
      </c>
      <c r="N3358" s="8">
        <v>5585000</v>
      </c>
      <c r="P3358" s="8">
        <v>5578000</v>
      </c>
      <c r="R3358" s="8">
        <v>4800000</v>
      </c>
      <c r="T3358" s="8">
        <v>1.1635416666666667</v>
      </c>
      <c r="U3358" s="6">
        <v>5.8400000000000001E-2</v>
      </c>
      <c r="V3358">
        <f t="shared" si="276"/>
        <v>2022</v>
      </c>
      <c r="W3358">
        <f t="shared" si="277"/>
        <v>2022</v>
      </c>
      <c r="X3358" t="str">
        <f t="shared" si="278"/>
        <v>PBS0</v>
      </c>
    </row>
    <row r="3359" spans="1:24" x14ac:dyDescent="0.2">
      <c r="A3359" s="4">
        <v>44768</v>
      </c>
      <c r="B3359" s="4">
        <v>44770</v>
      </c>
      <c r="C3359" t="s">
        <v>1053</v>
      </c>
      <c r="D3359" t="s">
        <v>1021</v>
      </c>
      <c r="E3359" s="4">
        <v>46218</v>
      </c>
      <c r="F3359" s="6">
        <v>4.8750000000000002E-2</v>
      </c>
      <c r="G3359" s="6">
        <v>6.3E-2</v>
      </c>
      <c r="H3359" s="6">
        <v>6.4950400000000005E-2</v>
      </c>
      <c r="I3359" s="6">
        <v>6.59E-2</v>
      </c>
      <c r="J3359" s="6">
        <v>6.3E-2</v>
      </c>
      <c r="K3359" s="6">
        <v>6.4826400000000006E-2</v>
      </c>
      <c r="L3359" s="6">
        <v>6.5199999999999994E-2</v>
      </c>
      <c r="N3359" s="8">
        <v>786000</v>
      </c>
      <c r="P3359" s="8">
        <v>335000</v>
      </c>
      <c r="R3359" s="8">
        <v>400000</v>
      </c>
      <c r="T3359" s="8">
        <v>1.9650000000000001</v>
      </c>
      <c r="U3359" s="6">
        <v>6.4899999999999999E-2</v>
      </c>
      <c r="V3359">
        <f t="shared" si="276"/>
        <v>2022</v>
      </c>
      <c r="W3359">
        <f t="shared" si="277"/>
        <v>2022</v>
      </c>
      <c r="X3359" t="str">
        <f t="shared" si="278"/>
        <v>PBS0</v>
      </c>
    </row>
    <row r="3360" spans="1:24" x14ac:dyDescent="0.2">
      <c r="A3360" s="4">
        <v>44768</v>
      </c>
      <c r="B3360" s="4">
        <v>44770</v>
      </c>
      <c r="C3360" t="s">
        <v>1053</v>
      </c>
      <c r="D3360" t="s">
        <v>1008</v>
      </c>
      <c r="E3360" s="4">
        <v>49018</v>
      </c>
      <c r="F3360" s="6">
        <v>5.8749999999999997E-2</v>
      </c>
      <c r="G3360" s="6">
        <v>6.8000000000000005E-2</v>
      </c>
      <c r="H3360" s="6">
        <v>6.9093299999999996E-2</v>
      </c>
      <c r="I3360" s="6">
        <v>7.4700000000000003E-2</v>
      </c>
      <c r="J3360" s="6">
        <v>6.8000000000000005E-2</v>
      </c>
      <c r="K3360" s="6" t="s">
        <v>21</v>
      </c>
      <c r="L3360" s="6" t="s">
        <v>21</v>
      </c>
      <c r="N3360" s="8">
        <v>675500</v>
      </c>
      <c r="P3360" s="8">
        <v>75000</v>
      </c>
      <c r="R3360" s="8">
        <v>0</v>
      </c>
      <c r="T3360" s="8">
        <v>0</v>
      </c>
      <c r="U3360" s="6">
        <v>6.6799999999999998E-2</v>
      </c>
      <c r="V3360">
        <f t="shared" si="276"/>
        <v>2022</v>
      </c>
      <c r="W3360">
        <f t="shared" si="277"/>
        <v>2022</v>
      </c>
      <c r="X3360" t="str">
        <f t="shared" si="278"/>
        <v>PBS0</v>
      </c>
    </row>
    <row r="3361" spans="1:24" x14ac:dyDescent="0.2">
      <c r="A3361" s="4">
        <v>44768</v>
      </c>
      <c r="B3361" s="4">
        <v>44770</v>
      </c>
      <c r="C3361" t="s">
        <v>1053</v>
      </c>
      <c r="D3361" t="s">
        <v>981</v>
      </c>
      <c r="E3361" s="4">
        <v>49018</v>
      </c>
      <c r="F3361" s="6">
        <v>6.3750000000000001E-2</v>
      </c>
      <c r="G3361" s="6">
        <v>7.3700000000000002E-2</v>
      </c>
      <c r="H3361" s="6">
        <v>7.6164999999999997E-2</v>
      </c>
      <c r="I3361" s="6">
        <v>7.7499999999999999E-2</v>
      </c>
      <c r="J3361" s="6">
        <v>7.3700000000000002E-2</v>
      </c>
      <c r="K3361" s="6">
        <v>7.3852399999999999E-2</v>
      </c>
      <c r="L3361" s="6">
        <v>7.3999999999999996E-2</v>
      </c>
      <c r="N3361" s="8">
        <v>242</v>
      </c>
      <c r="P3361" s="8">
        <v>1755000</v>
      </c>
      <c r="R3361" s="8">
        <v>150000</v>
      </c>
      <c r="T3361" s="8">
        <v>1.6133333333333334E-3</v>
      </c>
      <c r="U3361" s="6">
        <v>7.3899999999999993E-2</v>
      </c>
      <c r="V3361">
        <f t="shared" si="276"/>
        <v>2022</v>
      </c>
      <c r="W3361">
        <f t="shared" si="277"/>
        <v>2022</v>
      </c>
      <c r="X3361" t="str">
        <f t="shared" si="278"/>
        <v>PBS0</v>
      </c>
    </row>
    <row r="3362" spans="1:24" x14ac:dyDescent="0.2">
      <c r="A3362" s="4">
        <v>44768</v>
      </c>
      <c r="B3362" s="4">
        <v>44770</v>
      </c>
      <c r="C3362" t="s">
        <v>1053</v>
      </c>
      <c r="D3362" t="s">
        <v>1056</v>
      </c>
      <c r="E3362" s="4">
        <v>53858</v>
      </c>
      <c r="F3362" s="6">
        <v>6.7500000000000004E-2</v>
      </c>
      <c r="G3362" s="6">
        <v>7.3400000000000007E-2</v>
      </c>
      <c r="H3362" s="6">
        <v>7.6274099999999997E-2</v>
      </c>
      <c r="I3362" s="6">
        <v>7.6999999999999999E-2</v>
      </c>
      <c r="J3362" s="6">
        <v>7.3400000000000007E-2</v>
      </c>
      <c r="K3362" s="6">
        <v>7.4068300000000004E-2</v>
      </c>
      <c r="L3362" s="6">
        <v>7.4499999999999997E-2</v>
      </c>
      <c r="N3362" s="8">
        <v>867300</v>
      </c>
      <c r="P3362" s="8">
        <v>267300</v>
      </c>
      <c r="R3362" s="8">
        <v>90000</v>
      </c>
      <c r="T3362" s="8">
        <v>9.6366666666666667</v>
      </c>
      <c r="U3362" s="6">
        <v>7.4300000000000005E-2</v>
      </c>
      <c r="V3362">
        <f t="shared" si="276"/>
        <v>2022</v>
      </c>
      <c r="W3362">
        <f t="shared" si="277"/>
        <v>2022</v>
      </c>
      <c r="X3362" t="str">
        <f t="shared" si="278"/>
        <v>PBS0</v>
      </c>
    </row>
    <row r="3363" spans="1:24" x14ac:dyDescent="0.2">
      <c r="A3363" s="4">
        <v>44769</v>
      </c>
      <c r="B3363" s="4">
        <v>44770</v>
      </c>
      <c r="C3363" t="s">
        <v>1069</v>
      </c>
      <c r="D3363" t="s">
        <v>1020</v>
      </c>
      <c r="E3363" s="4">
        <v>45488</v>
      </c>
      <c r="F3363" s="6">
        <v>0.04</v>
      </c>
      <c r="G3363" s="6">
        <v>5.6300000000000003E-2</v>
      </c>
      <c r="H3363" s="6">
        <v>5.8478299999999997E-2</v>
      </c>
      <c r="I3363" s="6">
        <v>0.06</v>
      </c>
      <c r="J3363" s="6">
        <v>5.6300000000000003E-2</v>
      </c>
      <c r="K3363" s="6">
        <v>5.8306499999999997E-2</v>
      </c>
      <c r="L3363" s="6">
        <v>5.8999999999999997E-2</v>
      </c>
      <c r="M3363" s="8">
        <v>1127000</v>
      </c>
      <c r="N3363" s="8">
        <v>201300</v>
      </c>
      <c r="O3363" s="8">
        <v>1743300</v>
      </c>
      <c r="P3363" s="8">
        <v>201300</v>
      </c>
      <c r="Q3363" s="8">
        <v>1743300</v>
      </c>
      <c r="R3363" s="8">
        <v>201300</v>
      </c>
      <c r="S3363" s="8">
        <v>1743300</v>
      </c>
      <c r="T3363" s="8">
        <v>1</v>
      </c>
      <c r="U3363" s="6">
        <v>5.8400000000000001E-2</v>
      </c>
      <c r="V3363">
        <f t="shared" si="276"/>
        <v>2022</v>
      </c>
      <c r="W3363">
        <f t="shared" si="277"/>
        <v>2022</v>
      </c>
      <c r="X3363" t="str">
        <f t="shared" si="278"/>
        <v>PBS0</v>
      </c>
    </row>
    <row r="3364" spans="1:24" x14ac:dyDescent="0.2">
      <c r="A3364" s="4">
        <v>44769</v>
      </c>
      <c r="B3364" s="4">
        <v>44770</v>
      </c>
      <c r="C3364" t="s">
        <v>1069</v>
      </c>
      <c r="D3364" t="s">
        <v>1021</v>
      </c>
      <c r="E3364" s="4">
        <v>46218</v>
      </c>
      <c r="F3364" s="6">
        <v>4.8750000000000002E-2</v>
      </c>
      <c r="G3364" s="6">
        <v>6.3E-2</v>
      </c>
      <c r="H3364" s="6">
        <v>6.4950400000000005E-2</v>
      </c>
      <c r="I3364" s="6">
        <v>6.59E-2</v>
      </c>
      <c r="J3364" s="6">
        <v>6.3E-2</v>
      </c>
      <c r="K3364" s="6">
        <v>6.4826400000000006E-2</v>
      </c>
      <c r="L3364" s="6">
        <v>6.5199999999999994E-2</v>
      </c>
      <c r="N3364" s="8">
        <v>300000</v>
      </c>
      <c r="P3364" s="8">
        <v>300000</v>
      </c>
      <c r="R3364" s="8">
        <v>300000</v>
      </c>
      <c r="T3364" s="8">
        <v>1</v>
      </c>
      <c r="U3364" s="6">
        <v>6.4899999999999999E-2</v>
      </c>
      <c r="V3364">
        <f t="shared" si="276"/>
        <v>2022</v>
      </c>
      <c r="W3364">
        <f t="shared" si="277"/>
        <v>2022</v>
      </c>
      <c r="X3364" t="str">
        <f t="shared" si="278"/>
        <v>PBS0</v>
      </c>
    </row>
    <row r="3365" spans="1:24" x14ac:dyDescent="0.2">
      <c r="A3365" s="4">
        <v>44769</v>
      </c>
      <c r="B3365" s="4">
        <v>44770</v>
      </c>
      <c r="C3365" t="s">
        <v>1069</v>
      </c>
      <c r="D3365" t="s">
        <v>981</v>
      </c>
      <c r="E3365" s="4">
        <v>49018</v>
      </c>
      <c r="F3365" s="6">
        <v>6.3750000000000001E-2</v>
      </c>
      <c r="G3365" s="6">
        <v>7.3700000000000002E-2</v>
      </c>
      <c r="H3365" s="6">
        <v>7.6164999999999997E-2</v>
      </c>
      <c r="I3365" s="6">
        <v>7.7499999999999999E-2</v>
      </c>
      <c r="J3365" s="6">
        <v>7.3700000000000002E-2</v>
      </c>
      <c r="K3365" s="6">
        <v>7.3852399999999999E-2</v>
      </c>
      <c r="L3365" s="6">
        <v>7.3999999999999996E-2</v>
      </c>
      <c r="N3365" s="8">
        <v>642000</v>
      </c>
      <c r="P3365" s="8">
        <v>642000</v>
      </c>
      <c r="R3365" s="8">
        <v>642000</v>
      </c>
      <c r="T3365" s="8">
        <v>1</v>
      </c>
      <c r="U3365" s="6">
        <v>7.3899999999999993E-2</v>
      </c>
      <c r="V3365">
        <f t="shared" si="276"/>
        <v>2022</v>
      </c>
      <c r="W3365">
        <f t="shared" si="277"/>
        <v>2022</v>
      </c>
      <c r="X3365" t="str">
        <f t="shared" si="278"/>
        <v>PBS0</v>
      </c>
    </row>
    <row r="3366" spans="1:24" x14ac:dyDescent="0.2">
      <c r="A3366" s="4">
        <v>44769</v>
      </c>
      <c r="B3366" s="4">
        <v>44770</v>
      </c>
      <c r="C3366" t="s">
        <v>1069</v>
      </c>
      <c r="D3366" t="s">
        <v>1056</v>
      </c>
      <c r="E3366" s="4">
        <v>53858</v>
      </c>
      <c r="F3366" s="6">
        <v>6.7500000000000004E-2</v>
      </c>
      <c r="G3366" s="6">
        <v>7.3400000000000007E-2</v>
      </c>
      <c r="H3366" s="6">
        <v>7.6274099999999997E-2</v>
      </c>
      <c r="I3366" s="6">
        <v>7.6999999999999999E-2</v>
      </c>
      <c r="J3366" s="6">
        <v>7.3400000000000007E-2</v>
      </c>
      <c r="K3366" s="6">
        <v>7.4068300000000004E-2</v>
      </c>
      <c r="L3366" s="6">
        <v>7.4499999999999997E-2</v>
      </c>
      <c r="N3366" s="8">
        <v>600000</v>
      </c>
      <c r="P3366" s="8">
        <v>600000</v>
      </c>
      <c r="R3366" s="8">
        <v>600000</v>
      </c>
      <c r="T3366" s="8">
        <v>1</v>
      </c>
      <c r="U3366" s="6">
        <v>7.4300000000000005E-2</v>
      </c>
      <c r="V3366">
        <f t="shared" si="276"/>
        <v>2022</v>
      </c>
      <c r="W3366">
        <f t="shared" si="277"/>
        <v>2022</v>
      </c>
      <c r="X3366" t="str">
        <f t="shared" si="278"/>
        <v>PBS0</v>
      </c>
    </row>
    <row r="3367" spans="1:24" x14ac:dyDescent="0.2">
      <c r="A3367" s="4">
        <v>44775</v>
      </c>
      <c r="B3367" s="4">
        <v>44777</v>
      </c>
      <c r="C3367" t="s">
        <v>628</v>
      </c>
      <c r="D3367" t="s">
        <v>1116</v>
      </c>
      <c r="E3367" s="4">
        <v>44867</v>
      </c>
      <c r="F3367" s="6" t="s">
        <v>630</v>
      </c>
      <c r="G3367" s="6">
        <v>2.3E-2</v>
      </c>
      <c r="H3367" s="6">
        <v>2.3284200000000001E-2</v>
      </c>
      <c r="I3367" s="6">
        <v>2.5000000000000001E-2</v>
      </c>
      <c r="J3367" s="6">
        <v>2.3E-2</v>
      </c>
      <c r="K3367" s="6">
        <v>2.3E-2</v>
      </c>
      <c r="L3367" s="6">
        <v>2.3E-2</v>
      </c>
      <c r="M3367" s="8">
        <v>15000000</v>
      </c>
      <c r="N3367" s="8">
        <v>340000</v>
      </c>
      <c r="O3367" s="8">
        <v>36913200</v>
      </c>
      <c r="P3367" s="8">
        <v>300000</v>
      </c>
      <c r="Q3367" s="8">
        <v>19060000</v>
      </c>
      <c r="R3367" s="8">
        <v>300000</v>
      </c>
      <c r="S3367" s="8">
        <v>19060000</v>
      </c>
      <c r="T3367" s="8">
        <v>1.1333333333333333</v>
      </c>
      <c r="U3367" s="6">
        <v>2.3099999999999999E-2</v>
      </c>
      <c r="V3367">
        <f t="shared" si="276"/>
        <v>2022</v>
      </c>
      <c r="W3367">
        <f t="shared" si="277"/>
        <v>2022</v>
      </c>
      <c r="X3367" t="str">
        <f t="shared" si="278"/>
        <v>SPN0</v>
      </c>
    </row>
    <row r="3368" spans="1:24" x14ac:dyDescent="0.2">
      <c r="A3368" s="4">
        <v>44775</v>
      </c>
      <c r="B3368" s="4">
        <v>44777</v>
      </c>
      <c r="C3368" t="s">
        <v>628</v>
      </c>
      <c r="D3368" t="s">
        <v>1084</v>
      </c>
      <c r="E3368" s="4">
        <v>45029</v>
      </c>
      <c r="F3368" s="6" t="s">
        <v>630</v>
      </c>
      <c r="G3368" s="6">
        <v>3.2300000000000002E-2</v>
      </c>
      <c r="H3368" s="6">
        <v>3.3171100000000002E-2</v>
      </c>
      <c r="I3368" s="6">
        <v>3.6999999999999998E-2</v>
      </c>
      <c r="J3368" s="6">
        <v>3.2300000000000002E-2</v>
      </c>
      <c r="K3368" s="6">
        <v>3.2971100000000003E-2</v>
      </c>
      <c r="L3368" s="6">
        <v>3.4799999999999998E-2</v>
      </c>
      <c r="N3368" s="8">
        <v>2575000</v>
      </c>
      <c r="P3368" s="8">
        <v>2400000</v>
      </c>
      <c r="R3368" s="8">
        <v>2400000</v>
      </c>
      <c r="T3368" s="8">
        <v>1.0729166666666667</v>
      </c>
      <c r="U3368" s="6">
        <v>3.3000000000000002E-2</v>
      </c>
      <c r="V3368">
        <f t="shared" si="276"/>
        <v>2022</v>
      </c>
      <c r="W3368">
        <f t="shared" si="277"/>
        <v>2022</v>
      </c>
      <c r="X3368" t="str">
        <f t="shared" si="278"/>
        <v>SPN1</v>
      </c>
    </row>
    <row r="3369" spans="1:24" x14ac:dyDescent="0.2">
      <c r="A3369" s="4">
        <v>44775</v>
      </c>
      <c r="B3369" s="4">
        <v>44777</v>
      </c>
      <c r="C3369" t="s">
        <v>628</v>
      </c>
      <c r="D3369" t="s">
        <v>1012</v>
      </c>
      <c r="E3369" s="4">
        <v>46492</v>
      </c>
      <c r="F3369" s="6">
        <v>5.1249999999999997E-2</v>
      </c>
      <c r="G3369" s="6">
        <v>6.3700000000000007E-2</v>
      </c>
      <c r="H3369" s="6">
        <v>6.4478999999999995E-2</v>
      </c>
      <c r="I3369" s="6">
        <v>6.6000000000000003E-2</v>
      </c>
      <c r="J3369" s="6">
        <v>6.3700000000000007E-2</v>
      </c>
      <c r="K3369" s="6">
        <v>6.4198900000000003E-2</v>
      </c>
      <c r="L3369" s="6">
        <v>6.4500000000000002E-2</v>
      </c>
      <c r="N3369" s="8">
        <v>10732000</v>
      </c>
      <c r="P3369" s="8">
        <v>4300000</v>
      </c>
      <c r="R3369" s="8">
        <v>4300000</v>
      </c>
      <c r="T3369" s="8">
        <v>2.4958139534883719</v>
      </c>
      <c r="U3369" s="6">
        <v>6.4199999999999993E-2</v>
      </c>
      <c r="V3369">
        <f t="shared" ref="V3369:V3432" si="279">YEAR(A3369)</f>
        <v>2022</v>
      </c>
      <c r="W3369">
        <f t="shared" ref="W3369:W3432" si="280">YEAR(B3369)</f>
        <v>2022</v>
      </c>
      <c r="X3369" t="str">
        <f t="shared" ref="X3369:X3432" si="281">LEFT(D3369,4)</f>
        <v>FR00</v>
      </c>
    </row>
    <row r="3370" spans="1:24" x14ac:dyDescent="0.2">
      <c r="A3370" s="4">
        <v>44775</v>
      </c>
      <c r="B3370" s="4">
        <v>44777</v>
      </c>
      <c r="C3370" t="s">
        <v>628</v>
      </c>
      <c r="D3370" t="s">
        <v>1013</v>
      </c>
      <c r="E3370" s="4">
        <v>48319</v>
      </c>
      <c r="F3370" s="6">
        <v>6.3750000000000001E-2</v>
      </c>
      <c r="G3370" s="6">
        <v>7.0900000000000005E-2</v>
      </c>
      <c r="H3370" s="6">
        <v>7.2110900000000006E-2</v>
      </c>
      <c r="I3370" s="6">
        <v>7.4499999999999997E-2</v>
      </c>
      <c r="J3370" s="6">
        <v>7.0900000000000005E-2</v>
      </c>
      <c r="K3370" s="6">
        <v>7.1698600000000001E-2</v>
      </c>
      <c r="L3370" s="6">
        <v>7.22E-2</v>
      </c>
      <c r="N3370" s="8">
        <v>17770900</v>
      </c>
      <c r="P3370" s="8">
        <v>11150000</v>
      </c>
      <c r="R3370" s="8">
        <v>11150000</v>
      </c>
      <c r="T3370" s="8">
        <v>1.5938026905829596</v>
      </c>
      <c r="U3370" s="6">
        <v>7.17E-2</v>
      </c>
      <c r="V3370">
        <f t="shared" si="279"/>
        <v>2022</v>
      </c>
      <c r="W3370">
        <f t="shared" si="280"/>
        <v>2022</v>
      </c>
      <c r="X3370" t="str">
        <f t="shared" si="281"/>
        <v>FR00</v>
      </c>
    </row>
    <row r="3371" spans="1:24" x14ac:dyDescent="0.2">
      <c r="A3371" s="4">
        <v>44775</v>
      </c>
      <c r="B3371" s="4">
        <v>44777</v>
      </c>
      <c r="C3371" t="s">
        <v>628</v>
      </c>
      <c r="D3371" t="s">
        <v>1052</v>
      </c>
      <c r="E3371" s="4">
        <v>50236</v>
      </c>
      <c r="F3371" s="6">
        <v>6.3750000000000001E-2</v>
      </c>
      <c r="G3371" s="6">
        <v>6.8699999999999997E-2</v>
      </c>
      <c r="H3371" s="6">
        <v>7.1092500000000003E-2</v>
      </c>
      <c r="I3371" s="6">
        <v>7.2900000000000006E-2</v>
      </c>
      <c r="J3371" s="6">
        <v>6.8699999999999997E-2</v>
      </c>
      <c r="K3371" s="6">
        <v>6.8733299999999997E-2</v>
      </c>
      <c r="L3371" s="6">
        <v>7.0000000000000007E-2</v>
      </c>
      <c r="N3371" s="8">
        <v>1263000</v>
      </c>
      <c r="P3371" s="8">
        <v>150000</v>
      </c>
      <c r="R3371" s="8">
        <v>150000</v>
      </c>
      <c r="T3371" s="8">
        <v>8.42</v>
      </c>
      <c r="U3371" s="6">
        <v>6.9000000000000006E-2</v>
      </c>
      <c r="V3371">
        <f t="shared" si="279"/>
        <v>2022</v>
      </c>
      <c r="W3371">
        <f t="shared" si="280"/>
        <v>2022</v>
      </c>
      <c r="X3371" t="str">
        <f t="shared" si="281"/>
        <v>FR00</v>
      </c>
    </row>
    <row r="3372" spans="1:24" x14ac:dyDescent="0.2">
      <c r="A3372" s="4">
        <v>44775</v>
      </c>
      <c r="B3372" s="4">
        <v>44777</v>
      </c>
      <c r="C3372" t="s">
        <v>628</v>
      </c>
      <c r="D3372" t="s">
        <v>1014</v>
      </c>
      <c r="E3372" s="4">
        <v>52032</v>
      </c>
      <c r="F3372" s="6">
        <v>7.1249999999999994E-2</v>
      </c>
      <c r="G3372" s="6">
        <v>7.2300000000000003E-2</v>
      </c>
      <c r="H3372" s="6">
        <v>7.3281899999999997E-2</v>
      </c>
      <c r="I3372" s="6">
        <v>7.3999999999999996E-2</v>
      </c>
      <c r="J3372" s="6">
        <v>7.2300000000000003E-2</v>
      </c>
      <c r="K3372" s="6">
        <v>7.2494699999999995E-2</v>
      </c>
      <c r="L3372" s="6">
        <v>7.2700000000000001E-2</v>
      </c>
      <c r="N3372" s="8">
        <v>3934900</v>
      </c>
      <c r="P3372" s="8">
        <v>750000</v>
      </c>
      <c r="R3372" s="8">
        <v>750000</v>
      </c>
      <c r="T3372" s="8">
        <v>5.2465333333333337</v>
      </c>
      <c r="U3372" s="6">
        <v>7.2499999999999995E-2</v>
      </c>
      <c r="V3372">
        <f t="shared" si="279"/>
        <v>2022</v>
      </c>
      <c r="W3372">
        <f t="shared" si="280"/>
        <v>2022</v>
      </c>
      <c r="X3372" t="str">
        <f t="shared" si="281"/>
        <v>FR00</v>
      </c>
    </row>
    <row r="3373" spans="1:24" x14ac:dyDescent="0.2">
      <c r="A3373" s="4">
        <v>44775</v>
      </c>
      <c r="B3373" s="4">
        <v>44777</v>
      </c>
      <c r="C3373" t="s">
        <v>628</v>
      </c>
      <c r="D3373" t="s">
        <v>975</v>
      </c>
      <c r="E3373" s="4">
        <v>55380</v>
      </c>
      <c r="F3373" s="6">
        <v>6.8750000000000006E-2</v>
      </c>
      <c r="G3373" s="6">
        <v>7.3400000000000007E-2</v>
      </c>
      <c r="H3373" s="6">
        <v>7.4485399999999993E-2</v>
      </c>
      <c r="I3373" s="6">
        <v>7.5300000000000006E-2</v>
      </c>
      <c r="J3373" s="6">
        <v>7.3400000000000007E-2</v>
      </c>
      <c r="K3373" s="6">
        <v>7.3464299999999996E-2</v>
      </c>
      <c r="L3373" s="6">
        <v>7.3499999999999996E-2</v>
      </c>
      <c r="N3373" s="8">
        <v>297400</v>
      </c>
      <c r="P3373" s="8">
        <v>10000</v>
      </c>
      <c r="R3373" s="8">
        <v>10000</v>
      </c>
      <c r="T3373" s="8">
        <v>29.74</v>
      </c>
      <c r="U3373" s="6">
        <v>7.3499999999999996E-2</v>
      </c>
      <c r="V3373">
        <f t="shared" si="279"/>
        <v>2022</v>
      </c>
      <c r="W3373">
        <f t="shared" si="280"/>
        <v>2022</v>
      </c>
      <c r="X3373" t="str">
        <f t="shared" si="281"/>
        <v>FR00</v>
      </c>
    </row>
    <row r="3374" spans="1:24" x14ac:dyDescent="0.2">
      <c r="A3374" s="4">
        <v>44782</v>
      </c>
      <c r="B3374" s="4">
        <v>44784</v>
      </c>
      <c r="C3374" t="s">
        <v>1053</v>
      </c>
      <c r="D3374" t="s">
        <v>1117</v>
      </c>
      <c r="E3374" s="4">
        <v>44964</v>
      </c>
      <c r="F3374" s="6" t="s">
        <v>630</v>
      </c>
      <c r="G3374" s="6">
        <v>2.8500000000000001E-2</v>
      </c>
      <c r="H3374" s="6">
        <v>3.0164E-2</v>
      </c>
      <c r="I3374" s="6">
        <v>3.1300000000000001E-2</v>
      </c>
      <c r="J3374" s="6">
        <v>2.8500000000000001E-2</v>
      </c>
      <c r="K3374" s="6">
        <v>2.8500000000000001E-2</v>
      </c>
      <c r="L3374" s="6">
        <v>2.8500000000000001E-2</v>
      </c>
      <c r="M3374" s="8">
        <v>7000000</v>
      </c>
      <c r="N3374" s="8">
        <v>1201600</v>
      </c>
      <c r="O3374" s="8">
        <v>30854600</v>
      </c>
      <c r="P3374" s="8">
        <v>50000</v>
      </c>
      <c r="Q3374" s="8">
        <v>10790000</v>
      </c>
      <c r="R3374" s="8">
        <v>50000</v>
      </c>
      <c r="S3374" s="8">
        <v>10640000</v>
      </c>
      <c r="T3374" s="8">
        <v>24.032</v>
      </c>
      <c r="U3374" s="6">
        <v>2.8500000000000001E-2</v>
      </c>
      <c r="V3374">
        <f t="shared" si="279"/>
        <v>2022</v>
      </c>
      <c r="W3374">
        <f t="shared" si="280"/>
        <v>2022</v>
      </c>
      <c r="X3374" t="str">
        <f t="shared" si="281"/>
        <v>SPNS</v>
      </c>
    </row>
    <row r="3375" spans="1:24" x14ac:dyDescent="0.2">
      <c r="A3375" s="4">
        <v>44782</v>
      </c>
      <c r="B3375" s="4">
        <v>44784</v>
      </c>
      <c r="C3375" t="s">
        <v>1053</v>
      </c>
      <c r="D3375" t="s">
        <v>1020</v>
      </c>
      <c r="E3375" s="4">
        <v>45488</v>
      </c>
      <c r="F3375" s="6">
        <v>0.04</v>
      </c>
      <c r="G3375" s="6">
        <v>5.6300000000000003E-2</v>
      </c>
      <c r="H3375" s="6">
        <v>5.7885600000000002E-2</v>
      </c>
      <c r="I3375" s="6">
        <v>5.9400000000000001E-2</v>
      </c>
      <c r="J3375" s="6">
        <v>5.6300000000000003E-2</v>
      </c>
      <c r="K3375" s="6">
        <v>5.6999800000000003E-2</v>
      </c>
      <c r="L3375" s="6">
        <v>5.7599999999999998E-2</v>
      </c>
      <c r="N3375" s="8">
        <v>15313000</v>
      </c>
      <c r="P3375" s="8">
        <v>4450000</v>
      </c>
      <c r="R3375" s="8">
        <v>4450000</v>
      </c>
      <c r="T3375" s="8">
        <v>3.4411235955056179</v>
      </c>
      <c r="U3375" s="6">
        <v>5.7000000000000002E-2</v>
      </c>
      <c r="V3375">
        <f t="shared" si="279"/>
        <v>2022</v>
      </c>
      <c r="W3375">
        <f t="shared" si="280"/>
        <v>2022</v>
      </c>
      <c r="X3375" t="str">
        <f t="shared" si="281"/>
        <v>PBS0</v>
      </c>
    </row>
    <row r="3376" spans="1:24" x14ac:dyDescent="0.2">
      <c r="A3376" s="4">
        <v>44782</v>
      </c>
      <c r="B3376" s="4">
        <v>44784</v>
      </c>
      <c r="C3376" t="s">
        <v>1053</v>
      </c>
      <c r="D3376" t="s">
        <v>1021</v>
      </c>
      <c r="E3376" s="4">
        <v>46218</v>
      </c>
      <c r="F3376" s="6">
        <v>4.8750000000000002E-2</v>
      </c>
      <c r="G3376" s="6">
        <v>6.3799999999999996E-2</v>
      </c>
      <c r="H3376" s="6">
        <v>6.4710299999999998E-2</v>
      </c>
      <c r="I3376" s="6">
        <v>6.7799999999999999E-2</v>
      </c>
      <c r="J3376" s="6">
        <v>6.3799999999999996E-2</v>
      </c>
      <c r="K3376" s="6">
        <v>6.4171900000000004E-2</v>
      </c>
      <c r="L3376" s="6">
        <v>6.4500000000000002E-2</v>
      </c>
      <c r="N3376" s="8">
        <v>7040000</v>
      </c>
      <c r="P3376" s="8">
        <v>3150000</v>
      </c>
      <c r="R3376" s="8">
        <v>3000000</v>
      </c>
      <c r="T3376" s="8">
        <v>2.3466666666666667</v>
      </c>
      <c r="U3376" s="6">
        <v>6.4199999999999993E-2</v>
      </c>
      <c r="V3376">
        <f t="shared" si="279"/>
        <v>2022</v>
      </c>
      <c r="W3376">
        <f t="shared" si="280"/>
        <v>2022</v>
      </c>
      <c r="X3376" t="str">
        <f t="shared" si="281"/>
        <v>PBS0</v>
      </c>
    </row>
    <row r="3377" spans="1:24" x14ac:dyDescent="0.2">
      <c r="A3377" s="4">
        <v>44782</v>
      </c>
      <c r="B3377" s="4">
        <v>44784</v>
      </c>
      <c r="C3377" t="s">
        <v>1053</v>
      </c>
      <c r="D3377" t="s">
        <v>981</v>
      </c>
      <c r="E3377" s="4">
        <v>49018</v>
      </c>
      <c r="F3377" s="6">
        <v>6.3750000000000001E-2</v>
      </c>
      <c r="G3377" s="6">
        <v>7.2999999999999995E-2</v>
      </c>
      <c r="H3377" s="6">
        <v>7.3709899999999995E-2</v>
      </c>
      <c r="I3377" s="6">
        <v>7.4999999999999997E-2</v>
      </c>
      <c r="J3377" s="6">
        <v>7.2999999999999995E-2</v>
      </c>
      <c r="K3377" s="6">
        <v>7.3197200000000004E-2</v>
      </c>
      <c r="L3377" s="6">
        <v>7.3400000000000007E-2</v>
      </c>
      <c r="N3377" s="8">
        <v>6053600</v>
      </c>
      <c r="P3377" s="8">
        <v>3100000</v>
      </c>
      <c r="R3377" s="8">
        <v>3100000</v>
      </c>
      <c r="T3377" s="8">
        <v>1.9527741935483871</v>
      </c>
      <c r="U3377" s="6">
        <v>7.3200000000000001E-2</v>
      </c>
      <c r="V3377">
        <f t="shared" si="279"/>
        <v>2022</v>
      </c>
      <c r="W3377">
        <f t="shared" si="280"/>
        <v>2022</v>
      </c>
      <c r="X3377" t="str">
        <f t="shared" si="281"/>
        <v>PBS0</v>
      </c>
    </row>
    <row r="3378" spans="1:24" x14ac:dyDescent="0.2">
      <c r="A3378" s="4">
        <v>44782</v>
      </c>
      <c r="B3378" s="4">
        <v>44784</v>
      </c>
      <c r="C3378" t="s">
        <v>1053</v>
      </c>
      <c r="D3378" t="s">
        <v>1055</v>
      </c>
      <c r="E3378" s="4">
        <v>50936</v>
      </c>
      <c r="F3378" s="6">
        <v>6.5000000000000002E-2</v>
      </c>
      <c r="G3378" s="6">
        <v>7.1999999999999995E-2</v>
      </c>
      <c r="H3378" s="6">
        <v>7.4817099999999997E-2</v>
      </c>
      <c r="I3378" s="6">
        <v>7.5499999999999998E-2</v>
      </c>
      <c r="J3378" s="6">
        <v>7.1999999999999995E-2</v>
      </c>
      <c r="K3378" s="6" t="s">
        <v>21</v>
      </c>
      <c r="L3378" s="6" t="s">
        <v>21</v>
      </c>
      <c r="N3378" s="8">
        <v>538000</v>
      </c>
      <c r="P3378" s="8">
        <v>0</v>
      </c>
      <c r="R3378" s="8">
        <v>0</v>
      </c>
      <c r="T3378" s="8">
        <v>0</v>
      </c>
      <c r="U3378" s="6">
        <v>7.1999999999999995E-2</v>
      </c>
      <c r="V3378">
        <f t="shared" si="279"/>
        <v>2022</v>
      </c>
      <c r="W3378">
        <f t="shared" si="280"/>
        <v>2022</v>
      </c>
      <c r="X3378" t="str">
        <f t="shared" si="281"/>
        <v>PBS0</v>
      </c>
    </row>
    <row r="3379" spans="1:24" x14ac:dyDescent="0.2">
      <c r="A3379" s="4">
        <v>44782</v>
      </c>
      <c r="B3379" s="4">
        <v>44784</v>
      </c>
      <c r="C3379" t="s">
        <v>1053</v>
      </c>
      <c r="D3379" t="s">
        <v>1056</v>
      </c>
      <c r="E3379" s="4">
        <v>53858</v>
      </c>
      <c r="F3379" s="6">
        <v>6.7500000000000004E-2</v>
      </c>
      <c r="G3379" s="6">
        <v>7.3499999999999996E-2</v>
      </c>
      <c r="H3379" s="6">
        <v>7.4393500000000001E-2</v>
      </c>
      <c r="I3379" s="6">
        <v>7.5499999999999998E-2</v>
      </c>
      <c r="J3379" s="6">
        <v>7.3499999999999996E-2</v>
      </c>
      <c r="K3379" s="6">
        <v>7.3785699999999996E-2</v>
      </c>
      <c r="L3379" s="6">
        <v>7.3999999999999996E-2</v>
      </c>
      <c r="N3379" s="8">
        <v>708400</v>
      </c>
      <c r="P3379" s="8">
        <v>40000</v>
      </c>
      <c r="R3379" s="8">
        <v>40000</v>
      </c>
      <c r="T3379" s="8">
        <v>17.71</v>
      </c>
      <c r="U3379" s="6">
        <v>7.3800000000000004E-2</v>
      </c>
      <c r="V3379">
        <f t="shared" si="279"/>
        <v>2022</v>
      </c>
      <c r="W3379">
        <f t="shared" si="280"/>
        <v>2022</v>
      </c>
      <c r="X3379" t="str">
        <f t="shared" si="281"/>
        <v>PBS0</v>
      </c>
    </row>
    <row r="3380" spans="1:24" x14ac:dyDescent="0.2">
      <c r="A3380" s="4">
        <v>44789</v>
      </c>
      <c r="B3380" s="4">
        <v>44792</v>
      </c>
      <c r="C3380" t="s">
        <v>628</v>
      </c>
      <c r="D3380" t="s">
        <v>1118</v>
      </c>
      <c r="E3380" s="4">
        <v>44882</v>
      </c>
      <c r="F3380" s="6" t="s">
        <v>630</v>
      </c>
      <c r="G3380" s="6">
        <v>2.3E-2</v>
      </c>
      <c r="H3380" s="6">
        <v>2.35321E-2</v>
      </c>
      <c r="I3380" s="6">
        <v>2.4E-2</v>
      </c>
      <c r="J3380" s="6">
        <v>2.3E-2</v>
      </c>
      <c r="K3380" s="6">
        <v>2.3174E-2</v>
      </c>
      <c r="L3380" s="6">
        <v>2.35E-2</v>
      </c>
      <c r="M3380" s="8">
        <v>19000000</v>
      </c>
      <c r="N3380" s="8">
        <v>2770000</v>
      </c>
      <c r="O3380" s="8">
        <v>72155400</v>
      </c>
      <c r="P3380" s="8">
        <v>2650000</v>
      </c>
      <c r="Q3380" s="8">
        <v>27000000</v>
      </c>
      <c r="R3380" s="8">
        <v>1000000</v>
      </c>
      <c r="S3380" s="8">
        <v>21650000</v>
      </c>
      <c r="T3380" s="8">
        <v>2.77</v>
      </c>
      <c r="U3380" s="6">
        <v>2.35E-2</v>
      </c>
      <c r="V3380">
        <f t="shared" si="279"/>
        <v>2022</v>
      </c>
      <c r="W3380">
        <f t="shared" si="280"/>
        <v>2022</v>
      </c>
      <c r="X3380" t="str">
        <f t="shared" si="281"/>
        <v>SPN0</v>
      </c>
    </row>
    <row r="3381" spans="1:24" x14ac:dyDescent="0.2">
      <c r="A3381" s="4">
        <v>44789</v>
      </c>
      <c r="B3381" s="4">
        <v>44792</v>
      </c>
      <c r="C3381" t="s">
        <v>628</v>
      </c>
      <c r="D3381" t="s">
        <v>1119</v>
      </c>
      <c r="E3381" s="4">
        <v>45156</v>
      </c>
      <c r="F3381" s="6" t="s">
        <v>630</v>
      </c>
      <c r="G3381" s="6">
        <v>3.5499999999999997E-2</v>
      </c>
      <c r="H3381" s="6">
        <v>3.7280000000000001E-2</v>
      </c>
      <c r="I3381" s="6">
        <v>3.85E-2</v>
      </c>
      <c r="J3381" s="6">
        <v>3.5499999999999997E-2</v>
      </c>
      <c r="K3381" s="6">
        <v>3.6797400000000001E-2</v>
      </c>
      <c r="L3381" s="6">
        <v>3.7499999999999999E-2</v>
      </c>
      <c r="N3381" s="8">
        <v>3850000</v>
      </c>
      <c r="P3381" s="8">
        <v>1950000</v>
      </c>
      <c r="R3381" s="8">
        <v>1950000</v>
      </c>
      <c r="T3381" s="8">
        <v>1.9743589743589745</v>
      </c>
      <c r="U3381" s="6">
        <v>3.6799999999999999E-2</v>
      </c>
      <c r="V3381">
        <f t="shared" si="279"/>
        <v>2022</v>
      </c>
      <c r="W3381">
        <f t="shared" si="280"/>
        <v>2022</v>
      </c>
      <c r="X3381" t="str">
        <f t="shared" si="281"/>
        <v>SPN1</v>
      </c>
    </row>
    <row r="3382" spans="1:24" x14ac:dyDescent="0.2">
      <c r="A3382" s="4">
        <v>44789</v>
      </c>
      <c r="B3382" s="4">
        <v>44792</v>
      </c>
      <c r="C3382" t="s">
        <v>628</v>
      </c>
      <c r="D3382" t="s">
        <v>1120</v>
      </c>
      <c r="E3382" s="4">
        <v>46980</v>
      </c>
      <c r="F3382" s="6">
        <v>6.3750000000000001E-2</v>
      </c>
      <c r="G3382" s="6">
        <v>6.2799999999999995E-2</v>
      </c>
      <c r="H3382" s="6">
        <v>6.4908099999999996E-2</v>
      </c>
      <c r="I3382" s="6">
        <v>6.8000000000000005E-2</v>
      </c>
      <c r="J3382" s="6">
        <v>6.2799999999999995E-2</v>
      </c>
      <c r="K3382" s="6">
        <v>6.4149300000000006E-2</v>
      </c>
      <c r="L3382" s="6">
        <v>6.4500000000000002E-2</v>
      </c>
      <c r="N3382" s="8">
        <v>16669000</v>
      </c>
      <c r="P3382" s="8">
        <v>9550000</v>
      </c>
      <c r="R3382" s="8">
        <v>5950000</v>
      </c>
      <c r="T3382" s="8">
        <v>2.8015126050420167</v>
      </c>
      <c r="U3382" s="6">
        <v>6.4500000000000002E-2</v>
      </c>
      <c r="V3382">
        <f t="shared" si="279"/>
        <v>2022</v>
      </c>
      <c r="W3382">
        <f t="shared" si="280"/>
        <v>2022</v>
      </c>
      <c r="X3382" t="str">
        <f t="shared" si="281"/>
        <v>FR00</v>
      </c>
    </row>
    <row r="3383" spans="1:24" x14ac:dyDescent="0.2">
      <c r="A3383" s="4">
        <v>44789</v>
      </c>
      <c r="B3383" s="4">
        <v>44792</v>
      </c>
      <c r="C3383" t="s">
        <v>628</v>
      </c>
      <c r="D3383" t="s">
        <v>1121</v>
      </c>
      <c r="E3383" s="4">
        <v>48625</v>
      </c>
      <c r="F3383" s="6">
        <v>7.0000000000000007E-2</v>
      </c>
      <c r="G3383" s="6">
        <v>6.9000000000000006E-2</v>
      </c>
      <c r="H3383" s="6">
        <v>7.1100899999999995E-2</v>
      </c>
      <c r="I3383" s="6">
        <v>7.3499999999999996E-2</v>
      </c>
      <c r="J3383" s="6">
        <v>6.9000000000000006E-2</v>
      </c>
      <c r="K3383" s="6">
        <v>7.0597800000000002E-2</v>
      </c>
      <c r="L3383" s="6">
        <v>7.0800000000000002E-2</v>
      </c>
      <c r="N3383" s="8">
        <v>31783200</v>
      </c>
      <c r="P3383" s="8">
        <v>9400000</v>
      </c>
      <c r="R3383" s="8">
        <v>9350000</v>
      </c>
      <c r="T3383" s="8">
        <v>3.3992727272727272</v>
      </c>
      <c r="U3383" s="6">
        <v>7.0599999999999996E-2</v>
      </c>
      <c r="V3383">
        <f t="shared" si="279"/>
        <v>2022</v>
      </c>
      <c r="W3383">
        <f t="shared" si="280"/>
        <v>2022</v>
      </c>
      <c r="X3383" t="str">
        <f t="shared" si="281"/>
        <v>FR00</v>
      </c>
    </row>
    <row r="3384" spans="1:24" x14ac:dyDescent="0.2">
      <c r="A3384" s="4">
        <v>44789</v>
      </c>
      <c r="B3384" s="4">
        <v>44792</v>
      </c>
      <c r="C3384" t="s">
        <v>628</v>
      </c>
      <c r="D3384" t="s">
        <v>1052</v>
      </c>
      <c r="E3384" s="4">
        <v>50236</v>
      </c>
      <c r="F3384" s="6">
        <v>6.3750000000000001E-2</v>
      </c>
      <c r="G3384" s="6">
        <v>6.88E-2</v>
      </c>
      <c r="H3384" s="6">
        <v>7.0179900000000003E-2</v>
      </c>
      <c r="I3384" s="6">
        <v>7.1599999999999997E-2</v>
      </c>
      <c r="J3384" s="6">
        <v>6.88E-2</v>
      </c>
      <c r="K3384" s="6">
        <v>6.9960400000000006E-2</v>
      </c>
      <c r="L3384" s="6">
        <v>7.1400000000000005E-2</v>
      </c>
      <c r="N3384" s="8">
        <v>734100</v>
      </c>
      <c r="P3384" s="8">
        <v>650000</v>
      </c>
      <c r="R3384" s="8">
        <v>650000</v>
      </c>
      <c r="T3384" s="8">
        <v>1.1293846153846154</v>
      </c>
      <c r="U3384" s="6">
        <v>7.0000000000000007E-2</v>
      </c>
      <c r="V3384">
        <f t="shared" si="279"/>
        <v>2022</v>
      </c>
      <c r="W3384">
        <f t="shared" si="280"/>
        <v>2022</v>
      </c>
      <c r="X3384" t="str">
        <f t="shared" si="281"/>
        <v>FR00</v>
      </c>
    </row>
    <row r="3385" spans="1:24" x14ac:dyDescent="0.2">
      <c r="A3385" s="4">
        <v>44789</v>
      </c>
      <c r="B3385" s="4">
        <v>44792</v>
      </c>
      <c r="C3385" t="s">
        <v>628</v>
      </c>
      <c r="D3385" t="s">
        <v>1122</v>
      </c>
      <c r="E3385" s="4">
        <v>52397</v>
      </c>
      <c r="F3385" s="6">
        <v>7.1249999999999994E-2</v>
      </c>
      <c r="G3385" s="6">
        <v>7.0999999999999994E-2</v>
      </c>
      <c r="H3385" s="6">
        <v>7.2230100000000005E-2</v>
      </c>
      <c r="I3385" s="6">
        <v>7.4200000000000002E-2</v>
      </c>
      <c r="J3385" s="6">
        <v>7.0999999999999994E-2</v>
      </c>
      <c r="K3385" s="6">
        <v>7.1899599999999994E-2</v>
      </c>
      <c r="L3385" s="6">
        <v>7.1999999999999995E-2</v>
      </c>
      <c r="N3385" s="8">
        <v>15924700</v>
      </c>
      <c r="P3385" s="8">
        <v>2550000</v>
      </c>
      <c r="R3385" s="8">
        <v>2550000</v>
      </c>
      <c r="T3385" s="8">
        <v>6.2449803921568625</v>
      </c>
      <c r="U3385" s="6">
        <v>7.1900000000000006E-2</v>
      </c>
      <c r="V3385">
        <f t="shared" si="279"/>
        <v>2022</v>
      </c>
      <c r="W3385">
        <f t="shared" si="280"/>
        <v>2022</v>
      </c>
      <c r="X3385" t="str">
        <f t="shared" si="281"/>
        <v>FR00</v>
      </c>
    </row>
    <row r="3386" spans="1:24" x14ac:dyDescent="0.2">
      <c r="A3386" s="4">
        <v>44789</v>
      </c>
      <c r="B3386" s="4">
        <v>44792</v>
      </c>
      <c r="C3386" t="s">
        <v>628</v>
      </c>
      <c r="D3386" t="s">
        <v>975</v>
      </c>
      <c r="E3386" s="4">
        <v>55380</v>
      </c>
      <c r="F3386" s="6">
        <v>6.8750000000000006E-2</v>
      </c>
      <c r="G3386" s="6">
        <v>7.2400000000000006E-2</v>
      </c>
      <c r="H3386" s="6">
        <v>7.3219999999999993E-2</v>
      </c>
      <c r="I3386" s="6">
        <v>7.4399999999999994E-2</v>
      </c>
      <c r="J3386" s="6">
        <v>7.2400000000000006E-2</v>
      </c>
      <c r="K3386" s="6">
        <v>7.3034100000000005E-2</v>
      </c>
      <c r="L3386" s="6">
        <v>7.3300000000000004E-2</v>
      </c>
      <c r="N3386" s="8">
        <v>424400</v>
      </c>
      <c r="P3386" s="8">
        <v>250000</v>
      </c>
      <c r="R3386" s="8">
        <v>200000</v>
      </c>
      <c r="T3386" s="8">
        <v>2.1219999999999999</v>
      </c>
      <c r="U3386" s="6">
        <v>7.3200000000000001E-2</v>
      </c>
      <c r="V3386">
        <f t="shared" si="279"/>
        <v>2022</v>
      </c>
      <c r="W3386">
        <f t="shared" si="280"/>
        <v>2022</v>
      </c>
      <c r="X3386" t="str">
        <f t="shared" si="281"/>
        <v>FR00</v>
      </c>
    </row>
    <row r="3387" spans="1:24" x14ac:dyDescent="0.2">
      <c r="A3387" s="4">
        <v>44792</v>
      </c>
      <c r="B3387" s="4">
        <v>44825</v>
      </c>
      <c r="C3387" t="s">
        <v>1072</v>
      </c>
      <c r="D3387" t="s">
        <v>1123</v>
      </c>
      <c r="E3387" s="4">
        <v>45910</v>
      </c>
      <c r="F3387" s="6">
        <v>5.8999999999999997E-2</v>
      </c>
      <c r="K3387" s="6">
        <v>5.8999999999999997E-2</v>
      </c>
      <c r="N3387" s="8">
        <v>26974976</v>
      </c>
      <c r="O3387" s="8">
        <v>26974976</v>
      </c>
      <c r="P3387" s="8">
        <v>26974976</v>
      </c>
      <c r="Q3387" s="8">
        <v>26974976</v>
      </c>
      <c r="R3387" s="8">
        <v>26974976</v>
      </c>
      <c r="S3387" s="8">
        <v>26974976</v>
      </c>
      <c r="T3387" s="8">
        <v>1</v>
      </c>
      <c r="U3387" s="6"/>
      <c r="V3387">
        <f t="shared" si="279"/>
        <v>2022</v>
      </c>
      <c r="W3387">
        <f t="shared" si="280"/>
        <v>2022</v>
      </c>
      <c r="X3387" t="str">
        <f t="shared" si="281"/>
        <v>SR01</v>
      </c>
    </row>
    <row r="3388" spans="1:24" x14ac:dyDescent="0.2">
      <c r="A3388" s="4">
        <v>44795</v>
      </c>
      <c r="B3388" s="4">
        <v>44798</v>
      </c>
      <c r="C3388" t="s">
        <v>1063</v>
      </c>
      <c r="D3388" t="s">
        <v>1064</v>
      </c>
      <c r="E3388" s="4">
        <v>46767</v>
      </c>
      <c r="F3388" s="6">
        <v>5.6000000000000001E-2</v>
      </c>
      <c r="K3388" s="6">
        <v>6.5000000000000002E-2</v>
      </c>
      <c r="N3388" s="8">
        <v>1551262</v>
      </c>
      <c r="O3388" s="8">
        <v>1911235.389</v>
      </c>
      <c r="P3388" s="8">
        <v>1551262</v>
      </c>
      <c r="Q3388" s="8">
        <v>1911235.389</v>
      </c>
      <c r="R3388" s="8">
        <v>1551262</v>
      </c>
      <c r="S3388" s="8">
        <v>1911235.389</v>
      </c>
      <c r="T3388" s="8">
        <v>1</v>
      </c>
      <c r="U3388" s="6"/>
      <c r="V3388">
        <f t="shared" si="279"/>
        <v>2022</v>
      </c>
      <c r="W3388">
        <f t="shared" si="280"/>
        <v>2022</v>
      </c>
      <c r="X3388" t="str">
        <f t="shared" si="281"/>
        <v>FR00</v>
      </c>
    </row>
    <row r="3389" spans="1:24" x14ac:dyDescent="0.2">
      <c r="A3389" s="4">
        <v>44795</v>
      </c>
      <c r="B3389" s="4">
        <v>44798</v>
      </c>
      <c r="C3389" t="s">
        <v>1063</v>
      </c>
      <c r="D3389" t="s">
        <v>1065</v>
      </c>
      <c r="E3389" s="4">
        <v>48228</v>
      </c>
      <c r="F3389" s="6">
        <v>0.03</v>
      </c>
      <c r="N3389" s="8">
        <v>359973.38900000002</v>
      </c>
      <c r="P3389" s="8">
        <v>359973.38900000002</v>
      </c>
      <c r="R3389" s="8">
        <v>359973.38900000002</v>
      </c>
      <c r="T3389" s="8">
        <v>1</v>
      </c>
      <c r="U3389" s="6"/>
      <c r="V3389">
        <f t="shared" si="279"/>
        <v>2022</v>
      </c>
      <c r="W3389">
        <f t="shared" si="280"/>
        <v>2022</v>
      </c>
      <c r="X3389" t="str">
        <f t="shared" si="281"/>
        <v>USDF</v>
      </c>
    </row>
    <row r="3390" spans="1:24" x14ac:dyDescent="0.2">
      <c r="A3390" s="4">
        <v>44796</v>
      </c>
      <c r="B3390" s="4">
        <v>44798</v>
      </c>
      <c r="C3390" t="s">
        <v>1053</v>
      </c>
      <c r="D3390" t="s">
        <v>1117</v>
      </c>
      <c r="E3390" s="4">
        <v>44964</v>
      </c>
      <c r="F3390" s="6" t="s">
        <v>630</v>
      </c>
      <c r="G3390" s="6">
        <v>3.0499999999999999E-2</v>
      </c>
      <c r="H3390" s="6">
        <v>3.23583E-2</v>
      </c>
      <c r="I3390" s="6">
        <v>3.3399999999999999E-2</v>
      </c>
      <c r="J3390" s="6">
        <v>3.0499999999999999E-2</v>
      </c>
      <c r="K3390" s="6" t="s">
        <v>21</v>
      </c>
      <c r="L3390" s="6" t="s">
        <v>21</v>
      </c>
      <c r="M3390" s="8">
        <v>9000000</v>
      </c>
      <c r="N3390" s="8">
        <v>1200000</v>
      </c>
      <c r="O3390" s="8">
        <v>28540800</v>
      </c>
      <c r="P3390" s="8">
        <v>0</v>
      </c>
      <c r="Q3390" s="8">
        <v>17146400</v>
      </c>
      <c r="R3390" s="8">
        <v>0</v>
      </c>
      <c r="S3390" s="8">
        <v>12100000</v>
      </c>
      <c r="T3390" s="8">
        <v>0</v>
      </c>
      <c r="U3390" s="6">
        <v>2.92E-2</v>
      </c>
      <c r="V3390">
        <f t="shared" si="279"/>
        <v>2022</v>
      </c>
      <c r="W3390">
        <f t="shared" si="280"/>
        <v>2022</v>
      </c>
      <c r="X3390" t="str">
        <f t="shared" si="281"/>
        <v>SPNS</v>
      </c>
    </row>
    <row r="3391" spans="1:24" x14ac:dyDescent="0.2">
      <c r="A3391" s="4">
        <v>44796</v>
      </c>
      <c r="B3391" s="4">
        <v>44798</v>
      </c>
      <c r="C3391" t="s">
        <v>1053</v>
      </c>
      <c r="D3391" t="s">
        <v>1124</v>
      </c>
      <c r="E3391" s="4">
        <v>45884</v>
      </c>
      <c r="F3391" s="6">
        <v>5.3749999999999999E-2</v>
      </c>
      <c r="G3391" s="6">
        <v>5.6500000000000002E-2</v>
      </c>
      <c r="H3391" s="6">
        <v>5.8365899999999998E-2</v>
      </c>
      <c r="I3391" s="6">
        <v>6.2399999999999997E-2</v>
      </c>
      <c r="J3391" s="6">
        <v>5.6500000000000002E-2</v>
      </c>
      <c r="K3391" s="6">
        <v>5.7242000000000001E-2</v>
      </c>
      <c r="L3391" s="6">
        <v>5.7700000000000001E-2</v>
      </c>
      <c r="N3391" s="8">
        <v>8429000</v>
      </c>
      <c r="P3391" s="8">
        <v>6550000</v>
      </c>
      <c r="R3391" s="8">
        <v>4050000</v>
      </c>
      <c r="T3391" s="8">
        <v>2.0812345679012347</v>
      </c>
      <c r="U3391" s="6">
        <v>5.7700000000000001E-2</v>
      </c>
      <c r="V3391">
        <f t="shared" si="279"/>
        <v>2022</v>
      </c>
      <c r="W3391">
        <f t="shared" si="280"/>
        <v>2022</v>
      </c>
      <c r="X3391" t="str">
        <f t="shared" si="281"/>
        <v>PBS0</v>
      </c>
    </row>
    <row r="3392" spans="1:24" x14ac:dyDescent="0.2">
      <c r="A3392" s="4">
        <v>44796</v>
      </c>
      <c r="B3392" s="4">
        <v>44798</v>
      </c>
      <c r="C3392" t="s">
        <v>1053</v>
      </c>
      <c r="D3392" t="s">
        <v>332</v>
      </c>
      <c r="E3392" s="4">
        <v>46402</v>
      </c>
      <c r="F3392" s="6">
        <v>0.06</v>
      </c>
      <c r="G3392" s="6">
        <v>6.4799999999999996E-2</v>
      </c>
      <c r="H3392" s="6">
        <v>6.5484000000000001E-2</v>
      </c>
      <c r="I3392" s="6">
        <v>6.7900000000000002E-2</v>
      </c>
      <c r="J3392" s="6">
        <v>6.4799999999999996E-2</v>
      </c>
      <c r="K3392" s="6">
        <v>6.4899999999999999E-2</v>
      </c>
      <c r="L3392" s="6">
        <v>6.5000000000000002E-2</v>
      </c>
      <c r="N3392" s="8">
        <v>2798500</v>
      </c>
      <c r="P3392" s="8">
        <v>1750000</v>
      </c>
      <c r="R3392" s="8">
        <v>1250000</v>
      </c>
      <c r="T3392" s="8">
        <v>2.2387999999999999</v>
      </c>
      <c r="U3392" s="6">
        <v>6.5000000000000002E-2</v>
      </c>
      <c r="V3392">
        <f t="shared" si="279"/>
        <v>2022</v>
      </c>
      <c r="W3392">
        <f t="shared" si="280"/>
        <v>2022</v>
      </c>
      <c r="X3392" t="str">
        <f t="shared" si="281"/>
        <v>PBS0</v>
      </c>
    </row>
    <row r="3393" spans="1:24" x14ac:dyDescent="0.2">
      <c r="A3393" s="4">
        <v>44796</v>
      </c>
      <c r="B3393" s="4">
        <v>44798</v>
      </c>
      <c r="C3393" t="s">
        <v>1053</v>
      </c>
      <c r="D3393" t="s">
        <v>1008</v>
      </c>
      <c r="E3393" s="4">
        <v>46949</v>
      </c>
      <c r="F3393" s="6">
        <v>5.8749999999999997E-2</v>
      </c>
      <c r="G3393" s="6">
        <v>6.5299999999999997E-2</v>
      </c>
      <c r="H3393" s="6">
        <v>6.6346699999999995E-2</v>
      </c>
      <c r="I3393" s="6">
        <v>6.7000000000000004E-2</v>
      </c>
      <c r="J3393" s="6">
        <v>6.5299999999999997E-2</v>
      </c>
      <c r="K3393" s="6">
        <v>6.5970000000000001E-2</v>
      </c>
      <c r="L3393" s="6">
        <v>6.6000000000000003E-2</v>
      </c>
      <c r="N3393" s="8">
        <v>4333500</v>
      </c>
      <c r="P3393" s="8">
        <v>1650000</v>
      </c>
      <c r="R3393" s="8">
        <v>1500000</v>
      </c>
      <c r="T3393" s="8">
        <v>2.8889999999999998</v>
      </c>
      <c r="U3393" s="6">
        <v>6.6000000000000003E-2</v>
      </c>
      <c r="V3393">
        <f t="shared" si="279"/>
        <v>2022</v>
      </c>
      <c r="W3393">
        <f t="shared" si="280"/>
        <v>2022</v>
      </c>
      <c r="X3393" t="str">
        <f t="shared" si="281"/>
        <v>PBS0</v>
      </c>
    </row>
    <row r="3394" spans="1:24" x14ac:dyDescent="0.2">
      <c r="A3394" s="4">
        <v>44796</v>
      </c>
      <c r="B3394" s="4">
        <v>44798</v>
      </c>
      <c r="C3394" t="s">
        <v>1053</v>
      </c>
      <c r="D3394" t="s">
        <v>981</v>
      </c>
      <c r="E3394" s="4">
        <v>49018</v>
      </c>
      <c r="F3394" s="6">
        <v>6.3750000000000001E-2</v>
      </c>
      <c r="G3394" s="6">
        <v>7.1300000000000002E-2</v>
      </c>
      <c r="H3394" s="6">
        <v>7.3151800000000003E-2</v>
      </c>
      <c r="I3394" s="6">
        <v>7.4499999999999997E-2</v>
      </c>
      <c r="J3394" s="6">
        <v>7.1300000000000002E-2</v>
      </c>
      <c r="K3394" s="6">
        <v>7.1948200000000004E-2</v>
      </c>
      <c r="L3394" s="6">
        <v>7.22E-2</v>
      </c>
      <c r="N3394" s="8">
        <v>4783400</v>
      </c>
      <c r="P3394" s="8">
        <v>200000</v>
      </c>
      <c r="R3394" s="8">
        <v>200000</v>
      </c>
      <c r="T3394" s="8">
        <v>0</v>
      </c>
      <c r="U3394" s="6">
        <v>7.1999999999999995E-2</v>
      </c>
      <c r="V3394">
        <f t="shared" si="279"/>
        <v>2022</v>
      </c>
      <c r="W3394">
        <f t="shared" si="280"/>
        <v>2022</v>
      </c>
      <c r="X3394" t="str">
        <f t="shared" si="281"/>
        <v>PBS0</v>
      </c>
    </row>
    <row r="3395" spans="1:24" x14ac:dyDescent="0.2">
      <c r="A3395" s="4">
        <v>44796</v>
      </c>
      <c r="B3395" s="4">
        <v>44798</v>
      </c>
      <c r="C3395" t="s">
        <v>1053</v>
      </c>
      <c r="D3395" t="s">
        <v>1056</v>
      </c>
      <c r="E3395" s="4">
        <v>53858</v>
      </c>
      <c r="F3395" s="6">
        <v>6.7500000000000004E-2</v>
      </c>
      <c r="G3395" s="6">
        <v>7.2800000000000004E-2</v>
      </c>
      <c r="H3395" s="6">
        <v>7.2973899999999994E-2</v>
      </c>
      <c r="I3395" s="6">
        <v>7.4499999999999997E-2</v>
      </c>
      <c r="J3395" s="6">
        <v>7.2800000000000004E-2</v>
      </c>
      <c r="K3395" s="6">
        <v>7.2800000000000004E-2</v>
      </c>
      <c r="L3395" s="6">
        <v>7.2800000000000004E-2</v>
      </c>
      <c r="N3395" s="8">
        <v>6996400</v>
      </c>
      <c r="P3395" s="8">
        <v>6996400</v>
      </c>
      <c r="R3395" s="8">
        <v>5100000</v>
      </c>
      <c r="T3395" s="8">
        <v>1.371843137254902</v>
      </c>
      <c r="U3395" s="6">
        <v>7.2999999999999995E-2</v>
      </c>
      <c r="V3395">
        <f t="shared" si="279"/>
        <v>2022</v>
      </c>
      <c r="W3395">
        <f t="shared" si="280"/>
        <v>2022</v>
      </c>
      <c r="X3395" t="str">
        <f t="shared" si="281"/>
        <v>PBS0</v>
      </c>
    </row>
    <row r="3396" spans="1:24" x14ac:dyDescent="0.2">
      <c r="A3396" s="4">
        <v>44797</v>
      </c>
      <c r="B3396" s="4">
        <v>44799</v>
      </c>
      <c r="C3396" t="s">
        <v>1106</v>
      </c>
      <c r="D3396" t="s">
        <v>1125</v>
      </c>
      <c r="E3396" s="4">
        <v>46625</v>
      </c>
      <c r="F3396" s="6">
        <v>4.0899999999999999E-2</v>
      </c>
      <c r="K3396" s="6">
        <v>4.0899999999999999E-2</v>
      </c>
      <c r="M3396" s="8">
        <v>40400000</v>
      </c>
      <c r="N3396" s="8">
        <v>2198565</v>
      </c>
      <c r="O3396" s="8">
        <v>40400000</v>
      </c>
      <c r="P3396" s="8">
        <v>2198565</v>
      </c>
      <c r="Q3396" s="8">
        <v>40400000</v>
      </c>
      <c r="R3396" s="8">
        <v>2198565</v>
      </c>
      <c r="S3396" s="8">
        <v>40400000</v>
      </c>
      <c r="T3396" s="8">
        <v>1</v>
      </c>
      <c r="U3396" s="6"/>
      <c r="V3396">
        <f t="shared" si="279"/>
        <v>2022</v>
      </c>
      <c r="W3396">
        <f t="shared" si="280"/>
        <v>2022</v>
      </c>
      <c r="X3396" t="str">
        <f t="shared" si="281"/>
        <v>VR00</v>
      </c>
    </row>
    <row r="3397" spans="1:24" x14ac:dyDescent="0.2">
      <c r="A3397" s="4">
        <v>44797</v>
      </c>
      <c r="B3397" s="4">
        <v>44799</v>
      </c>
      <c r="C3397" t="s">
        <v>1106</v>
      </c>
      <c r="D3397" t="s">
        <v>1126</v>
      </c>
      <c r="E3397" s="4">
        <v>46991</v>
      </c>
      <c r="F3397" s="6">
        <v>4.0899999999999999E-2</v>
      </c>
      <c r="K3397" s="6">
        <v>4.0899999999999999E-2</v>
      </c>
      <c r="N3397" s="8">
        <v>2198565</v>
      </c>
      <c r="P3397" s="8">
        <v>2198565</v>
      </c>
      <c r="R3397" s="8">
        <v>2198565</v>
      </c>
      <c r="T3397" s="8">
        <v>1</v>
      </c>
      <c r="U3397" s="6"/>
      <c r="V3397">
        <f t="shared" si="279"/>
        <v>2022</v>
      </c>
      <c r="W3397">
        <f t="shared" si="280"/>
        <v>2022</v>
      </c>
      <c r="X3397" t="str">
        <f t="shared" si="281"/>
        <v>VR00</v>
      </c>
    </row>
    <row r="3398" spans="1:24" x14ac:dyDescent="0.2">
      <c r="A3398" s="4">
        <v>44797</v>
      </c>
      <c r="B3398" s="4">
        <v>44799</v>
      </c>
      <c r="C3398" t="s">
        <v>1106</v>
      </c>
      <c r="D3398" t="s">
        <v>1127</v>
      </c>
      <c r="E3398" s="4">
        <v>47356</v>
      </c>
      <c r="F3398" s="6">
        <v>4.0899999999999999E-2</v>
      </c>
      <c r="K3398" s="6">
        <v>4.0899999999999999E-2</v>
      </c>
      <c r="N3398" s="8">
        <v>2198565</v>
      </c>
      <c r="P3398" s="8">
        <v>2198565</v>
      </c>
      <c r="R3398" s="8">
        <v>2198565</v>
      </c>
      <c r="T3398" s="8">
        <v>1</v>
      </c>
      <c r="U3398" s="6"/>
      <c r="V3398">
        <f t="shared" si="279"/>
        <v>2022</v>
      </c>
      <c r="W3398">
        <f t="shared" si="280"/>
        <v>2022</v>
      </c>
      <c r="X3398" t="str">
        <f t="shared" si="281"/>
        <v>VR00</v>
      </c>
    </row>
    <row r="3399" spans="1:24" x14ac:dyDescent="0.2">
      <c r="A3399" s="4">
        <v>44797</v>
      </c>
      <c r="B3399" s="4">
        <v>44799</v>
      </c>
      <c r="C3399" t="s">
        <v>1106</v>
      </c>
      <c r="D3399" t="s">
        <v>1128</v>
      </c>
      <c r="E3399" s="4">
        <v>47721</v>
      </c>
      <c r="F3399" s="6">
        <v>4.0899999999999999E-2</v>
      </c>
      <c r="K3399" s="6">
        <v>4.0899999999999999E-2</v>
      </c>
      <c r="N3399" s="8">
        <v>2198565</v>
      </c>
      <c r="P3399" s="8">
        <v>2198565</v>
      </c>
      <c r="R3399" s="8">
        <v>2198565</v>
      </c>
      <c r="T3399" s="8">
        <v>1</v>
      </c>
      <c r="U3399" s="6"/>
      <c r="V3399">
        <f t="shared" si="279"/>
        <v>2022</v>
      </c>
      <c r="W3399">
        <f t="shared" si="280"/>
        <v>2022</v>
      </c>
      <c r="X3399" t="str">
        <f t="shared" si="281"/>
        <v>VR00</v>
      </c>
    </row>
    <row r="3400" spans="1:24" x14ac:dyDescent="0.2">
      <c r="A3400" s="4">
        <v>44797</v>
      </c>
      <c r="B3400" s="4">
        <v>44799</v>
      </c>
      <c r="C3400" t="s">
        <v>1043</v>
      </c>
      <c r="D3400" t="s">
        <v>1129</v>
      </c>
      <c r="E3400" s="4">
        <v>46625</v>
      </c>
      <c r="F3400" s="6">
        <v>4.0899999999999999E-2</v>
      </c>
      <c r="K3400" s="6">
        <v>4.0899999999999999E-2</v>
      </c>
      <c r="N3400" s="8">
        <v>7901435</v>
      </c>
      <c r="P3400" s="8">
        <v>7901435</v>
      </c>
      <c r="R3400" s="8">
        <v>7901435</v>
      </c>
      <c r="T3400" s="8">
        <v>1</v>
      </c>
      <c r="U3400" s="6"/>
      <c r="V3400">
        <f t="shared" si="279"/>
        <v>2022</v>
      </c>
      <c r="W3400">
        <f t="shared" si="280"/>
        <v>2022</v>
      </c>
      <c r="X3400" t="str">
        <f t="shared" si="281"/>
        <v>VR00</v>
      </c>
    </row>
    <row r="3401" spans="1:24" x14ac:dyDescent="0.2">
      <c r="A3401" s="4">
        <v>44797</v>
      </c>
      <c r="B3401" s="4">
        <v>44799</v>
      </c>
      <c r="C3401" t="s">
        <v>1043</v>
      </c>
      <c r="D3401" t="s">
        <v>1130</v>
      </c>
      <c r="E3401" s="4">
        <v>46991</v>
      </c>
      <c r="F3401" s="6">
        <v>4.0899999999999999E-2</v>
      </c>
      <c r="K3401" s="6">
        <v>4.0899999999999999E-2</v>
      </c>
      <c r="N3401" s="8">
        <v>7901435</v>
      </c>
      <c r="P3401" s="8">
        <v>7901435</v>
      </c>
      <c r="R3401" s="8">
        <v>7901435</v>
      </c>
      <c r="T3401" s="8">
        <v>1</v>
      </c>
      <c r="U3401" s="6"/>
      <c r="V3401">
        <f t="shared" si="279"/>
        <v>2022</v>
      </c>
      <c r="W3401">
        <f t="shared" si="280"/>
        <v>2022</v>
      </c>
      <c r="X3401" t="str">
        <f t="shared" si="281"/>
        <v>VR00</v>
      </c>
    </row>
    <row r="3402" spans="1:24" x14ac:dyDescent="0.2">
      <c r="A3402" s="4">
        <v>44797</v>
      </c>
      <c r="B3402" s="4">
        <v>44799</v>
      </c>
      <c r="C3402" t="s">
        <v>1043</v>
      </c>
      <c r="D3402" t="s">
        <v>1131</v>
      </c>
      <c r="E3402" s="4">
        <v>47356</v>
      </c>
      <c r="F3402" s="6">
        <v>4.0899999999999999E-2</v>
      </c>
      <c r="K3402" s="6">
        <v>4.0899999999999999E-2</v>
      </c>
      <c r="N3402" s="8">
        <v>7901435</v>
      </c>
      <c r="P3402" s="8">
        <v>7901435</v>
      </c>
      <c r="R3402" s="8">
        <v>7901435</v>
      </c>
      <c r="T3402" s="8">
        <v>1</v>
      </c>
      <c r="U3402" s="6"/>
      <c r="V3402">
        <f t="shared" si="279"/>
        <v>2022</v>
      </c>
      <c r="W3402">
        <f t="shared" si="280"/>
        <v>2022</v>
      </c>
      <c r="X3402" t="str">
        <f t="shared" si="281"/>
        <v>VR00</v>
      </c>
    </row>
    <row r="3403" spans="1:24" x14ac:dyDescent="0.2">
      <c r="A3403" s="4">
        <v>44797</v>
      </c>
      <c r="B3403" s="4">
        <v>44799</v>
      </c>
      <c r="C3403" t="s">
        <v>1043</v>
      </c>
      <c r="D3403" t="s">
        <v>1132</v>
      </c>
      <c r="E3403" s="4">
        <v>47721</v>
      </c>
      <c r="F3403" s="6">
        <v>4.0899999999999999E-2</v>
      </c>
      <c r="K3403" s="6">
        <v>4.0899999999999999E-2</v>
      </c>
      <c r="N3403" s="8">
        <v>7901435</v>
      </c>
      <c r="P3403" s="8">
        <v>7901435</v>
      </c>
      <c r="R3403" s="8">
        <v>7901435</v>
      </c>
      <c r="T3403" s="8">
        <v>1</v>
      </c>
      <c r="U3403" s="6"/>
      <c r="V3403">
        <f t="shared" si="279"/>
        <v>2022</v>
      </c>
      <c r="W3403">
        <f t="shared" si="280"/>
        <v>2022</v>
      </c>
      <c r="X3403" t="str">
        <f t="shared" si="281"/>
        <v>VR00</v>
      </c>
    </row>
    <row r="3404" spans="1:24" x14ac:dyDescent="0.2">
      <c r="A3404" s="4">
        <v>44803</v>
      </c>
      <c r="B3404" s="4">
        <v>44805</v>
      </c>
      <c r="C3404" t="s">
        <v>628</v>
      </c>
      <c r="D3404" t="s">
        <v>1133</v>
      </c>
      <c r="E3404" s="4">
        <v>44895</v>
      </c>
      <c r="F3404" s="6" t="s">
        <v>630</v>
      </c>
      <c r="G3404" s="6">
        <v>2.35E-2</v>
      </c>
      <c r="H3404" s="6">
        <v>2.6141399999999999E-2</v>
      </c>
      <c r="I3404" s="6">
        <v>3.1E-2</v>
      </c>
      <c r="J3404" s="6">
        <v>2.35E-2</v>
      </c>
      <c r="K3404" s="6">
        <v>2.4188999999999999E-2</v>
      </c>
      <c r="L3404" s="6">
        <v>2.4500000000000001E-2</v>
      </c>
      <c r="M3404" s="8">
        <v>19000000</v>
      </c>
      <c r="N3404" s="8">
        <v>4950000</v>
      </c>
      <c r="O3404" s="8">
        <v>47248700</v>
      </c>
      <c r="P3404" s="8">
        <v>4850000</v>
      </c>
      <c r="Q3404" s="8">
        <v>26577500</v>
      </c>
      <c r="R3404" s="8">
        <v>1000000</v>
      </c>
      <c r="S3404" s="8">
        <v>19000000</v>
      </c>
      <c r="T3404" s="8">
        <v>4.95</v>
      </c>
      <c r="U3404" s="6">
        <v>2.5999999999999999E-2</v>
      </c>
      <c r="V3404">
        <f t="shared" si="279"/>
        <v>2022</v>
      </c>
      <c r="W3404">
        <f t="shared" si="280"/>
        <v>2022</v>
      </c>
      <c r="X3404" t="str">
        <f t="shared" si="281"/>
        <v>SPN0</v>
      </c>
    </row>
    <row r="3405" spans="1:24" x14ac:dyDescent="0.2">
      <c r="A3405" s="4">
        <v>44803</v>
      </c>
      <c r="B3405" s="4">
        <v>44805</v>
      </c>
      <c r="C3405" t="s">
        <v>628</v>
      </c>
      <c r="D3405" t="s">
        <v>1090</v>
      </c>
      <c r="E3405" s="4">
        <v>45072</v>
      </c>
      <c r="F3405" s="6" t="s">
        <v>630</v>
      </c>
      <c r="G3405" s="6">
        <v>3.5999999999999997E-2</v>
      </c>
      <c r="H3405" s="6">
        <v>3.7379000000000003E-2</v>
      </c>
      <c r="I3405" s="6">
        <v>3.9E-2</v>
      </c>
      <c r="J3405" s="6">
        <v>3.5999999999999997E-2</v>
      </c>
      <c r="K3405" s="6">
        <v>3.6637700000000002E-2</v>
      </c>
      <c r="L3405" s="6">
        <v>3.6999999999999998E-2</v>
      </c>
      <c r="N3405" s="8">
        <v>6540000</v>
      </c>
      <c r="P3405" s="8">
        <v>4150000</v>
      </c>
      <c r="R3405" s="8">
        <v>2600000</v>
      </c>
      <c r="T3405" s="8">
        <v>2.5153846153846153</v>
      </c>
      <c r="U3405" s="6">
        <v>3.6999999999999998E-2</v>
      </c>
      <c r="V3405">
        <f t="shared" si="279"/>
        <v>2022</v>
      </c>
      <c r="W3405">
        <f t="shared" si="280"/>
        <v>2022</v>
      </c>
      <c r="X3405" t="str">
        <f t="shared" si="281"/>
        <v>SPN1</v>
      </c>
    </row>
    <row r="3406" spans="1:24" x14ac:dyDescent="0.2">
      <c r="A3406" s="4">
        <v>44803</v>
      </c>
      <c r="B3406" s="4">
        <v>44805</v>
      </c>
      <c r="C3406" t="s">
        <v>628</v>
      </c>
      <c r="D3406" t="s">
        <v>1120</v>
      </c>
      <c r="E3406" s="4">
        <v>46980</v>
      </c>
      <c r="F3406" s="6">
        <v>6.3750000000000001E-2</v>
      </c>
      <c r="G3406" s="6">
        <v>6.5000000000000002E-2</v>
      </c>
      <c r="H3406" s="6">
        <v>6.6874000000000003E-2</v>
      </c>
      <c r="I3406" s="6">
        <v>6.8199999999999997E-2</v>
      </c>
      <c r="J3406" s="6">
        <v>6.5000000000000002E-2</v>
      </c>
      <c r="K3406" s="6">
        <v>6.5614099999999995E-2</v>
      </c>
      <c r="L3406" s="6">
        <v>6.6299999999999998E-2</v>
      </c>
      <c r="N3406" s="8">
        <v>5449300</v>
      </c>
      <c r="P3406" s="8">
        <v>750000</v>
      </c>
      <c r="R3406" s="8">
        <v>700000</v>
      </c>
      <c r="T3406" s="8">
        <v>7.7847142857142861</v>
      </c>
      <c r="U3406" s="6">
        <v>6.5699999999999995E-2</v>
      </c>
      <c r="V3406">
        <f t="shared" si="279"/>
        <v>2022</v>
      </c>
      <c r="W3406">
        <f t="shared" si="280"/>
        <v>2022</v>
      </c>
      <c r="X3406" t="str">
        <f t="shared" si="281"/>
        <v>FR00</v>
      </c>
    </row>
    <row r="3407" spans="1:24" x14ac:dyDescent="0.2">
      <c r="A3407" s="4">
        <v>44803</v>
      </c>
      <c r="B3407" s="4">
        <v>44805</v>
      </c>
      <c r="C3407" t="s">
        <v>628</v>
      </c>
      <c r="D3407" t="s">
        <v>1121</v>
      </c>
      <c r="E3407" s="4">
        <v>48625</v>
      </c>
      <c r="F3407" s="6">
        <v>7.0000000000000007E-2</v>
      </c>
      <c r="G3407" s="6">
        <v>7.1499999999999994E-2</v>
      </c>
      <c r="H3407" s="6">
        <v>7.2228799999999996E-2</v>
      </c>
      <c r="I3407" s="6">
        <v>7.3099999999999998E-2</v>
      </c>
      <c r="J3407" s="6">
        <v>7.1499999999999994E-2</v>
      </c>
      <c r="K3407" s="6">
        <v>7.1798500000000001E-2</v>
      </c>
      <c r="L3407" s="6">
        <v>7.1999999999999995E-2</v>
      </c>
      <c r="N3407" s="8">
        <v>17854000</v>
      </c>
      <c r="P3407" s="8">
        <v>5650000</v>
      </c>
      <c r="R3407" s="8">
        <v>5650000</v>
      </c>
      <c r="T3407" s="8">
        <v>3.16</v>
      </c>
      <c r="U3407" s="6">
        <v>7.1800000000000003E-2</v>
      </c>
      <c r="V3407">
        <f t="shared" si="279"/>
        <v>2022</v>
      </c>
      <c r="W3407">
        <f t="shared" si="280"/>
        <v>2022</v>
      </c>
      <c r="X3407" t="str">
        <f t="shared" si="281"/>
        <v>FR00</v>
      </c>
    </row>
    <row r="3408" spans="1:24" x14ac:dyDescent="0.2">
      <c r="A3408" s="4">
        <v>44803</v>
      </c>
      <c r="B3408" s="4">
        <v>44805</v>
      </c>
      <c r="C3408" t="s">
        <v>628</v>
      </c>
      <c r="D3408" t="s">
        <v>1052</v>
      </c>
      <c r="E3408" s="4">
        <v>50236</v>
      </c>
      <c r="F3408" s="6">
        <v>6.3750000000000001E-2</v>
      </c>
      <c r="G3408" s="6">
        <v>7.0999999999999994E-2</v>
      </c>
      <c r="H3408" s="6">
        <v>7.2456099999999996E-2</v>
      </c>
      <c r="I3408" s="6">
        <v>7.3499999999999996E-2</v>
      </c>
      <c r="J3408" s="6">
        <v>7.0999999999999994E-2</v>
      </c>
      <c r="K3408" s="6">
        <v>7.1861700000000001E-2</v>
      </c>
      <c r="L3408" s="6">
        <v>7.2300000000000003E-2</v>
      </c>
      <c r="N3408" s="8">
        <v>1199500</v>
      </c>
      <c r="P3408" s="8">
        <v>400000</v>
      </c>
      <c r="R3408" s="8">
        <v>400000</v>
      </c>
      <c r="T3408" s="8">
        <v>2.9987499999999998</v>
      </c>
      <c r="U3408" s="6">
        <v>7.1900000000000006E-2</v>
      </c>
      <c r="V3408">
        <f t="shared" si="279"/>
        <v>2022</v>
      </c>
      <c r="W3408">
        <f t="shared" si="280"/>
        <v>2022</v>
      </c>
      <c r="X3408" t="str">
        <f t="shared" si="281"/>
        <v>FR00</v>
      </c>
    </row>
    <row r="3409" spans="1:24" x14ac:dyDescent="0.2">
      <c r="A3409" s="4">
        <v>44803</v>
      </c>
      <c r="B3409" s="4">
        <v>44805</v>
      </c>
      <c r="C3409" t="s">
        <v>628</v>
      </c>
      <c r="D3409" t="s">
        <v>1122</v>
      </c>
      <c r="E3409" s="4">
        <v>52397</v>
      </c>
      <c r="F3409" s="6">
        <v>7.1249999999999994E-2</v>
      </c>
      <c r="G3409" s="6">
        <v>7.1199999999999999E-2</v>
      </c>
      <c r="H3409" s="6">
        <v>7.1651699999999999E-2</v>
      </c>
      <c r="I3409" s="6">
        <v>7.3200000000000001E-2</v>
      </c>
      <c r="J3409" s="6">
        <v>7.1199999999999999E-2</v>
      </c>
      <c r="K3409" s="6">
        <v>7.1399099999999993E-2</v>
      </c>
      <c r="L3409" s="6">
        <v>7.2099999999999997E-2</v>
      </c>
      <c r="N3409" s="8">
        <v>9327500</v>
      </c>
      <c r="P3409" s="8">
        <v>9327500</v>
      </c>
      <c r="R3409" s="8">
        <v>7200000</v>
      </c>
      <c r="T3409" s="8">
        <v>1.2954861111111111</v>
      </c>
      <c r="U3409" s="6">
        <v>7.1999999999999995E-2</v>
      </c>
      <c r="V3409">
        <f t="shared" si="279"/>
        <v>2022</v>
      </c>
      <c r="W3409">
        <f t="shared" si="280"/>
        <v>2022</v>
      </c>
      <c r="X3409" t="str">
        <f t="shared" si="281"/>
        <v>FR00</v>
      </c>
    </row>
    <row r="3410" spans="1:24" x14ac:dyDescent="0.2">
      <c r="A3410" s="4">
        <v>44803</v>
      </c>
      <c r="B3410" s="4">
        <v>44805</v>
      </c>
      <c r="C3410" t="s">
        <v>628</v>
      </c>
      <c r="D3410" t="s">
        <v>975</v>
      </c>
      <c r="E3410" s="4">
        <v>55380</v>
      </c>
      <c r="F3410" s="6">
        <v>6.8750000000000006E-2</v>
      </c>
      <c r="G3410" s="6">
        <v>7.2300000000000003E-2</v>
      </c>
      <c r="H3410" s="6">
        <v>7.2739300000000007E-2</v>
      </c>
      <c r="I3410" s="6">
        <v>7.3999999999999996E-2</v>
      </c>
      <c r="J3410" s="6">
        <v>7.2300000000000003E-2</v>
      </c>
      <c r="K3410" s="6">
        <v>7.2590100000000005E-2</v>
      </c>
      <c r="L3410" s="6">
        <v>7.2700000000000001E-2</v>
      </c>
      <c r="N3410" s="8">
        <v>1928400</v>
      </c>
      <c r="P3410" s="8">
        <v>1450000</v>
      </c>
      <c r="R3410" s="8">
        <v>1450000</v>
      </c>
      <c r="T3410" s="8">
        <v>1.3299310344827586</v>
      </c>
      <c r="U3410" s="6">
        <v>7.2599999999999998E-2</v>
      </c>
      <c r="V3410">
        <f t="shared" si="279"/>
        <v>2022</v>
      </c>
      <c r="W3410">
        <f t="shared" si="280"/>
        <v>2022</v>
      </c>
      <c r="X3410" t="str">
        <f t="shared" si="281"/>
        <v>FR00</v>
      </c>
    </row>
    <row r="3411" spans="1:24" x14ac:dyDescent="0.2">
      <c r="A3411" s="4">
        <v>44803</v>
      </c>
      <c r="B3411" s="4">
        <v>44806</v>
      </c>
      <c r="C3411" t="s">
        <v>1134</v>
      </c>
      <c r="D3411" t="s">
        <v>1135</v>
      </c>
      <c r="E3411" s="4">
        <v>45902</v>
      </c>
      <c r="F3411" s="6">
        <v>3.6999999999999998E-2</v>
      </c>
      <c r="K3411" s="6">
        <v>3.6999999999999998E-2</v>
      </c>
      <c r="N3411" s="8">
        <f>150000000*14884/1000000</f>
        <v>2232600</v>
      </c>
      <c r="O3411" s="8">
        <v>2604700</v>
      </c>
      <c r="P3411" s="8">
        <v>150000000</v>
      </c>
      <c r="Q3411" s="8">
        <v>2604700</v>
      </c>
      <c r="R3411" s="8">
        <v>150000000</v>
      </c>
      <c r="S3411" s="8">
        <v>2604700</v>
      </c>
      <c r="T3411" s="8">
        <v>1</v>
      </c>
      <c r="U3411" s="6"/>
      <c r="V3411">
        <f t="shared" si="279"/>
        <v>2022</v>
      </c>
      <c r="W3411">
        <f t="shared" si="280"/>
        <v>2022</v>
      </c>
      <c r="X3411" t="str">
        <f t="shared" si="281"/>
        <v>USDP</v>
      </c>
    </row>
    <row r="3412" spans="1:24" x14ac:dyDescent="0.2">
      <c r="A3412" s="4">
        <v>44803</v>
      </c>
      <c r="B3412" s="4">
        <v>44806</v>
      </c>
      <c r="C3412" t="s">
        <v>1134</v>
      </c>
      <c r="D3412" t="s">
        <v>1136</v>
      </c>
      <c r="E3412" s="4">
        <v>46632</v>
      </c>
      <c r="F3412" s="6">
        <v>3.9E-2</v>
      </c>
      <c r="K3412" s="6">
        <v>3.9E-2</v>
      </c>
      <c r="N3412" s="8">
        <f>25000000*14884/1000000</f>
        <v>372100</v>
      </c>
      <c r="P3412" s="8">
        <v>25000000</v>
      </c>
      <c r="R3412" s="8">
        <v>25000000</v>
      </c>
      <c r="T3412" s="8">
        <v>1</v>
      </c>
      <c r="U3412" s="6"/>
      <c r="V3412">
        <f t="shared" si="279"/>
        <v>2022</v>
      </c>
      <c r="W3412">
        <f t="shared" si="280"/>
        <v>2022</v>
      </c>
      <c r="X3412" t="str">
        <f t="shared" si="281"/>
        <v>USDP</v>
      </c>
    </row>
    <row r="3413" spans="1:24" x14ac:dyDescent="0.2">
      <c r="A3413" s="4">
        <v>44810</v>
      </c>
      <c r="B3413" s="4">
        <v>44812</v>
      </c>
      <c r="C3413" t="s">
        <v>1053</v>
      </c>
      <c r="D3413" t="s">
        <v>1137</v>
      </c>
      <c r="E3413" s="4">
        <v>44992</v>
      </c>
      <c r="F3413" s="6" t="s">
        <v>630</v>
      </c>
      <c r="G3413" s="6">
        <v>0.03</v>
      </c>
      <c r="H3413" s="6">
        <v>3.2376599999999998E-2</v>
      </c>
      <c r="I3413" s="6">
        <v>3.3000000000000002E-2</v>
      </c>
      <c r="J3413" s="6">
        <v>0.03</v>
      </c>
      <c r="K3413" s="6">
        <v>0.03</v>
      </c>
      <c r="L3413" s="6">
        <v>0.03</v>
      </c>
      <c r="M3413" s="8">
        <v>9000000</v>
      </c>
      <c r="N3413" s="8">
        <v>3650000</v>
      </c>
      <c r="O3413" s="8">
        <v>24138000</v>
      </c>
      <c r="P3413" s="8">
        <v>100000</v>
      </c>
      <c r="Q3413" s="8">
        <v>11050000</v>
      </c>
      <c r="R3413" s="8">
        <v>50000</v>
      </c>
      <c r="S3413" s="8">
        <v>9000000</v>
      </c>
      <c r="T3413" s="8">
        <v>0</v>
      </c>
      <c r="U3413" s="6">
        <v>3.0499999999999999E-2</v>
      </c>
      <c r="V3413">
        <f t="shared" si="279"/>
        <v>2022</v>
      </c>
      <c r="W3413">
        <f t="shared" si="280"/>
        <v>2022</v>
      </c>
      <c r="X3413" t="str">
        <f t="shared" si="281"/>
        <v>SPNS</v>
      </c>
    </row>
    <row r="3414" spans="1:24" x14ac:dyDescent="0.2">
      <c r="A3414" s="4">
        <v>44810</v>
      </c>
      <c r="B3414" s="4">
        <v>44812</v>
      </c>
      <c r="C3414" t="s">
        <v>1053</v>
      </c>
      <c r="D3414" t="s">
        <v>1124</v>
      </c>
      <c r="E3414" s="4">
        <v>45884</v>
      </c>
      <c r="F3414" s="6">
        <v>5.3749999999999999E-2</v>
      </c>
      <c r="G3414" s="6">
        <v>5.67E-2</v>
      </c>
      <c r="H3414" s="6">
        <v>6.0742200000000003E-2</v>
      </c>
      <c r="I3414" s="6">
        <v>6.3E-2</v>
      </c>
      <c r="J3414" s="6">
        <v>5.67E-2</v>
      </c>
      <c r="K3414" s="6">
        <v>5.7212199999999998E-2</v>
      </c>
      <c r="L3414" s="6">
        <v>5.7599999999999998E-2</v>
      </c>
      <c r="N3414" s="8">
        <v>5440000</v>
      </c>
      <c r="P3414" s="8">
        <v>750000</v>
      </c>
      <c r="R3414" s="8">
        <v>700000</v>
      </c>
      <c r="T3414" s="8">
        <v>7.7714285714285714</v>
      </c>
      <c r="U3414" s="6">
        <v>5.7299999999999997E-2</v>
      </c>
      <c r="V3414">
        <f t="shared" si="279"/>
        <v>2022</v>
      </c>
      <c r="W3414">
        <f t="shared" si="280"/>
        <v>2022</v>
      </c>
      <c r="X3414" t="str">
        <f t="shared" si="281"/>
        <v>PBS0</v>
      </c>
    </row>
    <row r="3415" spans="1:24" x14ac:dyDescent="0.2">
      <c r="A3415" s="4">
        <v>44810</v>
      </c>
      <c r="B3415" s="4">
        <v>44812</v>
      </c>
      <c r="C3415" t="s">
        <v>1053</v>
      </c>
      <c r="D3415" t="s">
        <v>332</v>
      </c>
      <c r="E3415" s="4">
        <v>46402</v>
      </c>
      <c r="F3415" s="6">
        <v>0.06</v>
      </c>
      <c r="G3415" s="6">
        <v>6.5000000000000002E-2</v>
      </c>
      <c r="H3415" s="6">
        <v>6.6121200000000005E-2</v>
      </c>
      <c r="I3415" s="6">
        <v>6.8000000000000005E-2</v>
      </c>
      <c r="J3415" s="6">
        <v>6.5000000000000002E-2</v>
      </c>
      <c r="K3415" s="6">
        <v>6.5793400000000002E-2</v>
      </c>
      <c r="L3415" s="6">
        <v>6.6199999999999995E-2</v>
      </c>
      <c r="N3415" s="8">
        <v>3249000</v>
      </c>
      <c r="P3415" s="8">
        <v>2050000</v>
      </c>
      <c r="R3415" s="8">
        <v>2050000</v>
      </c>
      <c r="T3415" s="8">
        <v>1.5848780487804879</v>
      </c>
      <c r="U3415" s="6">
        <v>6.5799999999999997E-2</v>
      </c>
      <c r="V3415">
        <f t="shared" si="279"/>
        <v>2022</v>
      </c>
      <c r="W3415">
        <f t="shared" si="280"/>
        <v>2022</v>
      </c>
      <c r="X3415" t="str">
        <f t="shared" si="281"/>
        <v>PBS0</v>
      </c>
    </row>
    <row r="3416" spans="1:24" x14ac:dyDescent="0.2">
      <c r="A3416" s="4">
        <v>44810</v>
      </c>
      <c r="B3416" s="4">
        <v>44812</v>
      </c>
      <c r="C3416" t="s">
        <v>1053</v>
      </c>
      <c r="D3416" t="s">
        <v>981</v>
      </c>
      <c r="E3416" s="4">
        <v>49018</v>
      </c>
      <c r="F3416" s="6">
        <v>6.3750000000000001E-2</v>
      </c>
      <c r="G3416" s="6">
        <v>7.0999999999999994E-2</v>
      </c>
      <c r="H3416" s="6">
        <v>7.2287000000000004E-2</v>
      </c>
      <c r="I3416" s="6">
        <v>7.3300000000000004E-2</v>
      </c>
      <c r="J3416" s="6">
        <v>7.0999999999999994E-2</v>
      </c>
      <c r="K3416" s="6">
        <v>7.1308899999999995E-2</v>
      </c>
      <c r="L3416" s="6">
        <v>7.1800000000000003E-2</v>
      </c>
      <c r="N3416" s="8">
        <v>3260000</v>
      </c>
      <c r="P3416" s="8">
        <v>900000</v>
      </c>
      <c r="R3416" s="8">
        <v>800000</v>
      </c>
      <c r="T3416" s="8">
        <v>4.0750000000000002</v>
      </c>
      <c r="U3416" s="6">
        <v>7.1400000000000005E-2</v>
      </c>
      <c r="V3416">
        <f t="shared" si="279"/>
        <v>2022</v>
      </c>
      <c r="W3416">
        <f t="shared" si="280"/>
        <v>2022</v>
      </c>
      <c r="X3416" t="str">
        <f t="shared" si="281"/>
        <v>PBS0</v>
      </c>
    </row>
    <row r="3417" spans="1:24" x14ac:dyDescent="0.2">
      <c r="A3417" s="4">
        <v>44810</v>
      </c>
      <c r="B3417" s="4">
        <v>44812</v>
      </c>
      <c r="C3417" t="s">
        <v>1053</v>
      </c>
      <c r="D3417" t="s">
        <v>1055</v>
      </c>
      <c r="E3417" s="4">
        <v>50936</v>
      </c>
      <c r="F3417" s="6">
        <v>6.5000000000000002E-2</v>
      </c>
      <c r="G3417" s="6">
        <v>7.0800000000000002E-2</v>
      </c>
      <c r="H3417" s="6">
        <v>7.1557599999999999E-2</v>
      </c>
      <c r="I3417" s="6">
        <v>7.2499999999999995E-2</v>
      </c>
      <c r="J3417" s="6">
        <v>7.0800000000000002E-2</v>
      </c>
      <c r="K3417" s="6" t="s">
        <v>21</v>
      </c>
      <c r="L3417" s="6" t="s">
        <v>21</v>
      </c>
      <c r="N3417" s="8">
        <v>540000</v>
      </c>
      <c r="P3417" s="8">
        <v>0</v>
      </c>
      <c r="R3417" s="8">
        <v>0</v>
      </c>
      <c r="T3417" s="8">
        <v>0</v>
      </c>
      <c r="U3417" s="6">
        <v>7.0400000000000004E-2</v>
      </c>
      <c r="V3417">
        <f t="shared" si="279"/>
        <v>2022</v>
      </c>
      <c r="W3417">
        <f t="shared" si="280"/>
        <v>2022</v>
      </c>
      <c r="X3417" t="str">
        <f t="shared" si="281"/>
        <v>PBS0</v>
      </c>
    </row>
    <row r="3418" spans="1:24" x14ac:dyDescent="0.2">
      <c r="A3418" s="4">
        <v>44810</v>
      </c>
      <c r="B3418" s="4">
        <v>44812</v>
      </c>
      <c r="C3418" t="s">
        <v>1053</v>
      </c>
      <c r="D3418" t="s">
        <v>1056</v>
      </c>
      <c r="E3418" s="4">
        <v>53858</v>
      </c>
      <c r="F3418" s="6">
        <v>6.7500000000000004E-2</v>
      </c>
      <c r="G3418" s="6">
        <v>7.1300000000000002E-2</v>
      </c>
      <c r="H3418" s="6">
        <v>7.2357400000000002E-2</v>
      </c>
      <c r="I3418" s="6">
        <v>7.2900000000000006E-2</v>
      </c>
      <c r="J3418" s="6">
        <v>7.1300000000000002E-2</v>
      </c>
      <c r="K3418" s="6">
        <v>7.2249400000000005E-2</v>
      </c>
      <c r="L3418" s="6">
        <v>7.2300000000000003E-2</v>
      </c>
      <c r="N3418" s="8">
        <v>7999000</v>
      </c>
      <c r="P3418" s="8">
        <v>7250000</v>
      </c>
      <c r="R3418" s="8">
        <v>5400000</v>
      </c>
      <c r="T3418" s="8">
        <v>1.4812962962962963</v>
      </c>
      <c r="U3418" s="6">
        <v>7.2300000000000003E-2</v>
      </c>
      <c r="V3418">
        <f t="shared" si="279"/>
        <v>2022</v>
      </c>
      <c r="W3418">
        <f t="shared" si="280"/>
        <v>2022</v>
      </c>
      <c r="X3418" t="str">
        <f t="shared" si="281"/>
        <v>PBS0</v>
      </c>
    </row>
    <row r="3419" spans="1:24" x14ac:dyDescent="0.2">
      <c r="A3419" s="4">
        <v>44810</v>
      </c>
      <c r="B3419" s="4">
        <v>44824</v>
      </c>
      <c r="C3419" t="s">
        <v>1138</v>
      </c>
      <c r="D3419" t="s">
        <v>1139</v>
      </c>
      <c r="E3419" s="4">
        <v>46650</v>
      </c>
      <c r="F3419" s="6">
        <v>4.1500000000000002E-2</v>
      </c>
      <c r="N3419" s="8">
        <v>11190000</v>
      </c>
      <c r="P3419" s="8">
        <v>11190000</v>
      </c>
      <c r="R3419" s="8">
        <v>11190000</v>
      </c>
      <c r="U3419" s="6"/>
      <c r="V3419">
        <f t="shared" si="279"/>
        <v>2022</v>
      </c>
      <c r="W3419">
        <f t="shared" si="280"/>
        <v>2022</v>
      </c>
      <c r="X3419" t="str">
        <f t="shared" si="281"/>
        <v>RI09</v>
      </c>
    </row>
    <row r="3420" spans="1:24" x14ac:dyDescent="0.2">
      <c r="A3420" s="4">
        <v>44810</v>
      </c>
      <c r="B3420" s="4">
        <v>44824</v>
      </c>
      <c r="C3420" t="s">
        <v>1138</v>
      </c>
      <c r="D3420" t="s">
        <v>1140</v>
      </c>
      <c r="E3420" s="4">
        <v>48477</v>
      </c>
      <c r="F3420" s="6">
        <v>4.65E-2</v>
      </c>
      <c r="N3420" s="8">
        <v>20888000</v>
      </c>
      <c r="P3420" s="8">
        <v>20888000</v>
      </c>
      <c r="R3420" s="8">
        <v>20888000</v>
      </c>
      <c r="U3420" s="6"/>
      <c r="V3420">
        <f t="shared" si="279"/>
        <v>2022</v>
      </c>
      <c r="W3420">
        <f t="shared" si="280"/>
        <v>2022</v>
      </c>
      <c r="X3420" t="str">
        <f t="shared" si="281"/>
        <v>RI09</v>
      </c>
    </row>
    <row r="3421" spans="1:24" x14ac:dyDescent="0.2">
      <c r="A3421" s="4">
        <v>44810</v>
      </c>
      <c r="B3421" s="4">
        <v>44824</v>
      </c>
      <c r="C3421" t="s">
        <v>1138</v>
      </c>
      <c r="D3421" t="s">
        <v>1141</v>
      </c>
      <c r="E3421" s="4">
        <v>55782</v>
      </c>
      <c r="F3421" s="6">
        <v>5.3999999999999999E-2</v>
      </c>
      <c r="N3421" s="8">
        <v>7460000</v>
      </c>
      <c r="P3421" s="8">
        <v>7460000</v>
      </c>
      <c r="R3421" s="8">
        <v>7460000</v>
      </c>
      <c r="U3421" s="6"/>
      <c r="V3421">
        <f t="shared" si="279"/>
        <v>2022</v>
      </c>
      <c r="W3421">
        <f t="shared" si="280"/>
        <v>2022</v>
      </c>
      <c r="X3421" t="str">
        <f t="shared" si="281"/>
        <v>RI09</v>
      </c>
    </row>
    <row r="3422" spans="1:24" x14ac:dyDescent="0.2">
      <c r="A3422" s="4">
        <v>44817</v>
      </c>
      <c r="B3422" s="4">
        <v>44819</v>
      </c>
      <c r="C3422" t="s">
        <v>628</v>
      </c>
      <c r="D3422" t="s">
        <v>1142</v>
      </c>
      <c r="E3422" s="4">
        <v>44909</v>
      </c>
      <c r="F3422" s="6" t="s">
        <v>630</v>
      </c>
      <c r="G3422" s="6">
        <v>2.4E-2</v>
      </c>
      <c r="H3422" s="6">
        <v>2.4877799999999999E-2</v>
      </c>
      <c r="I3422" s="6">
        <v>2.75E-2</v>
      </c>
      <c r="J3422" s="6">
        <v>2.4E-2</v>
      </c>
      <c r="K3422" s="6">
        <v>2.4E-2</v>
      </c>
      <c r="L3422" s="6">
        <v>2.4E-2</v>
      </c>
      <c r="M3422" s="8">
        <v>19000000</v>
      </c>
      <c r="N3422" s="8">
        <v>6935000</v>
      </c>
      <c r="O3422" s="8">
        <v>52056000</v>
      </c>
      <c r="P3422" s="8">
        <v>6935000</v>
      </c>
      <c r="Q3422" s="8">
        <v>27135000</v>
      </c>
      <c r="R3422" s="8">
        <v>1000000</v>
      </c>
      <c r="S3422" s="8">
        <v>19000000</v>
      </c>
      <c r="T3422" s="8">
        <v>6.9349999999999996</v>
      </c>
      <c r="U3422" s="6">
        <v>2.6499999999999999E-2</v>
      </c>
      <c r="V3422">
        <f t="shared" si="279"/>
        <v>2022</v>
      </c>
      <c r="W3422">
        <f t="shared" si="280"/>
        <v>2022</v>
      </c>
      <c r="X3422" t="str">
        <f t="shared" si="281"/>
        <v>SPN0</v>
      </c>
    </row>
    <row r="3423" spans="1:24" x14ac:dyDescent="0.2">
      <c r="A3423" s="4">
        <v>44817</v>
      </c>
      <c r="B3423" s="4">
        <v>44819</v>
      </c>
      <c r="C3423" t="s">
        <v>628</v>
      </c>
      <c r="D3423" t="s">
        <v>1143</v>
      </c>
      <c r="E3423" s="4">
        <v>45183</v>
      </c>
      <c r="F3423" s="6" t="s">
        <v>630</v>
      </c>
      <c r="G3423" s="6">
        <v>3.6499999999999998E-2</v>
      </c>
      <c r="H3423" s="6">
        <v>3.7873999999999998E-2</v>
      </c>
      <c r="I3423" s="6">
        <v>4.0300000000000002E-2</v>
      </c>
      <c r="J3423" s="6">
        <v>3.6499999999999998E-2</v>
      </c>
      <c r="K3423" s="6">
        <v>3.7270600000000001E-2</v>
      </c>
      <c r="L3423" s="6">
        <v>3.7499999999999999E-2</v>
      </c>
      <c r="N3423" s="8">
        <v>6300000</v>
      </c>
      <c r="P3423" s="8">
        <v>5050000</v>
      </c>
      <c r="R3423" s="8">
        <v>3000000</v>
      </c>
      <c r="T3423" s="8">
        <v>2.1</v>
      </c>
      <c r="U3423" s="6">
        <v>3.7499999999999999E-2</v>
      </c>
      <c r="V3423">
        <f t="shared" si="279"/>
        <v>2022</v>
      </c>
      <c r="W3423">
        <f t="shared" si="280"/>
        <v>2022</v>
      </c>
      <c r="X3423" t="str">
        <f t="shared" si="281"/>
        <v>SPN1</v>
      </c>
    </row>
    <row r="3424" spans="1:24" x14ac:dyDescent="0.2">
      <c r="A3424" s="4">
        <v>44817</v>
      </c>
      <c r="B3424" s="4">
        <v>44819</v>
      </c>
      <c r="C3424" t="s">
        <v>628</v>
      </c>
      <c r="D3424" t="s">
        <v>1120</v>
      </c>
      <c r="E3424" s="4">
        <v>46980</v>
      </c>
      <c r="F3424" s="6">
        <v>6.3750000000000001E-2</v>
      </c>
      <c r="G3424" s="6">
        <v>6.6000000000000003E-2</v>
      </c>
      <c r="H3424" s="6">
        <v>6.6809499999999994E-2</v>
      </c>
      <c r="I3424" s="6">
        <v>6.8500000000000005E-2</v>
      </c>
      <c r="J3424" s="6">
        <v>6.6000000000000003E-2</v>
      </c>
      <c r="K3424" s="6">
        <v>6.6288899999999998E-2</v>
      </c>
      <c r="L3424" s="6">
        <v>6.6500000000000004E-2</v>
      </c>
      <c r="N3424" s="8">
        <v>8900100</v>
      </c>
      <c r="P3424" s="8">
        <v>3400000</v>
      </c>
      <c r="R3424" s="8">
        <v>3250000</v>
      </c>
      <c r="T3424" s="8">
        <v>2.7384923076923076</v>
      </c>
      <c r="U3424" s="6">
        <v>6.6299999999999998E-2</v>
      </c>
      <c r="V3424">
        <f t="shared" si="279"/>
        <v>2022</v>
      </c>
      <c r="W3424">
        <f t="shared" si="280"/>
        <v>2022</v>
      </c>
      <c r="X3424" t="str">
        <f t="shared" si="281"/>
        <v>FR00</v>
      </c>
    </row>
    <row r="3425" spans="1:24" x14ac:dyDescent="0.2">
      <c r="A3425" s="4">
        <v>44817</v>
      </c>
      <c r="B3425" s="4">
        <v>44819</v>
      </c>
      <c r="C3425" t="s">
        <v>628</v>
      </c>
      <c r="D3425" t="s">
        <v>1121</v>
      </c>
      <c r="E3425" s="4">
        <v>48625</v>
      </c>
      <c r="F3425" s="6">
        <v>7.0000000000000007E-2</v>
      </c>
      <c r="G3425" s="6">
        <v>7.0599999999999996E-2</v>
      </c>
      <c r="H3425" s="6">
        <v>7.1641700000000003E-2</v>
      </c>
      <c r="I3425" s="6">
        <v>7.2999999999999995E-2</v>
      </c>
      <c r="J3425" s="6">
        <v>7.0599999999999996E-2</v>
      </c>
      <c r="K3425" s="6">
        <v>7.1199799999999994E-2</v>
      </c>
      <c r="L3425" s="6">
        <v>7.1400000000000005E-2</v>
      </c>
      <c r="N3425" s="8">
        <v>14891900</v>
      </c>
      <c r="P3425" s="8">
        <v>5350000</v>
      </c>
      <c r="R3425" s="8">
        <v>5350000</v>
      </c>
      <c r="T3425" s="8">
        <v>2.7835327102803737</v>
      </c>
      <c r="U3425" s="6">
        <v>7.1199999999999999E-2</v>
      </c>
      <c r="V3425">
        <f t="shared" si="279"/>
        <v>2022</v>
      </c>
      <c r="W3425">
        <f t="shared" si="280"/>
        <v>2022</v>
      </c>
      <c r="X3425" t="str">
        <f t="shared" si="281"/>
        <v>FR00</v>
      </c>
    </row>
    <row r="3426" spans="1:24" x14ac:dyDescent="0.2">
      <c r="A3426" s="4">
        <v>44817</v>
      </c>
      <c r="B3426" s="4">
        <v>44819</v>
      </c>
      <c r="C3426" t="s">
        <v>628</v>
      </c>
      <c r="D3426" t="s">
        <v>1144</v>
      </c>
      <c r="E3426" s="4">
        <v>50571</v>
      </c>
      <c r="F3426" s="6">
        <v>7.1249999999999994E-2</v>
      </c>
      <c r="G3426" s="6">
        <v>6.9900000000000004E-2</v>
      </c>
      <c r="H3426" s="6">
        <v>7.1886699999999998E-2</v>
      </c>
      <c r="I3426" s="6">
        <v>7.2900000000000006E-2</v>
      </c>
      <c r="J3426" s="6">
        <v>6.9900000000000004E-2</v>
      </c>
      <c r="K3426" s="6">
        <v>7.1499800000000002E-2</v>
      </c>
      <c r="L3426" s="6">
        <v>7.1999999999999995E-2</v>
      </c>
      <c r="N3426" s="8">
        <v>11198900</v>
      </c>
      <c r="P3426" s="8">
        <v>3600000</v>
      </c>
      <c r="R3426" s="8">
        <v>3600000</v>
      </c>
      <c r="T3426" s="8">
        <v>3.1108055555555554</v>
      </c>
      <c r="U3426" s="6">
        <v>7.1499999999999994E-2</v>
      </c>
      <c r="V3426">
        <f t="shared" si="279"/>
        <v>2022</v>
      </c>
      <c r="W3426">
        <f t="shared" si="280"/>
        <v>2022</v>
      </c>
      <c r="X3426" t="str">
        <f t="shared" si="281"/>
        <v>FR00</v>
      </c>
    </row>
    <row r="3427" spans="1:24" x14ac:dyDescent="0.2">
      <c r="A3427" s="4">
        <v>44817</v>
      </c>
      <c r="B3427" s="4">
        <v>44819</v>
      </c>
      <c r="C3427" t="s">
        <v>628</v>
      </c>
      <c r="D3427" t="s">
        <v>1122</v>
      </c>
      <c r="E3427" s="4">
        <v>52397</v>
      </c>
      <c r="F3427" s="6">
        <v>7.1249999999999994E-2</v>
      </c>
      <c r="G3427" s="6">
        <v>7.1300000000000002E-2</v>
      </c>
      <c r="H3427" s="6">
        <v>7.1858099999999994E-2</v>
      </c>
      <c r="I3427" s="6">
        <v>7.2800000000000004E-2</v>
      </c>
      <c r="J3427" s="6">
        <v>7.1300000000000002E-2</v>
      </c>
      <c r="K3427" s="6">
        <v>7.1699600000000002E-2</v>
      </c>
      <c r="L3427" s="6">
        <v>7.1900000000000006E-2</v>
      </c>
      <c r="N3427" s="8">
        <v>2452200</v>
      </c>
      <c r="P3427" s="8">
        <v>1700000</v>
      </c>
      <c r="R3427" s="8">
        <v>1700000</v>
      </c>
      <c r="T3427" s="8">
        <v>1.4424705882352942</v>
      </c>
      <c r="U3427" s="6">
        <v>7.17E-2</v>
      </c>
      <c r="V3427">
        <f t="shared" si="279"/>
        <v>2022</v>
      </c>
      <c r="W3427">
        <f t="shared" si="280"/>
        <v>2022</v>
      </c>
      <c r="X3427" t="str">
        <f t="shared" si="281"/>
        <v>FR00</v>
      </c>
    </row>
    <row r="3428" spans="1:24" x14ac:dyDescent="0.2">
      <c r="A3428" s="4">
        <v>44817</v>
      </c>
      <c r="B3428" s="4">
        <v>44819</v>
      </c>
      <c r="C3428" t="s">
        <v>628</v>
      </c>
      <c r="D3428" t="s">
        <v>975</v>
      </c>
      <c r="E3428" s="4">
        <v>55380</v>
      </c>
      <c r="F3428" s="6">
        <v>6.8750000000000006E-2</v>
      </c>
      <c r="G3428" s="6">
        <v>7.17E-2</v>
      </c>
      <c r="H3428" s="6">
        <v>7.2424299999999997E-2</v>
      </c>
      <c r="I3428" s="6">
        <v>7.2999999999999995E-2</v>
      </c>
      <c r="J3428" s="6">
        <v>7.17E-2</v>
      </c>
      <c r="K3428" s="6">
        <v>7.2389400000000007E-2</v>
      </c>
      <c r="L3428" s="6">
        <v>7.2800000000000004E-2</v>
      </c>
      <c r="N3428" s="8">
        <v>1377900</v>
      </c>
      <c r="P3428" s="8">
        <v>1100000</v>
      </c>
      <c r="R3428" s="8">
        <v>1100000</v>
      </c>
      <c r="T3428" s="8">
        <v>1.2526363636363635</v>
      </c>
      <c r="U3428" s="6">
        <v>7.2400000000000006E-2</v>
      </c>
      <c r="V3428">
        <f t="shared" si="279"/>
        <v>2022</v>
      </c>
      <c r="W3428">
        <f t="shared" si="280"/>
        <v>2022</v>
      </c>
      <c r="X3428" t="str">
        <f t="shared" si="281"/>
        <v>FR00</v>
      </c>
    </row>
    <row r="3429" spans="1:24" x14ac:dyDescent="0.2">
      <c r="A3429" s="4">
        <v>44824</v>
      </c>
      <c r="B3429" s="4">
        <v>44826</v>
      </c>
      <c r="C3429" t="s">
        <v>1053</v>
      </c>
      <c r="D3429" t="s">
        <v>1137</v>
      </c>
      <c r="E3429" s="4">
        <v>44992</v>
      </c>
      <c r="F3429" s="6" t="s">
        <v>630</v>
      </c>
      <c r="G3429" s="6">
        <v>0.03</v>
      </c>
      <c r="H3429" s="6">
        <v>3.08182E-2</v>
      </c>
      <c r="I3429" s="6">
        <v>3.2000000000000001E-2</v>
      </c>
      <c r="J3429" s="6">
        <v>0.03</v>
      </c>
      <c r="K3429" s="6">
        <v>0.03</v>
      </c>
      <c r="L3429" s="6">
        <v>0.03</v>
      </c>
      <c r="M3429" s="8">
        <v>9000000</v>
      </c>
      <c r="N3429" s="8">
        <v>800000</v>
      </c>
      <c r="O3429" s="8">
        <v>17112600</v>
      </c>
      <c r="P3429" s="8">
        <v>670000</v>
      </c>
      <c r="Q3429" s="8">
        <v>12864285</v>
      </c>
      <c r="R3429" s="8">
        <v>500000</v>
      </c>
      <c r="S3429" s="8">
        <v>6270000</v>
      </c>
      <c r="T3429" s="8">
        <v>1.6</v>
      </c>
      <c r="U3429" s="6">
        <v>3.0499999999999999E-2</v>
      </c>
      <c r="V3429">
        <f t="shared" si="279"/>
        <v>2022</v>
      </c>
      <c r="W3429">
        <f t="shared" si="280"/>
        <v>2022</v>
      </c>
      <c r="X3429" t="str">
        <f t="shared" si="281"/>
        <v>SPNS</v>
      </c>
    </row>
    <row r="3430" spans="1:24" x14ac:dyDescent="0.2">
      <c r="A3430" s="4">
        <v>44824</v>
      </c>
      <c r="B3430" s="4">
        <v>44826</v>
      </c>
      <c r="C3430" t="s">
        <v>1053</v>
      </c>
      <c r="D3430" t="s">
        <v>1124</v>
      </c>
      <c r="E3430" s="4">
        <v>45884</v>
      </c>
      <c r="F3430" s="6">
        <v>5.3749999999999999E-2</v>
      </c>
      <c r="G3430" s="6">
        <v>5.7500000000000002E-2</v>
      </c>
      <c r="H3430" s="6">
        <v>0.06</v>
      </c>
      <c r="I3430" s="6">
        <v>6.25E-2</v>
      </c>
      <c r="J3430" s="6">
        <v>5.7500000000000002E-2</v>
      </c>
      <c r="K3430" s="6">
        <v>5.7500000000000002E-2</v>
      </c>
      <c r="L3430" s="6">
        <v>5.7500000000000002E-2</v>
      </c>
      <c r="N3430" s="8">
        <v>2071000</v>
      </c>
      <c r="P3430" s="8">
        <v>500000</v>
      </c>
      <c r="R3430" s="8">
        <v>250000</v>
      </c>
      <c r="T3430" s="8">
        <v>8.2840000000000007</v>
      </c>
      <c r="U3430" s="6">
        <v>5.8200000000000002E-2</v>
      </c>
      <c r="V3430">
        <f t="shared" si="279"/>
        <v>2022</v>
      </c>
      <c r="W3430">
        <f t="shared" si="280"/>
        <v>2022</v>
      </c>
      <c r="X3430" t="str">
        <f t="shared" si="281"/>
        <v>PBS0</v>
      </c>
    </row>
    <row r="3431" spans="1:24" x14ac:dyDescent="0.2">
      <c r="A3431" s="4">
        <v>44824</v>
      </c>
      <c r="B3431" s="4">
        <v>44826</v>
      </c>
      <c r="C3431" t="s">
        <v>1053</v>
      </c>
      <c r="D3431" t="s">
        <v>332</v>
      </c>
      <c r="E3431" s="4">
        <v>46402</v>
      </c>
      <c r="F3431" s="6">
        <v>0.06</v>
      </c>
      <c r="G3431" s="6">
        <v>6.6000000000000003E-2</v>
      </c>
      <c r="H3431" s="6">
        <v>6.6788500000000001E-2</v>
      </c>
      <c r="I3431" s="6">
        <v>6.88E-2</v>
      </c>
      <c r="J3431" s="6">
        <v>6.6000000000000003E-2</v>
      </c>
      <c r="K3431" s="6">
        <v>6.6099199999999997E-2</v>
      </c>
      <c r="L3431" s="6">
        <v>6.6100000000000006E-2</v>
      </c>
      <c r="N3431" s="8">
        <v>660500</v>
      </c>
      <c r="P3431" s="8">
        <v>550000</v>
      </c>
      <c r="R3431" s="8">
        <v>350000</v>
      </c>
      <c r="T3431" s="8">
        <v>1.8871428571428572</v>
      </c>
      <c r="U3431" s="6">
        <v>6.6600000000000006E-2</v>
      </c>
      <c r="V3431">
        <f t="shared" si="279"/>
        <v>2022</v>
      </c>
      <c r="W3431">
        <f t="shared" si="280"/>
        <v>2022</v>
      </c>
      <c r="X3431" t="str">
        <f t="shared" si="281"/>
        <v>PBS0</v>
      </c>
    </row>
    <row r="3432" spans="1:24" x14ac:dyDescent="0.2">
      <c r="A3432" s="4">
        <v>44824</v>
      </c>
      <c r="B3432" s="4">
        <v>44826</v>
      </c>
      <c r="C3432" t="s">
        <v>1053</v>
      </c>
      <c r="D3432" t="s">
        <v>1145</v>
      </c>
      <c r="E3432" s="4">
        <v>47376</v>
      </c>
      <c r="F3432" s="6">
        <v>6.25E-2</v>
      </c>
      <c r="G3432" s="6">
        <v>6.7500000000000004E-2</v>
      </c>
      <c r="H3432" s="6">
        <v>6.9679500000000005E-2</v>
      </c>
      <c r="I3432" s="6">
        <v>7.2300000000000003E-2</v>
      </c>
      <c r="J3432" s="6">
        <v>6.7500000000000004E-2</v>
      </c>
      <c r="K3432" s="6">
        <v>6.7929400000000001E-2</v>
      </c>
      <c r="L3432" s="6">
        <v>6.8500000000000005E-2</v>
      </c>
      <c r="N3432" s="8">
        <v>11158500</v>
      </c>
      <c r="P3432" s="8">
        <v>10224285</v>
      </c>
      <c r="R3432" s="8">
        <v>4400000</v>
      </c>
      <c r="T3432" s="8">
        <v>2.5360227272727274</v>
      </c>
      <c r="U3432" s="6">
        <v>7.0199999999999999E-2</v>
      </c>
      <c r="V3432">
        <f t="shared" si="279"/>
        <v>2022</v>
      </c>
      <c r="W3432">
        <f t="shared" si="280"/>
        <v>2022</v>
      </c>
      <c r="X3432" t="str">
        <f t="shared" si="281"/>
        <v>PBSG</v>
      </c>
    </row>
    <row r="3433" spans="1:24" x14ac:dyDescent="0.2">
      <c r="A3433" s="4">
        <v>44824</v>
      </c>
      <c r="B3433" s="4">
        <v>44826</v>
      </c>
      <c r="C3433" t="s">
        <v>1053</v>
      </c>
      <c r="D3433" t="s">
        <v>981</v>
      </c>
      <c r="E3433" s="4">
        <v>49018</v>
      </c>
      <c r="F3433" s="6">
        <v>6.3750000000000001E-2</v>
      </c>
      <c r="G3433" s="6">
        <v>7.1400000000000005E-2</v>
      </c>
      <c r="H3433" s="6">
        <v>7.2842299999999999E-2</v>
      </c>
      <c r="I3433" s="6">
        <v>7.3899999999999993E-2</v>
      </c>
      <c r="J3433" s="6">
        <v>7.1400000000000005E-2</v>
      </c>
      <c r="K3433" s="6">
        <v>7.14973E-2</v>
      </c>
      <c r="L3433" s="6">
        <v>7.1499999999999994E-2</v>
      </c>
      <c r="N3433" s="8">
        <v>1402500</v>
      </c>
      <c r="P3433" s="8">
        <v>180000</v>
      </c>
      <c r="R3433" s="8">
        <v>130000</v>
      </c>
      <c r="T3433" s="8">
        <v>10.788461538461538</v>
      </c>
      <c r="U3433" s="6">
        <v>7.1800000000000003E-2</v>
      </c>
      <c r="V3433">
        <f t="shared" ref="V3433:V3488" si="282">YEAR(A3433)</f>
        <v>2022</v>
      </c>
      <c r="W3433">
        <f t="shared" ref="W3433:W3488" si="283">YEAR(B3433)</f>
        <v>2022</v>
      </c>
      <c r="X3433" t="str">
        <f t="shared" ref="X3433:X3488" si="284">LEFT(D3433,4)</f>
        <v>PBS0</v>
      </c>
    </row>
    <row r="3434" spans="1:24" x14ac:dyDescent="0.2">
      <c r="A3434" s="4">
        <v>44824</v>
      </c>
      <c r="B3434" s="4">
        <v>44826</v>
      </c>
      <c r="C3434" t="s">
        <v>1053</v>
      </c>
      <c r="D3434" t="s">
        <v>1056</v>
      </c>
      <c r="E3434" s="4">
        <v>53858</v>
      </c>
      <c r="F3434" s="6">
        <v>6.7500000000000004E-2</v>
      </c>
      <c r="G3434" s="6">
        <v>7.22E-2</v>
      </c>
      <c r="H3434" s="6">
        <v>7.3234400000000005E-2</v>
      </c>
      <c r="I3434" s="6">
        <v>7.5200000000000003E-2</v>
      </c>
      <c r="J3434" s="6">
        <v>7.22E-2</v>
      </c>
      <c r="K3434" s="6">
        <v>7.22E-2</v>
      </c>
      <c r="L3434" s="6">
        <v>7.22E-2</v>
      </c>
      <c r="N3434" s="8">
        <v>1020100</v>
      </c>
      <c r="P3434" s="8">
        <v>740000</v>
      </c>
      <c r="R3434" s="8">
        <v>640000</v>
      </c>
      <c r="T3434" s="8">
        <v>1.5939062500000001</v>
      </c>
      <c r="U3434" s="6">
        <v>7.2499999999999995E-2</v>
      </c>
      <c r="V3434">
        <f t="shared" si="282"/>
        <v>2022</v>
      </c>
      <c r="W3434">
        <f t="shared" si="283"/>
        <v>2022</v>
      </c>
      <c r="X3434" t="str">
        <f t="shared" si="284"/>
        <v>PBS0</v>
      </c>
    </row>
    <row r="3435" spans="1:24" x14ac:dyDescent="0.2">
      <c r="A3435" s="4">
        <v>44826</v>
      </c>
      <c r="B3435" s="4">
        <v>44831</v>
      </c>
      <c r="C3435" t="s">
        <v>1094</v>
      </c>
      <c r="D3435" t="s">
        <v>1078</v>
      </c>
      <c r="E3435" s="4">
        <v>51940</v>
      </c>
      <c r="F3435" s="6">
        <v>6.7500000000000004E-2</v>
      </c>
      <c r="K3435" s="6">
        <v>7.0499999999999993E-2</v>
      </c>
      <c r="M3435" s="8">
        <v>404429</v>
      </c>
      <c r="N3435" s="8">
        <v>404429</v>
      </c>
      <c r="O3435" s="8">
        <v>404429</v>
      </c>
      <c r="P3435" s="8">
        <v>404429</v>
      </c>
      <c r="Q3435" s="8">
        <v>404429</v>
      </c>
      <c r="R3435" s="8">
        <v>404429</v>
      </c>
      <c r="S3435" s="8">
        <v>404429</v>
      </c>
      <c r="T3435" s="8">
        <v>1</v>
      </c>
      <c r="U3435" s="6"/>
      <c r="V3435">
        <f t="shared" si="282"/>
        <v>2022</v>
      </c>
      <c r="W3435">
        <f t="shared" si="283"/>
        <v>2022</v>
      </c>
      <c r="X3435" t="str">
        <f t="shared" si="284"/>
        <v>PBS0</v>
      </c>
    </row>
    <row r="3436" spans="1:24" x14ac:dyDescent="0.2">
      <c r="A3436" s="4">
        <v>44827</v>
      </c>
      <c r="B3436" s="4">
        <v>44831</v>
      </c>
      <c r="C3436" t="s">
        <v>1146</v>
      </c>
      <c r="D3436" t="s">
        <v>1147</v>
      </c>
      <c r="E3436" s="4">
        <v>47023</v>
      </c>
      <c r="F3436" s="6">
        <v>4.71583E-2</v>
      </c>
      <c r="K3436" s="6">
        <v>4.71583E-2</v>
      </c>
      <c r="N3436" s="8">
        <v>8288330</v>
      </c>
      <c r="O3436" s="8">
        <v>16576660</v>
      </c>
      <c r="P3436" s="8">
        <v>8288330</v>
      </c>
      <c r="Q3436" s="8">
        <v>16576660</v>
      </c>
      <c r="R3436" s="8">
        <v>8288330</v>
      </c>
      <c r="S3436" s="8">
        <v>33153310</v>
      </c>
      <c r="T3436" s="8">
        <v>1</v>
      </c>
      <c r="U3436" s="6"/>
      <c r="V3436">
        <f t="shared" si="282"/>
        <v>2022</v>
      </c>
      <c r="W3436">
        <f t="shared" si="283"/>
        <v>2022</v>
      </c>
      <c r="X3436" t="str">
        <f t="shared" si="284"/>
        <v>VR00</v>
      </c>
    </row>
    <row r="3437" spans="1:24" x14ac:dyDescent="0.2">
      <c r="A3437" s="4">
        <v>44827</v>
      </c>
      <c r="B3437" s="4">
        <v>44831</v>
      </c>
      <c r="C3437" t="s">
        <v>1146</v>
      </c>
      <c r="D3437" t="s">
        <v>1148</v>
      </c>
      <c r="E3437" s="4">
        <v>47753</v>
      </c>
      <c r="F3437" s="6">
        <v>4.71583E-2</v>
      </c>
      <c r="K3437" s="6">
        <v>4.71583E-2</v>
      </c>
      <c r="N3437" s="8">
        <v>8288330</v>
      </c>
      <c r="P3437" s="8">
        <v>8288330</v>
      </c>
      <c r="R3437" s="8">
        <v>8288330</v>
      </c>
      <c r="T3437" s="8">
        <v>1</v>
      </c>
      <c r="U3437" s="6"/>
      <c r="V3437">
        <f t="shared" si="282"/>
        <v>2022</v>
      </c>
      <c r="W3437">
        <f t="shared" si="283"/>
        <v>2022</v>
      </c>
      <c r="X3437" t="str">
        <f t="shared" si="284"/>
        <v>VR00</v>
      </c>
    </row>
    <row r="3438" spans="1:24" x14ac:dyDescent="0.2">
      <c r="A3438" s="4">
        <v>44827</v>
      </c>
      <c r="B3438" s="4">
        <v>44831</v>
      </c>
      <c r="C3438" t="s">
        <v>1149</v>
      </c>
      <c r="D3438" t="s">
        <v>1150</v>
      </c>
      <c r="E3438" s="4">
        <v>46657</v>
      </c>
      <c r="F3438" s="6">
        <v>4.71583E-2</v>
      </c>
      <c r="K3438" s="6">
        <v>4.71583E-2</v>
      </c>
      <c r="N3438" s="8">
        <v>8288320</v>
      </c>
      <c r="O3438" s="8">
        <v>16576650</v>
      </c>
      <c r="P3438" s="8">
        <v>8288320</v>
      </c>
      <c r="Q3438" s="8">
        <v>16576650</v>
      </c>
      <c r="R3438" s="8">
        <v>8288320</v>
      </c>
      <c r="T3438" s="8">
        <v>1</v>
      </c>
      <c r="U3438" s="6"/>
      <c r="V3438">
        <f t="shared" si="282"/>
        <v>2022</v>
      </c>
      <c r="W3438">
        <f t="shared" si="283"/>
        <v>2022</v>
      </c>
      <c r="X3438" t="str">
        <f t="shared" si="284"/>
        <v>FRS0</v>
      </c>
    </row>
    <row r="3439" spans="1:24" x14ac:dyDescent="0.2">
      <c r="A3439" s="4">
        <v>44827</v>
      </c>
      <c r="B3439" s="4">
        <v>44831</v>
      </c>
      <c r="C3439" t="s">
        <v>1149</v>
      </c>
      <c r="D3439" t="s">
        <v>1151</v>
      </c>
      <c r="E3439" s="4">
        <v>47388</v>
      </c>
      <c r="F3439" s="6">
        <v>4.71583E-2</v>
      </c>
      <c r="K3439" s="6">
        <v>4.71583E-2</v>
      </c>
      <c r="N3439" s="8">
        <v>8288330</v>
      </c>
      <c r="P3439" s="8">
        <v>8288330</v>
      </c>
      <c r="R3439" s="8">
        <v>8288330</v>
      </c>
      <c r="T3439" s="8">
        <v>1</v>
      </c>
      <c r="U3439" s="6"/>
      <c r="V3439">
        <f t="shared" si="282"/>
        <v>2022</v>
      </c>
      <c r="W3439">
        <f t="shared" si="283"/>
        <v>2022</v>
      </c>
      <c r="X3439" t="str">
        <f t="shared" si="284"/>
        <v>FRS0</v>
      </c>
    </row>
    <row r="3440" spans="1:24" x14ac:dyDescent="0.2">
      <c r="A3440" s="4">
        <v>44831</v>
      </c>
      <c r="B3440" s="4">
        <v>44833</v>
      </c>
      <c r="C3440" t="s">
        <v>628</v>
      </c>
      <c r="D3440" t="s">
        <v>1152</v>
      </c>
      <c r="E3440" s="4">
        <v>44923</v>
      </c>
      <c r="F3440" s="6" t="s">
        <v>630</v>
      </c>
      <c r="G3440" s="6">
        <v>2.7E-2</v>
      </c>
      <c r="H3440" s="6">
        <v>2.8115399999999999E-2</v>
      </c>
      <c r="I3440" s="6">
        <v>2.9499999999999998E-2</v>
      </c>
      <c r="J3440" s="6">
        <v>2.7E-2</v>
      </c>
      <c r="K3440" s="6">
        <v>2.7934799999999999E-2</v>
      </c>
      <c r="L3440" s="6">
        <v>2.9499999999999998E-2</v>
      </c>
      <c r="M3440" s="8">
        <v>19000000</v>
      </c>
      <c r="N3440" s="8">
        <v>775000</v>
      </c>
      <c r="O3440" s="8">
        <v>23674000</v>
      </c>
      <c r="P3440" s="8">
        <v>700000</v>
      </c>
      <c r="Q3440" s="8">
        <v>10745000</v>
      </c>
      <c r="R3440" s="8">
        <v>700000</v>
      </c>
      <c r="S3440" s="8">
        <v>10745000</v>
      </c>
      <c r="T3440" s="8">
        <v>1.1071428571428572</v>
      </c>
      <c r="U3440" s="6">
        <v>2.8000000000000001E-2</v>
      </c>
      <c r="V3440">
        <f t="shared" si="282"/>
        <v>2022</v>
      </c>
      <c r="W3440">
        <f t="shared" si="283"/>
        <v>2022</v>
      </c>
      <c r="X3440" t="str">
        <f t="shared" si="284"/>
        <v>SPN0</v>
      </c>
    </row>
    <row r="3441" spans="1:24" x14ac:dyDescent="0.2">
      <c r="A3441" s="4">
        <v>44831</v>
      </c>
      <c r="B3441" s="4">
        <v>44833</v>
      </c>
      <c r="C3441" t="s">
        <v>628</v>
      </c>
      <c r="D3441" t="s">
        <v>1104</v>
      </c>
      <c r="E3441" s="4">
        <v>45099</v>
      </c>
      <c r="F3441" s="6" t="s">
        <v>630</v>
      </c>
      <c r="G3441" s="6">
        <v>3.85E-2</v>
      </c>
      <c r="H3441" s="6">
        <v>3.9547499999999999E-2</v>
      </c>
      <c r="I3441" s="6">
        <v>4.2500000000000003E-2</v>
      </c>
      <c r="J3441" s="6">
        <v>3.85E-2</v>
      </c>
      <c r="K3441" s="6">
        <v>3.9297800000000001E-2</v>
      </c>
      <c r="L3441" s="6">
        <v>3.95E-2</v>
      </c>
      <c r="N3441" s="8">
        <v>3475000</v>
      </c>
      <c r="P3441" s="8">
        <v>2650000</v>
      </c>
      <c r="R3441" s="8">
        <v>2650000</v>
      </c>
      <c r="T3441" s="8">
        <v>1.3113207547169812</v>
      </c>
      <c r="U3441" s="6">
        <v>3.9300000000000002E-2</v>
      </c>
      <c r="V3441">
        <f t="shared" si="282"/>
        <v>2022</v>
      </c>
      <c r="W3441">
        <f t="shared" si="283"/>
        <v>2022</v>
      </c>
      <c r="X3441" t="str">
        <f t="shared" si="284"/>
        <v>SPN1</v>
      </c>
    </row>
    <row r="3442" spans="1:24" x14ac:dyDescent="0.2">
      <c r="A3442" s="4">
        <v>44831</v>
      </c>
      <c r="B3442" s="4">
        <v>44833</v>
      </c>
      <c r="C3442" t="s">
        <v>628</v>
      </c>
      <c r="D3442" t="s">
        <v>1120</v>
      </c>
      <c r="E3442" s="4">
        <v>46980</v>
      </c>
      <c r="F3442" s="6">
        <v>6.3750000000000001E-2</v>
      </c>
      <c r="G3442" s="6">
        <v>6.9800000000000001E-2</v>
      </c>
      <c r="H3442" s="6">
        <v>7.0638900000000004E-2</v>
      </c>
      <c r="I3442" s="6">
        <v>7.2400000000000006E-2</v>
      </c>
      <c r="J3442" s="6">
        <v>6.9800000000000001E-2</v>
      </c>
      <c r="K3442" s="6">
        <v>7.0299E-2</v>
      </c>
      <c r="L3442" s="6">
        <v>7.0499999999999993E-2</v>
      </c>
      <c r="N3442" s="8">
        <v>4426600</v>
      </c>
      <c r="P3442" s="8">
        <v>1650000</v>
      </c>
      <c r="R3442" s="8">
        <v>1650000</v>
      </c>
      <c r="T3442" s="8">
        <v>2.6827878787878787</v>
      </c>
      <c r="U3442" s="6">
        <v>7.0300000000000001E-2</v>
      </c>
      <c r="V3442">
        <f t="shared" si="282"/>
        <v>2022</v>
      </c>
      <c r="W3442">
        <f t="shared" si="283"/>
        <v>2022</v>
      </c>
      <c r="X3442" t="str">
        <f t="shared" si="284"/>
        <v>FR00</v>
      </c>
    </row>
    <row r="3443" spans="1:24" x14ac:dyDescent="0.2">
      <c r="A3443" s="4">
        <v>44831</v>
      </c>
      <c r="B3443" s="4">
        <v>44833</v>
      </c>
      <c r="C3443" t="s">
        <v>628</v>
      </c>
      <c r="D3443" t="s">
        <v>1121</v>
      </c>
      <c r="E3443" s="4">
        <v>48625</v>
      </c>
      <c r="F3443" s="6">
        <v>7.0000000000000007E-2</v>
      </c>
      <c r="G3443" s="6">
        <v>7.3599999999999999E-2</v>
      </c>
      <c r="H3443" s="6">
        <v>7.5154499999999999E-2</v>
      </c>
      <c r="I3443" s="6">
        <v>7.6999999999999999E-2</v>
      </c>
      <c r="J3443" s="6">
        <v>7.3599999999999999E-2</v>
      </c>
      <c r="K3443" s="6">
        <v>7.4396699999999996E-2</v>
      </c>
      <c r="L3443" s="6">
        <v>7.4700000000000003E-2</v>
      </c>
      <c r="N3443" s="8">
        <v>10862000</v>
      </c>
      <c r="P3443" s="8">
        <v>5150000</v>
      </c>
      <c r="R3443" s="8">
        <v>5150000</v>
      </c>
      <c r="T3443" s="8">
        <v>2.1091262135922331</v>
      </c>
      <c r="U3443" s="6">
        <v>7.4399999999999994E-2</v>
      </c>
      <c r="V3443">
        <f t="shared" si="282"/>
        <v>2022</v>
      </c>
      <c r="W3443">
        <f t="shared" si="283"/>
        <v>2022</v>
      </c>
      <c r="X3443" t="str">
        <f t="shared" si="284"/>
        <v>FR00</v>
      </c>
    </row>
    <row r="3444" spans="1:24" x14ac:dyDescent="0.2">
      <c r="A3444" s="4">
        <v>44831</v>
      </c>
      <c r="B3444" s="4">
        <v>44833</v>
      </c>
      <c r="C3444" t="s">
        <v>628</v>
      </c>
      <c r="D3444" t="s">
        <v>1144</v>
      </c>
      <c r="E3444" s="4">
        <v>50571</v>
      </c>
      <c r="F3444" s="6">
        <v>7.1249999999999994E-2</v>
      </c>
      <c r="G3444" s="6">
        <v>7.3999999999999996E-2</v>
      </c>
      <c r="H3444" s="6">
        <v>7.4882500000000005E-2</v>
      </c>
      <c r="I3444" s="6">
        <v>7.6200000000000004E-2</v>
      </c>
      <c r="J3444" s="6">
        <v>7.3999999999999996E-2</v>
      </c>
      <c r="K3444" s="6">
        <v>7.4592699999999998E-2</v>
      </c>
      <c r="L3444" s="6">
        <v>7.4700000000000003E-2</v>
      </c>
      <c r="N3444" s="8">
        <v>2187100</v>
      </c>
      <c r="P3444" s="8">
        <v>550000</v>
      </c>
      <c r="R3444" s="8">
        <v>550000</v>
      </c>
      <c r="T3444" s="8">
        <v>3.9765454545454544</v>
      </c>
      <c r="U3444" s="6">
        <v>7.46E-2</v>
      </c>
      <c r="V3444">
        <f t="shared" si="282"/>
        <v>2022</v>
      </c>
      <c r="W3444">
        <f t="shared" si="283"/>
        <v>2022</v>
      </c>
      <c r="X3444" t="str">
        <f t="shared" si="284"/>
        <v>FR00</v>
      </c>
    </row>
    <row r="3445" spans="1:24" x14ac:dyDescent="0.2">
      <c r="A3445" s="4">
        <v>44831</v>
      </c>
      <c r="B3445" s="4">
        <v>44833</v>
      </c>
      <c r="C3445" t="s">
        <v>628</v>
      </c>
      <c r="D3445" t="s">
        <v>1122</v>
      </c>
      <c r="E3445" s="4">
        <v>52397</v>
      </c>
      <c r="F3445" s="6">
        <v>7.1249999999999994E-2</v>
      </c>
      <c r="G3445" s="6">
        <v>7.3800000000000004E-2</v>
      </c>
      <c r="H3445" s="6">
        <v>7.5186000000000003E-2</v>
      </c>
      <c r="I3445" s="6">
        <v>7.6600000000000001E-2</v>
      </c>
      <c r="J3445" s="6">
        <v>7.3800000000000004E-2</v>
      </c>
      <c r="K3445" s="6">
        <v>0</v>
      </c>
      <c r="L3445" s="6" t="s">
        <v>21</v>
      </c>
      <c r="N3445" s="8">
        <v>1564400</v>
      </c>
      <c r="P3445" s="8">
        <v>0</v>
      </c>
      <c r="R3445" s="8">
        <v>0</v>
      </c>
      <c r="T3445" s="8">
        <v>0</v>
      </c>
      <c r="U3445" s="6">
        <v>7.3999999999999996E-2</v>
      </c>
      <c r="V3445">
        <f t="shared" si="282"/>
        <v>2022</v>
      </c>
      <c r="W3445">
        <f t="shared" si="283"/>
        <v>2022</v>
      </c>
      <c r="X3445" t="str">
        <f t="shared" si="284"/>
        <v>FR00</v>
      </c>
    </row>
    <row r="3446" spans="1:24" x14ac:dyDescent="0.2">
      <c r="A3446" s="4">
        <v>44831</v>
      </c>
      <c r="B3446" s="4">
        <v>44833</v>
      </c>
      <c r="C3446" t="s">
        <v>628</v>
      </c>
      <c r="D3446" t="s">
        <v>975</v>
      </c>
      <c r="E3446" s="4">
        <v>55380</v>
      </c>
      <c r="F3446" s="6">
        <v>6.8750000000000006E-2</v>
      </c>
      <c r="G3446" s="6">
        <v>7.3499999999999996E-2</v>
      </c>
      <c r="H3446" s="6">
        <v>7.5005100000000005E-2</v>
      </c>
      <c r="I3446" s="6">
        <v>7.5300000000000006E-2</v>
      </c>
      <c r="J3446" s="6">
        <v>7.3499999999999996E-2</v>
      </c>
      <c r="K3446" s="6">
        <v>7.3960300000000007E-2</v>
      </c>
      <c r="L3446" s="6">
        <v>7.4499999999999997E-2</v>
      </c>
      <c r="N3446" s="8">
        <v>383900</v>
      </c>
      <c r="P3446" s="8">
        <v>45000</v>
      </c>
      <c r="R3446" s="8">
        <v>45000</v>
      </c>
      <c r="T3446" s="8">
        <v>8.5311111111111106</v>
      </c>
      <c r="U3446" s="6">
        <v>7.3999999999999996E-2</v>
      </c>
      <c r="V3446">
        <f t="shared" si="282"/>
        <v>2022</v>
      </c>
      <c r="W3446">
        <f t="shared" si="283"/>
        <v>2022</v>
      </c>
      <c r="X3446" t="str">
        <f t="shared" si="284"/>
        <v>FR00</v>
      </c>
    </row>
    <row r="3447" spans="1:24" x14ac:dyDescent="0.2">
      <c r="A3447" s="4">
        <v>44834</v>
      </c>
      <c r="B3447" s="4">
        <v>44840</v>
      </c>
      <c r="C3447" t="s">
        <v>1077</v>
      </c>
      <c r="D3447" t="s">
        <v>1153</v>
      </c>
      <c r="E3447" s="4">
        <v>51940</v>
      </c>
      <c r="F3447" s="6">
        <v>5.8999999999999997E-2</v>
      </c>
      <c r="K3447" s="6">
        <v>5.8999999999999997E-2</v>
      </c>
      <c r="M3447" s="8">
        <v>100000</v>
      </c>
      <c r="N3447" s="8">
        <v>100000</v>
      </c>
      <c r="O3447" s="8">
        <v>100000</v>
      </c>
      <c r="P3447" s="8">
        <v>100000</v>
      </c>
      <c r="Q3447" s="8">
        <v>100000</v>
      </c>
      <c r="R3447" s="8">
        <v>100000</v>
      </c>
      <c r="S3447" s="8">
        <v>100000</v>
      </c>
      <c r="T3447" s="8">
        <v>1</v>
      </c>
      <c r="U3447" s="6"/>
      <c r="V3447">
        <f t="shared" si="282"/>
        <v>2022</v>
      </c>
      <c r="W3447">
        <f t="shared" si="283"/>
        <v>2022</v>
      </c>
      <c r="X3447" t="str">
        <f t="shared" si="284"/>
        <v>SW00</v>
      </c>
    </row>
    <row r="3448" spans="1:24" x14ac:dyDescent="0.2">
      <c r="A3448" s="4">
        <v>44834</v>
      </c>
      <c r="B3448" s="4">
        <v>44840</v>
      </c>
      <c r="C3448" t="s">
        <v>1077</v>
      </c>
      <c r="D3448" t="s">
        <v>1154</v>
      </c>
      <c r="E3448" s="4">
        <v>51940</v>
      </c>
      <c r="F3448" s="6">
        <v>6.6500000000000004E-2</v>
      </c>
      <c r="K3448" s="6">
        <v>6.6500000000000004E-2</v>
      </c>
      <c r="M3448" s="8">
        <v>100000</v>
      </c>
      <c r="N3448" s="8">
        <v>100000</v>
      </c>
      <c r="O3448" s="8">
        <v>100000</v>
      </c>
      <c r="P3448" s="8">
        <v>100000</v>
      </c>
      <c r="Q3448" s="8">
        <v>100000</v>
      </c>
      <c r="R3448" s="8">
        <v>100000</v>
      </c>
      <c r="S3448" s="8">
        <v>100000</v>
      </c>
      <c r="T3448" s="8">
        <v>1</v>
      </c>
      <c r="U3448" s="6"/>
      <c r="V3448">
        <f t="shared" si="282"/>
        <v>2022</v>
      </c>
      <c r="W3448">
        <f t="shared" si="283"/>
        <v>2022</v>
      </c>
      <c r="X3448" t="str">
        <f t="shared" si="284"/>
        <v>SW00</v>
      </c>
    </row>
    <row r="3449" spans="1:24" x14ac:dyDescent="0.2">
      <c r="A3449" s="4">
        <v>44838</v>
      </c>
      <c r="B3449" s="4">
        <v>44840</v>
      </c>
      <c r="C3449" t="s">
        <v>1053</v>
      </c>
      <c r="D3449" t="s">
        <v>1155</v>
      </c>
      <c r="E3449" s="4">
        <v>45020</v>
      </c>
      <c r="F3449" s="6" t="s">
        <v>630</v>
      </c>
      <c r="G3449" s="6">
        <v>3.7499999999999999E-2</v>
      </c>
      <c r="H3449" s="6">
        <v>3.8374999999999999E-2</v>
      </c>
      <c r="I3449" s="6">
        <v>3.95E-2</v>
      </c>
      <c r="J3449" s="6">
        <v>3.7499999999999999E-2</v>
      </c>
      <c r="K3449" s="6" t="s">
        <v>21</v>
      </c>
      <c r="L3449" s="6" t="s">
        <v>21</v>
      </c>
      <c r="M3449" s="8">
        <v>5000000</v>
      </c>
      <c r="N3449" s="8">
        <v>400000</v>
      </c>
      <c r="O3449" s="8">
        <v>7050600</v>
      </c>
      <c r="P3449" s="8">
        <v>0</v>
      </c>
      <c r="Q3449" s="8">
        <v>1107000</v>
      </c>
      <c r="R3449" s="8">
        <v>0</v>
      </c>
      <c r="S3449" s="8">
        <v>755000</v>
      </c>
      <c r="T3449" s="8">
        <v>0</v>
      </c>
      <c r="U3449" s="6">
        <v>3.27E-2</v>
      </c>
      <c r="V3449">
        <f t="shared" si="282"/>
        <v>2022</v>
      </c>
      <c r="W3449">
        <f t="shared" si="283"/>
        <v>2022</v>
      </c>
      <c r="X3449" t="str">
        <f t="shared" si="284"/>
        <v>SPNS</v>
      </c>
    </row>
    <row r="3450" spans="1:24" x14ac:dyDescent="0.2">
      <c r="A3450" s="4">
        <v>44838</v>
      </c>
      <c r="B3450" s="4">
        <v>44840</v>
      </c>
      <c r="C3450" t="s">
        <v>1053</v>
      </c>
      <c r="D3450" t="s">
        <v>1124</v>
      </c>
      <c r="E3450" s="4">
        <v>45884</v>
      </c>
      <c r="F3450" s="6">
        <v>5.3749999999999999E-2</v>
      </c>
      <c r="G3450" s="6">
        <v>6.0400000000000002E-2</v>
      </c>
      <c r="H3450" s="6">
        <v>6.5806900000000002E-2</v>
      </c>
      <c r="I3450" s="6">
        <v>6.8599999999999994E-2</v>
      </c>
      <c r="J3450" s="6">
        <v>6.0400000000000002E-2</v>
      </c>
      <c r="K3450" s="6">
        <v>6.0761900000000001E-2</v>
      </c>
      <c r="L3450" s="6">
        <v>6.0999999999999999E-2</v>
      </c>
      <c r="N3450" s="8">
        <v>2187200</v>
      </c>
      <c r="P3450" s="8">
        <v>200000</v>
      </c>
      <c r="R3450" s="8">
        <v>150000</v>
      </c>
      <c r="T3450" s="8">
        <v>14.581333333333333</v>
      </c>
      <c r="U3450" s="6">
        <v>6.13E-2</v>
      </c>
      <c r="V3450">
        <f t="shared" si="282"/>
        <v>2022</v>
      </c>
      <c r="W3450">
        <f t="shared" si="283"/>
        <v>2022</v>
      </c>
      <c r="X3450" t="str">
        <f t="shared" si="284"/>
        <v>PBS0</v>
      </c>
    </row>
    <row r="3451" spans="1:24" x14ac:dyDescent="0.2">
      <c r="A3451" s="4">
        <v>44838</v>
      </c>
      <c r="B3451" s="4">
        <v>44840</v>
      </c>
      <c r="C3451" t="s">
        <v>1053</v>
      </c>
      <c r="D3451" t="s">
        <v>332</v>
      </c>
      <c r="E3451" s="4">
        <v>46402</v>
      </c>
      <c r="F3451" s="6">
        <v>0.06</v>
      </c>
      <c r="G3451" s="6">
        <v>6.5500000000000003E-2</v>
      </c>
      <c r="H3451" s="6">
        <v>6.7838300000000004E-2</v>
      </c>
      <c r="I3451" s="6">
        <v>6.9400000000000003E-2</v>
      </c>
      <c r="J3451" s="6">
        <v>6.5500000000000003E-2</v>
      </c>
      <c r="K3451" s="6">
        <v>6.5971399999999999E-2</v>
      </c>
      <c r="L3451" s="6">
        <v>6.6000000000000003E-2</v>
      </c>
      <c r="N3451" s="8">
        <v>1302000</v>
      </c>
      <c r="P3451" s="8">
        <v>450000</v>
      </c>
      <c r="R3451" s="8">
        <v>150000</v>
      </c>
      <c r="T3451" s="8">
        <v>8.68</v>
      </c>
      <c r="U3451" s="6">
        <v>6.7199999999999996E-2</v>
      </c>
      <c r="V3451">
        <f t="shared" si="282"/>
        <v>2022</v>
      </c>
      <c r="W3451">
        <f t="shared" si="283"/>
        <v>2022</v>
      </c>
      <c r="X3451" t="str">
        <f t="shared" si="284"/>
        <v>PBS0</v>
      </c>
    </row>
    <row r="3452" spans="1:24" x14ac:dyDescent="0.2">
      <c r="A3452" s="4">
        <v>44838</v>
      </c>
      <c r="B3452" s="4">
        <v>44840</v>
      </c>
      <c r="C3452" t="s">
        <v>1053</v>
      </c>
      <c r="D3452" t="s">
        <v>981</v>
      </c>
      <c r="E3452" s="4">
        <v>49018</v>
      </c>
      <c r="F3452" s="6">
        <v>6.3750000000000001E-2</v>
      </c>
      <c r="G3452" s="6">
        <v>7.2800000000000004E-2</v>
      </c>
      <c r="H3452" s="6">
        <v>7.5021299999999999E-2</v>
      </c>
      <c r="I3452" s="6">
        <v>7.5499999999999998E-2</v>
      </c>
      <c r="J3452" s="6">
        <v>7.2800000000000004E-2</v>
      </c>
      <c r="K3452" s="6">
        <v>7.3383299999999999E-2</v>
      </c>
      <c r="L3452" s="6">
        <v>7.3999999999999996E-2</v>
      </c>
      <c r="N3452" s="8">
        <v>2622000</v>
      </c>
      <c r="P3452" s="8">
        <v>300000</v>
      </c>
      <c r="R3452" s="8">
        <v>300000</v>
      </c>
      <c r="T3452" s="8">
        <v>8.74</v>
      </c>
      <c r="U3452" s="6">
        <v>7.3400000000000007E-2</v>
      </c>
      <c r="V3452">
        <f t="shared" si="282"/>
        <v>2022</v>
      </c>
      <c r="W3452">
        <f t="shared" si="283"/>
        <v>2022</v>
      </c>
      <c r="X3452" t="str">
        <f t="shared" si="284"/>
        <v>PBS0</v>
      </c>
    </row>
    <row r="3453" spans="1:24" x14ac:dyDescent="0.2">
      <c r="A3453" s="4">
        <v>44838</v>
      </c>
      <c r="B3453" s="4">
        <v>44840</v>
      </c>
      <c r="C3453" t="s">
        <v>1053</v>
      </c>
      <c r="D3453" t="s">
        <v>1055</v>
      </c>
      <c r="E3453" s="4">
        <v>50936</v>
      </c>
      <c r="F3453" s="6">
        <v>6.5000000000000002E-2</v>
      </c>
      <c r="G3453" s="6">
        <v>7.2499999999999995E-2</v>
      </c>
      <c r="H3453" s="6">
        <v>7.3636400000000005E-2</v>
      </c>
      <c r="I3453" s="6">
        <v>7.4499999999999997E-2</v>
      </c>
      <c r="J3453" s="6">
        <v>7.2499999999999995E-2</v>
      </c>
      <c r="K3453" s="6">
        <v>7.2499999999999995E-2</v>
      </c>
      <c r="L3453" s="6">
        <v>7.2499999999999995E-2</v>
      </c>
      <c r="N3453" s="8">
        <v>148800</v>
      </c>
      <c r="P3453" s="8">
        <v>7000</v>
      </c>
      <c r="R3453" s="8">
        <v>5000</v>
      </c>
      <c r="T3453" s="8">
        <v>29.76</v>
      </c>
      <c r="U3453" s="6">
        <v>7.2999999999999995E-2</v>
      </c>
      <c r="V3453">
        <f t="shared" si="282"/>
        <v>2022</v>
      </c>
      <c r="W3453">
        <f t="shared" si="283"/>
        <v>2022</v>
      </c>
      <c r="X3453" t="str">
        <f t="shared" si="284"/>
        <v>PBS0</v>
      </c>
    </row>
    <row r="3454" spans="1:24" x14ac:dyDescent="0.2">
      <c r="A3454" s="4">
        <v>44838</v>
      </c>
      <c r="B3454" s="4">
        <v>44840</v>
      </c>
      <c r="C3454" t="s">
        <v>1053</v>
      </c>
      <c r="D3454" t="s">
        <v>1056</v>
      </c>
      <c r="E3454" s="4">
        <v>53858</v>
      </c>
      <c r="F3454" s="6">
        <v>6.7500000000000004E-2</v>
      </c>
      <c r="G3454" s="6">
        <v>7.3300000000000004E-2</v>
      </c>
      <c r="H3454" s="6">
        <v>7.4339199999999994E-2</v>
      </c>
      <c r="I3454" s="6">
        <v>7.4999999999999997E-2</v>
      </c>
      <c r="J3454" s="6">
        <v>7.3300000000000004E-2</v>
      </c>
      <c r="K3454" s="6">
        <v>7.3941099999999996E-2</v>
      </c>
      <c r="L3454" s="6">
        <v>7.4899999999999994E-2</v>
      </c>
      <c r="N3454" s="8">
        <v>390600</v>
      </c>
      <c r="P3454" s="8">
        <v>150000</v>
      </c>
      <c r="R3454" s="8">
        <v>150000</v>
      </c>
      <c r="T3454" s="8">
        <v>2.6040000000000001</v>
      </c>
      <c r="U3454" s="6">
        <v>7.3999999999999996E-2</v>
      </c>
      <c r="V3454">
        <f t="shared" si="282"/>
        <v>2022</v>
      </c>
      <c r="W3454">
        <f t="shared" si="283"/>
        <v>2022</v>
      </c>
      <c r="X3454" t="str">
        <f t="shared" si="284"/>
        <v>PBS0</v>
      </c>
    </row>
    <row r="3455" spans="1:24" x14ac:dyDescent="0.2">
      <c r="A3455" s="4">
        <v>44839</v>
      </c>
      <c r="B3455" s="4">
        <v>44840</v>
      </c>
      <c r="C3455" t="s">
        <v>1069</v>
      </c>
      <c r="D3455" t="s">
        <v>1124</v>
      </c>
      <c r="E3455" s="4">
        <v>45884</v>
      </c>
      <c r="F3455" s="6">
        <v>5.3749999999999999E-2</v>
      </c>
      <c r="G3455" s="6">
        <v>6.0400000000000002E-2</v>
      </c>
      <c r="H3455" s="6">
        <v>6.5806900000000002E-2</v>
      </c>
      <c r="I3455" s="6">
        <v>6.8599999999999994E-2</v>
      </c>
      <c r="J3455" s="6">
        <v>6.0400000000000002E-2</v>
      </c>
      <c r="K3455" s="6">
        <v>6.0761900000000001E-2</v>
      </c>
      <c r="L3455" s="6">
        <v>6.0999999999999999E-2</v>
      </c>
      <c r="M3455" s="8">
        <v>4245000</v>
      </c>
      <c r="N3455" s="8">
        <v>1070300</v>
      </c>
      <c r="O3455" s="8">
        <v>2667100</v>
      </c>
      <c r="P3455" s="8">
        <v>1070300</v>
      </c>
      <c r="Q3455" s="8">
        <v>2667100</v>
      </c>
      <c r="R3455" s="8">
        <v>1070300</v>
      </c>
      <c r="S3455" s="8">
        <v>2667100</v>
      </c>
      <c r="T3455" s="8">
        <v>1</v>
      </c>
      <c r="U3455" s="6">
        <v>6.13E-2</v>
      </c>
      <c r="V3455">
        <f t="shared" si="282"/>
        <v>2022</v>
      </c>
      <c r="W3455">
        <f t="shared" si="283"/>
        <v>2022</v>
      </c>
      <c r="X3455" t="str">
        <f t="shared" si="284"/>
        <v>PBS0</v>
      </c>
    </row>
    <row r="3456" spans="1:24" x14ac:dyDescent="0.2">
      <c r="A3456" s="4">
        <v>44839</v>
      </c>
      <c r="B3456" s="4">
        <v>44840</v>
      </c>
      <c r="C3456" t="s">
        <v>1069</v>
      </c>
      <c r="D3456" t="s">
        <v>332</v>
      </c>
      <c r="E3456" s="4">
        <v>46402</v>
      </c>
      <c r="F3456" s="6">
        <v>0.06</v>
      </c>
      <c r="G3456" s="6">
        <v>6.5500000000000003E-2</v>
      </c>
      <c r="H3456" s="6">
        <v>6.7838300000000004E-2</v>
      </c>
      <c r="I3456" s="6">
        <v>6.9400000000000003E-2</v>
      </c>
      <c r="J3456" s="6">
        <v>6.5500000000000003E-2</v>
      </c>
      <c r="K3456" s="6">
        <v>6.5971399999999999E-2</v>
      </c>
      <c r="L3456" s="6">
        <v>6.6000000000000003E-2</v>
      </c>
      <c r="N3456" s="8">
        <v>614200</v>
      </c>
      <c r="P3456" s="8">
        <v>614200</v>
      </c>
      <c r="R3456" s="8">
        <v>614200</v>
      </c>
      <c r="T3456" s="8">
        <v>1</v>
      </c>
      <c r="U3456" s="6">
        <v>6.7199999999999996E-2</v>
      </c>
      <c r="V3456">
        <f t="shared" si="282"/>
        <v>2022</v>
      </c>
      <c r="W3456">
        <f t="shared" si="283"/>
        <v>2022</v>
      </c>
      <c r="X3456" t="str">
        <f t="shared" si="284"/>
        <v>PBS0</v>
      </c>
    </row>
    <row r="3457" spans="1:24" x14ac:dyDescent="0.2">
      <c r="A3457" s="4">
        <v>44839</v>
      </c>
      <c r="B3457" s="4">
        <v>44840</v>
      </c>
      <c r="C3457" t="s">
        <v>1069</v>
      </c>
      <c r="D3457" t="s">
        <v>981</v>
      </c>
      <c r="E3457" s="4">
        <v>49018</v>
      </c>
      <c r="F3457" s="6">
        <v>6.3750000000000001E-2</v>
      </c>
      <c r="G3457" s="6">
        <v>7.2800000000000004E-2</v>
      </c>
      <c r="H3457" s="6">
        <v>7.5021299999999999E-2</v>
      </c>
      <c r="I3457" s="6">
        <v>7.5499999999999998E-2</v>
      </c>
      <c r="J3457" s="6">
        <v>7.2800000000000004E-2</v>
      </c>
      <c r="K3457" s="6">
        <v>7.3383299999999999E-2</v>
      </c>
      <c r="L3457" s="6">
        <v>7.3999999999999996E-2</v>
      </c>
      <c r="N3457" s="8">
        <v>657600</v>
      </c>
      <c r="P3457" s="8">
        <v>657600</v>
      </c>
      <c r="R3457" s="8">
        <v>657600</v>
      </c>
      <c r="T3457" s="8">
        <v>1</v>
      </c>
      <c r="U3457" s="6">
        <v>7.3400000000000007E-2</v>
      </c>
      <c r="V3457">
        <f t="shared" si="282"/>
        <v>2022</v>
      </c>
      <c r="W3457">
        <f t="shared" si="283"/>
        <v>2022</v>
      </c>
      <c r="X3457" t="str">
        <f t="shared" si="284"/>
        <v>PBS0</v>
      </c>
    </row>
    <row r="3458" spans="1:24" x14ac:dyDescent="0.2">
      <c r="A3458" s="4">
        <v>44839</v>
      </c>
      <c r="B3458" s="4">
        <v>44840</v>
      </c>
      <c r="C3458" t="s">
        <v>1069</v>
      </c>
      <c r="D3458" t="s">
        <v>1055</v>
      </c>
      <c r="E3458" s="4">
        <v>50936</v>
      </c>
      <c r="F3458" s="6">
        <v>6.5000000000000002E-2</v>
      </c>
      <c r="G3458" s="6">
        <v>7.2499999999999995E-2</v>
      </c>
      <c r="H3458" s="6">
        <v>7.3636400000000005E-2</v>
      </c>
      <c r="I3458" s="6">
        <v>7.4499999999999997E-2</v>
      </c>
      <c r="J3458" s="6">
        <v>7.2499999999999995E-2</v>
      </c>
      <c r="K3458" s="6">
        <v>7.2499999999999995E-2</v>
      </c>
      <c r="L3458" s="6">
        <v>7.2499999999999995E-2</v>
      </c>
      <c r="N3458" s="8">
        <v>120000</v>
      </c>
      <c r="P3458" s="8">
        <v>120000</v>
      </c>
      <c r="R3458" s="8">
        <v>120000</v>
      </c>
      <c r="T3458" s="8">
        <v>1</v>
      </c>
      <c r="U3458" s="6">
        <v>7.2999999999999995E-2</v>
      </c>
      <c r="V3458">
        <f t="shared" si="282"/>
        <v>2022</v>
      </c>
      <c r="W3458">
        <f t="shared" si="283"/>
        <v>2022</v>
      </c>
      <c r="X3458" t="str">
        <f t="shared" si="284"/>
        <v>PBS0</v>
      </c>
    </row>
    <row r="3459" spans="1:24" x14ac:dyDescent="0.2">
      <c r="A3459" s="4">
        <v>44839</v>
      </c>
      <c r="B3459" s="4">
        <v>44840</v>
      </c>
      <c r="C3459" t="s">
        <v>1069</v>
      </c>
      <c r="D3459" t="s">
        <v>1056</v>
      </c>
      <c r="E3459" s="4">
        <v>53858</v>
      </c>
      <c r="F3459" s="6">
        <v>6.7500000000000004E-2</v>
      </c>
      <c r="G3459" s="6">
        <v>7.3300000000000004E-2</v>
      </c>
      <c r="H3459" s="6">
        <v>7.4339199999999994E-2</v>
      </c>
      <c r="I3459" s="6">
        <v>7.4999999999999997E-2</v>
      </c>
      <c r="J3459" s="6">
        <v>7.3300000000000004E-2</v>
      </c>
      <c r="K3459" s="6">
        <v>7.3941099999999996E-2</v>
      </c>
      <c r="L3459" s="6">
        <v>7.4899999999999994E-2</v>
      </c>
      <c r="N3459" s="8">
        <v>205000</v>
      </c>
      <c r="P3459" s="8">
        <v>205000</v>
      </c>
      <c r="R3459" s="8">
        <v>205000</v>
      </c>
      <c r="T3459" s="8">
        <v>1</v>
      </c>
      <c r="U3459" s="6">
        <v>7.3999999999999996E-2</v>
      </c>
      <c r="V3459">
        <f t="shared" si="282"/>
        <v>2022</v>
      </c>
      <c r="W3459">
        <f t="shared" si="283"/>
        <v>2022</v>
      </c>
      <c r="X3459" t="str">
        <f t="shared" si="284"/>
        <v>PBS0</v>
      </c>
    </row>
    <row r="3460" spans="1:24" x14ac:dyDescent="0.2">
      <c r="A3460" s="4">
        <v>44845</v>
      </c>
      <c r="B3460" s="4">
        <v>44847</v>
      </c>
      <c r="C3460" t="s">
        <v>628</v>
      </c>
      <c r="D3460" t="s">
        <v>1156</v>
      </c>
      <c r="E3460" s="4">
        <v>44937</v>
      </c>
      <c r="F3460" s="6" t="s">
        <v>630</v>
      </c>
      <c r="G3460" s="6">
        <v>3.0499999999999999E-2</v>
      </c>
      <c r="H3460" s="6">
        <v>3.21286E-2</v>
      </c>
      <c r="I3460" s="6">
        <v>3.7400000000000003E-2</v>
      </c>
      <c r="J3460" s="6">
        <v>3.0499999999999999E-2</v>
      </c>
      <c r="K3460" s="6">
        <v>3.0985700000000001E-2</v>
      </c>
      <c r="L3460" s="6">
        <v>3.15E-2</v>
      </c>
      <c r="M3460" s="8">
        <v>10000000</v>
      </c>
      <c r="N3460" s="8">
        <v>625000</v>
      </c>
      <c r="O3460" s="8">
        <v>15003800</v>
      </c>
      <c r="P3460" s="8">
        <v>100000</v>
      </c>
      <c r="Q3460" s="8">
        <v>3532000</v>
      </c>
      <c r="R3460" s="8">
        <v>450000</v>
      </c>
      <c r="S3460" s="8">
        <v>8220000</v>
      </c>
      <c r="T3460" s="8">
        <v>1.3888888888888888</v>
      </c>
      <c r="U3460" s="6">
        <v>3.1E-2</v>
      </c>
      <c r="V3460">
        <f t="shared" si="282"/>
        <v>2022</v>
      </c>
      <c r="W3460">
        <f t="shared" si="283"/>
        <v>2022</v>
      </c>
      <c r="X3460" t="str">
        <f t="shared" si="284"/>
        <v>SPN0</v>
      </c>
    </row>
    <row r="3461" spans="1:24" x14ac:dyDescent="0.2">
      <c r="A3461" s="4">
        <v>44845</v>
      </c>
      <c r="B3461" s="4">
        <v>44847</v>
      </c>
      <c r="C3461" t="s">
        <v>628</v>
      </c>
      <c r="D3461" t="s">
        <v>1157</v>
      </c>
      <c r="E3461" s="4">
        <v>45211</v>
      </c>
      <c r="F3461" s="6" t="s">
        <v>630</v>
      </c>
      <c r="G3461" s="6">
        <v>3.95E-2</v>
      </c>
      <c r="H3461" s="6">
        <v>4.0925499999999997E-2</v>
      </c>
      <c r="I3461" s="6">
        <v>4.3499999999999997E-2</v>
      </c>
      <c r="J3461" s="6">
        <v>3.95E-2</v>
      </c>
      <c r="K3461" s="6">
        <v>4.0161799999999998E-2</v>
      </c>
      <c r="L3461" s="6">
        <v>4.1500000000000002E-2</v>
      </c>
      <c r="N3461" s="8">
        <v>1375000</v>
      </c>
      <c r="P3461" s="8">
        <v>200000</v>
      </c>
      <c r="R3461" s="8">
        <v>1050000</v>
      </c>
      <c r="T3461" s="8">
        <v>1.3095238095238095</v>
      </c>
      <c r="U3461" s="6">
        <v>4.02E-2</v>
      </c>
      <c r="V3461">
        <f t="shared" si="282"/>
        <v>2022</v>
      </c>
      <c r="W3461">
        <f t="shared" si="283"/>
        <v>2022</v>
      </c>
      <c r="X3461" t="str">
        <f t="shared" si="284"/>
        <v>SPN1</v>
      </c>
    </row>
    <row r="3462" spans="1:24" x14ac:dyDescent="0.2">
      <c r="A3462" s="4">
        <v>44845</v>
      </c>
      <c r="B3462" s="4">
        <v>44847</v>
      </c>
      <c r="C3462" t="s">
        <v>628</v>
      </c>
      <c r="D3462" t="s">
        <v>1120</v>
      </c>
      <c r="E3462" s="4">
        <v>46980</v>
      </c>
      <c r="F3462" s="6">
        <v>6.3750000000000001E-2</v>
      </c>
      <c r="G3462" s="6">
        <v>7.0499999999999993E-2</v>
      </c>
      <c r="H3462" s="6">
        <v>7.16334E-2</v>
      </c>
      <c r="I3462" s="6">
        <v>7.7499999999999999E-2</v>
      </c>
      <c r="J3462" s="6">
        <v>7.0499999999999993E-2</v>
      </c>
      <c r="K3462" s="6">
        <v>7.1194300000000002E-2</v>
      </c>
      <c r="L3462" s="6">
        <v>7.1599999999999997E-2</v>
      </c>
      <c r="N3462" s="8">
        <v>4580200</v>
      </c>
      <c r="P3462" s="8">
        <v>1135000</v>
      </c>
      <c r="R3462" s="8">
        <v>3950000</v>
      </c>
      <c r="T3462" s="8">
        <v>1.1595443037974684</v>
      </c>
      <c r="U3462" s="6">
        <v>7.1199999999999999E-2</v>
      </c>
      <c r="V3462">
        <f t="shared" si="282"/>
        <v>2022</v>
      </c>
      <c r="W3462">
        <f t="shared" si="283"/>
        <v>2022</v>
      </c>
      <c r="X3462" t="str">
        <f t="shared" si="284"/>
        <v>FR00</v>
      </c>
    </row>
    <row r="3463" spans="1:24" x14ac:dyDescent="0.2">
      <c r="A3463" s="4">
        <v>44845</v>
      </c>
      <c r="B3463" s="4">
        <v>44847</v>
      </c>
      <c r="C3463" t="s">
        <v>628</v>
      </c>
      <c r="D3463" t="s">
        <v>1121</v>
      </c>
      <c r="E3463" s="4">
        <v>48625</v>
      </c>
      <c r="F3463" s="6">
        <v>7.0000000000000007E-2</v>
      </c>
      <c r="G3463" s="6">
        <v>7.2800000000000004E-2</v>
      </c>
      <c r="H3463" s="6">
        <v>7.4799199999999996E-2</v>
      </c>
      <c r="I3463" s="6">
        <v>0.08</v>
      </c>
      <c r="J3463" s="6">
        <v>7.2800000000000004E-2</v>
      </c>
      <c r="K3463" s="6">
        <v>7.3696800000000007E-2</v>
      </c>
      <c r="L3463" s="6">
        <v>7.3999999999999996E-2</v>
      </c>
      <c r="N3463" s="8">
        <v>6775600</v>
      </c>
      <c r="P3463" s="8">
        <v>1195000</v>
      </c>
      <c r="R3463" s="8">
        <v>2350000</v>
      </c>
      <c r="T3463" s="8">
        <v>2.8832340425531915</v>
      </c>
      <c r="U3463" s="6">
        <v>7.3700000000000002E-2</v>
      </c>
      <c r="V3463">
        <f t="shared" si="282"/>
        <v>2022</v>
      </c>
      <c r="W3463">
        <f t="shared" si="283"/>
        <v>2022</v>
      </c>
      <c r="X3463" t="str">
        <f t="shared" si="284"/>
        <v>FR00</v>
      </c>
    </row>
    <row r="3464" spans="1:24" x14ac:dyDescent="0.2">
      <c r="A3464" s="4">
        <v>44845</v>
      </c>
      <c r="B3464" s="4">
        <v>44847</v>
      </c>
      <c r="C3464" t="s">
        <v>628</v>
      </c>
      <c r="D3464" t="s">
        <v>1144</v>
      </c>
      <c r="E3464" s="4">
        <v>50571</v>
      </c>
      <c r="F3464" s="6">
        <v>7.1249999999999994E-2</v>
      </c>
      <c r="G3464" s="6">
        <v>7.3599999999999999E-2</v>
      </c>
      <c r="H3464" s="6">
        <v>7.44224E-2</v>
      </c>
      <c r="I3464" s="6">
        <v>7.5399999999999995E-2</v>
      </c>
      <c r="J3464" s="6">
        <v>7.3599999999999999E-2</v>
      </c>
      <c r="K3464" s="6">
        <v>7.40846E-2</v>
      </c>
      <c r="L3464" s="6">
        <v>7.4200000000000002E-2</v>
      </c>
      <c r="N3464" s="8">
        <v>1157500</v>
      </c>
      <c r="P3464" s="8">
        <v>590000</v>
      </c>
      <c r="R3464" s="8">
        <v>350000</v>
      </c>
      <c r="T3464" s="8">
        <v>3.3071428571428569</v>
      </c>
      <c r="U3464" s="6">
        <v>7.4099999999999999E-2</v>
      </c>
      <c r="V3464">
        <f t="shared" si="282"/>
        <v>2022</v>
      </c>
      <c r="W3464">
        <f t="shared" si="283"/>
        <v>2022</v>
      </c>
      <c r="X3464" t="str">
        <f t="shared" si="284"/>
        <v>FR00</v>
      </c>
    </row>
    <row r="3465" spans="1:24" x14ac:dyDescent="0.2">
      <c r="A3465" s="4">
        <v>44845</v>
      </c>
      <c r="B3465" s="4">
        <v>44847</v>
      </c>
      <c r="C3465" t="s">
        <v>628</v>
      </c>
      <c r="D3465" t="s">
        <v>1122</v>
      </c>
      <c r="E3465" s="4">
        <v>52397</v>
      </c>
      <c r="F3465" s="6">
        <v>7.1249999999999994E-2</v>
      </c>
      <c r="G3465" s="6">
        <v>7.3599999999999999E-2</v>
      </c>
      <c r="H3465" s="6">
        <v>7.4929499999999996E-2</v>
      </c>
      <c r="I3465" s="6">
        <v>7.5399999999999995E-2</v>
      </c>
      <c r="J3465" s="6">
        <v>7.3599999999999999E-2</v>
      </c>
      <c r="K3465" s="6">
        <v>7.39929E-2</v>
      </c>
      <c r="L3465" s="6">
        <v>7.4099999999999999E-2</v>
      </c>
      <c r="N3465" s="8">
        <v>307000</v>
      </c>
      <c r="P3465" s="8">
        <v>180000</v>
      </c>
      <c r="R3465" s="8">
        <v>10000</v>
      </c>
      <c r="T3465" s="8">
        <v>0</v>
      </c>
      <c r="U3465" s="6">
        <v>7.4099999999999999E-2</v>
      </c>
      <c r="V3465">
        <f t="shared" si="282"/>
        <v>2022</v>
      </c>
      <c r="W3465">
        <f t="shared" si="283"/>
        <v>2022</v>
      </c>
      <c r="X3465" t="str">
        <f t="shared" si="284"/>
        <v>FR00</v>
      </c>
    </row>
    <row r="3466" spans="1:24" x14ac:dyDescent="0.2">
      <c r="A3466" s="4">
        <v>44845</v>
      </c>
      <c r="B3466" s="4">
        <v>44847</v>
      </c>
      <c r="C3466" t="s">
        <v>628</v>
      </c>
      <c r="D3466" t="s">
        <v>975</v>
      </c>
      <c r="E3466" s="4">
        <v>55380</v>
      </c>
      <c r="F3466" s="6">
        <v>6.8750000000000006E-2</v>
      </c>
      <c r="G3466" s="6">
        <v>7.3499999999999996E-2</v>
      </c>
      <c r="H3466" s="6">
        <v>7.3731099999999994E-2</v>
      </c>
      <c r="I3466" s="6">
        <v>7.5200000000000003E-2</v>
      </c>
      <c r="J3466" s="6">
        <v>7.3499999999999996E-2</v>
      </c>
      <c r="K3466" s="6">
        <v>7.3550000000000004E-2</v>
      </c>
      <c r="L3466" s="6">
        <v>7.3800000000000004E-2</v>
      </c>
      <c r="N3466" s="8">
        <v>183500</v>
      </c>
      <c r="P3466" s="8">
        <v>132000</v>
      </c>
      <c r="R3466" s="8">
        <v>60000</v>
      </c>
      <c r="T3466" s="8">
        <v>3.0583333333333331</v>
      </c>
      <c r="U3466" s="6">
        <v>7.3599999999999999E-2</v>
      </c>
      <c r="V3466">
        <f t="shared" si="282"/>
        <v>2022</v>
      </c>
      <c r="W3466">
        <f t="shared" si="283"/>
        <v>2022</v>
      </c>
      <c r="X3466" t="str">
        <f t="shared" si="284"/>
        <v>FR00</v>
      </c>
    </row>
    <row r="3467" spans="1:24" x14ac:dyDescent="0.2">
      <c r="A3467" s="4">
        <v>44851</v>
      </c>
      <c r="B3467" s="4">
        <v>44854</v>
      </c>
      <c r="C3467" t="s">
        <v>1063</v>
      </c>
      <c r="D3467" t="s">
        <v>1064</v>
      </c>
      <c r="E3467" s="4">
        <v>46767</v>
      </c>
      <c r="F3467" s="6">
        <v>5.6000000000000001E-2</v>
      </c>
      <c r="K3467" s="6">
        <v>6.9699999999999998E-2</v>
      </c>
      <c r="N3467" s="8">
        <v>1382236</v>
      </c>
      <c r="O3467" s="8">
        <v>1804024.9479999999</v>
      </c>
      <c r="P3467" s="8">
        <v>1382236</v>
      </c>
      <c r="Q3467" s="8">
        <v>1804024.9479999999</v>
      </c>
      <c r="R3467" s="8">
        <v>1382236</v>
      </c>
      <c r="S3467" s="8">
        <v>1804024.9479999999</v>
      </c>
      <c r="T3467" s="8">
        <v>1</v>
      </c>
      <c r="U3467" s="6"/>
      <c r="V3467">
        <f t="shared" si="282"/>
        <v>2022</v>
      </c>
      <c r="W3467">
        <f t="shared" si="283"/>
        <v>2022</v>
      </c>
      <c r="X3467" t="str">
        <f t="shared" si="284"/>
        <v>FR00</v>
      </c>
    </row>
    <row r="3468" spans="1:24" x14ac:dyDescent="0.2">
      <c r="A3468" s="4">
        <v>44851</v>
      </c>
      <c r="B3468" s="4">
        <v>44854</v>
      </c>
      <c r="C3468" t="s">
        <v>1063</v>
      </c>
      <c r="D3468" t="s">
        <v>1065</v>
      </c>
      <c r="E3468" s="4">
        <v>48228</v>
      </c>
      <c r="F3468" s="6">
        <v>0.03</v>
      </c>
      <c r="N3468" s="8">
        <v>421788.94799999997</v>
      </c>
      <c r="P3468" s="8">
        <v>421788.94799999997</v>
      </c>
      <c r="R3468" s="8">
        <v>421788.94799999997</v>
      </c>
      <c r="T3468" s="8">
        <v>1</v>
      </c>
      <c r="U3468" s="6"/>
      <c r="V3468">
        <f t="shared" si="282"/>
        <v>2022</v>
      </c>
      <c r="W3468">
        <f t="shared" si="283"/>
        <v>2022</v>
      </c>
      <c r="X3468" t="str">
        <f t="shared" si="284"/>
        <v>USDF</v>
      </c>
    </row>
    <row r="3469" spans="1:24" x14ac:dyDescent="0.2">
      <c r="A3469" s="4">
        <v>44852</v>
      </c>
      <c r="B3469" s="4">
        <v>44854</v>
      </c>
      <c r="C3469" t="s">
        <v>1053</v>
      </c>
      <c r="D3469" t="s">
        <v>1155</v>
      </c>
      <c r="E3469" s="4">
        <v>45020</v>
      </c>
      <c r="F3469" s="6" t="s">
        <v>630</v>
      </c>
      <c r="G3469" s="6">
        <v>4.4999999999999998E-2</v>
      </c>
      <c r="H3469" s="6">
        <v>4.6833300000000001E-2</v>
      </c>
      <c r="I3469" s="6">
        <v>4.8000000000000001E-2</v>
      </c>
      <c r="J3469" s="6">
        <v>4.4999999999999998E-2</v>
      </c>
      <c r="K3469" s="6" t="s">
        <v>21</v>
      </c>
      <c r="L3469" s="6" t="s">
        <v>21</v>
      </c>
      <c r="M3469" s="8">
        <v>5000000</v>
      </c>
      <c r="N3469" s="8">
        <v>300000</v>
      </c>
      <c r="O3469" s="8">
        <v>6403200</v>
      </c>
      <c r="P3469" s="8">
        <v>0</v>
      </c>
      <c r="Q3469" s="8">
        <v>2133857</v>
      </c>
      <c r="R3469" s="8" t="s">
        <v>21</v>
      </c>
      <c r="S3469" s="8">
        <v>1890000</v>
      </c>
      <c r="T3469" s="8">
        <v>0</v>
      </c>
      <c r="U3469" s="6">
        <v>3.8800000000000001E-2</v>
      </c>
      <c r="V3469">
        <f t="shared" si="282"/>
        <v>2022</v>
      </c>
      <c r="W3469">
        <f t="shared" si="283"/>
        <v>2022</v>
      </c>
      <c r="X3469" t="str">
        <f t="shared" si="284"/>
        <v>SPNS</v>
      </c>
    </row>
    <row r="3470" spans="1:24" x14ac:dyDescent="0.2">
      <c r="A3470" s="4">
        <v>44852</v>
      </c>
      <c r="B3470" s="4">
        <v>44854</v>
      </c>
      <c r="C3470" t="s">
        <v>1053</v>
      </c>
      <c r="D3470" t="s">
        <v>1124</v>
      </c>
      <c r="E3470" s="4">
        <v>45884</v>
      </c>
      <c r="F3470" s="6">
        <v>5.3749999999999999E-2</v>
      </c>
      <c r="G3470" s="6">
        <v>6.0999999999999999E-2</v>
      </c>
      <c r="H3470" s="6">
        <v>6.5163399999999996E-2</v>
      </c>
      <c r="I3470" s="6">
        <v>6.88E-2</v>
      </c>
      <c r="J3470" s="6">
        <v>6.0999999999999999E-2</v>
      </c>
      <c r="K3470" s="6">
        <v>6.19841E-2</v>
      </c>
      <c r="L3470" s="6">
        <v>6.3E-2</v>
      </c>
      <c r="N3470" s="8">
        <v>1343000</v>
      </c>
      <c r="P3470" s="8">
        <v>635000</v>
      </c>
      <c r="R3470" s="8">
        <v>495000</v>
      </c>
      <c r="T3470" s="8">
        <v>2.7131313131313131</v>
      </c>
      <c r="U3470" s="6">
        <v>6.3E-2</v>
      </c>
      <c r="V3470">
        <f t="shared" si="282"/>
        <v>2022</v>
      </c>
      <c r="W3470">
        <f t="shared" si="283"/>
        <v>2022</v>
      </c>
      <c r="X3470" t="str">
        <f t="shared" si="284"/>
        <v>PBS0</v>
      </c>
    </row>
    <row r="3471" spans="1:24" x14ac:dyDescent="0.2">
      <c r="A3471" s="4">
        <v>44852</v>
      </c>
      <c r="B3471" s="4">
        <v>44854</v>
      </c>
      <c r="C3471" t="s">
        <v>1053</v>
      </c>
      <c r="D3471" t="s">
        <v>332</v>
      </c>
      <c r="E3471" s="4">
        <v>46402</v>
      </c>
      <c r="F3471" s="6">
        <v>0.06</v>
      </c>
      <c r="G3471" s="6">
        <v>6.9000000000000006E-2</v>
      </c>
      <c r="H3471" s="6">
        <v>6.9703500000000002E-2</v>
      </c>
      <c r="I3471" s="6">
        <v>7.0099999999999996E-2</v>
      </c>
      <c r="J3471" s="6">
        <v>6.9000000000000006E-2</v>
      </c>
      <c r="K3471" s="6">
        <v>6.9288299999999997E-2</v>
      </c>
      <c r="L3471" s="6">
        <v>6.9599999999999995E-2</v>
      </c>
      <c r="N3471" s="8">
        <v>476000</v>
      </c>
      <c r="P3471" s="8">
        <v>110000</v>
      </c>
      <c r="R3471" s="8">
        <v>110000</v>
      </c>
      <c r="T3471" s="8">
        <v>4.3272727272727272</v>
      </c>
      <c r="U3471" s="6">
        <v>6.93E-2</v>
      </c>
      <c r="V3471">
        <f t="shared" si="282"/>
        <v>2022</v>
      </c>
      <c r="W3471">
        <f t="shared" si="283"/>
        <v>2022</v>
      </c>
      <c r="X3471" t="str">
        <f t="shared" si="284"/>
        <v>PBS0</v>
      </c>
    </row>
    <row r="3472" spans="1:24" x14ac:dyDescent="0.2">
      <c r="A3472" s="4">
        <v>44852</v>
      </c>
      <c r="B3472" s="4">
        <v>44854</v>
      </c>
      <c r="C3472" t="s">
        <v>1053</v>
      </c>
      <c r="D3472" t="s">
        <v>1145</v>
      </c>
      <c r="E3472" s="4">
        <v>47376</v>
      </c>
      <c r="F3472" s="6">
        <v>6.6250000000000003E-2</v>
      </c>
      <c r="G3472" s="6">
        <v>6.6400000000000001E-2</v>
      </c>
      <c r="H3472" s="6">
        <v>6.7716700000000005E-2</v>
      </c>
      <c r="I3472" s="6">
        <v>7.1300000000000002E-2</v>
      </c>
      <c r="J3472" s="6">
        <v>6.6400000000000001E-2</v>
      </c>
      <c r="K3472" s="6">
        <v>6.7293199999999997E-2</v>
      </c>
      <c r="L3472" s="6">
        <v>6.8699999999999997E-2</v>
      </c>
      <c r="N3472" s="8">
        <v>1655000</v>
      </c>
      <c r="P3472" s="8">
        <v>600000</v>
      </c>
      <c r="R3472" s="8">
        <v>525000</v>
      </c>
      <c r="T3472" s="8">
        <v>3.1523809523809523</v>
      </c>
      <c r="U3472" s="6">
        <v>6.9699999999999998E-2</v>
      </c>
      <c r="V3472">
        <f t="shared" si="282"/>
        <v>2022</v>
      </c>
      <c r="W3472">
        <f t="shared" si="283"/>
        <v>2022</v>
      </c>
      <c r="X3472" t="str">
        <f t="shared" si="284"/>
        <v>PBSG</v>
      </c>
    </row>
    <row r="3473" spans="1:24" x14ac:dyDescent="0.2">
      <c r="A3473" s="4">
        <v>44852</v>
      </c>
      <c r="B3473" s="4">
        <v>44854</v>
      </c>
      <c r="C3473" t="s">
        <v>1053</v>
      </c>
      <c r="D3473" t="s">
        <v>981</v>
      </c>
      <c r="E3473" s="4">
        <v>49018</v>
      </c>
      <c r="F3473" s="6">
        <v>6.3750000000000001E-2</v>
      </c>
      <c r="G3473" s="6">
        <v>7.4399999999999994E-2</v>
      </c>
      <c r="H3473" s="6">
        <v>7.7813599999999997E-2</v>
      </c>
      <c r="I3473" s="6">
        <v>7.9500000000000001E-2</v>
      </c>
      <c r="J3473" s="6">
        <v>7.4399999999999994E-2</v>
      </c>
      <c r="K3473" s="6">
        <v>7.5597399999999995E-2</v>
      </c>
      <c r="L3473" s="6">
        <v>7.5899999999999995E-2</v>
      </c>
      <c r="N3473" s="8">
        <v>2362000</v>
      </c>
      <c r="P3473" s="8">
        <v>550000</v>
      </c>
      <c r="R3473" s="8">
        <v>550000</v>
      </c>
      <c r="T3473" s="8">
        <v>4.2945454545454549</v>
      </c>
      <c r="U3473" s="6">
        <v>7.5600000000000001E-2</v>
      </c>
      <c r="V3473">
        <f t="shared" si="282"/>
        <v>2022</v>
      </c>
      <c r="W3473">
        <f t="shared" si="283"/>
        <v>2022</v>
      </c>
      <c r="X3473" t="str">
        <f t="shared" si="284"/>
        <v>PBS0</v>
      </c>
    </row>
    <row r="3474" spans="1:24" x14ac:dyDescent="0.2">
      <c r="A3474" s="4">
        <v>44852</v>
      </c>
      <c r="B3474" s="4">
        <v>44854</v>
      </c>
      <c r="C3474" t="s">
        <v>1053</v>
      </c>
      <c r="D3474" t="s">
        <v>1056</v>
      </c>
      <c r="E3474" s="4">
        <v>53858</v>
      </c>
      <c r="F3474" s="6">
        <v>6.7500000000000004E-2</v>
      </c>
      <c r="G3474" s="6">
        <v>7.4399999999999994E-2</v>
      </c>
      <c r="H3474" s="6">
        <v>7.5385800000000003E-2</v>
      </c>
      <c r="I3474" s="6">
        <v>7.7499999999999999E-2</v>
      </c>
      <c r="J3474" s="6">
        <v>7.4399999999999994E-2</v>
      </c>
      <c r="K3474" s="6">
        <v>7.5097399999999995E-2</v>
      </c>
      <c r="L3474" s="6">
        <v>7.5899999999999995E-2</v>
      </c>
      <c r="N3474" s="8">
        <v>267200</v>
      </c>
      <c r="P3474" s="8">
        <v>238857</v>
      </c>
      <c r="R3474" s="8">
        <v>210000</v>
      </c>
      <c r="T3474" s="8">
        <v>1.2723809523809524</v>
      </c>
      <c r="U3474" s="6">
        <v>7.5800000000000006E-2</v>
      </c>
      <c r="V3474">
        <f t="shared" si="282"/>
        <v>2022</v>
      </c>
      <c r="W3474">
        <f t="shared" si="283"/>
        <v>2022</v>
      </c>
      <c r="X3474" t="str">
        <f t="shared" si="284"/>
        <v>PBS0</v>
      </c>
    </row>
    <row r="3475" spans="1:24" x14ac:dyDescent="0.2">
      <c r="A3475" s="4">
        <v>44853</v>
      </c>
      <c r="B3475" s="4">
        <v>44854</v>
      </c>
      <c r="C3475" t="s">
        <v>1069</v>
      </c>
      <c r="D3475" t="s">
        <v>1124</v>
      </c>
      <c r="E3475" s="4">
        <v>45884</v>
      </c>
      <c r="F3475" s="6">
        <v>5.3749999999999999E-2</v>
      </c>
      <c r="G3475" s="6">
        <v>6.0999999999999999E-2</v>
      </c>
      <c r="H3475" s="6">
        <v>6.5163399999999996E-2</v>
      </c>
      <c r="I3475" s="6">
        <v>6.88E-2</v>
      </c>
      <c r="J3475" s="6">
        <v>6.0999999999999999E-2</v>
      </c>
      <c r="K3475" s="6">
        <v>6.19841E-2</v>
      </c>
      <c r="L3475" s="6">
        <v>6.3E-2</v>
      </c>
      <c r="M3475" s="8">
        <v>3110000</v>
      </c>
      <c r="N3475" s="8">
        <v>276200</v>
      </c>
      <c r="O3475" s="8">
        <v>1999800</v>
      </c>
      <c r="P3475" s="8">
        <v>276200</v>
      </c>
      <c r="Q3475" s="8">
        <v>1999800</v>
      </c>
      <c r="R3475" s="8">
        <v>276200</v>
      </c>
      <c r="S3475" s="8">
        <v>1999800</v>
      </c>
      <c r="T3475" s="8">
        <v>1</v>
      </c>
      <c r="U3475" s="6">
        <v>6.3E-2</v>
      </c>
      <c r="V3475">
        <f t="shared" si="282"/>
        <v>2022</v>
      </c>
      <c r="W3475">
        <f t="shared" si="283"/>
        <v>2022</v>
      </c>
      <c r="X3475" t="str">
        <f t="shared" si="284"/>
        <v>PBS0</v>
      </c>
    </row>
    <row r="3476" spans="1:24" x14ac:dyDescent="0.2">
      <c r="A3476" s="4">
        <v>44853</v>
      </c>
      <c r="B3476" s="4">
        <v>44854</v>
      </c>
      <c r="C3476" t="s">
        <v>1069</v>
      </c>
      <c r="D3476" t="s">
        <v>332</v>
      </c>
      <c r="E3476" s="4">
        <v>46402</v>
      </c>
      <c r="F3476" s="6">
        <v>0.06</v>
      </c>
      <c r="G3476" s="6">
        <v>6.9000000000000006E-2</v>
      </c>
      <c r="H3476" s="6">
        <v>6.9703500000000002E-2</v>
      </c>
      <c r="I3476" s="6">
        <v>7.0099999999999996E-2</v>
      </c>
      <c r="J3476" s="6">
        <v>6.9000000000000006E-2</v>
      </c>
      <c r="K3476" s="6">
        <v>6.9288299999999997E-2</v>
      </c>
      <c r="L3476" s="6">
        <v>6.9599999999999995E-2</v>
      </c>
      <c r="N3476" s="8">
        <v>186100</v>
      </c>
      <c r="P3476" s="8">
        <v>186100</v>
      </c>
      <c r="R3476" s="8">
        <v>186100</v>
      </c>
      <c r="T3476" s="8">
        <v>1</v>
      </c>
      <c r="U3476" s="6">
        <v>6.93E-2</v>
      </c>
      <c r="V3476">
        <f t="shared" si="282"/>
        <v>2022</v>
      </c>
      <c r="W3476">
        <f t="shared" si="283"/>
        <v>2022</v>
      </c>
      <c r="X3476" t="str">
        <f t="shared" si="284"/>
        <v>PBS0</v>
      </c>
    </row>
    <row r="3477" spans="1:24" x14ac:dyDescent="0.2">
      <c r="A3477" s="4">
        <v>44853</v>
      </c>
      <c r="B3477" s="4">
        <v>44854</v>
      </c>
      <c r="C3477" t="s">
        <v>1069</v>
      </c>
      <c r="D3477" t="s">
        <v>1145</v>
      </c>
      <c r="E3477" s="4">
        <v>47376</v>
      </c>
      <c r="F3477" s="6">
        <v>6.6250000000000003E-2</v>
      </c>
      <c r="G3477" s="6">
        <v>6.6400000000000001E-2</v>
      </c>
      <c r="H3477" s="6">
        <v>6.7716700000000005E-2</v>
      </c>
      <c r="I3477" s="6">
        <v>7.1300000000000002E-2</v>
      </c>
      <c r="J3477" s="6">
        <v>6.6400000000000001E-2</v>
      </c>
      <c r="K3477" s="6">
        <v>6.7293199999999997E-2</v>
      </c>
      <c r="L3477" s="6">
        <v>6.8699999999999997E-2</v>
      </c>
      <c r="N3477" s="8">
        <v>735000</v>
      </c>
      <c r="P3477" s="8">
        <v>735000</v>
      </c>
      <c r="R3477" s="8">
        <v>735000</v>
      </c>
      <c r="T3477" s="8">
        <v>1</v>
      </c>
      <c r="U3477" s="6">
        <v>6.9699999999999998E-2</v>
      </c>
      <c r="V3477">
        <f t="shared" si="282"/>
        <v>2022</v>
      </c>
      <c r="W3477">
        <f t="shared" si="283"/>
        <v>2022</v>
      </c>
      <c r="X3477" t="str">
        <f t="shared" si="284"/>
        <v>PBSG</v>
      </c>
    </row>
    <row r="3478" spans="1:24" x14ac:dyDescent="0.2">
      <c r="A3478" s="4">
        <v>44853</v>
      </c>
      <c r="B3478" s="4">
        <v>44854</v>
      </c>
      <c r="C3478" t="s">
        <v>1069</v>
      </c>
      <c r="D3478" t="s">
        <v>981</v>
      </c>
      <c r="E3478" s="4">
        <v>49018</v>
      </c>
      <c r="F3478" s="6">
        <v>6.3750000000000001E-2</v>
      </c>
      <c r="G3478" s="6">
        <v>7.4399999999999994E-2</v>
      </c>
      <c r="H3478" s="6">
        <v>7.7813599999999997E-2</v>
      </c>
      <c r="I3478" s="6">
        <v>7.9500000000000001E-2</v>
      </c>
      <c r="J3478" s="6">
        <v>7.4399999999999994E-2</v>
      </c>
      <c r="K3478" s="6">
        <v>7.5597399999999995E-2</v>
      </c>
      <c r="L3478" s="6">
        <v>7.5899999999999995E-2</v>
      </c>
      <c r="N3478" s="8">
        <v>802500</v>
      </c>
      <c r="P3478" s="8">
        <v>802500</v>
      </c>
      <c r="R3478" s="8">
        <v>802500</v>
      </c>
      <c r="T3478" s="8">
        <v>1</v>
      </c>
      <c r="U3478" s="6">
        <v>7.5600000000000001E-2</v>
      </c>
      <c r="V3478">
        <f t="shared" si="282"/>
        <v>2022</v>
      </c>
      <c r="W3478">
        <f t="shared" si="283"/>
        <v>2022</v>
      </c>
      <c r="X3478" t="str">
        <f t="shared" si="284"/>
        <v>PBS0</v>
      </c>
    </row>
    <row r="3479" spans="1:24" x14ac:dyDescent="0.2">
      <c r="A3479" s="4">
        <v>44853</v>
      </c>
      <c r="B3479" s="4">
        <v>44854</v>
      </c>
      <c r="C3479" t="s">
        <v>1069</v>
      </c>
      <c r="D3479" t="s">
        <v>1056</v>
      </c>
      <c r="E3479" s="4">
        <v>53858</v>
      </c>
      <c r="F3479" s="6">
        <v>6.7500000000000004E-2</v>
      </c>
      <c r="G3479" s="6">
        <v>7.4399999999999994E-2</v>
      </c>
      <c r="H3479" s="6">
        <v>7.5385800000000003E-2</v>
      </c>
      <c r="I3479" s="6">
        <v>7.7499999999999999E-2</v>
      </c>
      <c r="J3479" s="6">
        <v>7.4399999999999994E-2</v>
      </c>
      <c r="K3479" s="6">
        <v>7.5097399999999995E-2</v>
      </c>
      <c r="L3479" s="6">
        <v>7.5899999999999995E-2</v>
      </c>
      <c r="N3479" s="8">
        <v>0</v>
      </c>
      <c r="P3479" s="8">
        <v>0</v>
      </c>
      <c r="R3479" s="8">
        <v>0</v>
      </c>
      <c r="T3479" s="8">
        <v>0</v>
      </c>
      <c r="U3479" s="6">
        <v>7.5800000000000006E-2</v>
      </c>
      <c r="V3479">
        <f t="shared" si="282"/>
        <v>2022</v>
      </c>
      <c r="W3479">
        <f t="shared" si="283"/>
        <v>2022</v>
      </c>
      <c r="X3479" t="str">
        <f t="shared" si="284"/>
        <v>PBS0</v>
      </c>
    </row>
    <row r="3480" spans="1:24" x14ac:dyDescent="0.2">
      <c r="A3480" s="4">
        <v>44858</v>
      </c>
      <c r="B3480" s="4">
        <v>44860</v>
      </c>
      <c r="C3480" t="s">
        <v>624</v>
      </c>
      <c r="D3480" t="s">
        <v>1158</v>
      </c>
      <c r="E3480" s="4">
        <v>45945</v>
      </c>
      <c r="F3480" s="6">
        <v>5.9499999999999997E-2</v>
      </c>
      <c r="K3480" s="6">
        <v>5.9499999999999997E-2</v>
      </c>
      <c r="M3480" s="8">
        <v>13017714</v>
      </c>
      <c r="N3480" s="8">
        <v>13017714</v>
      </c>
      <c r="O3480" s="8">
        <v>13017714</v>
      </c>
      <c r="P3480" s="8">
        <v>13017714</v>
      </c>
      <c r="Q3480" s="8">
        <v>13017714</v>
      </c>
      <c r="R3480" s="8">
        <v>13017714</v>
      </c>
      <c r="S3480" s="8">
        <v>13017714</v>
      </c>
      <c r="T3480" s="8">
        <v>0</v>
      </c>
      <c r="U3480" s="6"/>
      <c r="V3480">
        <f t="shared" si="282"/>
        <v>2022</v>
      </c>
      <c r="W3480">
        <f t="shared" si="283"/>
        <v>2022</v>
      </c>
      <c r="X3480" t="str">
        <f t="shared" si="284"/>
        <v>ORI0</v>
      </c>
    </row>
    <row r="3481" spans="1:24" x14ac:dyDescent="0.2">
      <c r="A3481" s="4">
        <v>44859</v>
      </c>
      <c r="B3481" s="4">
        <v>44861</v>
      </c>
      <c r="C3481" t="s">
        <v>628</v>
      </c>
      <c r="D3481" t="s">
        <v>1159</v>
      </c>
      <c r="E3481" s="4">
        <v>44951</v>
      </c>
      <c r="F3481" s="6" t="s">
        <v>630</v>
      </c>
      <c r="G3481" s="6">
        <v>0.04</v>
      </c>
      <c r="H3481" s="6">
        <v>4.2554099999999997E-2</v>
      </c>
      <c r="I3481" s="6">
        <v>4.65E-2</v>
      </c>
      <c r="J3481" s="6">
        <v>0.04</v>
      </c>
      <c r="K3481" s="6">
        <v>4.2000000000000003E-2</v>
      </c>
      <c r="L3481" s="6">
        <v>4.2500000000000003E-2</v>
      </c>
      <c r="M3481" s="8">
        <v>10000000</v>
      </c>
      <c r="N3481" s="8">
        <v>185000</v>
      </c>
      <c r="O3481" s="8">
        <v>17088100</v>
      </c>
      <c r="P3481" s="8">
        <v>150000</v>
      </c>
      <c r="Q3481" s="8">
        <v>12154285</v>
      </c>
      <c r="R3481" s="8">
        <v>150000</v>
      </c>
      <c r="S3481" s="8">
        <v>12154285</v>
      </c>
      <c r="T3481" s="8">
        <v>1.2333333333333334</v>
      </c>
      <c r="U3481" s="6">
        <v>4.2500000000000003E-2</v>
      </c>
      <c r="V3481">
        <f t="shared" si="282"/>
        <v>2022</v>
      </c>
      <c r="W3481">
        <f t="shared" si="283"/>
        <v>2022</v>
      </c>
      <c r="X3481" t="str">
        <f t="shared" si="284"/>
        <v>SPN0</v>
      </c>
    </row>
    <row r="3482" spans="1:24" x14ac:dyDescent="0.2">
      <c r="A3482" s="4">
        <v>44859</v>
      </c>
      <c r="B3482" s="4">
        <v>44861</v>
      </c>
      <c r="C3482" t="s">
        <v>628</v>
      </c>
      <c r="D3482" t="s">
        <v>1115</v>
      </c>
      <c r="E3482" s="4">
        <v>45127</v>
      </c>
      <c r="F3482" s="6" t="s">
        <v>630</v>
      </c>
      <c r="G3482" s="6">
        <v>4.3499999999999997E-2</v>
      </c>
      <c r="H3482" s="6">
        <v>5.0941199999999999E-2</v>
      </c>
      <c r="I3482" s="6">
        <v>6.0499999999999998E-2</v>
      </c>
      <c r="J3482" s="6">
        <v>4.3499999999999997E-2</v>
      </c>
      <c r="K3482" s="6">
        <v>4.3999999999999997E-2</v>
      </c>
      <c r="L3482" s="6">
        <v>4.4499999999999998E-2</v>
      </c>
      <c r="N3482" s="8">
        <v>425000</v>
      </c>
      <c r="P3482" s="8">
        <v>100000</v>
      </c>
      <c r="R3482" s="8">
        <v>100000</v>
      </c>
      <c r="T3482" s="8">
        <v>4.25</v>
      </c>
      <c r="U3482" s="6">
        <v>4.4999999999999998E-2</v>
      </c>
      <c r="V3482">
        <f t="shared" si="282"/>
        <v>2022</v>
      </c>
      <c r="W3482">
        <f t="shared" si="283"/>
        <v>2022</v>
      </c>
      <c r="X3482" t="str">
        <f t="shared" si="284"/>
        <v>SPN1</v>
      </c>
    </row>
    <row r="3483" spans="1:24" x14ac:dyDescent="0.2">
      <c r="A3483" s="4">
        <v>44859</v>
      </c>
      <c r="B3483" s="4">
        <v>44861</v>
      </c>
      <c r="C3483" t="s">
        <v>628</v>
      </c>
      <c r="D3483" t="s">
        <v>1120</v>
      </c>
      <c r="E3483" s="4">
        <v>46980</v>
      </c>
      <c r="F3483" s="6">
        <v>6.3750000000000001E-2</v>
      </c>
      <c r="G3483" s="6">
        <v>7.4200000000000002E-2</v>
      </c>
      <c r="H3483" s="6">
        <v>7.4979199999999996E-2</v>
      </c>
      <c r="I3483" s="6">
        <v>7.7899999999999997E-2</v>
      </c>
      <c r="J3483" s="6">
        <v>7.4200000000000002E-2</v>
      </c>
      <c r="K3483" s="6">
        <v>7.4798000000000003E-2</v>
      </c>
      <c r="L3483" s="6">
        <v>7.5200000000000003E-2</v>
      </c>
      <c r="N3483" s="8">
        <v>4999000</v>
      </c>
      <c r="P3483" s="8">
        <v>3500000</v>
      </c>
      <c r="R3483" s="8">
        <v>3500000</v>
      </c>
      <c r="T3483" s="8">
        <v>1.4282857142857144</v>
      </c>
      <c r="U3483" s="6">
        <v>7.4800000000000005E-2</v>
      </c>
      <c r="V3483">
        <f t="shared" si="282"/>
        <v>2022</v>
      </c>
      <c r="W3483">
        <f t="shared" si="283"/>
        <v>2022</v>
      </c>
      <c r="X3483" t="str">
        <f t="shared" si="284"/>
        <v>FR00</v>
      </c>
    </row>
    <row r="3484" spans="1:24" x14ac:dyDescent="0.2">
      <c r="A3484" s="4">
        <v>44859</v>
      </c>
      <c r="B3484" s="4">
        <v>44861</v>
      </c>
      <c r="C3484" t="s">
        <v>628</v>
      </c>
      <c r="D3484" t="s">
        <v>1160</v>
      </c>
      <c r="E3484" s="4">
        <v>47771</v>
      </c>
      <c r="F3484" s="6">
        <v>7.3749999999999996E-2</v>
      </c>
      <c r="G3484" s="6">
        <v>7.3999999999999996E-2</v>
      </c>
      <c r="H3484" s="6">
        <v>7.4886400000000006E-2</v>
      </c>
      <c r="I3484" s="6">
        <v>7.6799999999999993E-2</v>
      </c>
      <c r="J3484" s="6">
        <v>7.3999999999999996E-2</v>
      </c>
      <c r="K3484" s="6">
        <v>7.4886400000000006E-2</v>
      </c>
      <c r="L3484" s="6">
        <v>7.6799999999999993E-2</v>
      </c>
      <c r="N3484" s="8">
        <v>2260000</v>
      </c>
      <c r="P3484" s="8">
        <v>2260000</v>
      </c>
      <c r="R3484" s="8">
        <v>2260000</v>
      </c>
      <c r="T3484" s="8">
        <v>1</v>
      </c>
      <c r="U3484" s="6">
        <v>7.51E-2</v>
      </c>
      <c r="V3484">
        <f t="shared" si="282"/>
        <v>2022</v>
      </c>
      <c r="W3484">
        <f t="shared" si="283"/>
        <v>2022</v>
      </c>
      <c r="X3484" t="str">
        <f t="shared" si="284"/>
        <v>FRSD</v>
      </c>
    </row>
    <row r="3485" spans="1:24" x14ac:dyDescent="0.2">
      <c r="A3485" s="4">
        <v>44859</v>
      </c>
      <c r="B3485" s="4">
        <v>44861</v>
      </c>
      <c r="C3485" t="s">
        <v>628</v>
      </c>
      <c r="D3485" t="s">
        <v>1121</v>
      </c>
      <c r="E3485" s="4">
        <v>48625</v>
      </c>
      <c r="F3485" s="6">
        <v>7.0000000000000007E-2</v>
      </c>
      <c r="G3485" s="6">
        <v>7.5800000000000006E-2</v>
      </c>
      <c r="H3485" s="6">
        <v>7.7243999999999993E-2</v>
      </c>
      <c r="I3485" s="6">
        <v>7.9399999999999998E-2</v>
      </c>
      <c r="J3485" s="6">
        <v>7.5800000000000006E-2</v>
      </c>
      <c r="K3485" s="6">
        <v>7.6793600000000004E-2</v>
      </c>
      <c r="L3485" s="6">
        <v>7.7200000000000005E-2</v>
      </c>
      <c r="N3485" s="8">
        <v>6734700</v>
      </c>
      <c r="P3485" s="8">
        <v>4300000</v>
      </c>
      <c r="R3485" s="8">
        <v>4300000</v>
      </c>
      <c r="T3485" s="8">
        <v>1.5662093023255814</v>
      </c>
      <c r="U3485" s="6">
        <v>7.6799999999999993E-2</v>
      </c>
      <c r="V3485">
        <f t="shared" si="282"/>
        <v>2022</v>
      </c>
      <c r="W3485">
        <f t="shared" si="283"/>
        <v>2022</v>
      </c>
      <c r="X3485" t="str">
        <f t="shared" si="284"/>
        <v>FR00</v>
      </c>
    </row>
    <row r="3486" spans="1:24" x14ac:dyDescent="0.2">
      <c r="A3486" s="4">
        <v>44859</v>
      </c>
      <c r="B3486" s="4">
        <v>44861</v>
      </c>
      <c r="C3486" t="s">
        <v>628</v>
      </c>
      <c r="D3486" t="s">
        <v>1144</v>
      </c>
      <c r="E3486" s="4">
        <v>50571</v>
      </c>
      <c r="F3486" s="6">
        <v>7.1249999999999994E-2</v>
      </c>
      <c r="G3486" s="6">
        <v>7.4999999999999997E-2</v>
      </c>
      <c r="H3486" s="6">
        <v>7.5729699999999997E-2</v>
      </c>
      <c r="I3486" s="6">
        <v>7.7799999999999994E-2</v>
      </c>
      <c r="J3486" s="6">
        <v>7.4999999999999997E-2</v>
      </c>
      <c r="K3486" s="6">
        <v>7.5646699999999997E-2</v>
      </c>
      <c r="L3486" s="6">
        <v>7.7700000000000005E-2</v>
      </c>
      <c r="N3486" s="8">
        <v>1858600</v>
      </c>
      <c r="P3486" s="8">
        <v>1800000</v>
      </c>
      <c r="R3486" s="8">
        <v>1800000</v>
      </c>
      <c r="T3486" s="8">
        <v>1.0325555555555554</v>
      </c>
      <c r="U3486" s="6">
        <v>7.5700000000000003E-2</v>
      </c>
      <c r="V3486">
        <f t="shared" si="282"/>
        <v>2022</v>
      </c>
      <c r="W3486">
        <f t="shared" si="283"/>
        <v>2022</v>
      </c>
      <c r="X3486" t="str">
        <f t="shared" si="284"/>
        <v>FR00</v>
      </c>
    </row>
    <row r="3487" spans="1:24" x14ac:dyDescent="0.2">
      <c r="A3487" s="4">
        <v>44859</v>
      </c>
      <c r="B3487" s="4">
        <v>44861</v>
      </c>
      <c r="C3487" t="s">
        <v>628</v>
      </c>
      <c r="D3487" t="s">
        <v>1122</v>
      </c>
      <c r="E3487" s="4">
        <v>52397</v>
      </c>
      <c r="F3487" s="6">
        <v>7.1249999999999994E-2</v>
      </c>
      <c r="G3487" s="6">
        <v>7.5700000000000003E-2</v>
      </c>
      <c r="H3487" s="6">
        <v>7.7196699999999993E-2</v>
      </c>
      <c r="I3487" s="6">
        <v>7.8200000000000006E-2</v>
      </c>
      <c r="J3487" s="6">
        <v>7.5700000000000003E-2</v>
      </c>
      <c r="K3487" s="6" t="s">
        <v>21</v>
      </c>
      <c r="L3487" s="6" t="s">
        <v>21</v>
      </c>
      <c r="N3487" s="8">
        <v>494800</v>
      </c>
      <c r="P3487" s="8">
        <v>0</v>
      </c>
      <c r="R3487" s="8">
        <v>0</v>
      </c>
      <c r="T3487" s="8">
        <v>0</v>
      </c>
      <c r="U3487" s="6">
        <v>7.5999999999999998E-2</v>
      </c>
      <c r="V3487">
        <f t="shared" si="282"/>
        <v>2022</v>
      </c>
      <c r="W3487">
        <f t="shared" si="283"/>
        <v>2022</v>
      </c>
      <c r="X3487" t="str">
        <f t="shared" si="284"/>
        <v>FR00</v>
      </c>
    </row>
    <row r="3488" spans="1:24" x14ac:dyDescent="0.2">
      <c r="A3488" s="4">
        <v>44859</v>
      </c>
      <c r="B3488" s="4">
        <v>44861</v>
      </c>
      <c r="C3488" t="s">
        <v>628</v>
      </c>
      <c r="D3488" t="s">
        <v>975</v>
      </c>
      <c r="E3488" s="4">
        <v>55380</v>
      </c>
      <c r="F3488" s="6">
        <v>6.8750000000000006E-2</v>
      </c>
      <c r="G3488" s="6">
        <v>7.4999999999999997E-2</v>
      </c>
      <c r="H3488" s="6">
        <v>7.5487100000000001E-2</v>
      </c>
      <c r="I3488" s="6">
        <v>7.6300000000000007E-2</v>
      </c>
      <c r="J3488" s="6">
        <v>7.4999999999999997E-2</v>
      </c>
      <c r="K3488" s="6">
        <v>7.5487100000000001E-2</v>
      </c>
      <c r="L3488" s="6">
        <v>7.6300000000000007E-2</v>
      </c>
      <c r="N3488" s="8">
        <v>131000</v>
      </c>
      <c r="P3488" s="8">
        <v>44285</v>
      </c>
      <c r="R3488" s="8">
        <v>44285</v>
      </c>
      <c r="T3488" s="8">
        <v>2.9581122276165743</v>
      </c>
      <c r="U3488" s="6">
        <v>7.5800000000000006E-2</v>
      </c>
      <c r="V3488">
        <f t="shared" si="282"/>
        <v>2022</v>
      </c>
      <c r="W3488">
        <f t="shared" si="283"/>
        <v>2022</v>
      </c>
      <c r="X3488" t="str">
        <f t="shared" si="284"/>
        <v>FR00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1A07-AA49-C642-8603-3E53B0D4DBC8}">
  <dimension ref="A3:B224"/>
  <sheetViews>
    <sheetView topLeftCell="A191" workbookViewId="0">
      <selection activeCell="B196" sqref="B196"/>
    </sheetView>
  </sheetViews>
  <sheetFormatPr baseColWidth="10" defaultRowHeight="16" x14ac:dyDescent="0.2"/>
  <cols>
    <col min="1" max="1" width="13" bestFit="1" customWidth="1"/>
    <col min="2" max="2" width="21.6640625" bestFit="1" customWidth="1"/>
  </cols>
  <sheetData>
    <row r="3" spans="1:2" x14ac:dyDescent="0.2">
      <c r="A3" s="9" t="s">
        <v>102</v>
      </c>
      <c r="B3" t="s">
        <v>101</v>
      </c>
    </row>
    <row r="4" spans="1:2" x14ac:dyDescent="0.2">
      <c r="A4" s="10">
        <v>2009</v>
      </c>
      <c r="B4" s="11">
        <v>320900243.69999999</v>
      </c>
    </row>
    <row r="5" spans="1:2" x14ac:dyDescent="0.2">
      <c r="A5" s="20" t="s">
        <v>103</v>
      </c>
      <c r="B5" s="11">
        <v>107582100</v>
      </c>
    </row>
    <row r="6" spans="1:2" x14ac:dyDescent="0.2">
      <c r="A6" s="20" t="s">
        <v>104</v>
      </c>
      <c r="B6" s="11">
        <v>5370000</v>
      </c>
    </row>
    <row r="7" spans="1:2" x14ac:dyDescent="0.2">
      <c r="A7" s="20" t="s">
        <v>105</v>
      </c>
      <c r="B7" s="11">
        <v>8536730</v>
      </c>
    </row>
    <row r="8" spans="1:2" x14ac:dyDescent="0.2">
      <c r="A8" s="20" t="s">
        <v>106</v>
      </c>
      <c r="B8" s="11">
        <v>31947418.75</v>
      </c>
    </row>
    <row r="9" spans="1:2" x14ac:dyDescent="0.2">
      <c r="A9" s="20" t="s">
        <v>107</v>
      </c>
      <c r="B9" s="11">
        <v>52836767.75</v>
      </c>
    </row>
    <row r="10" spans="1:2" x14ac:dyDescent="0.2">
      <c r="A10" s="20" t="s">
        <v>108</v>
      </c>
      <c r="B10" s="11">
        <v>8129937.2000000002</v>
      </c>
    </row>
    <row r="11" spans="1:2" x14ac:dyDescent="0.2">
      <c r="A11" s="20" t="s">
        <v>109</v>
      </c>
      <c r="B11" s="11">
        <v>2686000</v>
      </c>
    </row>
    <row r="12" spans="1:2" x14ac:dyDescent="0.2">
      <c r="A12" s="20" t="s">
        <v>110</v>
      </c>
      <c r="B12" s="11">
        <v>7111000</v>
      </c>
    </row>
    <row r="13" spans="1:2" x14ac:dyDescent="0.2">
      <c r="A13" s="20" t="s">
        <v>111</v>
      </c>
      <c r="B13" s="11">
        <v>84134000</v>
      </c>
    </row>
    <row r="14" spans="1:2" x14ac:dyDescent="0.2">
      <c r="A14" s="20" t="s">
        <v>112</v>
      </c>
      <c r="B14" s="11">
        <v>500000</v>
      </c>
    </row>
    <row r="15" spans="1:2" x14ac:dyDescent="0.2">
      <c r="A15" s="20" t="s">
        <v>113</v>
      </c>
      <c r="B15" s="11">
        <v>5556290</v>
      </c>
    </row>
    <row r="16" spans="1:2" x14ac:dyDescent="0.2">
      <c r="A16" s="20" t="s">
        <v>114</v>
      </c>
      <c r="B16" s="11">
        <v>6510000</v>
      </c>
    </row>
    <row r="17" spans="1:2" x14ac:dyDescent="0.2">
      <c r="A17" s="10">
        <v>2010</v>
      </c>
      <c r="B17" s="11">
        <v>417784067.80000001</v>
      </c>
    </row>
    <row r="18" spans="1:2" x14ac:dyDescent="0.2">
      <c r="A18" s="20" t="s">
        <v>103</v>
      </c>
      <c r="B18" s="11">
        <v>194370200</v>
      </c>
    </row>
    <row r="19" spans="1:2" x14ac:dyDescent="0.2">
      <c r="A19" s="20" t="s">
        <v>104</v>
      </c>
      <c r="B19" s="11">
        <v>21587600</v>
      </c>
    </row>
    <row r="20" spans="1:2" x14ac:dyDescent="0.2">
      <c r="A20" s="20" t="s">
        <v>105</v>
      </c>
      <c r="B20" s="11">
        <v>8405785</v>
      </c>
    </row>
    <row r="21" spans="1:2" x14ac:dyDescent="0.2">
      <c r="A21" s="20" t="s">
        <v>108</v>
      </c>
      <c r="B21" s="11">
        <v>9326322.8000000007</v>
      </c>
    </row>
    <row r="22" spans="1:2" x14ac:dyDescent="0.2">
      <c r="A22" s="20" t="s">
        <v>109</v>
      </c>
      <c r="B22" s="11">
        <v>12783000</v>
      </c>
    </row>
    <row r="23" spans="1:2" x14ac:dyDescent="0.2">
      <c r="A23" s="20" t="s">
        <v>111</v>
      </c>
      <c r="B23" s="11">
        <v>121539800</v>
      </c>
    </row>
    <row r="24" spans="1:2" x14ac:dyDescent="0.2">
      <c r="A24" s="20" t="s">
        <v>207</v>
      </c>
      <c r="B24" s="11">
        <v>41737500</v>
      </c>
    </row>
    <row r="25" spans="1:2" x14ac:dyDescent="0.2">
      <c r="A25" s="20" t="s">
        <v>208</v>
      </c>
      <c r="B25" s="11">
        <v>8033860</v>
      </c>
    </row>
    <row r="26" spans="1:2" x14ac:dyDescent="0.2">
      <c r="A26" s="10">
        <v>2011</v>
      </c>
      <c r="B26" s="11">
        <v>574451775</v>
      </c>
    </row>
    <row r="27" spans="1:2" x14ac:dyDescent="0.2">
      <c r="A27" s="20" t="s">
        <v>103</v>
      </c>
      <c r="B27" s="11">
        <v>242647800</v>
      </c>
    </row>
    <row r="28" spans="1:2" x14ac:dyDescent="0.2">
      <c r="A28" s="20" t="s">
        <v>104</v>
      </c>
      <c r="B28" s="11">
        <v>21201000</v>
      </c>
    </row>
    <row r="29" spans="1:2" x14ac:dyDescent="0.2">
      <c r="A29" s="20" t="s">
        <v>105</v>
      </c>
      <c r="B29" s="11">
        <v>12308965</v>
      </c>
    </row>
    <row r="30" spans="1:2" x14ac:dyDescent="0.2">
      <c r="A30" s="20" t="s">
        <v>109</v>
      </c>
      <c r="B30" s="11">
        <v>11000000</v>
      </c>
    </row>
    <row r="31" spans="1:2" x14ac:dyDescent="0.2">
      <c r="A31" s="20" t="s">
        <v>110</v>
      </c>
      <c r="B31" s="11">
        <v>58727500</v>
      </c>
    </row>
    <row r="32" spans="1:2" x14ac:dyDescent="0.2">
      <c r="A32" s="20" t="s">
        <v>111</v>
      </c>
      <c r="B32" s="11">
        <v>93618500</v>
      </c>
    </row>
    <row r="33" spans="1:2" x14ac:dyDescent="0.2">
      <c r="A33" s="20" t="s">
        <v>208</v>
      </c>
      <c r="B33" s="11">
        <v>7341410</v>
      </c>
    </row>
    <row r="34" spans="1:2" x14ac:dyDescent="0.2">
      <c r="A34" s="20" t="s">
        <v>321</v>
      </c>
      <c r="B34" s="11">
        <v>59181300</v>
      </c>
    </row>
    <row r="35" spans="1:2" x14ac:dyDescent="0.2">
      <c r="A35" s="20" t="s">
        <v>322</v>
      </c>
      <c r="B35" s="11">
        <v>11024700</v>
      </c>
    </row>
    <row r="36" spans="1:2" x14ac:dyDescent="0.2">
      <c r="A36" s="20" t="s">
        <v>323</v>
      </c>
      <c r="B36" s="11">
        <v>19142100</v>
      </c>
    </row>
    <row r="37" spans="1:2" x14ac:dyDescent="0.2">
      <c r="A37" s="20" t="s">
        <v>324</v>
      </c>
      <c r="B37" s="11">
        <v>37999500</v>
      </c>
    </row>
    <row r="38" spans="1:2" x14ac:dyDescent="0.2">
      <c r="A38" s="20" t="s">
        <v>325</v>
      </c>
      <c r="B38" s="11">
        <v>259000</v>
      </c>
    </row>
    <row r="39" spans="1:2" x14ac:dyDescent="0.2">
      <c r="A39" s="10">
        <v>2012</v>
      </c>
      <c r="B39" s="11">
        <v>650421058</v>
      </c>
    </row>
    <row r="40" spans="1:2" x14ac:dyDescent="0.2">
      <c r="A40" s="20" t="s">
        <v>103</v>
      </c>
      <c r="B40" s="11">
        <v>298268400</v>
      </c>
    </row>
    <row r="41" spans="1:2" x14ac:dyDescent="0.2">
      <c r="A41" s="20" t="s">
        <v>104</v>
      </c>
      <c r="B41" s="11">
        <v>1676000</v>
      </c>
    </row>
    <row r="42" spans="1:2" x14ac:dyDescent="0.2">
      <c r="A42" s="20" t="s">
        <v>105</v>
      </c>
      <c r="B42" s="11">
        <v>12765145</v>
      </c>
    </row>
    <row r="43" spans="1:2" x14ac:dyDescent="0.2">
      <c r="A43" s="20" t="s">
        <v>108</v>
      </c>
      <c r="B43" s="11">
        <v>7012308</v>
      </c>
    </row>
    <row r="44" spans="1:2" x14ac:dyDescent="0.2">
      <c r="A44" s="20" t="s">
        <v>109</v>
      </c>
      <c r="B44" s="11">
        <v>15342000</v>
      </c>
    </row>
    <row r="45" spans="1:2" x14ac:dyDescent="0.2">
      <c r="A45" s="20" t="s">
        <v>208</v>
      </c>
      <c r="B45" s="11">
        <v>13613805</v>
      </c>
    </row>
    <row r="46" spans="1:2" x14ac:dyDescent="0.2">
      <c r="A46" s="20" t="s">
        <v>322</v>
      </c>
      <c r="B46" s="11">
        <v>7284000</v>
      </c>
    </row>
    <row r="47" spans="1:2" x14ac:dyDescent="0.2">
      <c r="A47" s="20" t="s">
        <v>323</v>
      </c>
      <c r="B47" s="11">
        <v>58483000</v>
      </c>
    </row>
    <row r="48" spans="1:2" x14ac:dyDescent="0.2">
      <c r="A48" s="20" t="s">
        <v>324</v>
      </c>
      <c r="B48" s="11">
        <v>73835900</v>
      </c>
    </row>
    <row r="49" spans="1:2" x14ac:dyDescent="0.2">
      <c r="A49" s="20" t="s">
        <v>395</v>
      </c>
      <c r="B49" s="11">
        <v>51356000</v>
      </c>
    </row>
    <row r="50" spans="1:2" x14ac:dyDescent="0.2">
      <c r="A50" s="20" t="s">
        <v>396</v>
      </c>
      <c r="B50" s="11">
        <v>41396500</v>
      </c>
    </row>
    <row r="51" spans="1:2" x14ac:dyDescent="0.2">
      <c r="A51" s="20" t="s">
        <v>397</v>
      </c>
      <c r="B51" s="11">
        <v>5528000</v>
      </c>
    </row>
    <row r="52" spans="1:2" x14ac:dyDescent="0.2">
      <c r="A52" s="20" t="s">
        <v>398</v>
      </c>
      <c r="B52" s="11">
        <v>54221000</v>
      </c>
    </row>
    <row r="53" spans="1:2" x14ac:dyDescent="0.2">
      <c r="A53" s="20" t="s">
        <v>399</v>
      </c>
      <c r="B53" s="11">
        <v>9639000</v>
      </c>
    </row>
    <row r="54" spans="1:2" x14ac:dyDescent="0.2">
      <c r="A54" s="10">
        <v>2013</v>
      </c>
      <c r="B54" s="11">
        <v>691549188.89999998</v>
      </c>
    </row>
    <row r="55" spans="1:2" x14ac:dyDescent="0.2">
      <c r="A55" s="20" t="s">
        <v>103</v>
      </c>
      <c r="B55" s="11">
        <v>300110800</v>
      </c>
    </row>
    <row r="56" spans="1:2" x14ac:dyDescent="0.2">
      <c r="A56" s="20" t="s">
        <v>105</v>
      </c>
      <c r="B56" s="11">
        <v>20367945</v>
      </c>
    </row>
    <row r="57" spans="1:2" x14ac:dyDescent="0.2">
      <c r="A57" s="20" t="s">
        <v>110</v>
      </c>
      <c r="B57" s="11">
        <v>0</v>
      </c>
    </row>
    <row r="58" spans="1:2" x14ac:dyDescent="0.2">
      <c r="A58" s="20" t="s">
        <v>208</v>
      </c>
      <c r="B58" s="11">
        <v>20870000</v>
      </c>
    </row>
    <row r="59" spans="1:2" x14ac:dyDescent="0.2">
      <c r="A59" s="20" t="s">
        <v>322</v>
      </c>
      <c r="B59" s="11">
        <v>48514000</v>
      </c>
    </row>
    <row r="60" spans="1:2" x14ac:dyDescent="0.2">
      <c r="A60" s="20" t="s">
        <v>323</v>
      </c>
      <c r="B60" s="11">
        <v>45548200</v>
      </c>
    </row>
    <row r="61" spans="1:2" x14ac:dyDescent="0.2">
      <c r="A61" s="20" t="s">
        <v>324</v>
      </c>
      <c r="B61" s="11">
        <v>89382200</v>
      </c>
    </row>
    <row r="62" spans="1:2" x14ac:dyDescent="0.2">
      <c r="A62" s="20" t="s">
        <v>325</v>
      </c>
      <c r="B62" s="11">
        <v>13943800</v>
      </c>
    </row>
    <row r="63" spans="1:2" x14ac:dyDescent="0.2">
      <c r="A63" s="20" t="s">
        <v>396</v>
      </c>
      <c r="B63" s="11">
        <v>8753000</v>
      </c>
    </row>
    <row r="64" spans="1:2" x14ac:dyDescent="0.2">
      <c r="A64" s="20" t="s">
        <v>398</v>
      </c>
      <c r="B64" s="11">
        <v>121537500</v>
      </c>
    </row>
    <row r="65" spans="1:2" x14ac:dyDescent="0.2">
      <c r="A65" s="20" t="s">
        <v>458</v>
      </c>
      <c r="B65" s="11">
        <v>19081923</v>
      </c>
    </row>
    <row r="66" spans="1:2" x14ac:dyDescent="0.2">
      <c r="A66" s="20" t="s">
        <v>459</v>
      </c>
      <c r="B66" s="11">
        <v>3439820.9</v>
      </c>
    </row>
    <row r="67" spans="1:2" x14ac:dyDescent="0.2">
      <c r="A67" s="10">
        <v>2014</v>
      </c>
      <c r="B67" s="11">
        <v>933485266.79999995</v>
      </c>
    </row>
    <row r="68" spans="1:2" x14ac:dyDescent="0.2">
      <c r="A68" s="20" t="s">
        <v>103</v>
      </c>
      <c r="B68" s="11">
        <v>366155100</v>
      </c>
    </row>
    <row r="69" spans="1:2" x14ac:dyDescent="0.2">
      <c r="A69" s="20" t="s">
        <v>105</v>
      </c>
      <c r="B69" s="11">
        <v>21336170</v>
      </c>
    </row>
    <row r="70" spans="1:2" x14ac:dyDescent="0.2">
      <c r="A70" s="20" t="s">
        <v>109</v>
      </c>
      <c r="B70" s="11">
        <v>12855000</v>
      </c>
    </row>
    <row r="71" spans="1:2" x14ac:dyDescent="0.2">
      <c r="A71" s="20" t="s">
        <v>112</v>
      </c>
      <c r="B71" s="11">
        <v>12400000</v>
      </c>
    </row>
    <row r="72" spans="1:2" x14ac:dyDescent="0.2">
      <c r="A72" s="20" t="s">
        <v>113</v>
      </c>
      <c r="B72" s="11">
        <v>19354490</v>
      </c>
    </row>
    <row r="73" spans="1:2" x14ac:dyDescent="0.2">
      <c r="A73" s="20" t="s">
        <v>322</v>
      </c>
      <c r="B73" s="11">
        <v>14292000</v>
      </c>
    </row>
    <row r="74" spans="1:2" x14ac:dyDescent="0.2">
      <c r="A74" s="20" t="s">
        <v>323</v>
      </c>
      <c r="B74" s="11">
        <v>26388400</v>
      </c>
    </row>
    <row r="75" spans="1:2" x14ac:dyDescent="0.2">
      <c r="A75" s="20" t="s">
        <v>324</v>
      </c>
      <c r="B75" s="11">
        <v>121662100</v>
      </c>
    </row>
    <row r="76" spans="1:2" x14ac:dyDescent="0.2">
      <c r="A76" s="20" t="s">
        <v>325</v>
      </c>
      <c r="B76" s="11">
        <v>15274300</v>
      </c>
    </row>
    <row r="77" spans="1:2" x14ac:dyDescent="0.2">
      <c r="A77" s="20" t="s">
        <v>395</v>
      </c>
      <c r="B77" s="11">
        <v>48468000</v>
      </c>
    </row>
    <row r="78" spans="1:2" x14ac:dyDescent="0.2">
      <c r="A78" s="20" t="s">
        <v>396</v>
      </c>
      <c r="B78" s="11">
        <v>3439200</v>
      </c>
    </row>
    <row r="79" spans="1:2" x14ac:dyDescent="0.2">
      <c r="A79" s="20" t="s">
        <v>397</v>
      </c>
      <c r="B79" s="11">
        <v>38747000</v>
      </c>
    </row>
    <row r="80" spans="1:2" x14ac:dyDescent="0.2">
      <c r="A80" s="20" t="s">
        <v>399</v>
      </c>
      <c r="B80" s="11">
        <v>118310000</v>
      </c>
    </row>
    <row r="81" spans="1:2" x14ac:dyDescent="0.2">
      <c r="A81" s="20" t="s">
        <v>459</v>
      </c>
      <c r="B81" s="11">
        <v>6825367.7999999998</v>
      </c>
    </row>
    <row r="82" spans="1:2" x14ac:dyDescent="0.2">
      <c r="A82" s="20" t="s">
        <v>504</v>
      </c>
      <c r="B82" s="11">
        <v>2395385</v>
      </c>
    </row>
    <row r="83" spans="1:2" x14ac:dyDescent="0.2">
      <c r="A83" s="20" t="s">
        <v>505</v>
      </c>
      <c r="B83" s="11">
        <v>105582754</v>
      </c>
    </row>
    <row r="84" spans="1:2" x14ac:dyDescent="0.2">
      <c r="A84" s="10">
        <v>2015</v>
      </c>
      <c r="B84" s="11">
        <v>1270373252.1070001</v>
      </c>
    </row>
    <row r="85" spans="1:2" x14ac:dyDescent="0.2">
      <c r="A85" s="20" t="s">
        <v>103</v>
      </c>
      <c r="B85" s="11">
        <v>405590000</v>
      </c>
    </row>
    <row r="86" spans="1:2" x14ac:dyDescent="0.2">
      <c r="A86" s="20" t="s">
        <v>105</v>
      </c>
      <c r="B86" s="11">
        <v>27707470</v>
      </c>
    </row>
    <row r="87" spans="1:2" x14ac:dyDescent="0.2">
      <c r="A87" s="20" t="s">
        <v>108</v>
      </c>
      <c r="B87" s="11">
        <v>11054000</v>
      </c>
    </row>
    <row r="88" spans="1:2" x14ac:dyDescent="0.2">
      <c r="A88" s="20" t="s">
        <v>109</v>
      </c>
      <c r="B88" s="11">
        <v>4500000</v>
      </c>
    </row>
    <row r="89" spans="1:2" x14ac:dyDescent="0.2">
      <c r="A89" s="20" t="s">
        <v>112</v>
      </c>
      <c r="B89" s="11">
        <v>22434119</v>
      </c>
    </row>
    <row r="90" spans="1:2" x14ac:dyDescent="0.2">
      <c r="A90" s="20" t="s">
        <v>208</v>
      </c>
      <c r="B90" s="11">
        <v>22438930</v>
      </c>
    </row>
    <row r="91" spans="1:2" x14ac:dyDescent="0.2">
      <c r="A91" s="20" t="s">
        <v>323</v>
      </c>
      <c r="B91" s="11">
        <v>33245000</v>
      </c>
    </row>
    <row r="92" spans="1:2" x14ac:dyDescent="0.2">
      <c r="A92" s="20" t="s">
        <v>324</v>
      </c>
      <c r="B92" s="11">
        <v>94049000</v>
      </c>
    </row>
    <row r="93" spans="1:2" x14ac:dyDescent="0.2">
      <c r="A93" s="20" t="s">
        <v>395</v>
      </c>
      <c r="B93" s="11">
        <v>355277681.56</v>
      </c>
    </row>
    <row r="94" spans="1:2" x14ac:dyDescent="0.2">
      <c r="A94" s="20" t="s">
        <v>396</v>
      </c>
      <c r="B94" s="11">
        <v>99217800</v>
      </c>
    </row>
    <row r="95" spans="1:2" x14ac:dyDescent="0.2">
      <c r="A95" s="20" t="s">
        <v>397</v>
      </c>
      <c r="B95" s="11">
        <v>58148143</v>
      </c>
    </row>
    <row r="96" spans="1:2" x14ac:dyDescent="0.2">
      <c r="A96" s="20" t="s">
        <v>399</v>
      </c>
      <c r="B96" s="11">
        <v>89834800</v>
      </c>
    </row>
    <row r="97" spans="1:2" x14ac:dyDescent="0.2">
      <c r="A97" s="20" t="s">
        <v>459</v>
      </c>
      <c r="B97" s="11">
        <v>11625862.9</v>
      </c>
    </row>
    <row r="98" spans="1:2" x14ac:dyDescent="0.2">
      <c r="A98" s="20" t="s">
        <v>505</v>
      </c>
      <c r="B98" s="11">
        <v>35250445.647000007</v>
      </c>
    </row>
    <row r="99" spans="1:2" x14ac:dyDescent="0.2">
      <c r="A99" s="10">
        <v>2016</v>
      </c>
      <c r="B99" s="11">
        <v>1267165000.9750001</v>
      </c>
    </row>
    <row r="100" spans="1:2" x14ac:dyDescent="0.2">
      <c r="A100" s="20" t="s">
        <v>103</v>
      </c>
      <c r="B100" s="11">
        <v>492344264</v>
      </c>
    </row>
    <row r="101" spans="1:2" x14ac:dyDescent="0.2">
      <c r="A101" s="20" t="s">
        <v>105</v>
      </c>
      <c r="B101" s="11">
        <v>19848720</v>
      </c>
    </row>
    <row r="102" spans="1:2" x14ac:dyDescent="0.2">
      <c r="A102" s="20" t="s">
        <v>108</v>
      </c>
      <c r="B102" s="11">
        <v>12761000</v>
      </c>
    </row>
    <row r="103" spans="1:2" x14ac:dyDescent="0.2">
      <c r="A103" s="20" t="s">
        <v>109</v>
      </c>
      <c r="B103" s="11">
        <v>1000000</v>
      </c>
    </row>
    <row r="104" spans="1:2" x14ac:dyDescent="0.2">
      <c r="A104" s="20" t="s">
        <v>112</v>
      </c>
      <c r="B104" s="11">
        <v>1626713</v>
      </c>
    </row>
    <row r="105" spans="1:2" x14ac:dyDescent="0.2">
      <c r="A105" s="20" t="s">
        <v>208</v>
      </c>
      <c r="B105" s="11">
        <v>31500000</v>
      </c>
    </row>
    <row r="106" spans="1:2" x14ac:dyDescent="0.2">
      <c r="A106" s="20" t="s">
        <v>323</v>
      </c>
      <c r="B106" s="11">
        <v>33801000</v>
      </c>
    </row>
    <row r="107" spans="1:2" x14ac:dyDescent="0.2">
      <c r="A107" s="20" t="s">
        <v>324</v>
      </c>
      <c r="B107" s="11">
        <v>77703400</v>
      </c>
    </row>
    <row r="108" spans="1:2" x14ac:dyDescent="0.2">
      <c r="A108" s="20" t="s">
        <v>395</v>
      </c>
      <c r="B108" s="11">
        <v>181722713.77500001</v>
      </c>
    </row>
    <row r="109" spans="1:2" x14ac:dyDescent="0.2">
      <c r="A109" s="20" t="s">
        <v>396</v>
      </c>
      <c r="B109" s="11">
        <v>194804300</v>
      </c>
    </row>
    <row r="110" spans="1:2" x14ac:dyDescent="0.2">
      <c r="A110" s="20" t="s">
        <v>397</v>
      </c>
      <c r="B110" s="11">
        <v>52140030</v>
      </c>
    </row>
    <row r="111" spans="1:2" x14ac:dyDescent="0.2">
      <c r="A111" s="20" t="s">
        <v>399</v>
      </c>
      <c r="B111" s="11">
        <v>33407500</v>
      </c>
    </row>
    <row r="112" spans="1:2" x14ac:dyDescent="0.2">
      <c r="A112" s="20" t="s">
        <v>459</v>
      </c>
      <c r="B112" s="11">
        <v>2659200</v>
      </c>
    </row>
    <row r="113" spans="1:2" x14ac:dyDescent="0.2">
      <c r="A113" s="20" t="s">
        <v>504</v>
      </c>
      <c r="B113" s="11">
        <v>3929005</v>
      </c>
    </row>
    <row r="114" spans="1:2" x14ac:dyDescent="0.2">
      <c r="A114" s="20" t="s">
        <v>505</v>
      </c>
      <c r="B114" s="11">
        <v>125332033.2</v>
      </c>
    </row>
    <row r="115" spans="1:2" x14ac:dyDescent="0.2">
      <c r="A115" s="20" t="s">
        <v>623</v>
      </c>
      <c r="B115" s="11">
        <v>2585122</v>
      </c>
    </row>
    <row r="116" spans="1:2" x14ac:dyDescent="0.2">
      <c r="A116" s="10">
        <v>2017</v>
      </c>
      <c r="B116" s="11">
        <v>1779751765.7</v>
      </c>
    </row>
    <row r="117" spans="1:2" x14ac:dyDescent="0.2">
      <c r="A117" s="20" t="s">
        <v>103</v>
      </c>
      <c r="B117" s="11">
        <v>530586000</v>
      </c>
    </row>
    <row r="118" spans="1:2" x14ac:dyDescent="0.2">
      <c r="A118" s="20" t="s">
        <v>105</v>
      </c>
      <c r="B118" s="11">
        <v>8975810</v>
      </c>
    </row>
    <row r="119" spans="1:2" x14ac:dyDescent="0.2">
      <c r="A119" s="20" t="s">
        <v>108</v>
      </c>
      <c r="B119" s="11">
        <v>12117580</v>
      </c>
    </row>
    <row r="120" spans="1:2" x14ac:dyDescent="0.2">
      <c r="A120" s="20" t="s">
        <v>109</v>
      </c>
      <c r="B120" s="11">
        <v>2000000</v>
      </c>
    </row>
    <row r="121" spans="1:2" x14ac:dyDescent="0.2">
      <c r="A121" s="20" t="s">
        <v>112</v>
      </c>
      <c r="B121" s="11">
        <v>10107290</v>
      </c>
    </row>
    <row r="122" spans="1:2" x14ac:dyDescent="0.2">
      <c r="A122" s="20" t="s">
        <v>208</v>
      </c>
      <c r="B122" s="11">
        <v>14060685</v>
      </c>
    </row>
    <row r="123" spans="1:2" x14ac:dyDescent="0.2">
      <c r="A123" s="20" t="s">
        <v>323</v>
      </c>
      <c r="B123" s="11">
        <v>162745000</v>
      </c>
    </row>
    <row r="124" spans="1:2" x14ac:dyDescent="0.2">
      <c r="A124" s="20" t="s">
        <v>324</v>
      </c>
      <c r="B124" s="11">
        <v>220564600</v>
      </c>
    </row>
    <row r="125" spans="1:2" x14ac:dyDescent="0.2">
      <c r="A125" s="20" t="s">
        <v>395</v>
      </c>
      <c r="B125" s="11">
        <v>134511780</v>
      </c>
    </row>
    <row r="126" spans="1:2" x14ac:dyDescent="0.2">
      <c r="A126" s="20" t="s">
        <v>396</v>
      </c>
      <c r="B126" s="11">
        <v>228324000</v>
      </c>
    </row>
    <row r="127" spans="1:2" x14ac:dyDescent="0.2">
      <c r="A127" s="20" t="s">
        <v>397</v>
      </c>
      <c r="B127" s="11">
        <v>147259200</v>
      </c>
    </row>
    <row r="128" spans="1:2" x14ac:dyDescent="0.2">
      <c r="A128" s="20" t="s">
        <v>505</v>
      </c>
      <c r="B128" s="11">
        <v>66015277</v>
      </c>
    </row>
    <row r="129" spans="1:2" x14ac:dyDescent="0.2">
      <c r="A129" s="20" t="s">
        <v>763</v>
      </c>
      <c r="B129" s="11">
        <v>144566335.19999999</v>
      </c>
    </row>
    <row r="130" spans="1:2" x14ac:dyDescent="0.2">
      <c r="A130" s="20" t="s">
        <v>764</v>
      </c>
      <c r="B130" s="11">
        <v>726008.5</v>
      </c>
    </row>
    <row r="131" spans="1:2" x14ac:dyDescent="0.2">
      <c r="A131" s="20" t="s">
        <v>765</v>
      </c>
      <c r="B131" s="11">
        <v>97192200</v>
      </c>
    </row>
    <row r="132" spans="1:2" x14ac:dyDescent="0.2">
      <c r="A132" s="10">
        <v>2018</v>
      </c>
      <c r="B132" s="11">
        <v>1661168621.9349999</v>
      </c>
    </row>
    <row r="133" spans="1:2" x14ac:dyDescent="0.2">
      <c r="A133" s="20" t="s">
        <v>103</v>
      </c>
      <c r="B133" s="11">
        <v>603379300</v>
      </c>
    </row>
    <row r="134" spans="1:2" x14ac:dyDescent="0.2">
      <c r="A134" s="20" t="s">
        <v>105</v>
      </c>
      <c r="B134" s="11">
        <v>23378269</v>
      </c>
    </row>
    <row r="135" spans="1:2" x14ac:dyDescent="0.2">
      <c r="A135" s="20" t="s">
        <v>108</v>
      </c>
      <c r="B135" s="11">
        <v>12993801.699999999</v>
      </c>
    </row>
    <row r="136" spans="1:2" x14ac:dyDescent="0.2">
      <c r="A136" s="20" t="s">
        <v>208</v>
      </c>
      <c r="B136" s="11">
        <v>8436570</v>
      </c>
    </row>
    <row r="137" spans="1:2" x14ac:dyDescent="0.2">
      <c r="A137" s="20" t="s">
        <v>323</v>
      </c>
      <c r="B137" s="11">
        <v>149046000</v>
      </c>
    </row>
    <row r="138" spans="1:2" x14ac:dyDescent="0.2">
      <c r="A138" s="20" t="s">
        <v>324</v>
      </c>
      <c r="B138" s="11">
        <v>238496000</v>
      </c>
    </row>
    <row r="139" spans="1:2" x14ac:dyDescent="0.2">
      <c r="A139" s="20" t="s">
        <v>396</v>
      </c>
      <c r="B139" s="11">
        <v>148111800</v>
      </c>
    </row>
    <row r="140" spans="1:2" x14ac:dyDescent="0.2">
      <c r="A140" s="20" t="s">
        <v>397</v>
      </c>
      <c r="B140" s="11">
        <v>149432800</v>
      </c>
    </row>
    <row r="141" spans="1:2" x14ac:dyDescent="0.2">
      <c r="A141" s="20" t="s">
        <v>398</v>
      </c>
      <c r="B141" s="11">
        <v>37530000</v>
      </c>
    </row>
    <row r="142" spans="1:2" x14ac:dyDescent="0.2">
      <c r="A142" s="20" t="s">
        <v>504</v>
      </c>
      <c r="B142" s="11">
        <v>9251037</v>
      </c>
    </row>
    <row r="143" spans="1:2" x14ac:dyDescent="0.2">
      <c r="A143" s="20" t="s">
        <v>505</v>
      </c>
      <c r="B143" s="11">
        <v>50909444.999999993</v>
      </c>
    </row>
    <row r="144" spans="1:2" x14ac:dyDescent="0.2">
      <c r="A144" s="20" t="s">
        <v>623</v>
      </c>
      <c r="B144" s="11">
        <v>4945682</v>
      </c>
    </row>
    <row r="145" spans="1:2" x14ac:dyDescent="0.2">
      <c r="A145" s="20" t="s">
        <v>763</v>
      </c>
      <c r="B145" s="11">
        <v>99309600</v>
      </c>
    </row>
    <row r="146" spans="1:2" x14ac:dyDescent="0.2">
      <c r="A146" s="20" t="s">
        <v>766</v>
      </c>
      <c r="B146" s="11">
        <v>3500000</v>
      </c>
    </row>
    <row r="147" spans="1:2" x14ac:dyDescent="0.2">
      <c r="A147" s="20" t="s">
        <v>767</v>
      </c>
      <c r="B147" s="11">
        <v>1500000</v>
      </c>
    </row>
    <row r="148" spans="1:2" x14ac:dyDescent="0.2">
      <c r="A148" s="20" t="s">
        <v>768</v>
      </c>
      <c r="B148" s="11">
        <v>1476400</v>
      </c>
    </row>
    <row r="149" spans="1:2" x14ac:dyDescent="0.2">
      <c r="A149" s="20" t="s">
        <v>855</v>
      </c>
      <c r="B149" s="11">
        <v>119471917.235</v>
      </c>
    </row>
    <row r="150" spans="1:2" x14ac:dyDescent="0.2">
      <c r="A150" s="10">
        <v>2019</v>
      </c>
      <c r="B150" s="11">
        <v>2116168311.9000001</v>
      </c>
    </row>
    <row r="151" spans="1:2" x14ac:dyDescent="0.2">
      <c r="A151" s="20" t="s">
        <v>103</v>
      </c>
      <c r="B151" s="11">
        <v>879721300</v>
      </c>
    </row>
    <row r="152" spans="1:2" x14ac:dyDescent="0.2">
      <c r="A152" s="20" t="s">
        <v>105</v>
      </c>
      <c r="B152" s="11">
        <v>8213531</v>
      </c>
    </row>
    <row r="153" spans="1:2" x14ac:dyDescent="0.2">
      <c r="A153" s="20" t="s">
        <v>108</v>
      </c>
      <c r="B153" s="11">
        <v>23193389.699999999</v>
      </c>
    </row>
    <row r="154" spans="1:2" x14ac:dyDescent="0.2">
      <c r="A154" s="20" t="s">
        <v>208</v>
      </c>
      <c r="B154" s="11">
        <v>21117570</v>
      </c>
    </row>
    <row r="155" spans="1:2" x14ac:dyDescent="0.2">
      <c r="A155" s="20" t="s">
        <v>323</v>
      </c>
      <c r="B155" s="11">
        <v>114118000</v>
      </c>
    </row>
    <row r="156" spans="1:2" x14ac:dyDescent="0.2">
      <c r="A156" s="20" t="s">
        <v>324</v>
      </c>
      <c r="B156" s="11">
        <v>160445000</v>
      </c>
    </row>
    <row r="157" spans="1:2" x14ac:dyDescent="0.2">
      <c r="A157" s="20" t="s">
        <v>325</v>
      </c>
      <c r="B157" s="11">
        <v>15641594</v>
      </c>
    </row>
    <row r="158" spans="1:2" x14ac:dyDescent="0.2">
      <c r="A158" s="20" t="s">
        <v>396</v>
      </c>
      <c r="B158" s="11">
        <v>343190100</v>
      </c>
    </row>
    <row r="159" spans="1:2" x14ac:dyDescent="0.2">
      <c r="A159" s="20" t="s">
        <v>397</v>
      </c>
      <c r="B159" s="11">
        <v>214216500</v>
      </c>
    </row>
    <row r="160" spans="1:2" x14ac:dyDescent="0.2">
      <c r="A160" s="20" t="s">
        <v>458</v>
      </c>
      <c r="B160" s="11">
        <v>68956040</v>
      </c>
    </row>
    <row r="161" spans="1:2" x14ac:dyDescent="0.2">
      <c r="A161" s="20" t="s">
        <v>504</v>
      </c>
      <c r="B161" s="11">
        <v>11376792</v>
      </c>
    </row>
    <row r="162" spans="1:2" x14ac:dyDescent="0.2">
      <c r="A162" s="20" t="s">
        <v>505</v>
      </c>
      <c r="B162" s="11">
        <v>125389648.2</v>
      </c>
    </row>
    <row r="163" spans="1:2" x14ac:dyDescent="0.2">
      <c r="A163" s="20" t="s">
        <v>623</v>
      </c>
      <c r="B163" s="11">
        <v>9183647</v>
      </c>
    </row>
    <row r="164" spans="1:2" x14ac:dyDescent="0.2">
      <c r="A164" s="20" t="s">
        <v>763</v>
      </c>
      <c r="B164" s="11">
        <v>92763000</v>
      </c>
    </row>
    <row r="165" spans="1:2" x14ac:dyDescent="0.2">
      <c r="A165" s="20" t="s">
        <v>768</v>
      </c>
      <c r="B165" s="11">
        <v>1407600</v>
      </c>
    </row>
    <row r="166" spans="1:2" x14ac:dyDescent="0.2">
      <c r="A166" s="20" t="s">
        <v>856</v>
      </c>
      <c r="B166" s="11">
        <v>27234600</v>
      </c>
    </row>
    <row r="167" spans="1:2" x14ac:dyDescent="0.2">
      <c r="A167" s="10">
        <v>2020</v>
      </c>
      <c r="B167" s="11">
        <v>3522985523.2277899</v>
      </c>
    </row>
    <row r="168" spans="1:2" x14ac:dyDescent="0.2">
      <c r="A168" s="20" t="s">
        <v>103</v>
      </c>
      <c r="B168" s="19">
        <v>1583044412</v>
      </c>
    </row>
    <row r="169" spans="1:2" x14ac:dyDescent="0.2">
      <c r="A169" s="20" t="s">
        <v>105</v>
      </c>
      <c r="B169" s="19">
        <v>31308212</v>
      </c>
    </row>
    <row r="170" spans="1:2" x14ac:dyDescent="0.2">
      <c r="A170" s="20" t="s">
        <v>108</v>
      </c>
      <c r="B170" s="11">
        <v>13534289.999999998</v>
      </c>
    </row>
    <row r="171" spans="1:2" x14ac:dyDescent="0.2">
      <c r="A171" s="20" t="s">
        <v>114</v>
      </c>
      <c r="B171" s="19">
        <v>401128686</v>
      </c>
    </row>
    <row r="172" spans="1:2" x14ac:dyDescent="0.2">
      <c r="A172" s="20" t="s">
        <v>323</v>
      </c>
      <c r="B172" s="11">
        <v>68670000</v>
      </c>
    </row>
    <row r="173" spans="1:2" x14ac:dyDescent="0.2">
      <c r="A173" s="20" t="s">
        <v>324</v>
      </c>
      <c r="B173" s="11">
        <v>223485000</v>
      </c>
    </row>
    <row r="174" spans="1:2" x14ac:dyDescent="0.2">
      <c r="A174" s="20" t="s">
        <v>396</v>
      </c>
      <c r="B174" s="11">
        <v>727918776</v>
      </c>
    </row>
    <row r="175" spans="1:2" x14ac:dyDescent="0.2">
      <c r="A175" s="20" t="s">
        <v>397</v>
      </c>
      <c r="B175" s="11">
        <v>149542000</v>
      </c>
    </row>
    <row r="176" spans="1:2" x14ac:dyDescent="0.2">
      <c r="A176" s="20" t="s">
        <v>398</v>
      </c>
      <c r="B176" s="11">
        <v>15707000</v>
      </c>
    </row>
    <row r="177" spans="1:2" x14ac:dyDescent="0.2">
      <c r="A177" s="20" t="s">
        <v>458</v>
      </c>
      <c r="B177" s="11">
        <v>51833100</v>
      </c>
    </row>
    <row r="178" spans="1:2" x14ac:dyDescent="0.2">
      <c r="A178" s="20" t="s">
        <v>504</v>
      </c>
      <c r="B178" s="19">
        <v>2255246</v>
      </c>
    </row>
    <row r="179" spans="1:2" x14ac:dyDescent="0.2">
      <c r="A179" s="20" t="s">
        <v>505</v>
      </c>
      <c r="B179" s="11">
        <v>67501671.93979001</v>
      </c>
    </row>
    <row r="180" spans="1:2" x14ac:dyDescent="0.2">
      <c r="A180" s="20" t="s">
        <v>763</v>
      </c>
      <c r="B180" s="11">
        <v>35662500</v>
      </c>
    </row>
    <row r="181" spans="1:2" x14ac:dyDescent="0.2">
      <c r="A181" s="20" t="s">
        <v>767</v>
      </c>
      <c r="B181" s="11">
        <v>3000000</v>
      </c>
    </row>
    <row r="182" spans="1:2" x14ac:dyDescent="0.2">
      <c r="A182" s="20" t="s">
        <v>855</v>
      </c>
      <c r="B182" s="11">
        <v>105099917.28800002</v>
      </c>
    </row>
    <row r="183" spans="1:2" x14ac:dyDescent="0.2">
      <c r="A183" s="20" t="s">
        <v>968</v>
      </c>
      <c r="B183" s="11">
        <v>50000</v>
      </c>
    </row>
    <row r="184" spans="1:2" x14ac:dyDescent="0.2">
      <c r="A184" s="20" t="s">
        <v>969</v>
      </c>
      <c r="B184" s="11">
        <v>37808543</v>
      </c>
    </row>
    <row r="185" spans="1:2" x14ac:dyDescent="0.2">
      <c r="A185" s="20" t="s">
        <v>970</v>
      </c>
      <c r="B185" s="11">
        <v>14912</v>
      </c>
    </row>
    <row r="186" spans="1:2" x14ac:dyDescent="0.2">
      <c r="A186" s="20" t="s">
        <v>971</v>
      </c>
      <c r="B186" s="11">
        <v>5421257</v>
      </c>
    </row>
    <row r="187" spans="1:2" x14ac:dyDescent="0.2">
      <c r="A187" s="10">
        <v>2021</v>
      </c>
      <c r="B187" s="11">
        <v>3099481648.7373004</v>
      </c>
    </row>
    <row r="188" spans="1:2" x14ac:dyDescent="0.2">
      <c r="A188" s="20" t="s">
        <v>103</v>
      </c>
      <c r="B188" s="11">
        <v>1413384700</v>
      </c>
    </row>
    <row r="189" spans="1:2" x14ac:dyDescent="0.2">
      <c r="A189" s="20" t="s">
        <v>105</v>
      </c>
      <c r="B189" s="11">
        <v>41000868</v>
      </c>
    </row>
    <row r="190" spans="1:2" x14ac:dyDescent="0.2">
      <c r="A190" s="20" t="s">
        <v>108</v>
      </c>
      <c r="B190" s="11">
        <v>13183430.000000002</v>
      </c>
    </row>
    <row r="191" spans="1:2" x14ac:dyDescent="0.2">
      <c r="A191" s="20" t="s">
        <v>114</v>
      </c>
      <c r="B191" s="11">
        <v>215000000</v>
      </c>
    </row>
    <row r="192" spans="1:2" x14ac:dyDescent="0.2">
      <c r="A192" s="20" t="s">
        <v>323</v>
      </c>
      <c r="B192" s="11">
        <v>48816000</v>
      </c>
    </row>
    <row r="193" spans="1:2" x14ac:dyDescent="0.2">
      <c r="A193" s="20" t="s">
        <v>324</v>
      </c>
      <c r="B193" s="11">
        <v>115930000</v>
      </c>
    </row>
    <row r="194" spans="1:2" x14ac:dyDescent="0.2">
      <c r="A194" s="20" t="s">
        <v>396</v>
      </c>
      <c r="B194" s="11">
        <v>740582700</v>
      </c>
    </row>
    <row r="195" spans="1:2" x14ac:dyDescent="0.2">
      <c r="A195" s="20" t="s">
        <v>397</v>
      </c>
      <c r="B195" s="11">
        <v>92825000</v>
      </c>
    </row>
    <row r="196" spans="1:2" x14ac:dyDescent="0.2">
      <c r="A196" s="20" t="s">
        <v>504</v>
      </c>
      <c r="B196" s="11">
        <v>7500118</v>
      </c>
    </row>
    <row r="197" spans="1:2" x14ac:dyDescent="0.2">
      <c r="A197" s="20" t="s">
        <v>505</v>
      </c>
      <c r="B197" s="11">
        <v>98271487.227300003</v>
      </c>
    </row>
    <row r="198" spans="1:2" x14ac:dyDescent="0.2">
      <c r="A198" s="20" t="s">
        <v>765</v>
      </c>
      <c r="B198" s="11">
        <v>36297583.028499998</v>
      </c>
    </row>
    <row r="199" spans="1:2" x14ac:dyDescent="0.2">
      <c r="A199" s="20" t="s">
        <v>856</v>
      </c>
      <c r="B199" s="11">
        <v>648977.82949999999</v>
      </c>
    </row>
    <row r="200" spans="1:2" x14ac:dyDescent="0.2">
      <c r="A200" s="20" t="s">
        <v>969</v>
      </c>
      <c r="B200" s="11">
        <v>43705719</v>
      </c>
    </row>
    <row r="201" spans="1:2" x14ac:dyDescent="0.2">
      <c r="A201" s="20" t="s">
        <v>970</v>
      </c>
      <c r="B201" s="11">
        <v>24141</v>
      </c>
    </row>
    <row r="202" spans="1:2" x14ac:dyDescent="0.2">
      <c r="A202" s="20" t="s">
        <v>971</v>
      </c>
      <c r="B202" s="11">
        <v>5000000</v>
      </c>
    </row>
    <row r="203" spans="1:2" x14ac:dyDescent="0.2">
      <c r="A203" s="20" t="s">
        <v>1048</v>
      </c>
      <c r="B203" s="11">
        <v>227310924.65200001</v>
      </c>
    </row>
    <row r="204" spans="1:2" x14ac:dyDescent="0.2">
      <c r="A204" s="10">
        <v>2022</v>
      </c>
      <c r="B204" s="11">
        <v>1743593105.4849999</v>
      </c>
    </row>
    <row r="205" spans="1:2" x14ac:dyDescent="0.2">
      <c r="A205" s="20" t="s">
        <v>103</v>
      </c>
      <c r="B205" s="11">
        <v>676114831</v>
      </c>
    </row>
    <row r="206" spans="1:2" x14ac:dyDescent="0.2">
      <c r="A206" s="20" t="s">
        <v>105</v>
      </c>
      <c r="B206" s="11">
        <v>38083516</v>
      </c>
    </row>
    <row r="207" spans="1:2" x14ac:dyDescent="0.2">
      <c r="A207" s="20" t="s">
        <v>108</v>
      </c>
      <c r="B207" s="11">
        <v>8763778.8000000007</v>
      </c>
    </row>
    <row r="208" spans="1:2" x14ac:dyDescent="0.2">
      <c r="A208" s="20" t="s">
        <v>114</v>
      </c>
      <c r="B208" s="11">
        <v>78845610</v>
      </c>
    </row>
    <row r="209" spans="1:2" x14ac:dyDescent="0.2">
      <c r="A209" s="20" t="s">
        <v>323</v>
      </c>
      <c r="B209" s="11">
        <v>125910000</v>
      </c>
    </row>
    <row r="210" spans="1:2" x14ac:dyDescent="0.2">
      <c r="A210" s="20" t="s">
        <v>324</v>
      </c>
      <c r="B210" s="11">
        <v>183770300</v>
      </c>
    </row>
    <row r="211" spans="1:2" x14ac:dyDescent="0.2">
      <c r="A211" s="20" t="s">
        <v>396</v>
      </c>
      <c r="B211" s="11">
        <v>310139274</v>
      </c>
    </row>
    <row r="212" spans="1:2" x14ac:dyDescent="0.2">
      <c r="A212" s="20" t="s">
        <v>397</v>
      </c>
      <c r="B212" s="11">
        <v>114900600</v>
      </c>
    </row>
    <row r="213" spans="1:2" x14ac:dyDescent="0.2">
      <c r="A213" s="20" t="s">
        <v>459</v>
      </c>
      <c r="B213" s="11">
        <v>954586.68499999994</v>
      </c>
    </row>
    <row r="214" spans="1:2" x14ac:dyDescent="0.2">
      <c r="A214" s="20" t="s">
        <v>504</v>
      </c>
      <c r="B214" s="11">
        <v>13912484</v>
      </c>
    </row>
    <row r="215" spans="1:2" x14ac:dyDescent="0.2">
      <c r="A215" s="20" t="s">
        <v>763</v>
      </c>
      <c r="B215" s="11">
        <v>46900750</v>
      </c>
    </row>
    <row r="216" spans="1:2" x14ac:dyDescent="0.2">
      <c r="A216" s="20" t="s">
        <v>768</v>
      </c>
      <c r="B216" s="11">
        <v>2604700</v>
      </c>
    </row>
    <row r="217" spans="1:2" x14ac:dyDescent="0.2">
      <c r="A217" s="20" t="s">
        <v>856</v>
      </c>
      <c r="B217" s="11">
        <v>39538000</v>
      </c>
    </row>
    <row r="218" spans="1:2" x14ac:dyDescent="0.2">
      <c r="A218" s="20" t="s">
        <v>968</v>
      </c>
      <c r="B218" s="11">
        <v>250000</v>
      </c>
    </row>
    <row r="219" spans="1:2" x14ac:dyDescent="0.2">
      <c r="A219" s="20" t="s">
        <v>969</v>
      </c>
      <c r="B219" s="11">
        <v>45384522</v>
      </c>
    </row>
    <row r="220" spans="1:2" x14ac:dyDescent="0.2">
      <c r="A220" s="20" t="s">
        <v>970</v>
      </c>
      <c r="B220" s="11">
        <v>38253</v>
      </c>
    </row>
    <row r="221" spans="1:2" x14ac:dyDescent="0.2">
      <c r="A221" s="20" t="s">
        <v>1048</v>
      </c>
      <c r="B221" s="11">
        <v>25096750</v>
      </c>
    </row>
    <row r="222" spans="1:2" x14ac:dyDescent="0.2">
      <c r="A222" s="20" t="s">
        <v>1161</v>
      </c>
      <c r="B222" s="11">
        <v>13548500</v>
      </c>
    </row>
    <row r="223" spans="1:2" x14ac:dyDescent="0.2">
      <c r="A223" s="20" t="s">
        <v>1162</v>
      </c>
      <c r="B223" s="11">
        <v>16576650</v>
      </c>
    </row>
    <row r="224" spans="1:2" x14ac:dyDescent="0.2">
      <c r="A224" s="20" t="s">
        <v>1163</v>
      </c>
      <c r="B224" s="11">
        <v>2260000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541B-6D70-9F48-9B6A-61799EC1C1CD}">
  <dimension ref="A1:G3488"/>
  <sheetViews>
    <sheetView workbookViewId="0">
      <selection sqref="A1:G3488"/>
    </sheetView>
  </sheetViews>
  <sheetFormatPr baseColWidth="10" defaultRowHeight="16" x14ac:dyDescent="0.2"/>
  <cols>
    <col min="1" max="1" width="10.5" style="27" bestFit="1" customWidth="1"/>
    <col min="2" max="2" width="11.6640625" style="27" bestFit="1" customWidth="1"/>
    <col min="3" max="3" width="25.6640625" bestFit="1" customWidth="1"/>
    <col min="4" max="4" width="12.1640625" style="27" bestFit="1" customWidth="1"/>
    <col min="5" max="5" width="15" bestFit="1" customWidth="1"/>
    <col min="6" max="6" width="15" customWidth="1"/>
    <col min="7" max="7" width="6.5" bestFit="1" customWidth="1"/>
  </cols>
  <sheetData>
    <row r="1" spans="1:7" x14ac:dyDescent="0.2">
      <c r="A1" s="27" t="s">
        <v>1164</v>
      </c>
      <c r="B1" s="27" t="s">
        <v>1165</v>
      </c>
      <c r="C1" t="s">
        <v>3</v>
      </c>
      <c r="D1" s="27" t="s">
        <v>1167</v>
      </c>
      <c r="E1" t="s">
        <v>1166</v>
      </c>
      <c r="F1" t="s">
        <v>1168</v>
      </c>
      <c r="G1" t="s">
        <v>98</v>
      </c>
    </row>
    <row r="2" spans="1:7" x14ac:dyDescent="0.2">
      <c r="A2" s="27">
        <v>39826</v>
      </c>
      <c r="B2" s="27">
        <v>39828</v>
      </c>
      <c r="C2" t="s">
        <v>20</v>
      </c>
      <c r="D2" s="27">
        <v>40192</v>
      </c>
      <c r="E2" s="26">
        <v>4808000</v>
      </c>
      <c r="F2" s="26">
        <f>E2/1000000</f>
        <v>4.8079999999999998</v>
      </c>
      <c r="G2" t="s">
        <v>111</v>
      </c>
    </row>
    <row r="3" spans="1:7" x14ac:dyDescent="0.2">
      <c r="A3" s="27">
        <v>39826</v>
      </c>
      <c r="B3" s="27">
        <v>39828</v>
      </c>
      <c r="C3" t="s">
        <v>22</v>
      </c>
      <c r="D3" s="27">
        <v>41258</v>
      </c>
      <c r="E3" s="26">
        <v>2315000</v>
      </c>
      <c r="F3" s="26">
        <f t="shared" ref="F3:F66" si="0">E3/1000000</f>
        <v>2.3149999999999999</v>
      </c>
      <c r="G3" t="s">
        <v>103</v>
      </c>
    </row>
    <row r="4" spans="1:7" x14ac:dyDescent="0.2">
      <c r="A4" s="27">
        <v>39826</v>
      </c>
      <c r="B4" s="27">
        <v>39828</v>
      </c>
      <c r="C4" t="s">
        <v>23</v>
      </c>
      <c r="D4" s="27">
        <v>41774</v>
      </c>
      <c r="E4" s="26">
        <v>1170000</v>
      </c>
      <c r="F4" s="26">
        <f t="shared" si="0"/>
        <v>1.17</v>
      </c>
      <c r="G4" t="s">
        <v>103</v>
      </c>
    </row>
    <row r="5" spans="1:7" x14ac:dyDescent="0.2">
      <c r="A5" s="27">
        <v>39826</v>
      </c>
      <c r="B5" s="27">
        <v>39828</v>
      </c>
      <c r="C5" t="s">
        <v>24</v>
      </c>
      <c r="D5" s="27">
        <v>43723</v>
      </c>
      <c r="E5" s="26">
        <v>844000</v>
      </c>
      <c r="F5" s="26">
        <f t="shared" si="0"/>
        <v>0.84399999999999997</v>
      </c>
      <c r="G5" t="s">
        <v>103</v>
      </c>
    </row>
    <row r="6" spans="1:7" x14ac:dyDescent="0.2">
      <c r="A6" s="27">
        <v>39833</v>
      </c>
      <c r="B6" s="27">
        <v>39835</v>
      </c>
      <c r="C6" t="s">
        <v>25</v>
      </c>
      <c r="D6" s="27">
        <v>40192</v>
      </c>
      <c r="E6" s="26">
        <v>4490000</v>
      </c>
      <c r="F6" s="26">
        <f t="shared" si="0"/>
        <v>4.49</v>
      </c>
      <c r="G6" t="s">
        <v>111</v>
      </c>
    </row>
    <row r="7" spans="1:7" x14ac:dyDescent="0.2">
      <c r="A7" s="27">
        <v>39833</v>
      </c>
      <c r="B7" s="27">
        <v>39835</v>
      </c>
      <c r="C7" t="s">
        <v>26</v>
      </c>
      <c r="D7" s="27">
        <v>41774</v>
      </c>
      <c r="E7" s="26">
        <v>1529000</v>
      </c>
      <c r="F7" s="26">
        <f t="shared" si="0"/>
        <v>1.5289999999999999</v>
      </c>
      <c r="G7" t="s">
        <v>103</v>
      </c>
    </row>
    <row r="8" spans="1:7" x14ac:dyDescent="0.2">
      <c r="A8" s="27">
        <v>39833</v>
      </c>
      <c r="B8" s="27">
        <v>39835</v>
      </c>
      <c r="C8" t="s">
        <v>27</v>
      </c>
      <c r="D8" s="27">
        <v>42505</v>
      </c>
      <c r="E8" s="26">
        <v>255000</v>
      </c>
      <c r="F8" s="26">
        <f t="shared" si="0"/>
        <v>0.255</v>
      </c>
      <c r="G8" t="s">
        <v>103</v>
      </c>
    </row>
    <row r="9" spans="1:7" x14ac:dyDescent="0.2">
      <c r="A9" s="27">
        <v>39833</v>
      </c>
      <c r="B9" s="27">
        <v>39835</v>
      </c>
      <c r="C9" t="s">
        <v>28</v>
      </c>
      <c r="D9" s="27">
        <v>43723</v>
      </c>
      <c r="E9" s="26">
        <v>530000</v>
      </c>
      <c r="F9" s="26">
        <f t="shared" si="0"/>
        <v>0.53</v>
      </c>
      <c r="G9" t="s">
        <v>103</v>
      </c>
    </row>
    <row r="10" spans="1:7" x14ac:dyDescent="0.2">
      <c r="A10" s="27">
        <v>39846</v>
      </c>
      <c r="B10" s="27">
        <v>39846</v>
      </c>
      <c r="C10" t="s">
        <v>29</v>
      </c>
      <c r="D10" s="27">
        <v>39933</v>
      </c>
      <c r="E10" s="26">
        <v>500000</v>
      </c>
      <c r="F10" s="26">
        <f t="shared" si="0"/>
        <v>0.5</v>
      </c>
      <c r="G10" t="s">
        <v>112</v>
      </c>
    </row>
    <row r="11" spans="1:7" x14ac:dyDescent="0.2">
      <c r="A11" s="27">
        <v>39861</v>
      </c>
      <c r="B11" s="27">
        <v>39863</v>
      </c>
      <c r="C11" t="s">
        <v>30</v>
      </c>
      <c r="D11" s="27">
        <v>40227</v>
      </c>
      <c r="E11" s="26">
        <v>5019000</v>
      </c>
      <c r="F11" s="26">
        <f t="shared" si="0"/>
        <v>5.0190000000000001</v>
      </c>
      <c r="G11" t="s">
        <v>111</v>
      </c>
    </row>
    <row r="12" spans="1:7" x14ac:dyDescent="0.2">
      <c r="A12" s="27">
        <v>39861</v>
      </c>
      <c r="B12" s="27">
        <v>39863</v>
      </c>
      <c r="C12" t="s">
        <v>31</v>
      </c>
      <c r="D12" s="27">
        <v>41774</v>
      </c>
      <c r="E12" s="26">
        <v>1177000</v>
      </c>
      <c r="F12" s="26">
        <f t="shared" si="0"/>
        <v>1.177</v>
      </c>
      <c r="G12" t="s">
        <v>103</v>
      </c>
    </row>
    <row r="13" spans="1:7" x14ac:dyDescent="0.2">
      <c r="A13" s="27">
        <v>39861</v>
      </c>
      <c r="B13" s="27">
        <v>39863</v>
      </c>
      <c r="C13" t="s">
        <v>32</v>
      </c>
      <c r="D13" s="27">
        <v>43723</v>
      </c>
      <c r="E13" s="26">
        <v>447000</v>
      </c>
      <c r="F13" s="26">
        <f t="shared" si="0"/>
        <v>0.44700000000000001</v>
      </c>
      <c r="G13" t="s">
        <v>103</v>
      </c>
    </row>
    <row r="14" spans="1:7" x14ac:dyDescent="0.2">
      <c r="A14" s="27">
        <v>39861</v>
      </c>
      <c r="B14" s="27">
        <v>39863</v>
      </c>
      <c r="C14" t="s">
        <v>33</v>
      </c>
      <c r="D14" s="27">
        <v>41998</v>
      </c>
      <c r="E14" s="26">
        <v>2480000</v>
      </c>
      <c r="F14" s="26">
        <f t="shared" si="0"/>
        <v>2.48</v>
      </c>
      <c r="G14" t="s">
        <v>114</v>
      </c>
    </row>
    <row r="15" spans="1:7" x14ac:dyDescent="0.2">
      <c r="A15" s="27">
        <v>39869</v>
      </c>
      <c r="B15" s="27">
        <v>39869</v>
      </c>
      <c r="C15" t="s">
        <v>96</v>
      </c>
      <c r="D15" s="27">
        <v>40964</v>
      </c>
      <c r="E15" s="26">
        <v>5556290</v>
      </c>
      <c r="F15" s="26">
        <f t="shared" si="0"/>
        <v>5.5562899999999997</v>
      </c>
      <c r="G15" t="s">
        <v>113</v>
      </c>
    </row>
    <row r="16" spans="1:7" x14ac:dyDescent="0.2">
      <c r="A16" s="27">
        <v>39868</v>
      </c>
      <c r="B16" s="27">
        <v>39870</v>
      </c>
      <c r="C16" t="s">
        <v>34</v>
      </c>
      <c r="D16" s="27">
        <v>40227</v>
      </c>
      <c r="E16" s="26">
        <v>2618000</v>
      </c>
      <c r="F16" s="26">
        <f t="shared" si="0"/>
        <v>2.6179999999999999</v>
      </c>
      <c r="G16" t="s">
        <v>111</v>
      </c>
    </row>
    <row r="17" spans="1:7" x14ac:dyDescent="0.2">
      <c r="A17" s="27">
        <v>39868</v>
      </c>
      <c r="B17" s="27">
        <v>39870</v>
      </c>
      <c r="C17" t="s">
        <v>35</v>
      </c>
      <c r="D17" s="27">
        <v>41774</v>
      </c>
      <c r="E17" s="26">
        <v>1134000</v>
      </c>
      <c r="F17" s="26">
        <f t="shared" si="0"/>
        <v>1.1339999999999999</v>
      </c>
      <c r="G17" t="s">
        <v>103</v>
      </c>
    </row>
    <row r="18" spans="1:7" x14ac:dyDescent="0.2">
      <c r="A18" s="27">
        <v>39868</v>
      </c>
      <c r="B18" s="27">
        <v>39870</v>
      </c>
      <c r="C18" t="s">
        <v>36</v>
      </c>
      <c r="D18" s="27">
        <v>42505</v>
      </c>
      <c r="E18" s="26">
        <v>415000</v>
      </c>
      <c r="F18" s="26">
        <f t="shared" si="0"/>
        <v>0.41499999999999998</v>
      </c>
      <c r="G18" t="s">
        <v>103</v>
      </c>
    </row>
    <row r="19" spans="1:7" x14ac:dyDescent="0.2">
      <c r="A19" s="27">
        <v>39868</v>
      </c>
      <c r="B19" s="27">
        <v>39870</v>
      </c>
      <c r="C19" t="s">
        <v>37</v>
      </c>
      <c r="D19" s="27">
        <v>41207</v>
      </c>
      <c r="E19" s="26">
        <v>4030000</v>
      </c>
      <c r="F19" s="26">
        <f t="shared" si="0"/>
        <v>4.03</v>
      </c>
      <c r="G19" t="s">
        <v>114</v>
      </c>
    </row>
    <row r="20" spans="1:7" x14ac:dyDescent="0.2">
      <c r="A20" s="27">
        <v>39870</v>
      </c>
      <c r="B20" s="27">
        <v>39876</v>
      </c>
      <c r="C20" t="s">
        <v>38</v>
      </c>
      <c r="D20" s="27">
        <v>41763</v>
      </c>
      <c r="E20" s="26">
        <v>31947418.75</v>
      </c>
      <c r="F20" s="26">
        <f t="shared" si="0"/>
        <v>31.947418750000001</v>
      </c>
      <c r="G20" t="s">
        <v>106</v>
      </c>
    </row>
    <row r="21" spans="1:7" x14ac:dyDescent="0.2">
      <c r="A21" s="27">
        <v>39870</v>
      </c>
      <c r="B21" s="27">
        <v>39876</v>
      </c>
      <c r="C21" t="s">
        <v>39</v>
      </c>
      <c r="D21" s="27">
        <v>43528</v>
      </c>
      <c r="E21" s="26">
        <v>52836767.75</v>
      </c>
      <c r="F21" s="26">
        <f t="shared" si="0"/>
        <v>52.83676775</v>
      </c>
      <c r="G21" t="s">
        <v>107</v>
      </c>
    </row>
    <row r="22" spans="1:7" x14ac:dyDescent="0.2">
      <c r="A22" s="27">
        <v>39882</v>
      </c>
      <c r="B22" s="27">
        <v>39884</v>
      </c>
      <c r="C22" t="s">
        <v>40</v>
      </c>
      <c r="D22" s="27">
        <v>40248</v>
      </c>
      <c r="E22" s="26">
        <v>5697000</v>
      </c>
      <c r="F22" s="26">
        <f t="shared" si="0"/>
        <v>5.6970000000000001</v>
      </c>
      <c r="G22" t="s">
        <v>111</v>
      </c>
    </row>
    <row r="23" spans="1:7" x14ac:dyDescent="0.2">
      <c r="A23" s="27">
        <v>39882</v>
      </c>
      <c r="B23" s="27">
        <v>39884</v>
      </c>
      <c r="C23" t="s">
        <v>41</v>
      </c>
      <c r="D23" s="27">
        <v>43723</v>
      </c>
      <c r="E23" s="26">
        <v>581000</v>
      </c>
      <c r="F23" s="26">
        <f t="shared" si="0"/>
        <v>0.58099999999999996</v>
      </c>
      <c r="G23" t="s">
        <v>103</v>
      </c>
    </row>
    <row r="24" spans="1:7" x14ac:dyDescent="0.2">
      <c r="A24" s="27">
        <v>39896</v>
      </c>
      <c r="B24" s="27">
        <v>39899</v>
      </c>
      <c r="C24" t="s">
        <v>42</v>
      </c>
      <c r="D24" s="27">
        <v>40248</v>
      </c>
      <c r="E24" s="26">
        <v>6775000</v>
      </c>
      <c r="F24" s="26">
        <f t="shared" si="0"/>
        <v>6.7750000000000004</v>
      </c>
      <c r="G24" t="s">
        <v>111</v>
      </c>
    </row>
    <row r="25" spans="1:7" x14ac:dyDescent="0.2">
      <c r="A25" s="27">
        <v>39896</v>
      </c>
      <c r="B25" s="27">
        <v>39899</v>
      </c>
      <c r="C25" t="s">
        <v>43</v>
      </c>
      <c r="D25" s="27">
        <v>42505</v>
      </c>
      <c r="E25" s="26">
        <v>2280000</v>
      </c>
      <c r="F25" s="26">
        <f t="shared" si="0"/>
        <v>2.2799999999999998</v>
      </c>
      <c r="G25" t="s">
        <v>103</v>
      </c>
    </row>
    <row r="26" spans="1:7" x14ac:dyDescent="0.2">
      <c r="A26" s="27">
        <v>39917</v>
      </c>
      <c r="B26" s="27">
        <v>39919</v>
      </c>
      <c r="C26" t="s">
        <v>44</v>
      </c>
      <c r="D26" s="27">
        <v>40283</v>
      </c>
      <c r="E26" s="26">
        <v>7717000</v>
      </c>
      <c r="F26" s="26">
        <f t="shared" si="0"/>
        <v>7.7169999999999996</v>
      </c>
      <c r="G26" t="s">
        <v>111</v>
      </c>
    </row>
    <row r="27" spans="1:7" x14ac:dyDescent="0.2">
      <c r="A27" s="27">
        <v>39917</v>
      </c>
      <c r="B27" s="27">
        <v>39919</v>
      </c>
      <c r="C27" t="s">
        <v>45</v>
      </c>
      <c r="D27" s="27">
        <v>42475</v>
      </c>
      <c r="E27" s="26">
        <v>3984000</v>
      </c>
      <c r="F27" s="26">
        <f t="shared" si="0"/>
        <v>3.984</v>
      </c>
      <c r="G27" t="s">
        <v>103</v>
      </c>
    </row>
    <row r="28" spans="1:7" x14ac:dyDescent="0.2">
      <c r="A28" s="27">
        <v>39917</v>
      </c>
      <c r="B28" s="27">
        <v>39919</v>
      </c>
      <c r="C28" t="s">
        <v>46</v>
      </c>
      <c r="D28" s="27">
        <v>45550</v>
      </c>
      <c r="E28" s="26">
        <v>2869000</v>
      </c>
      <c r="F28" s="26">
        <f t="shared" si="0"/>
        <v>2.8690000000000002</v>
      </c>
      <c r="G28" t="s">
        <v>103</v>
      </c>
    </row>
    <row r="29" spans="1:7" x14ac:dyDescent="0.2">
      <c r="A29" s="27">
        <v>39926</v>
      </c>
      <c r="B29" s="27">
        <v>39926</v>
      </c>
      <c r="C29" t="s">
        <v>47</v>
      </c>
      <c r="D29" s="27">
        <v>41752</v>
      </c>
      <c r="E29" s="26">
        <v>7111000</v>
      </c>
      <c r="F29" s="26">
        <f t="shared" si="0"/>
        <v>7.1109999999999998</v>
      </c>
      <c r="G29" t="s">
        <v>110</v>
      </c>
    </row>
    <row r="30" spans="1:7" x14ac:dyDescent="0.2">
      <c r="A30" s="27">
        <v>39931</v>
      </c>
      <c r="B30" s="27">
        <v>39933</v>
      </c>
      <c r="C30" t="s">
        <v>48</v>
      </c>
      <c r="D30" s="27">
        <v>40283</v>
      </c>
      <c r="E30" s="26">
        <v>5212000</v>
      </c>
      <c r="F30" s="26">
        <f t="shared" si="0"/>
        <v>5.2119999999999997</v>
      </c>
      <c r="G30" t="s">
        <v>111</v>
      </c>
    </row>
    <row r="31" spans="1:7" x14ac:dyDescent="0.2">
      <c r="A31" s="27">
        <v>39931</v>
      </c>
      <c r="B31" s="27">
        <v>39933</v>
      </c>
      <c r="C31" t="s">
        <v>49</v>
      </c>
      <c r="D31" s="27">
        <v>42505</v>
      </c>
      <c r="E31" s="26">
        <v>1535000</v>
      </c>
      <c r="F31" s="26">
        <f t="shared" si="0"/>
        <v>1.5349999999999999</v>
      </c>
      <c r="G31" t="s">
        <v>103</v>
      </c>
    </row>
    <row r="32" spans="1:7" x14ac:dyDescent="0.2">
      <c r="A32" s="27">
        <v>39931</v>
      </c>
      <c r="B32" s="27">
        <v>39933</v>
      </c>
      <c r="C32" t="s">
        <v>46</v>
      </c>
      <c r="D32" s="27">
        <v>45550</v>
      </c>
      <c r="E32" s="26">
        <v>672000</v>
      </c>
      <c r="F32" s="26">
        <f t="shared" si="0"/>
        <v>0.67200000000000004</v>
      </c>
      <c r="G32" t="s">
        <v>103</v>
      </c>
    </row>
    <row r="33" spans="1:7" x14ac:dyDescent="0.2">
      <c r="A33" s="27">
        <v>39931</v>
      </c>
      <c r="B33" s="27">
        <v>39933</v>
      </c>
      <c r="C33" t="s">
        <v>50</v>
      </c>
      <c r="D33" s="27">
        <v>14076</v>
      </c>
      <c r="E33" s="26">
        <v>333000</v>
      </c>
      <c r="F33" s="26">
        <f t="shared" si="0"/>
        <v>0.33300000000000002</v>
      </c>
      <c r="G33" t="s">
        <v>103</v>
      </c>
    </row>
    <row r="34" spans="1:7" x14ac:dyDescent="0.2">
      <c r="A34" s="27">
        <v>39940</v>
      </c>
      <c r="B34" s="27">
        <v>39940</v>
      </c>
      <c r="C34" t="s">
        <v>51</v>
      </c>
      <c r="D34" s="27">
        <v>40305</v>
      </c>
      <c r="E34" s="26">
        <v>1500000</v>
      </c>
      <c r="F34" s="26">
        <f t="shared" si="0"/>
        <v>1.5</v>
      </c>
      <c r="G34" t="s">
        <v>109</v>
      </c>
    </row>
    <row r="35" spans="1:7" x14ac:dyDescent="0.2">
      <c r="A35" s="27">
        <v>39945</v>
      </c>
      <c r="B35" s="27">
        <v>39947</v>
      </c>
      <c r="C35" t="s">
        <v>52</v>
      </c>
      <c r="D35" s="27">
        <v>40311</v>
      </c>
      <c r="E35" s="26">
        <v>4793000</v>
      </c>
      <c r="F35" s="26">
        <f t="shared" si="0"/>
        <v>4.7930000000000001</v>
      </c>
      <c r="G35" t="s">
        <v>111</v>
      </c>
    </row>
    <row r="36" spans="1:7" x14ac:dyDescent="0.2">
      <c r="A36" s="27">
        <v>39945</v>
      </c>
      <c r="B36" s="27">
        <v>39947</v>
      </c>
      <c r="C36" t="s">
        <v>53</v>
      </c>
      <c r="D36" s="27">
        <v>42505</v>
      </c>
      <c r="E36" s="26">
        <v>5234000</v>
      </c>
      <c r="F36" s="26">
        <f t="shared" si="0"/>
        <v>5.234</v>
      </c>
      <c r="G36" t="s">
        <v>103</v>
      </c>
    </row>
    <row r="37" spans="1:7" x14ac:dyDescent="0.2">
      <c r="A37" s="27">
        <v>39945</v>
      </c>
      <c r="B37" s="27">
        <v>39947</v>
      </c>
      <c r="C37" t="s">
        <v>54</v>
      </c>
      <c r="D37" s="27">
        <v>45550</v>
      </c>
      <c r="E37" s="26">
        <v>4245000</v>
      </c>
      <c r="F37" s="26">
        <f t="shared" si="0"/>
        <v>4.2450000000000001</v>
      </c>
      <c r="G37" t="s">
        <v>103</v>
      </c>
    </row>
    <row r="38" spans="1:7" x14ac:dyDescent="0.2">
      <c r="A38" s="27">
        <v>39945</v>
      </c>
      <c r="B38" s="27">
        <v>39947</v>
      </c>
      <c r="C38" t="s">
        <v>50</v>
      </c>
      <c r="D38" s="27">
        <v>14076</v>
      </c>
      <c r="E38" s="26">
        <v>441000</v>
      </c>
      <c r="F38" s="26">
        <f t="shared" si="0"/>
        <v>0.441</v>
      </c>
      <c r="G38" t="s">
        <v>103</v>
      </c>
    </row>
    <row r="39" spans="1:7" x14ac:dyDescent="0.2">
      <c r="A39" s="27">
        <v>39959</v>
      </c>
      <c r="B39" s="27">
        <v>39961</v>
      </c>
      <c r="C39" t="s">
        <v>52</v>
      </c>
      <c r="D39" s="27">
        <v>40311</v>
      </c>
      <c r="E39" s="26">
        <v>6725000</v>
      </c>
      <c r="F39" s="26">
        <f t="shared" si="0"/>
        <v>6.7249999999999996</v>
      </c>
      <c r="G39" t="s">
        <v>111</v>
      </c>
    </row>
    <row r="40" spans="1:7" x14ac:dyDescent="0.2">
      <c r="A40" s="27">
        <v>39959</v>
      </c>
      <c r="B40" s="27">
        <v>39961</v>
      </c>
      <c r="C40" t="s">
        <v>55</v>
      </c>
      <c r="D40" s="27">
        <v>43723</v>
      </c>
      <c r="E40" s="26">
        <v>6815000</v>
      </c>
      <c r="F40" s="26">
        <f t="shared" si="0"/>
        <v>6.8150000000000004</v>
      </c>
      <c r="G40" t="s">
        <v>103</v>
      </c>
    </row>
    <row r="41" spans="1:7" x14ac:dyDescent="0.2">
      <c r="A41" s="27">
        <v>39959</v>
      </c>
      <c r="B41" s="27">
        <v>39961</v>
      </c>
      <c r="C41" t="s">
        <v>56</v>
      </c>
      <c r="D41" s="27">
        <v>46798</v>
      </c>
      <c r="E41" s="26">
        <v>2263000</v>
      </c>
      <c r="F41" s="26">
        <f t="shared" si="0"/>
        <v>2.2629999999999999</v>
      </c>
      <c r="G41" t="s">
        <v>103</v>
      </c>
    </row>
    <row r="42" spans="1:7" x14ac:dyDescent="0.2">
      <c r="A42" s="27">
        <v>39973</v>
      </c>
      <c r="B42" s="27">
        <v>39975</v>
      </c>
      <c r="C42" t="s">
        <v>57</v>
      </c>
      <c r="D42" s="27">
        <v>40339</v>
      </c>
      <c r="E42" s="26">
        <v>7050000</v>
      </c>
      <c r="F42" s="26">
        <f t="shared" si="0"/>
        <v>7.05</v>
      </c>
      <c r="G42" t="s">
        <v>111</v>
      </c>
    </row>
    <row r="43" spans="1:7" x14ac:dyDescent="0.2">
      <c r="A43" s="27">
        <v>39973</v>
      </c>
      <c r="B43" s="27">
        <v>39975</v>
      </c>
      <c r="C43" t="s">
        <v>54</v>
      </c>
      <c r="D43" s="27">
        <v>45550</v>
      </c>
      <c r="E43" s="26">
        <v>3347000</v>
      </c>
      <c r="F43" s="26">
        <f t="shared" si="0"/>
        <v>3.347</v>
      </c>
      <c r="G43" t="s">
        <v>103</v>
      </c>
    </row>
    <row r="44" spans="1:7" x14ac:dyDescent="0.2">
      <c r="A44" s="27">
        <v>39973</v>
      </c>
      <c r="B44" s="27">
        <v>39975</v>
      </c>
      <c r="C44" t="s">
        <v>58</v>
      </c>
      <c r="D44" s="27">
        <v>46798</v>
      </c>
      <c r="E44" s="26">
        <v>1976000</v>
      </c>
      <c r="F44" s="26">
        <f t="shared" si="0"/>
        <v>1.976</v>
      </c>
      <c r="G44" t="s">
        <v>103</v>
      </c>
    </row>
    <row r="45" spans="1:7" x14ac:dyDescent="0.2">
      <c r="A45" s="27">
        <v>39988</v>
      </c>
      <c r="B45" s="27">
        <v>39988</v>
      </c>
      <c r="C45" t="s">
        <v>59</v>
      </c>
      <c r="D45" s="27">
        <v>40305</v>
      </c>
      <c r="E45" s="26">
        <v>850000</v>
      </c>
      <c r="F45" s="26">
        <f t="shared" si="0"/>
        <v>0.85</v>
      </c>
      <c r="G45" t="s">
        <v>109</v>
      </c>
    </row>
    <row r="46" spans="1:7" x14ac:dyDescent="0.2">
      <c r="A46" s="27">
        <v>39988</v>
      </c>
      <c r="B46" s="27">
        <v>39988</v>
      </c>
      <c r="C46" t="s">
        <v>60</v>
      </c>
      <c r="D46" s="27">
        <v>40383</v>
      </c>
      <c r="E46" s="26">
        <v>336000</v>
      </c>
      <c r="F46" s="26">
        <f t="shared" si="0"/>
        <v>0.33600000000000002</v>
      </c>
      <c r="G46" t="s">
        <v>109</v>
      </c>
    </row>
    <row r="47" spans="1:7" x14ac:dyDescent="0.2">
      <c r="A47" s="27">
        <v>39987</v>
      </c>
      <c r="B47" s="27">
        <v>39989</v>
      </c>
      <c r="C47" t="s">
        <v>61</v>
      </c>
      <c r="D47" s="27">
        <v>40339</v>
      </c>
      <c r="E47" s="26">
        <v>1795000</v>
      </c>
      <c r="F47" s="26">
        <f t="shared" si="0"/>
        <v>1.7949999999999999</v>
      </c>
      <c r="G47" t="s">
        <v>111</v>
      </c>
    </row>
    <row r="48" spans="1:7" x14ac:dyDescent="0.2">
      <c r="A48" s="27">
        <v>39987</v>
      </c>
      <c r="B48" s="27">
        <v>39989</v>
      </c>
      <c r="C48" t="s">
        <v>62</v>
      </c>
      <c r="D48" s="27">
        <v>42505</v>
      </c>
      <c r="E48" s="26">
        <v>2372000</v>
      </c>
      <c r="F48" s="26">
        <f t="shared" si="0"/>
        <v>2.3719999999999999</v>
      </c>
      <c r="G48" t="s">
        <v>103</v>
      </c>
    </row>
    <row r="49" spans="1:7" x14ac:dyDescent="0.2">
      <c r="A49" s="27">
        <v>39987</v>
      </c>
      <c r="B49" s="27">
        <v>39989</v>
      </c>
      <c r="C49" t="s">
        <v>54</v>
      </c>
      <c r="D49" s="27">
        <v>45550</v>
      </c>
      <c r="E49" s="26">
        <v>2154500</v>
      </c>
      <c r="F49" s="26">
        <f t="shared" si="0"/>
        <v>2.1545000000000001</v>
      </c>
      <c r="G49" t="s">
        <v>103</v>
      </c>
    </row>
    <row r="50" spans="1:7" x14ac:dyDescent="0.2">
      <c r="A50" s="27">
        <v>40008</v>
      </c>
      <c r="B50" s="27">
        <v>40010</v>
      </c>
      <c r="C50" t="s">
        <v>63</v>
      </c>
      <c r="D50" s="27">
        <v>40374</v>
      </c>
      <c r="E50" s="26">
        <v>3555000</v>
      </c>
      <c r="F50" s="26">
        <f t="shared" si="0"/>
        <v>3.5550000000000002</v>
      </c>
      <c r="G50" t="s">
        <v>111</v>
      </c>
    </row>
    <row r="51" spans="1:7" x14ac:dyDescent="0.2">
      <c r="A51" s="27">
        <v>40008</v>
      </c>
      <c r="B51" s="27">
        <v>40010</v>
      </c>
      <c r="C51" t="s">
        <v>64</v>
      </c>
      <c r="D51" s="27">
        <v>44757</v>
      </c>
      <c r="E51" s="26">
        <v>2951000</v>
      </c>
      <c r="F51" s="26">
        <f t="shared" si="0"/>
        <v>2.9510000000000001</v>
      </c>
      <c r="G51" t="s">
        <v>103</v>
      </c>
    </row>
    <row r="52" spans="1:7" x14ac:dyDescent="0.2">
      <c r="A52" s="27">
        <v>40008</v>
      </c>
      <c r="B52" s="27">
        <v>40010</v>
      </c>
      <c r="C52" t="s">
        <v>46</v>
      </c>
      <c r="D52" s="27">
        <v>45550</v>
      </c>
      <c r="E52" s="26">
        <v>1039000</v>
      </c>
      <c r="F52" s="26">
        <f t="shared" si="0"/>
        <v>1.0389999999999999</v>
      </c>
      <c r="G52" t="s">
        <v>103</v>
      </c>
    </row>
    <row r="53" spans="1:7" x14ac:dyDescent="0.2">
      <c r="A53" s="27">
        <v>40008</v>
      </c>
      <c r="B53" s="27">
        <v>40010</v>
      </c>
      <c r="C53" t="s">
        <v>65</v>
      </c>
      <c r="D53" s="27">
        <v>46798</v>
      </c>
      <c r="E53" s="26">
        <v>1007500</v>
      </c>
      <c r="F53" s="26">
        <f t="shared" si="0"/>
        <v>1.0075000000000001</v>
      </c>
      <c r="G53" t="s">
        <v>103</v>
      </c>
    </row>
    <row r="54" spans="1:7" x14ac:dyDescent="0.2">
      <c r="A54" s="27">
        <v>40022</v>
      </c>
      <c r="B54" s="27">
        <v>40024</v>
      </c>
      <c r="C54" t="s">
        <v>66</v>
      </c>
      <c r="D54" s="27">
        <v>40374</v>
      </c>
      <c r="E54" s="26">
        <v>4335000</v>
      </c>
      <c r="F54" s="26">
        <f t="shared" si="0"/>
        <v>4.335</v>
      </c>
      <c r="G54" t="s">
        <v>111</v>
      </c>
    </row>
    <row r="55" spans="1:7" x14ac:dyDescent="0.2">
      <c r="A55" s="27">
        <v>40022</v>
      </c>
      <c r="B55" s="27">
        <v>40024</v>
      </c>
      <c r="C55" t="s">
        <v>67</v>
      </c>
      <c r="D55" s="27">
        <v>44757</v>
      </c>
      <c r="E55" s="26">
        <v>2243000</v>
      </c>
      <c r="F55" s="26">
        <f t="shared" si="0"/>
        <v>2.2429999999999999</v>
      </c>
      <c r="G55" t="s">
        <v>103</v>
      </c>
    </row>
    <row r="56" spans="1:7" x14ac:dyDescent="0.2">
      <c r="A56" s="27">
        <v>40022</v>
      </c>
      <c r="B56" s="27">
        <v>40024</v>
      </c>
      <c r="C56" t="s">
        <v>68</v>
      </c>
      <c r="D56" s="27">
        <v>46798</v>
      </c>
      <c r="E56" s="26">
        <v>2184000</v>
      </c>
      <c r="F56" s="26">
        <f t="shared" si="0"/>
        <v>2.1840000000000002</v>
      </c>
      <c r="G56" t="s">
        <v>103</v>
      </c>
    </row>
    <row r="57" spans="1:7" x14ac:dyDescent="0.2">
      <c r="A57" s="27">
        <v>40022</v>
      </c>
      <c r="B57" s="27">
        <v>40024</v>
      </c>
      <c r="C57" t="s">
        <v>69</v>
      </c>
      <c r="D57" s="27">
        <v>50601</v>
      </c>
      <c r="E57" s="26">
        <v>986000</v>
      </c>
      <c r="F57" s="26">
        <f t="shared" si="0"/>
        <v>0.98599999999999999</v>
      </c>
      <c r="G57" t="s">
        <v>103</v>
      </c>
    </row>
    <row r="58" spans="1:7" x14ac:dyDescent="0.2">
      <c r="A58" s="27">
        <v>40011</v>
      </c>
      <c r="B58" s="27">
        <v>40023</v>
      </c>
      <c r="C58" t="s">
        <v>70</v>
      </c>
      <c r="D58" s="27">
        <v>43675</v>
      </c>
      <c r="E58" s="26">
        <v>8129937.2000000002</v>
      </c>
      <c r="F58" s="26">
        <f t="shared" si="0"/>
        <v>8.1299372000000005</v>
      </c>
      <c r="G58" t="s">
        <v>108</v>
      </c>
    </row>
    <row r="59" spans="1:7" x14ac:dyDescent="0.2">
      <c r="A59" s="27">
        <v>40035</v>
      </c>
      <c r="B59" s="27">
        <v>40037</v>
      </c>
      <c r="C59" t="s">
        <v>71</v>
      </c>
      <c r="D59" s="27">
        <v>41167</v>
      </c>
      <c r="E59" s="26">
        <v>8536730</v>
      </c>
      <c r="F59" s="26">
        <f t="shared" si="0"/>
        <v>8.5367300000000004</v>
      </c>
      <c r="G59" t="s">
        <v>105</v>
      </c>
    </row>
    <row r="60" spans="1:7" x14ac:dyDescent="0.2">
      <c r="A60" s="27">
        <v>40043</v>
      </c>
      <c r="B60" s="27">
        <v>40045</v>
      </c>
      <c r="C60" t="s">
        <v>72</v>
      </c>
      <c r="D60" s="27">
        <v>40409</v>
      </c>
      <c r="E60" s="26">
        <v>1270000</v>
      </c>
      <c r="F60" s="26">
        <f t="shared" si="0"/>
        <v>1.27</v>
      </c>
      <c r="G60" t="s">
        <v>111</v>
      </c>
    </row>
    <row r="61" spans="1:7" x14ac:dyDescent="0.2">
      <c r="A61" s="27">
        <v>40043</v>
      </c>
      <c r="B61" s="27">
        <v>40045</v>
      </c>
      <c r="C61" t="s">
        <v>73</v>
      </c>
      <c r="D61" s="27">
        <v>42505</v>
      </c>
      <c r="E61" s="26">
        <v>871000</v>
      </c>
      <c r="F61" s="26">
        <f t="shared" si="0"/>
        <v>0.871</v>
      </c>
      <c r="G61" t="s">
        <v>103</v>
      </c>
    </row>
    <row r="62" spans="1:7" x14ac:dyDescent="0.2">
      <c r="A62" s="27">
        <v>40043</v>
      </c>
      <c r="B62" s="27">
        <v>40045</v>
      </c>
      <c r="C62" t="s">
        <v>74</v>
      </c>
      <c r="D62" s="27">
        <v>14076</v>
      </c>
      <c r="E62" s="26">
        <v>1686000</v>
      </c>
      <c r="F62" s="26">
        <f t="shared" si="0"/>
        <v>1.6859999999999999</v>
      </c>
      <c r="G62" t="s">
        <v>103</v>
      </c>
    </row>
    <row r="63" spans="1:7" x14ac:dyDescent="0.2">
      <c r="A63" s="27">
        <v>40043</v>
      </c>
      <c r="B63" s="27">
        <v>40045</v>
      </c>
      <c r="C63" t="s">
        <v>75</v>
      </c>
      <c r="D63" s="27">
        <v>11185</v>
      </c>
      <c r="E63" s="26">
        <v>2843000</v>
      </c>
      <c r="F63" s="26">
        <f t="shared" si="0"/>
        <v>2.843</v>
      </c>
      <c r="G63" t="s">
        <v>103</v>
      </c>
    </row>
    <row r="64" spans="1:7" x14ac:dyDescent="0.2">
      <c r="A64" s="27">
        <v>40050</v>
      </c>
      <c r="B64" s="27">
        <v>40052</v>
      </c>
      <c r="C64" t="s">
        <v>76</v>
      </c>
      <c r="D64" s="27">
        <v>40416</v>
      </c>
      <c r="E64" s="26">
        <v>3080000</v>
      </c>
      <c r="F64" s="26">
        <f t="shared" si="0"/>
        <v>3.08</v>
      </c>
      <c r="G64" t="s">
        <v>111</v>
      </c>
    </row>
    <row r="65" spans="1:7" x14ac:dyDescent="0.2">
      <c r="A65" s="27">
        <v>40050</v>
      </c>
      <c r="B65" s="27">
        <v>40052</v>
      </c>
      <c r="C65" t="s">
        <v>77</v>
      </c>
      <c r="D65" s="27">
        <v>42505</v>
      </c>
      <c r="E65" s="26">
        <v>1670000</v>
      </c>
      <c r="F65" s="26">
        <f t="shared" si="0"/>
        <v>1.67</v>
      </c>
      <c r="G65" t="s">
        <v>103</v>
      </c>
    </row>
    <row r="66" spans="1:7" x14ac:dyDescent="0.2">
      <c r="A66" s="27">
        <v>40050</v>
      </c>
      <c r="B66" s="27">
        <v>40052</v>
      </c>
      <c r="C66" t="s">
        <v>78</v>
      </c>
      <c r="D66" s="27">
        <v>14076</v>
      </c>
      <c r="E66" s="26">
        <v>2772000</v>
      </c>
      <c r="F66" s="26">
        <f t="shared" si="0"/>
        <v>2.7719999999999998</v>
      </c>
      <c r="G66" t="s">
        <v>103</v>
      </c>
    </row>
    <row r="67" spans="1:7" x14ac:dyDescent="0.2">
      <c r="A67" s="27">
        <v>40050</v>
      </c>
      <c r="B67" s="27">
        <v>40052</v>
      </c>
      <c r="C67" t="s">
        <v>79</v>
      </c>
      <c r="D67" s="27">
        <v>11185</v>
      </c>
      <c r="E67" s="26">
        <v>4806000</v>
      </c>
      <c r="F67" s="26">
        <f t="shared" ref="F67:F130" si="1">E67/1000000</f>
        <v>4.806</v>
      </c>
      <c r="G67" t="s">
        <v>103</v>
      </c>
    </row>
    <row r="68" spans="1:7" x14ac:dyDescent="0.2">
      <c r="A68" s="27">
        <v>40057</v>
      </c>
      <c r="B68" s="27">
        <v>40059</v>
      </c>
      <c r="C68" t="s">
        <v>80</v>
      </c>
      <c r="D68" s="27">
        <v>40423</v>
      </c>
      <c r="E68" s="26">
        <v>2015000</v>
      </c>
      <c r="F68" s="26">
        <f t="shared" si="1"/>
        <v>2.0150000000000001</v>
      </c>
      <c r="G68" t="s">
        <v>111</v>
      </c>
    </row>
    <row r="69" spans="1:7" x14ac:dyDescent="0.2">
      <c r="A69" s="27">
        <v>40057</v>
      </c>
      <c r="B69" s="27">
        <v>40059</v>
      </c>
      <c r="C69" t="s">
        <v>81</v>
      </c>
      <c r="D69" s="27">
        <v>42505</v>
      </c>
      <c r="E69" s="26">
        <v>1432500</v>
      </c>
      <c r="F69" s="26">
        <f t="shared" si="1"/>
        <v>1.4325000000000001</v>
      </c>
      <c r="G69" t="s">
        <v>103</v>
      </c>
    </row>
    <row r="70" spans="1:7" x14ac:dyDescent="0.2">
      <c r="A70" s="27">
        <v>40057</v>
      </c>
      <c r="B70" s="27">
        <v>40059</v>
      </c>
      <c r="C70" t="s">
        <v>82</v>
      </c>
      <c r="D70" s="27">
        <v>14076</v>
      </c>
      <c r="E70" s="26">
        <v>608000</v>
      </c>
      <c r="F70" s="26">
        <f t="shared" si="1"/>
        <v>0.60799999999999998</v>
      </c>
      <c r="G70" t="s">
        <v>103</v>
      </c>
    </row>
    <row r="71" spans="1:7" x14ac:dyDescent="0.2">
      <c r="A71" s="27">
        <v>40057</v>
      </c>
      <c r="B71" s="27">
        <v>40059</v>
      </c>
      <c r="C71" t="s">
        <v>83</v>
      </c>
      <c r="D71" s="27">
        <v>11185</v>
      </c>
      <c r="E71" s="26">
        <v>2276000</v>
      </c>
      <c r="F71" s="26">
        <f t="shared" si="1"/>
        <v>2.2759999999999998</v>
      </c>
      <c r="G71" t="s">
        <v>103</v>
      </c>
    </row>
    <row r="72" spans="1:7" x14ac:dyDescent="0.2">
      <c r="A72" s="27">
        <v>40071</v>
      </c>
      <c r="B72" s="27">
        <v>40073</v>
      </c>
      <c r="C72" t="s">
        <v>84</v>
      </c>
      <c r="D72" s="27">
        <v>40423</v>
      </c>
      <c r="E72" s="26">
        <v>2640000</v>
      </c>
      <c r="F72" s="26">
        <f t="shared" si="1"/>
        <v>2.64</v>
      </c>
      <c r="G72" t="s">
        <v>111</v>
      </c>
    </row>
    <row r="73" spans="1:7" x14ac:dyDescent="0.2">
      <c r="A73" s="27">
        <v>40071</v>
      </c>
      <c r="B73" s="27">
        <v>40073</v>
      </c>
      <c r="C73" t="s">
        <v>85</v>
      </c>
      <c r="D73" s="27">
        <v>44150</v>
      </c>
      <c r="E73" s="26">
        <v>3561000</v>
      </c>
      <c r="F73" s="26">
        <f t="shared" si="1"/>
        <v>3.5609999999999999</v>
      </c>
      <c r="G73" t="s">
        <v>103</v>
      </c>
    </row>
    <row r="74" spans="1:7" x14ac:dyDescent="0.2">
      <c r="A74" s="27">
        <v>40071</v>
      </c>
      <c r="B74" s="27">
        <v>40073</v>
      </c>
      <c r="C74" t="s">
        <v>46</v>
      </c>
      <c r="D74" s="27">
        <v>45550</v>
      </c>
      <c r="E74" s="26">
        <v>3683000</v>
      </c>
      <c r="F74" s="26">
        <f t="shared" si="1"/>
        <v>3.6829999999999998</v>
      </c>
      <c r="G74" t="s">
        <v>103</v>
      </c>
    </row>
    <row r="75" spans="1:7" x14ac:dyDescent="0.2">
      <c r="A75" s="27">
        <v>40071</v>
      </c>
      <c r="B75" s="27">
        <v>40073</v>
      </c>
      <c r="C75" t="s">
        <v>75</v>
      </c>
      <c r="D75" s="27">
        <v>47710</v>
      </c>
      <c r="E75" s="26">
        <v>1641000</v>
      </c>
      <c r="F75" s="26">
        <f t="shared" si="1"/>
        <v>1.641</v>
      </c>
      <c r="G75" t="s">
        <v>103</v>
      </c>
    </row>
    <row r="76" spans="1:7" x14ac:dyDescent="0.2">
      <c r="A76" s="27">
        <v>40092</v>
      </c>
      <c r="B76" s="27">
        <v>40094</v>
      </c>
      <c r="C76" t="s">
        <v>86</v>
      </c>
      <c r="D76" s="27">
        <v>40458</v>
      </c>
      <c r="E76" s="26">
        <v>1475000</v>
      </c>
      <c r="F76" s="26">
        <f t="shared" si="1"/>
        <v>1.4750000000000001</v>
      </c>
      <c r="G76" t="s">
        <v>111</v>
      </c>
    </row>
    <row r="77" spans="1:7" x14ac:dyDescent="0.2">
      <c r="A77" s="27">
        <v>40092</v>
      </c>
      <c r="B77" s="27">
        <v>40094</v>
      </c>
      <c r="C77" t="s">
        <v>87</v>
      </c>
      <c r="D77" s="27">
        <v>45915</v>
      </c>
      <c r="E77" s="26">
        <v>3022000</v>
      </c>
      <c r="F77" s="26">
        <f t="shared" si="1"/>
        <v>3.0219999999999998</v>
      </c>
      <c r="G77" t="s">
        <v>103</v>
      </c>
    </row>
    <row r="78" spans="1:7" x14ac:dyDescent="0.2">
      <c r="A78" s="27">
        <v>40092</v>
      </c>
      <c r="B78" s="27">
        <v>40094</v>
      </c>
      <c r="C78" t="s">
        <v>75</v>
      </c>
      <c r="D78" s="27">
        <v>47710</v>
      </c>
      <c r="E78" s="26">
        <v>2275000</v>
      </c>
      <c r="F78" s="26">
        <f t="shared" si="1"/>
        <v>2.2749999999999999</v>
      </c>
      <c r="G78" t="s">
        <v>103</v>
      </c>
    </row>
    <row r="79" spans="1:7" x14ac:dyDescent="0.2">
      <c r="A79" s="27">
        <v>40106</v>
      </c>
      <c r="B79" s="27">
        <v>40108</v>
      </c>
      <c r="C79" t="s">
        <v>88</v>
      </c>
      <c r="D79" s="27">
        <v>40458</v>
      </c>
      <c r="E79" s="26">
        <v>2425000</v>
      </c>
      <c r="F79" s="26">
        <f t="shared" si="1"/>
        <v>2.4249999999999998</v>
      </c>
      <c r="G79" t="s">
        <v>111</v>
      </c>
    </row>
    <row r="80" spans="1:7" x14ac:dyDescent="0.2">
      <c r="A80" s="27">
        <v>40106</v>
      </c>
      <c r="B80" s="27">
        <v>40108</v>
      </c>
      <c r="C80" t="s">
        <v>87</v>
      </c>
      <c r="D80" s="27">
        <v>45915</v>
      </c>
      <c r="E80" s="26">
        <v>3638000</v>
      </c>
      <c r="F80" s="26">
        <f t="shared" si="1"/>
        <v>3.6379999999999999</v>
      </c>
      <c r="G80" t="s">
        <v>103</v>
      </c>
    </row>
    <row r="81" spans="1:7" x14ac:dyDescent="0.2">
      <c r="A81" s="27">
        <v>40106</v>
      </c>
      <c r="B81" s="27">
        <v>40108</v>
      </c>
      <c r="C81" t="s">
        <v>75</v>
      </c>
      <c r="D81" s="27">
        <v>47710</v>
      </c>
      <c r="E81" s="26">
        <v>2234000</v>
      </c>
      <c r="F81" s="26">
        <f t="shared" si="1"/>
        <v>2.234</v>
      </c>
      <c r="G81" t="s">
        <v>103</v>
      </c>
    </row>
    <row r="82" spans="1:7" x14ac:dyDescent="0.2">
      <c r="A82" s="27">
        <v>40113</v>
      </c>
      <c r="B82" s="27">
        <v>40115</v>
      </c>
      <c r="C82" t="s">
        <v>89</v>
      </c>
      <c r="D82" s="27">
        <v>42262</v>
      </c>
      <c r="E82" s="26">
        <v>1421000</v>
      </c>
      <c r="F82" s="26">
        <f t="shared" si="1"/>
        <v>1.421</v>
      </c>
      <c r="G82" t="s">
        <v>104</v>
      </c>
    </row>
    <row r="83" spans="1:7" x14ac:dyDescent="0.2">
      <c r="A83" s="27">
        <v>40113</v>
      </c>
      <c r="B83" s="27">
        <v>40115</v>
      </c>
      <c r="C83" t="s">
        <v>90</v>
      </c>
      <c r="D83" s="27">
        <v>41562</v>
      </c>
      <c r="E83" s="26">
        <v>1138000</v>
      </c>
      <c r="F83" s="26">
        <f t="shared" si="1"/>
        <v>1.1379999999999999</v>
      </c>
      <c r="G83" t="s">
        <v>104</v>
      </c>
    </row>
    <row r="84" spans="1:7" x14ac:dyDescent="0.2">
      <c r="A84" s="27">
        <v>40113</v>
      </c>
      <c r="B84" s="27">
        <v>40115</v>
      </c>
      <c r="C84" t="s">
        <v>91</v>
      </c>
      <c r="D84" s="27">
        <v>42750</v>
      </c>
      <c r="E84" s="26">
        <v>1614000</v>
      </c>
      <c r="F84" s="26">
        <f t="shared" si="1"/>
        <v>1.6140000000000001</v>
      </c>
      <c r="G84" t="s">
        <v>104</v>
      </c>
    </row>
    <row r="85" spans="1:7" x14ac:dyDescent="0.2">
      <c r="A85" s="27">
        <v>40120</v>
      </c>
      <c r="B85" s="27">
        <v>40122</v>
      </c>
      <c r="C85" t="s">
        <v>92</v>
      </c>
      <c r="D85" s="27">
        <v>40458</v>
      </c>
      <c r="E85" s="26">
        <v>640000</v>
      </c>
      <c r="F85" s="26">
        <f t="shared" si="1"/>
        <v>0.64</v>
      </c>
      <c r="G85" t="s">
        <v>111</v>
      </c>
    </row>
    <row r="86" spans="1:7" x14ac:dyDescent="0.2">
      <c r="A86" s="27">
        <v>40120</v>
      </c>
      <c r="B86" s="27">
        <v>40122</v>
      </c>
      <c r="C86" t="s">
        <v>93</v>
      </c>
      <c r="D86" s="27">
        <v>43723</v>
      </c>
      <c r="E86" s="26">
        <v>1853000</v>
      </c>
      <c r="F86" s="26">
        <f t="shared" si="1"/>
        <v>1.853</v>
      </c>
      <c r="G86" t="s">
        <v>103</v>
      </c>
    </row>
    <row r="87" spans="1:7" x14ac:dyDescent="0.2">
      <c r="A87" s="27">
        <v>40120</v>
      </c>
      <c r="B87" s="27">
        <v>40122</v>
      </c>
      <c r="C87" t="s">
        <v>46</v>
      </c>
      <c r="D87" s="27">
        <v>45550</v>
      </c>
      <c r="E87" s="26">
        <v>1643000</v>
      </c>
      <c r="F87" s="26">
        <f t="shared" si="1"/>
        <v>1.643</v>
      </c>
      <c r="G87" t="s">
        <v>103</v>
      </c>
    </row>
    <row r="88" spans="1:7" x14ac:dyDescent="0.2">
      <c r="A88" s="27">
        <v>40120</v>
      </c>
      <c r="B88" s="27">
        <v>40122</v>
      </c>
      <c r="C88" t="s">
        <v>75</v>
      </c>
      <c r="D88" s="27">
        <v>47710</v>
      </c>
      <c r="E88" s="26">
        <v>1005000</v>
      </c>
      <c r="F88" s="26">
        <f t="shared" si="1"/>
        <v>1.0049999999999999</v>
      </c>
      <c r="G88" t="s">
        <v>103</v>
      </c>
    </row>
    <row r="89" spans="1:7" x14ac:dyDescent="0.2">
      <c r="A89" s="27">
        <v>40127</v>
      </c>
      <c r="B89" s="27">
        <v>40129</v>
      </c>
      <c r="C89" t="s">
        <v>89</v>
      </c>
      <c r="D89" s="27">
        <v>42262</v>
      </c>
      <c r="E89" s="26">
        <v>527000</v>
      </c>
      <c r="F89" s="26">
        <f t="shared" si="1"/>
        <v>0.52700000000000002</v>
      </c>
      <c r="G89" t="s">
        <v>104</v>
      </c>
    </row>
    <row r="90" spans="1:7" x14ac:dyDescent="0.2">
      <c r="A90" s="27">
        <v>40127</v>
      </c>
      <c r="B90" s="27">
        <v>40129</v>
      </c>
      <c r="C90" t="s">
        <v>90</v>
      </c>
      <c r="D90" s="27">
        <v>41562</v>
      </c>
      <c r="E90" s="26">
        <v>670000</v>
      </c>
      <c r="F90" s="26">
        <f t="shared" si="1"/>
        <v>0.67</v>
      </c>
      <c r="G90" t="s">
        <v>104</v>
      </c>
    </row>
    <row r="91" spans="1:7" x14ac:dyDescent="0.2">
      <c r="A91" s="27">
        <v>40127</v>
      </c>
      <c r="B91" s="27">
        <v>40129</v>
      </c>
      <c r="C91" t="s">
        <v>91</v>
      </c>
      <c r="D91" s="27">
        <v>42750</v>
      </c>
      <c r="E91" s="26">
        <v>0</v>
      </c>
      <c r="F91" s="26">
        <f t="shared" si="1"/>
        <v>0</v>
      </c>
      <c r="G91" t="s">
        <v>104</v>
      </c>
    </row>
    <row r="92" spans="1:7" x14ac:dyDescent="0.2">
      <c r="A92" s="27">
        <v>40127</v>
      </c>
      <c r="B92" s="27">
        <v>40129</v>
      </c>
      <c r="C92" t="s">
        <v>94</v>
      </c>
      <c r="D92" s="27">
        <v>47557</v>
      </c>
      <c r="E92" s="26">
        <v>0</v>
      </c>
      <c r="F92" s="26">
        <f t="shared" si="1"/>
        <v>0</v>
      </c>
      <c r="G92" t="s">
        <v>104</v>
      </c>
    </row>
    <row r="93" spans="1:7" x14ac:dyDescent="0.2">
      <c r="A93" s="27">
        <v>40127</v>
      </c>
      <c r="B93" s="27">
        <v>40129</v>
      </c>
      <c r="C93" t="s">
        <v>95</v>
      </c>
      <c r="D93" s="27">
        <v>45672</v>
      </c>
      <c r="E93" s="26">
        <v>0</v>
      </c>
      <c r="F93" s="26">
        <f t="shared" si="1"/>
        <v>0</v>
      </c>
      <c r="G93" t="s">
        <v>104</v>
      </c>
    </row>
    <row r="94" spans="1:7" x14ac:dyDescent="0.2">
      <c r="A94" s="27">
        <v>40134</v>
      </c>
      <c r="B94" s="27">
        <v>40136</v>
      </c>
      <c r="C94" t="s">
        <v>85</v>
      </c>
      <c r="D94" s="27">
        <v>44150</v>
      </c>
      <c r="E94" s="26">
        <v>1751600</v>
      </c>
      <c r="F94" s="26">
        <f t="shared" si="1"/>
        <v>1.7516</v>
      </c>
      <c r="G94" t="s">
        <v>103</v>
      </c>
    </row>
    <row r="95" spans="1:7" x14ac:dyDescent="0.2">
      <c r="A95" s="27">
        <v>40134</v>
      </c>
      <c r="B95" s="27">
        <v>40136</v>
      </c>
      <c r="C95" t="s">
        <v>87</v>
      </c>
      <c r="D95" s="27">
        <v>45915</v>
      </c>
      <c r="E95" s="26">
        <v>766000</v>
      </c>
      <c r="F95" s="26">
        <f t="shared" si="1"/>
        <v>0.76600000000000001</v>
      </c>
      <c r="G95" t="s">
        <v>103</v>
      </c>
    </row>
    <row r="96" spans="1:7" x14ac:dyDescent="0.2">
      <c r="A96" s="27">
        <v>40134</v>
      </c>
      <c r="B96" s="27">
        <v>40136</v>
      </c>
      <c r="C96" t="s">
        <v>75</v>
      </c>
      <c r="D96" s="27">
        <v>47710</v>
      </c>
      <c r="E96" s="26">
        <v>217000</v>
      </c>
      <c r="F96" s="26">
        <f t="shared" si="1"/>
        <v>0.217</v>
      </c>
      <c r="G96" t="s">
        <v>103</v>
      </c>
    </row>
    <row r="97" spans="1:7" x14ac:dyDescent="0.2">
      <c r="A97" s="27">
        <v>40190</v>
      </c>
      <c r="B97" s="27">
        <v>40192</v>
      </c>
      <c r="C97" t="s">
        <v>115</v>
      </c>
      <c r="D97" s="27">
        <v>40556</v>
      </c>
      <c r="E97" s="26">
        <v>3805000</v>
      </c>
      <c r="F97" s="26">
        <f t="shared" si="1"/>
        <v>3.8050000000000002</v>
      </c>
      <c r="G97" t="s">
        <v>111</v>
      </c>
    </row>
    <row r="98" spans="1:7" x14ac:dyDescent="0.2">
      <c r="A98" s="27">
        <v>40190</v>
      </c>
      <c r="B98" s="27">
        <v>40192</v>
      </c>
      <c r="C98" t="s">
        <v>116</v>
      </c>
      <c r="D98" s="27">
        <v>42170</v>
      </c>
      <c r="E98" s="26">
        <v>3781000</v>
      </c>
      <c r="F98" s="26">
        <f t="shared" si="1"/>
        <v>3.7810000000000001</v>
      </c>
      <c r="G98" t="s">
        <v>103</v>
      </c>
    </row>
    <row r="99" spans="1:7" x14ac:dyDescent="0.2">
      <c r="A99" s="27">
        <v>40190</v>
      </c>
      <c r="B99" s="27">
        <v>40192</v>
      </c>
      <c r="C99" t="s">
        <v>117</v>
      </c>
      <c r="D99" s="27">
        <v>42931</v>
      </c>
      <c r="E99" s="26">
        <v>4222000</v>
      </c>
      <c r="F99" s="26">
        <f t="shared" si="1"/>
        <v>4.2220000000000004</v>
      </c>
      <c r="G99" t="s">
        <v>103</v>
      </c>
    </row>
    <row r="100" spans="1:7" x14ac:dyDescent="0.2">
      <c r="A100" s="27">
        <v>40190</v>
      </c>
      <c r="B100" s="27">
        <v>40192</v>
      </c>
      <c r="C100" t="s">
        <v>118</v>
      </c>
      <c r="D100" s="27">
        <v>47710</v>
      </c>
      <c r="E100" s="26">
        <v>3067700</v>
      </c>
      <c r="F100" s="26">
        <f t="shared" si="1"/>
        <v>3.0676999999999999</v>
      </c>
      <c r="G100" t="s">
        <v>103</v>
      </c>
    </row>
    <row r="101" spans="1:7" x14ac:dyDescent="0.2">
      <c r="A101" s="27">
        <v>40190</v>
      </c>
      <c r="B101" s="27">
        <v>40197</v>
      </c>
      <c r="C101" t="s">
        <v>119</v>
      </c>
      <c r="D101" s="27">
        <v>43903</v>
      </c>
      <c r="E101" s="26">
        <v>41737500</v>
      </c>
      <c r="F101" s="26">
        <f t="shared" si="1"/>
        <v>41.737499999999997</v>
      </c>
      <c r="G101" t="s">
        <v>207</v>
      </c>
    </row>
    <row r="102" spans="1:7" x14ac:dyDescent="0.2">
      <c r="A102" s="27">
        <v>40197</v>
      </c>
      <c r="B102" s="27">
        <v>40199</v>
      </c>
      <c r="C102" t="s">
        <v>120</v>
      </c>
      <c r="D102" s="27">
        <v>42262</v>
      </c>
      <c r="E102" s="26">
        <v>313000</v>
      </c>
      <c r="F102" s="26">
        <f t="shared" si="1"/>
        <v>0.313</v>
      </c>
      <c r="G102" t="s">
        <v>104</v>
      </c>
    </row>
    <row r="103" spans="1:7" x14ac:dyDescent="0.2">
      <c r="A103" s="27">
        <v>40197</v>
      </c>
      <c r="B103" s="27">
        <v>40199</v>
      </c>
      <c r="C103" t="s">
        <v>121</v>
      </c>
      <c r="D103" s="27">
        <v>42750</v>
      </c>
      <c r="E103" s="26">
        <v>178000</v>
      </c>
      <c r="F103" s="26">
        <f t="shared" si="1"/>
        <v>0.17799999999999999</v>
      </c>
      <c r="G103" t="s">
        <v>104</v>
      </c>
    </row>
    <row r="104" spans="1:7" x14ac:dyDescent="0.2">
      <c r="A104" s="27">
        <v>40197</v>
      </c>
      <c r="B104" s="27">
        <v>40199</v>
      </c>
      <c r="C104" t="s">
        <v>122</v>
      </c>
      <c r="D104" s="27">
        <v>47557</v>
      </c>
      <c r="E104" s="26">
        <v>116000</v>
      </c>
      <c r="F104" s="26">
        <f t="shared" si="1"/>
        <v>0.11600000000000001</v>
      </c>
      <c r="G104" t="s">
        <v>104</v>
      </c>
    </row>
    <row r="105" spans="1:7" x14ac:dyDescent="0.2">
      <c r="A105" s="27">
        <v>40197</v>
      </c>
      <c r="B105" s="27">
        <v>40199</v>
      </c>
      <c r="C105" t="s">
        <v>123</v>
      </c>
      <c r="D105" s="27">
        <v>45672</v>
      </c>
      <c r="E105" s="26">
        <v>1261000</v>
      </c>
      <c r="F105" s="26">
        <f t="shared" si="1"/>
        <v>1.2609999999999999</v>
      </c>
      <c r="G105" t="s">
        <v>104</v>
      </c>
    </row>
    <row r="106" spans="1:7" x14ac:dyDescent="0.2">
      <c r="A106" s="27">
        <v>40204</v>
      </c>
      <c r="B106" s="27">
        <v>40206</v>
      </c>
      <c r="C106" t="s">
        <v>124</v>
      </c>
      <c r="D106" s="27">
        <v>40556</v>
      </c>
      <c r="E106" s="26">
        <v>2295000</v>
      </c>
      <c r="F106" s="26">
        <f t="shared" si="1"/>
        <v>2.2949999999999999</v>
      </c>
      <c r="G106" t="s">
        <v>111</v>
      </c>
    </row>
    <row r="107" spans="1:7" x14ac:dyDescent="0.2">
      <c r="A107" s="27">
        <v>40204</v>
      </c>
      <c r="B107" s="27">
        <v>40206</v>
      </c>
      <c r="C107" t="s">
        <v>125</v>
      </c>
      <c r="D107" s="27">
        <v>44150</v>
      </c>
      <c r="E107" s="26">
        <v>4163000</v>
      </c>
      <c r="F107" s="26">
        <f t="shared" si="1"/>
        <v>4.1630000000000003</v>
      </c>
      <c r="G107" t="s">
        <v>103</v>
      </c>
    </row>
    <row r="108" spans="1:7" x14ac:dyDescent="0.2">
      <c r="A108" s="27">
        <v>40204</v>
      </c>
      <c r="B108" s="27">
        <v>40206</v>
      </c>
      <c r="C108" t="s">
        <v>126</v>
      </c>
      <c r="D108" s="27">
        <v>45915</v>
      </c>
      <c r="E108" s="26">
        <v>2866000</v>
      </c>
      <c r="F108" s="26">
        <f t="shared" si="1"/>
        <v>2.8660000000000001</v>
      </c>
      <c r="G108" t="s">
        <v>103</v>
      </c>
    </row>
    <row r="109" spans="1:7" x14ac:dyDescent="0.2">
      <c r="A109" s="27">
        <v>40204</v>
      </c>
      <c r="B109" s="27">
        <v>40206</v>
      </c>
      <c r="C109" t="s">
        <v>127</v>
      </c>
      <c r="D109" s="27">
        <v>50601</v>
      </c>
      <c r="E109" s="26">
        <v>1552000</v>
      </c>
      <c r="F109" s="26">
        <f t="shared" si="1"/>
        <v>1.552</v>
      </c>
      <c r="G109" t="s">
        <v>103</v>
      </c>
    </row>
    <row r="110" spans="1:7" x14ac:dyDescent="0.2">
      <c r="A110" s="27">
        <v>40219</v>
      </c>
      <c r="B110" s="27">
        <v>40219</v>
      </c>
      <c r="C110" t="s">
        <v>128</v>
      </c>
      <c r="D110" s="27">
        <v>41315</v>
      </c>
      <c r="E110" s="26">
        <v>8033860</v>
      </c>
      <c r="F110" s="26">
        <f t="shared" si="1"/>
        <v>8.0338600000000007</v>
      </c>
      <c r="G110" t="s">
        <v>208</v>
      </c>
    </row>
    <row r="111" spans="1:7" x14ac:dyDescent="0.2">
      <c r="A111" s="27">
        <v>40218</v>
      </c>
      <c r="B111" s="27">
        <v>40220</v>
      </c>
      <c r="C111" t="s">
        <v>129</v>
      </c>
      <c r="D111" s="27">
        <v>40584</v>
      </c>
      <c r="E111" s="26">
        <v>3565000</v>
      </c>
      <c r="F111" s="26">
        <f t="shared" si="1"/>
        <v>3.5649999999999999</v>
      </c>
      <c r="G111" t="s">
        <v>111</v>
      </c>
    </row>
    <row r="112" spans="1:7" x14ac:dyDescent="0.2">
      <c r="A112" s="27">
        <v>40218</v>
      </c>
      <c r="B112" s="27">
        <v>40220</v>
      </c>
      <c r="C112" t="s">
        <v>130</v>
      </c>
      <c r="D112" s="27">
        <v>44150</v>
      </c>
      <c r="E112" s="26">
        <v>2620000</v>
      </c>
      <c r="F112" s="26">
        <f t="shared" si="1"/>
        <v>2.62</v>
      </c>
      <c r="G112" t="s">
        <v>103</v>
      </c>
    </row>
    <row r="113" spans="1:7" x14ac:dyDescent="0.2">
      <c r="A113" s="27">
        <v>40218</v>
      </c>
      <c r="B113" s="27">
        <v>40220</v>
      </c>
      <c r="C113" t="s">
        <v>131</v>
      </c>
      <c r="D113" s="27">
        <v>45915</v>
      </c>
      <c r="E113" s="26">
        <v>2601000</v>
      </c>
      <c r="F113" s="26">
        <f t="shared" si="1"/>
        <v>2.601</v>
      </c>
      <c r="G113" t="s">
        <v>103</v>
      </c>
    </row>
    <row r="114" spans="1:7" x14ac:dyDescent="0.2">
      <c r="A114" s="27">
        <v>40218</v>
      </c>
      <c r="B114" s="27">
        <v>40220</v>
      </c>
      <c r="C114" t="s">
        <v>132</v>
      </c>
      <c r="D114" s="27">
        <v>47710</v>
      </c>
      <c r="E114" s="26">
        <v>1448000</v>
      </c>
      <c r="F114" s="26">
        <f t="shared" si="1"/>
        <v>1.448</v>
      </c>
      <c r="G114" t="s">
        <v>103</v>
      </c>
    </row>
    <row r="115" spans="1:7" x14ac:dyDescent="0.2">
      <c r="A115" s="27">
        <v>40225</v>
      </c>
      <c r="B115" s="27">
        <v>40227</v>
      </c>
      <c r="C115" t="s">
        <v>120</v>
      </c>
      <c r="D115" s="27">
        <v>42262</v>
      </c>
      <c r="E115" s="26">
        <v>264500</v>
      </c>
      <c r="F115" s="26">
        <f t="shared" si="1"/>
        <v>0.26450000000000001</v>
      </c>
      <c r="G115" t="s">
        <v>104</v>
      </c>
    </row>
    <row r="116" spans="1:7" x14ac:dyDescent="0.2">
      <c r="A116" s="27">
        <v>40225</v>
      </c>
      <c r="B116" s="27">
        <v>40227</v>
      </c>
      <c r="C116" t="s">
        <v>121</v>
      </c>
      <c r="D116" s="27">
        <v>42750</v>
      </c>
      <c r="E116" s="26">
        <v>66000</v>
      </c>
      <c r="F116" s="26">
        <f t="shared" si="1"/>
        <v>6.6000000000000003E-2</v>
      </c>
      <c r="G116" t="s">
        <v>104</v>
      </c>
    </row>
    <row r="117" spans="1:7" x14ac:dyDescent="0.2">
      <c r="A117" s="27">
        <v>40225</v>
      </c>
      <c r="B117" s="27">
        <v>40227</v>
      </c>
      <c r="C117" t="s">
        <v>122</v>
      </c>
      <c r="D117" s="27">
        <v>47557</v>
      </c>
      <c r="E117" s="26">
        <v>711000</v>
      </c>
      <c r="F117" s="26">
        <f t="shared" si="1"/>
        <v>0.71099999999999997</v>
      </c>
      <c r="G117" t="s">
        <v>104</v>
      </c>
    </row>
    <row r="118" spans="1:7" x14ac:dyDescent="0.2">
      <c r="A118" s="27">
        <v>40225</v>
      </c>
      <c r="B118" s="27">
        <v>40227</v>
      </c>
      <c r="C118" t="s">
        <v>123</v>
      </c>
      <c r="D118" s="27">
        <v>45672</v>
      </c>
      <c r="E118" s="26">
        <v>663000</v>
      </c>
      <c r="F118" s="26">
        <f t="shared" si="1"/>
        <v>0.66300000000000003</v>
      </c>
      <c r="G118" t="s">
        <v>104</v>
      </c>
    </row>
    <row r="119" spans="1:7" x14ac:dyDescent="0.2">
      <c r="A119" s="27">
        <v>40232</v>
      </c>
      <c r="B119" s="27">
        <v>40234</v>
      </c>
      <c r="C119" t="s">
        <v>133</v>
      </c>
      <c r="D119" s="27">
        <v>40584</v>
      </c>
      <c r="E119" s="26">
        <v>3897000</v>
      </c>
      <c r="F119" s="26">
        <f t="shared" si="1"/>
        <v>3.8969999999999998</v>
      </c>
      <c r="G119" t="s">
        <v>111</v>
      </c>
    </row>
    <row r="120" spans="1:7" x14ac:dyDescent="0.2">
      <c r="A120" s="27">
        <v>40232</v>
      </c>
      <c r="B120" s="27">
        <v>40234</v>
      </c>
      <c r="C120" t="s">
        <v>134</v>
      </c>
      <c r="D120" s="27">
        <v>44150</v>
      </c>
      <c r="E120" s="26">
        <v>4579000</v>
      </c>
      <c r="F120" s="26">
        <f t="shared" si="1"/>
        <v>4.5789999999999997</v>
      </c>
      <c r="G120" t="s">
        <v>103</v>
      </c>
    </row>
    <row r="121" spans="1:7" x14ac:dyDescent="0.2">
      <c r="A121" s="27">
        <v>40232</v>
      </c>
      <c r="B121" s="27">
        <v>40234</v>
      </c>
      <c r="C121" t="s">
        <v>135</v>
      </c>
      <c r="D121" s="27">
        <v>47710</v>
      </c>
      <c r="E121" s="26">
        <v>2075000</v>
      </c>
      <c r="F121" s="26">
        <f t="shared" si="1"/>
        <v>2.0750000000000002</v>
      </c>
      <c r="G121" t="s">
        <v>103</v>
      </c>
    </row>
    <row r="122" spans="1:7" x14ac:dyDescent="0.2">
      <c r="A122" s="27">
        <v>40232</v>
      </c>
      <c r="B122" s="27">
        <v>40234</v>
      </c>
      <c r="C122" t="s">
        <v>136</v>
      </c>
      <c r="D122" s="27">
        <v>50601</v>
      </c>
      <c r="E122" s="26">
        <v>1792000</v>
      </c>
      <c r="F122" s="26">
        <f t="shared" si="1"/>
        <v>1.792</v>
      </c>
      <c r="G122" t="s">
        <v>103</v>
      </c>
    </row>
    <row r="123" spans="1:7" x14ac:dyDescent="0.2">
      <c r="A123" s="27">
        <v>40239</v>
      </c>
      <c r="B123" s="27">
        <v>40241</v>
      </c>
      <c r="C123" t="s">
        <v>137</v>
      </c>
      <c r="D123" s="27">
        <v>40605</v>
      </c>
      <c r="E123" s="26">
        <v>5160000</v>
      </c>
      <c r="F123" s="26">
        <f t="shared" si="1"/>
        <v>5.16</v>
      </c>
      <c r="G123" t="s">
        <v>111</v>
      </c>
    </row>
    <row r="124" spans="1:7" x14ac:dyDescent="0.2">
      <c r="A124" s="27">
        <v>40239</v>
      </c>
      <c r="B124" s="27">
        <v>40241</v>
      </c>
      <c r="C124" t="s">
        <v>138</v>
      </c>
      <c r="D124" s="27">
        <v>42170</v>
      </c>
      <c r="E124" s="26">
        <v>3142000</v>
      </c>
      <c r="F124" s="26">
        <f t="shared" si="1"/>
        <v>3.1419999999999999</v>
      </c>
      <c r="G124" t="s">
        <v>103</v>
      </c>
    </row>
    <row r="125" spans="1:7" x14ac:dyDescent="0.2">
      <c r="A125" s="27">
        <v>40239</v>
      </c>
      <c r="B125" s="27">
        <v>40241</v>
      </c>
      <c r="C125" t="s">
        <v>139</v>
      </c>
      <c r="D125" s="27">
        <v>47710</v>
      </c>
      <c r="E125" s="26">
        <v>4711000</v>
      </c>
      <c r="F125" s="26">
        <f t="shared" si="1"/>
        <v>4.7110000000000003</v>
      </c>
      <c r="G125" t="s">
        <v>103</v>
      </c>
    </row>
    <row r="126" spans="1:7" x14ac:dyDescent="0.2">
      <c r="A126" s="27">
        <v>40240</v>
      </c>
      <c r="B126" s="27">
        <v>40240</v>
      </c>
      <c r="C126" t="s">
        <v>140</v>
      </c>
      <c r="D126" s="27">
        <v>40971</v>
      </c>
      <c r="E126" s="26">
        <v>3342000</v>
      </c>
      <c r="F126" s="26">
        <f t="shared" si="1"/>
        <v>3.3420000000000001</v>
      </c>
      <c r="G126" t="s">
        <v>109</v>
      </c>
    </row>
    <row r="127" spans="1:7" x14ac:dyDescent="0.2">
      <c r="A127" s="27">
        <v>40246</v>
      </c>
      <c r="B127" s="27">
        <v>40248</v>
      </c>
      <c r="C127" t="s">
        <v>120</v>
      </c>
      <c r="D127" s="27">
        <v>42262</v>
      </c>
      <c r="E127" s="26">
        <v>1021000</v>
      </c>
      <c r="F127" s="26">
        <f t="shared" si="1"/>
        <v>1.0209999999999999</v>
      </c>
      <c r="G127" t="s">
        <v>104</v>
      </c>
    </row>
    <row r="128" spans="1:7" x14ac:dyDescent="0.2">
      <c r="A128" s="27">
        <v>40246</v>
      </c>
      <c r="B128" s="27">
        <v>40248</v>
      </c>
      <c r="C128" t="s">
        <v>121</v>
      </c>
      <c r="D128" s="27">
        <v>42750</v>
      </c>
      <c r="E128" s="26">
        <v>86000</v>
      </c>
      <c r="F128" s="26">
        <f t="shared" si="1"/>
        <v>8.5999999999999993E-2</v>
      </c>
      <c r="G128" t="s">
        <v>104</v>
      </c>
    </row>
    <row r="129" spans="1:7" x14ac:dyDescent="0.2">
      <c r="A129" s="27">
        <v>40246</v>
      </c>
      <c r="B129" s="27">
        <v>40248</v>
      </c>
      <c r="C129" t="s">
        <v>122</v>
      </c>
      <c r="D129" s="27">
        <v>47557</v>
      </c>
      <c r="E129" s="26">
        <v>56000</v>
      </c>
      <c r="F129" s="26">
        <f t="shared" si="1"/>
        <v>5.6000000000000001E-2</v>
      </c>
      <c r="G129" t="s">
        <v>104</v>
      </c>
    </row>
    <row r="130" spans="1:7" x14ac:dyDescent="0.2">
      <c r="A130" s="27">
        <v>40246</v>
      </c>
      <c r="B130" s="27">
        <v>40248</v>
      </c>
      <c r="C130" t="s">
        <v>123</v>
      </c>
      <c r="D130" s="27">
        <v>45672</v>
      </c>
      <c r="E130" s="26">
        <v>711000</v>
      </c>
      <c r="F130" s="26">
        <f t="shared" si="1"/>
        <v>0.71099999999999997</v>
      </c>
      <c r="G130" t="s">
        <v>104</v>
      </c>
    </row>
    <row r="131" spans="1:7" x14ac:dyDescent="0.2">
      <c r="A131" s="27">
        <v>40260</v>
      </c>
      <c r="B131" s="27">
        <v>40262</v>
      </c>
      <c r="C131" t="s">
        <v>141</v>
      </c>
      <c r="D131" s="27">
        <v>40605</v>
      </c>
      <c r="E131" s="26">
        <v>5977000</v>
      </c>
      <c r="F131" s="26">
        <f t="shared" ref="F131:F194" si="2">E131/1000000</f>
        <v>5.9770000000000003</v>
      </c>
      <c r="G131" t="s">
        <v>111</v>
      </c>
    </row>
    <row r="132" spans="1:7" x14ac:dyDescent="0.2">
      <c r="A132" s="27">
        <v>40260</v>
      </c>
      <c r="B132" s="27">
        <v>40262</v>
      </c>
      <c r="C132" t="s">
        <v>142</v>
      </c>
      <c r="D132" s="27">
        <v>45915</v>
      </c>
      <c r="E132" s="26">
        <v>3694000</v>
      </c>
      <c r="F132" s="26">
        <f t="shared" si="2"/>
        <v>3.694</v>
      </c>
      <c r="G132" t="s">
        <v>103</v>
      </c>
    </row>
    <row r="133" spans="1:7" x14ac:dyDescent="0.2">
      <c r="A133" s="27">
        <v>40260</v>
      </c>
      <c r="B133" s="27">
        <v>40262</v>
      </c>
      <c r="C133" t="s">
        <v>143</v>
      </c>
      <c r="D133" s="27">
        <v>47710</v>
      </c>
      <c r="E133" s="26">
        <v>4314000</v>
      </c>
      <c r="F133" s="26">
        <f t="shared" si="2"/>
        <v>4.3140000000000001</v>
      </c>
      <c r="G133" t="s">
        <v>103</v>
      </c>
    </row>
    <row r="134" spans="1:7" x14ac:dyDescent="0.2">
      <c r="A134" s="27">
        <v>40260</v>
      </c>
      <c r="B134" s="27">
        <v>40262</v>
      </c>
      <c r="C134" t="s">
        <v>144</v>
      </c>
      <c r="D134" s="27">
        <v>50601</v>
      </c>
      <c r="E134" s="26">
        <v>3922000</v>
      </c>
      <c r="F134" s="26">
        <f t="shared" si="2"/>
        <v>3.9220000000000002</v>
      </c>
      <c r="G134" t="s">
        <v>103</v>
      </c>
    </row>
    <row r="135" spans="1:7" x14ac:dyDescent="0.2">
      <c r="A135" s="27">
        <v>40267</v>
      </c>
      <c r="B135" s="27">
        <v>40269</v>
      </c>
      <c r="C135" t="s">
        <v>120</v>
      </c>
      <c r="D135" s="27">
        <v>42262</v>
      </c>
      <c r="E135" s="26">
        <v>533000</v>
      </c>
      <c r="F135" s="26">
        <f t="shared" si="2"/>
        <v>0.53300000000000003</v>
      </c>
      <c r="G135" t="s">
        <v>104</v>
      </c>
    </row>
    <row r="136" spans="1:7" x14ac:dyDescent="0.2">
      <c r="A136" s="27">
        <v>40267</v>
      </c>
      <c r="B136" s="27">
        <v>40269</v>
      </c>
      <c r="C136" t="s">
        <v>121</v>
      </c>
      <c r="D136" s="27">
        <v>42750</v>
      </c>
      <c r="E136" s="26">
        <v>101000</v>
      </c>
      <c r="F136" s="26">
        <f t="shared" si="2"/>
        <v>0.10100000000000001</v>
      </c>
      <c r="G136" t="s">
        <v>104</v>
      </c>
    </row>
    <row r="137" spans="1:7" x14ac:dyDescent="0.2">
      <c r="A137" s="27">
        <v>40267</v>
      </c>
      <c r="B137" s="27">
        <v>40269</v>
      </c>
      <c r="C137" t="s">
        <v>145</v>
      </c>
      <c r="D137" s="27">
        <v>47557</v>
      </c>
      <c r="E137" s="26">
        <v>400000</v>
      </c>
      <c r="F137" s="26">
        <f t="shared" si="2"/>
        <v>0.4</v>
      </c>
      <c r="G137" t="s">
        <v>104</v>
      </c>
    </row>
    <row r="138" spans="1:7" x14ac:dyDescent="0.2">
      <c r="A138" s="27">
        <v>40267</v>
      </c>
      <c r="B138" s="27">
        <v>40269</v>
      </c>
      <c r="C138" t="s">
        <v>123</v>
      </c>
      <c r="D138" s="27">
        <v>45672</v>
      </c>
      <c r="E138" s="26">
        <v>653000</v>
      </c>
      <c r="F138" s="26">
        <f t="shared" si="2"/>
        <v>0.65300000000000002</v>
      </c>
      <c r="G138" t="s">
        <v>104</v>
      </c>
    </row>
    <row r="139" spans="1:7" x14ac:dyDescent="0.2">
      <c r="A139" s="27">
        <v>40274</v>
      </c>
      <c r="B139" s="27">
        <v>40276</v>
      </c>
      <c r="C139" t="s">
        <v>146</v>
      </c>
      <c r="D139" s="27">
        <v>40640</v>
      </c>
      <c r="E139" s="26">
        <v>9290000</v>
      </c>
      <c r="F139" s="26">
        <f t="shared" si="2"/>
        <v>9.2899999999999991</v>
      </c>
      <c r="G139" t="s">
        <v>111</v>
      </c>
    </row>
    <row r="140" spans="1:7" x14ac:dyDescent="0.2">
      <c r="A140" s="27">
        <v>40274</v>
      </c>
      <c r="B140" s="27">
        <v>40276</v>
      </c>
      <c r="C140" t="s">
        <v>147</v>
      </c>
      <c r="D140" s="27">
        <v>42931</v>
      </c>
      <c r="E140" s="26">
        <v>2847000</v>
      </c>
      <c r="F140" s="26">
        <f t="shared" si="2"/>
        <v>2.847</v>
      </c>
      <c r="G140" t="s">
        <v>103</v>
      </c>
    </row>
    <row r="141" spans="1:7" x14ac:dyDescent="0.2">
      <c r="A141" s="27">
        <v>40274</v>
      </c>
      <c r="B141" s="27">
        <v>40276</v>
      </c>
      <c r="C141" t="s">
        <v>148</v>
      </c>
      <c r="D141" s="27">
        <v>44150</v>
      </c>
      <c r="E141" s="26">
        <v>4276000</v>
      </c>
      <c r="F141" s="26">
        <f t="shared" si="2"/>
        <v>4.2759999999999998</v>
      </c>
      <c r="G141" t="s">
        <v>103</v>
      </c>
    </row>
    <row r="142" spans="1:7" x14ac:dyDescent="0.2">
      <c r="A142" s="27">
        <v>40274</v>
      </c>
      <c r="B142" s="27">
        <v>40276</v>
      </c>
      <c r="C142" t="s">
        <v>149</v>
      </c>
      <c r="D142" s="27">
        <v>46583</v>
      </c>
      <c r="E142" s="26">
        <v>5347000</v>
      </c>
      <c r="F142" s="26">
        <f t="shared" si="2"/>
        <v>5.3470000000000004</v>
      </c>
      <c r="G142" t="s">
        <v>103</v>
      </c>
    </row>
    <row r="143" spans="1:7" x14ac:dyDescent="0.2">
      <c r="A143" s="27">
        <v>40281</v>
      </c>
      <c r="B143" s="27">
        <v>40283</v>
      </c>
      <c r="C143" t="s">
        <v>120</v>
      </c>
      <c r="D143" s="27">
        <v>42262</v>
      </c>
      <c r="E143" s="26">
        <v>1084000</v>
      </c>
      <c r="F143" s="26">
        <f t="shared" si="2"/>
        <v>1.0840000000000001</v>
      </c>
      <c r="G143" t="s">
        <v>104</v>
      </c>
    </row>
    <row r="144" spans="1:7" x14ac:dyDescent="0.2">
      <c r="A144" s="27">
        <v>40281</v>
      </c>
      <c r="B144" s="27">
        <v>40283</v>
      </c>
      <c r="C144" t="s">
        <v>121</v>
      </c>
      <c r="D144" s="27">
        <v>42750</v>
      </c>
      <c r="E144" s="26">
        <v>183000</v>
      </c>
      <c r="F144" s="26">
        <f t="shared" si="2"/>
        <v>0.183</v>
      </c>
      <c r="G144" t="s">
        <v>104</v>
      </c>
    </row>
    <row r="145" spans="1:7" x14ac:dyDescent="0.2">
      <c r="A145" s="27">
        <v>40281</v>
      </c>
      <c r="B145" s="27">
        <v>40283</v>
      </c>
      <c r="C145" t="s">
        <v>150</v>
      </c>
      <c r="D145" s="27">
        <v>47557</v>
      </c>
      <c r="E145" s="26">
        <v>867000</v>
      </c>
      <c r="F145" s="26">
        <f t="shared" si="2"/>
        <v>0.86699999999999999</v>
      </c>
      <c r="G145" t="s">
        <v>104</v>
      </c>
    </row>
    <row r="146" spans="1:7" x14ac:dyDescent="0.2">
      <c r="A146" s="27">
        <v>40281</v>
      </c>
      <c r="B146" s="27">
        <v>40283</v>
      </c>
      <c r="C146" t="s">
        <v>123</v>
      </c>
      <c r="D146" s="27">
        <v>45672</v>
      </c>
      <c r="E146" s="26">
        <v>116000</v>
      </c>
      <c r="F146" s="26">
        <f t="shared" si="2"/>
        <v>0.11600000000000001</v>
      </c>
      <c r="G146" t="s">
        <v>104</v>
      </c>
    </row>
    <row r="147" spans="1:7" x14ac:dyDescent="0.2">
      <c r="A147" s="27">
        <v>40281</v>
      </c>
      <c r="B147" s="27">
        <v>40283</v>
      </c>
      <c r="C147" t="s">
        <v>151</v>
      </c>
      <c r="D147" s="27">
        <v>43905</v>
      </c>
      <c r="E147" s="26">
        <v>106000</v>
      </c>
      <c r="F147" s="26">
        <f t="shared" si="2"/>
        <v>0.106</v>
      </c>
      <c r="G147" t="s">
        <v>104</v>
      </c>
    </row>
    <row r="148" spans="1:7" x14ac:dyDescent="0.2">
      <c r="A148" s="27">
        <v>40288</v>
      </c>
      <c r="B148" s="27">
        <v>40290</v>
      </c>
      <c r="C148" t="s">
        <v>152</v>
      </c>
      <c r="D148" s="27">
        <v>40640</v>
      </c>
      <c r="E148" s="26">
        <v>9947000</v>
      </c>
      <c r="F148" s="26">
        <f t="shared" si="2"/>
        <v>9.9469999999999992</v>
      </c>
      <c r="G148" t="s">
        <v>111</v>
      </c>
    </row>
    <row r="149" spans="1:7" x14ac:dyDescent="0.2">
      <c r="A149" s="27">
        <v>40288</v>
      </c>
      <c r="B149" s="27">
        <v>40290</v>
      </c>
      <c r="C149" t="s">
        <v>138</v>
      </c>
      <c r="D149" s="27">
        <v>42170</v>
      </c>
      <c r="E149" s="26">
        <v>4206000</v>
      </c>
      <c r="F149" s="26">
        <f t="shared" si="2"/>
        <v>4.2060000000000004</v>
      </c>
      <c r="G149" t="s">
        <v>103</v>
      </c>
    </row>
    <row r="150" spans="1:7" x14ac:dyDescent="0.2">
      <c r="A150" s="27">
        <v>40288</v>
      </c>
      <c r="B150" s="27">
        <v>40290</v>
      </c>
      <c r="C150" t="s">
        <v>142</v>
      </c>
      <c r="D150" s="27">
        <v>45915</v>
      </c>
      <c r="E150" s="26">
        <v>6040500</v>
      </c>
      <c r="F150" s="26">
        <f t="shared" si="2"/>
        <v>6.0404999999999998</v>
      </c>
      <c r="G150" t="s">
        <v>103</v>
      </c>
    </row>
    <row r="151" spans="1:7" x14ac:dyDescent="0.2">
      <c r="A151" s="27">
        <v>40288</v>
      </c>
      <c r="B151" s="27">
        <v>40290</v>
      </c>
      <c r="C151" t="s">
        <v>153</v>
      </c>
      <c r="D151" s="27">
        <v>46798</v>
      </c>
      <c r="E151" s="26">
        <v>3480000</v>
      </c>
      <c r="F151" s="26">
        <f t="shared" si="2"/>
        <v>3.48</v>
      </c>
      <c r="G151" t="s">
        <v>103</v>
      </c>
    </row>
    <row r="152" spans="1:7" x14ac:dyDescent="0.2">
      <c r="A152" s="27">
        <v>40295</v>
      </c>
      <c r="B152" s="27">
        <v>40297</v>
      </c>
      <c r="C152" t="s">
        <v>120</v>
      </c>
      <c r="D152" s="27">
        <v>42262</v>
      </c>
      <c r="E152" s="26">
        <v>1074000</v>
      </c>
      <c r="F152" s="26">
        <f t="shared" si="2"/>
        <v>1.0740000000000001</v>
      </c>
      <c r="G152" t="s">
        <v>104</v>
      </c>
    </row>
    <row r="153" spans="1:7" x14ac:dyDescent="0.2">
      <c r="A153" s="27">
        <v>40295</v>
      </c>
      <c r="B153" s="27">
        <v>40297</v>
      </c>
      <c r="C153" t="s">
        <v>121</v>
      </c>
      <c r="D153" s="27">
        <v>42750</v>
      </c>
      <c r="E153" s="26">
        <v>172000</v>
      </c>
      <c r="F153" s="26">
        <f t="shared" si="2"/>
        <v>0.17199999999999999</v>
      </c>
      <c r="G153" t="s">
        <v>104</v>
      </c>
    </row>
    <row r="154" spans="1:7" x14ac:dyDescent="0.2">
      <c r="A154" s="27">
        <v>40295</v>
      </c>
      <c r="B154" s="27">
        <v>40297</v>
      </c>
      <c r="C154" t="s">
        <v>150</v>
      </c>
      <c r="D154" s="27">
        <v>47557</v>
      </c>
      <c r="E154" s="26">
        <v>414000</v>
      </c>
      <c r="F154" s="26">
        <f t="shared" si="2"/>
        <v>0.41399999999999998</v>
      </c>
      <c r="G154" t="s">
        <v>104</v>
      </c>
    </row>
    <row r="155" spans="1:7" x14ac:dyDescent="0.2">
      <c r="A155" s="27">
        <v>40295</v>
      </c>
      <c r="B155" s="27">
        <v>40297</v>
      </c>
      <c r="C155" t="s">
        <v>123</v>
      </c>
      <c r="D155" s="27">
        <v>45672</v>
      </c>
      <c r="E155" s="26">
        <v>115000</v>
      </c>
      <c r="F155" s="26">
        <f t="shared" si="2"/>
        <v>0.115</v>
      </c>
      <c r="G155" t="s">
        <v>104</v>
      </c>
    </row>
    <row r="156" spans="1:7" x14ac:dyDescent="0.2">
      <c r="A156" s="27">
        <v>40295</v>
      </c>
      <c r="B156" s="27">
        <v>40297</v>
      </c>
      <c r="C156" t="s">
        <v>151</v>
      </c>
      <c r="D156" s="27">
        <v>43905</v>
      </c>
      <c r="E156" s="26">
        <v>145000</v>
      </c>
      <c r="F156" s="26">
        <f t="shared" si="2"/>
        <v>0.14499999999999999</v>
      </c>
      <c r="G156" t="s">
        <v>104</v>
      </c>
    </row>
    <row r="157" spans="1:7" x14ac:dyDescent="0.2">
      <c r="A157" s="27">
        <v>40302</v>
      </c>
      <c r="B157" s="27">
        <v>40304</v>
      </c>
      <c r="C157" t="s">
        <v>154</v>
      </c>
      <c r="D157" s="27">
        <v>40668</v>
      </c>
      <c r="E157" s="26">
        <v>12593000</v>
      </c>
      <c r="F157" s="26">
        <f t="shared" si="2"/>
        <v>12.593</v>
      </c>
      <c r="G157" t="s">
        <v>111</v>
      </c>
    </row>
    <row r="158" spans="1:7" x14ac:dyDescent="0.2">
      <c r="A158" s="27">
        <v>40302</v>
      </c>
      <c r="B158" s="27">
        <v>40304</v>
      </c>
      <c r="C158" t="s">
        <v>155</v>
      </c>
      <c r="D158" s="27">
        <v>45915</v>
      </c>
      <c r="E158" s="26">
        <v>2857000</v>
      </c>
      <c r="F158" s="26">
        <f t="shared" si="2"/>
        <v>2.8570000000000002</v>
      </c>
      <c r="G158" t="s">
        <v>103</v>
      </c>
    </row>
    <row r="159" spans="1:7" x14ac:dyDescent="0.2">
      <c r="A159" s="27">
        <v>40302</v>
      </c>
      <c r="B159" s="27">
        <v>40304</v>
      </c>
      <c r="C159" t="s">
        <v>156</v>
      </c>
      <c r="D159" s="27">
        <v>46798</v>
      </c>
      <c r="E159" s="26">
        <v>4000000</v>
      </c>
      <c r="F159" s="26">
        <f t="shared" si="2"/>
        <v>4</v>
      </c>
      <c r="G159" t="s">
        <v>103</v>
      </c>
    </row>
    <row r="160" spans="1:7" x14ac:dyDescent="0.2">
      <c r="A160" s="27">
        <v>40302</v>
      </c>
      <c r="B160" s="27">
        <v>40304</v>
      </c>
      <c r="C160" t="s">
        <v>157</v>
      </c>
      <c r="D160" s="27">
        <v>50601</v>
      </c>
      <c r="E160" s="26">
        <v>718000</v>
      </c>
      <c r="F160" s="26">
        <f t="shared" si="2"/>
        <v>0.71799999999999997</v>
      </c>
      <c r="G160" t="s">
        <v>103</v>
      </c>
    </row>
    <row r="161" spans="1:7" x14ac:dyDescent="0.2">
      <c r="A161" s="27">
        <v>40309</v>
      </c>
      <c r="B161" s="27">
        <v>40311</v>
      </c>
      <c r="C161" t="s">
        <v>120</v>
      </c>
      <c r="D161" s="27">
        <v>42262</v>
      </c>
      <c r="E161" s="26">
        <v>687000</v>
      </c>
      <c r="F161" s="26">
        <f t="shared" si="2"/>
        <v>0.68700000000000006</v>
      </c>
      <c r="G161" t="s">
        <v>104</v>
      </c>
    </row>
    <row r="162" spans="1:7" x14ac:dyDescent="0.2">
      <c r="A162" s="27">
        <v>40309</v>
      </c>
      <c r="B162" s="27">
        <v>40311</v>
      </c>
      <c r="C162" t="s">
        <v>121</v>
      </c>
      <c r="D162" s="27">
        <v>42750</v>
      </c>
      <c r="E162" s="26">
        <v>316600</v>
      </c>
      <c r="F162" s="26">
        <f t="shared" si="2"/>
        <v>0.31659999999999999</v>
      </c>
      <c r="G162" t="s">
        <v>104</v>
      </c>
    </row>
    <row r="163" spans="1:7" x14ac:dyDescent="0.2">
      <c r="A163" s="27">
        <v>40309</v>
      </c>
      <c r="B163" s="27">
        <v>40311</v>
      </c>
      <c r="C163" t="s">
        <v>150</v>
      </c>
      <c r="D163" s="27">
        <v>47557</v>
      </c>
      <c r="E163" s="26">
        <v>515000</v>
      </c>
      <c r="F163" s="26">
        <f t="shared" si="2"/>
        <v>0.51500000000000001</v>
      </c>
      <c r="G163" t="s">
        <v>104</v>
      </c>
    </row>
    <row r="164" spans="1:7" x14ac:dyDescent="0.2">
      <c r="A164" s="27">
        <v>40309</v>
      </c>
      <c r="B164" s="27">
        <v>40311</v>
      </c>
      <c r="C164" t="s">
        <v>123</v>
      </c>
      <c r="D164" s="27">
        <v>45672</v>
      </c>
      <c r="E164" s="26">
        <v>1087000</v>
      </c>
      <c r="F164" s="26">
        <f t="shared" si="2"/>
        <v>1.087</v>
      </c>
      <c r="G164" t="s">
        <v>104</v>
      </c>
    </row>
    <row r="165" spans="1:7" x14ac:dyDescent="0.2">
      <c r="A165" s="27">
        <v>40309</v>
      </c>
      <c r="B165" s="27">
        <v>40311</v>
      </c>
      <c r="C165" t="s">
        <v>151</v>
      </c>
      <c r="D165" s="27">
        <v>43845</v>
      </c>
      <c r="E165" s="26">
        <v>105000</v>
      </c>
      <c r="F165" s="26">
        <f t="shared" si="2"/>
        <v>0.105</v>
      </c>
      <c r="G165" t="s">
        <v>104</v>
      </c>
    </row>
    <row r="166" spans="1:7" x14ac:dyDescent="0.2">
      <c r="A166" s="27">
        <v>40313</v>
      </c>
      <c r="B166" s="27">
        <v>40315</v>
      </c>
      <c r="C166" t="s">
        <v>158</v>
      </c>
      <c r="D166" s="27">
        <v>41411</v>
      </c>
      <c r="E166" s="26">
        <v>4250000</v>
      </c>
      <c r="F166" s="26">
        <f t="shared" si="2"/>
        <v>4.25</v>
      </c>
      <c r="G166" t="s">
        <v>109</v>
      </c>
    </row>
    <row r="167" spans="1:7" x14ac:dyDescent="0.2">
      <c r="A167" s="27">
        <v>40316</v>
      </c>
      <c r="B167" s="27">
        <v>40318</v>
      </c>
      <c r="C167" t="s">
        <v>154</v>
      </c>
      <c r="D167" s="27">
        <v>40668</v>
      </c>
      <c r="E167" s="26">
        <v>6000000</v>
      </c>
      <c r="F167" s="26">
        <f t="shared" si="2"/>
        <v>6</v>
      </c>
      <c r="G167" t="s">
        <v>111</v>
      </c>
    </row>
    <row r="168" spans="1:7" x14ac:dyDescent="0.2">
      <c r="A168" s="27">
        <v>40316</v>
      </c>
      <c r="B168" s="27">
        <v>40318</v>
      </c>
      <c r="C168" t="s">
        <v>159</v>
      </c>
      <c r="D168" s="27">
        <v>42170</v>
      </c>
      <c r="E168" s="26">
        <v>2971000</v>
      </c>
      <c r="F168" s="26">
        <f t="shared" si="2"/>
        <v>2.9710000000000001</v>
      </c>
      <c r="G168" t="s">
        <v>103</v>
      </c>
    </row>
    <row r="169" spans="1:7" x14ac:dyDescent="0.2">
      <c r="A169" s="27">
        <v>40316</v>
      </c>
      <c r="B169" s="27">
        <v>40318</v>
      </c>
      <c r="C169" t="s">
        <v>155</v>
      </c>
      <c r="D169" s="27">
        <v>45915</v>
      </c>
      <c r="E169" s="26">
        <v>2911000</v>
      </c>
      <c r="F169" s="26">
        <f t="shared" si="2"/>
        <v>2.911</v>
      </c>
      <c r="G169" t="s">
        <v>103</v>
      </c>
    </row>
    <row r="170" spans="1:7" x14ac:dyDescent="0.2">
      <c r="A170" s="27">
        <v>40316</v>
      </c>
      <c r="B170" s="27">
        <v>40318</v>
      </c>
      <c r="C170" t="s">
        <v>160</v>
      </c>
      <c r="D170" s="27">
        <v>47710</v>
      </c>
      <c r="E170" s="26">
        <v>3024000</v>
      </c>
      <c r="F170" s="26">
        <f t="shared" si="2"/>
        <v>3.024</v>
      </c>
      <c r="G170" t="s">
        <v>103</v>
      </c>
    </row>
    <row r="171" spans="1:7" x14ac:dyDescent="0.2">
      <c r="A171" s="27">
        <v>40323</v>
      </c>
      <c r="B171" s="27">
        <v>40325</v>
      </c>
      <c r="C171" t="s">
        <v>120</v>
      </c>
      <c r="D171" s="27">
        <v>42262</v>
      </c>
      <c r="E171" s="26">
        <v>616000</v>
      </c>
      <c r="F171" s="26">
        <f t="shared" si="2"/>
        <v>0.61599999999999999</v>
      </c>
      <c r="G171" t="s">
        <v>104</v>
      </c>
    </row>
    <row r="172" spans="1:7" x14ac:dyDescent="0.2">
      <c r="A172" s="27">
        <v>40323</v>
      </c>
      <c r="B172" s="27">
        <v>40325</v>
      </c>
      <c r="C172" t="s">
        <v>121</v>
      </c>
      <c r="D172" s="27">
        <v>42750</v>
      </c>
      <c r="E172" s="26">
        <v>312500</v>
      </c>
      <c r="F172" s="26">
        <f t="shared" si="2"/>
        <v>0.3125</v>
      </c>
      <c r="G172" t="s">
        <v>104</v>
      </c>
    </row>
    <row r="173" spans="1:7" x14ac:dyDescent="0.2">
      <c r="A173" s="27">
        <v>40323</v>
      </c>
      <c r="B173" s="27">
        <v>40325</v>
      </c>
      <c r="C173" t="s">
        <v>150</v>
      </c>
      <c r="D173" s="27">
        <v>47557</v>
      </c>
      <c r="E173" s="26">
        <v>161000</v>
      </c>
      <c r="F173" s="26">
        <f t="shared" si="2"/>
        <v>0.161</v>
      </c>
      <c r="G173" t="s">
        <v>104</v>
      </c>
    </row>
    <row r="174" spans="1:7" x14ac:dyDescent="0.2">
      <c r="A174" s="27">
        <v>40323</v>
      </c>
      <c r="B174" s="27">
        <v>40325</v>
      </c>
      <c r="C174" t="s">
        <v>123</v>
      </c>
      <c r="D174" s="27">
        <v>45672</v>
      </c>
      <c r="E174" s="26">
        <v>16000</v>
      </c>
      <c r="F174" s="26">
        <f t="shared" si="2"/>
        <v>1.6E-2</v>
      </c>
      <c r="G174" t="s">
        <v>104</v>
      </c>
    </row>
    <row r="175" spans="1:7" x14ac:dyDescent="0.2">
      <c r="A175" s="27">
        <v>40323</v>
      </c>
      <c r="B175" s="27">
        <v>40325</v>
      </c>
      <c r="C175" t="s">
        <v>151</v>
      </c>
      <c r="D175" s="27">
        <v>43845</v>
      </c>
      <c r="E175" s="26">
        <v>66000</v>
      </c>
      <c r="F175" s="26">
        <f t="shared" si="2"/>
        <v>6.6000000000000003E-2</v>
      </c>
      <c r="G175" t="s">
        <v>104</v>
      </c>
    </row>
    <row r="176" spans="1:7" x14ac:dyDescent="0.2">
      <c r="A176" s="27">
        <v>40337</v>
      </c>
      <c r="B176" s="27">
        <v>40339</v>
      </c>
      <c r="C176" t="s">
        <v>161</v>
      </c>
      <c r="D176" s="27">
        <v>40703</v>
      </c>
      <c r="E176" s="26">
        <v>4280000</v>
      </c>
      <c r="F176" s="26">
        <f t="shared" si="2"/>
        <v>4.28</v>
      </c>
      <c r="G176" t="s">
        <v>111</v>
      </c>
    </row>
    <row r="177" spans="1:7" x14ac:dyDescent="0.2">
      <c r="A177" s="27">
        <v>40337</v>
      </c>
      <c r="B177" s="27">
        <v>40339</v>
      </c>
      <c r="C177" t="s">
        <v>162</v>
      </c>
      <c r="D177" s="27">
        <v>42170</v>
      </c>
      <c r="E177" s="26">
        <v>6359000</v>
      </c>
      <c r="F177" s="26">
        <f t="shared" si="2"/>
        <v>6.359</v>
      </c>
      <c r="G177" t="s">
        <v>103</v>
      </c>
    </row>
    <row r="178" spans="1:7" x14ac:dyDescent="0.2">
      <c r="A178" s="27">
        <v>40337</v>
      </c>
      <c r="B178" s="27">
        <v>40339</v>
      </c>
      <c r="C178" t="s">
        <v>163</v>
      </c>
      <c r="D178" s="27">
        <v>45915</v>
      </c>
      <c r="E178" s="26">
        <v>3408000</v>
      </c>
      <c r="F178" s="26">
        <f t="shared" si="2"/>
        <v>3.4079999999999999</v>
      </c>
      <c r="G178" t="s">
        <v>103</v>
      </c>
    </row>
    <row r="179" spans="1:7" x14ac:dyDescent="0.2">
      <c r="A179" s="27">
        <v>40337</v>
      </c>
      <c r="B179" s="27">
        <v>40339</v>
      </c>
      <c r="C179" t="s">
        <v>164</v>
      </c>
      <c r="D179" s="27">
        <v>47710</v>
      </c>
      <c r="E179" s="26">
        <v>3066000</v>
      </c>
      <c r="F179" s="26">
        <f t="shared" si="2"/>
        <v>3.0659999999999998</v>
      </c>
      <c r="G179" t="s">
        <v>103</v>
      </c>
    </row>
    <row r="180" spans="1:7" x14ac:dyDescent="0.2">
      <c r="A180" s="27">
        <v>40344</v>
      </c>
      <c r="B180" s="27">
        <v>40346</v>
      </c>
      <c r="C180" t="s">
        <v>120</v>
      </c>
      <c r="D180" s="27">
        <v>42262</v>
      </c>
      <c r="E180" s="26">
        <v>527000</v>
      </c>
      <c r="F180" s="26">
        <f t="shared" si="2"/>
        <v>0.52700000000000002</v>
      </c>
      <c r="G180" t="s">
        <v>104</v>
      </c>
    </row>
    <row r="181" spans="1:7" x14ac:dyDescent="0.2">
      <c r="A181" s="27">
        <v>40344</v>
      </c>
      <c r="B181" s="27">
        <v>40346</v>
      </c>
      <c r="C181" t="s">
        <v>121</v>
      </c>
      <c r="D181" s="27">
        <v>42750</v>
      </c>
      <c r="E181" s="26">
        <v>477000</v>
      </c>
      <c r="F181" s="26">
        <f t="shared" si="2"/>
        <v>0.47699999999999998</v>
      </c>
      <c r="G181" t="s">
        <v>104</v>
      </c>
    </row>
    <row r="182" spans="1:7" x14ac:dyDescent="0.2">
      <c r="A182" s="27">
        <v>40344</v>
      </c>
      <c r="B182" s="27">
        <v>40346</v>
      </c>
      <c r="C182" t="s">
        <v>150</v>
      </c>
      <c r="D182" s="27">
        <v>47557</v>
      </c>
      <c r="E182" s="26">
        <v>422000</v>
      </c>
      <c r="F182" s="26">
        <f t="shared" si="2"/>
        <v>0.42199999999999999</v>
      </c>
      <c r="G182" t="s">
        <v>104</v>
      </c>
    </row>
    <row r="183" spans="1:7" x14ac:dyDescent="0.2">
      <c r="A183" s="27">
        <v>40344</v>
      </c>
      <c r="B183" s="27">
        <v>40346</v>
      </c>
      <c r="C183" t="s">
        <v>123</v>
      </c>
      <c r="D183" s="27">
        <v>45672</v>
      </c>
      <c r="E183" s="26">
        <v>106000</v>
      </c>
      <c r="F183" s="26">
        <f t="shared" si="2"/>
        <v>0.106</v>
      </c>
      <c r="G183" t="s">
        <v>104</v>
      </c>
    </row>
    <row r="184" spans="1:7" x14ac:dyDescent="0.2">
      <c r="A184" s="27">
        <v>40344</v>
      </c>
      <c r="B184" s="27">
        <v>40346</v>
      </c>
      <c r="C184" t="s">
        <v>151</v>
      </c>
      <c r="D184" s="27">
        <v>43845</v>
      </c>
      <c r="E184" s="26">
        <v>231000</v>
      </c>
      <c r="F184" s="26">
        <f t="shared" si="2"/>
        <v>0.23100000000000001</v>
      </c>
      <c r="G184" t="s">
        <v>104</v>
      </c>
    </row>
    <row r="185" spans="1:7" x14ac:dyDescent="0.2">
      <c r="A185" s="27">
        <v>40351</v>
      </c>
      <c r="B185" s="27">
        <v>40353</v>
      </c>
      <c r="C185" t="s">
        <v>165</v>
      </c>
      <c r="D185" s="27">
        <v>40703</v>
      </c>
      <c r="E185" s="26">
        <v>10451000</v>
      </c>
      <c r="F185" s="26">
        <f t="shared" si="2"/>
        <v>10.451000000000001</v>
      </c>
      <c r="G185" t="s">
        <v>111</v>
      </c>
    </row>
    <row r="186" spans="1:7" x14ac:dyDescent="0.2">
      <c r="A186" s="27">
        <v>40351</v>
      </c>
      <c r="B186" s="27">
        <v>40353</v>
      </c>
      <c r="C186" t="s">
        <v>166</v>
      </c>
      <c r="D186" s="27">
        <v>42931</v>
      </c>
      <c r="E186" s="26">
        <v>5095000</v>
      </c>
      <c r="F186" s="26">
        <f t="shared" si="2"/>
        <v>5.0949999999999998</v>
      </c>
      <c r="G186" t="s">
        <v>103</v>
      </c>
    </row>
    <row r="187" spans="1:7" x14ac:dyDescent="0.2">
      <c r="A187" s="27">
        <v>40351</v>
      </c>
      <c r="B187" s="27">
        <v>40353</v>
      </c>
      <c r="C187" t="s">
        <v>167</v>
      </c>
      <c r="D187" s="27">
        <v>45915</v>
      </c>
      <c r="E187" s="26">
        <v>4263000</v>
      </c>
      <c r="F187" s="26">
        <f t="shared" si="2"/>
        <v>4.2629999999999999</v>
      </c>
      <c r="G187" t="s">
        <v>103</v>
      </c>
    </row>
    <row r="188" spans="1:7" x14ac:dyDescent="0.2">
      <c r="A188" s="27">
        <v>40351</v>
      </c>
      <c r="B188" s="27">
        <v>40353</v>
      </c>
      <c r="C188" t="s">
        <v>168</v>
      </c>
      <c r="D188" s="27">
        <v>50601</v>
      </c>
      <c r="E188" s="26">
        <v>2711000</v>
      </c>
      <c r="F188" s="26">
        <f t="shared" si="2"/>
        <v>2.7109999999999999</v>
      </c>
      <c r="G188" t="s">
        <v>103</v>
      </c>
    </row>
    <row r="189" spans="1:7" x14ac:dyDescent="0.2">
      <c r="A189" s="27">
        <v>40358</v>
      </c>
      <c r="B189" s="27">
        <v>40360</v>
      </c>
      <c r="C189" t="s">
        <v>120</v>
      </c>
      <c r="D189" s="27">
        <v>42262</v>
      </c>
      <c r="E189" s="26">
        <v>246000</v>
      </c>
      <c r="F189" s="26">
        <f t="shared" si="2"/>
        <v>0.246</v>
      </c>
      <c r="G189" t="s">
        <v>104</v>
      </c>
    </row>
    <row r="190" spans="1:7" x14ac:dyDescent="0.2">
      <c r="A190" s="27">
        <v>40358</v>
      </c>
      <c r="B190" s="27">
        <v>40360</v>
      </c>
      <c r="C190" t="s">
        <v>121</v>
      </c>
      <c r="D190" s="27">
        <v>42750</v>
      </c>
      <c r="E190" s="26">
        <v>156000</v>
      </c>
      <c r="F190" s="26">
        <f t="shared" si="2"/>
        <v>0.156</v>
      </c>
      <c r="G190" t="s">
        <v>104</v>
      </c>
    </row>
    <row r="191" spans="1:7" x14ac:dyDescent="0.2">
      <c r="A191" s="27">
        <v>40358</v>
      </c>
      <c r="B191" s="27">
        <v>40360</v>
      </c>
      <c r="C191" t="s">
        <v>150</v>
      </c>
      <c r="D191" s="27">
        <v>47557</v>
      </c>
      <c r="E191" s="26">
        <v>61000</v>
      </c>
      <c r="F191" s="26">
        <f t="shared" si="2"/>
        <v>6.0999999999999999E-2</v>
      </c>
      <c r="G191" t="s">
        <v>104</v>
      </c>
    </row>
    <row r="192" spans="1:7" x14ac:dyDescent="0.2">
      <c r="A192" s="27">
        <v>40358</v>
      </c>
      <c r="B192" s="27">
        <v>40360</v>
      </c>
      <c r="C192" t="s">
        <v>123</v>
      </c>
      <c r="D192" s="27">
        <v>45672</v>
      </c>
      <c r="E192" s="26">
        <v>11000</v>
      </c>
      <c r="F192" s="26">
        <f t="shared" si="2"/>
        <v>1.0999999999999999E-2</v>
      </c>
      <c r="G192" t="s">
        <v>104</v>
      </c>
    </row>
    <row r="193" spans="1:7" x14ac:dyDescent="0.2">
      <c r="A193" s="27">
        <v>40365</v>
      </c>
      <c r="B193" s="27">
        <v>40367</v>
      </c>
      <c r="C193" t="s">
        <v>169</v>
      </c>
      <c r="D193" s="27">
        <v>40731</v>
      </c>
      <c r="E193" s="26">
        <v>5435000</v>
      </c>
      <c r="F193" s="26">
        <f t="shared" si="2"/>
        <v>5.4349999999999996</v>
      </c>
      <c r="G193" t="s">
        <v>111</v>
      </c>
    </row>
    <row r="194" spans="1:7" x14ac:dyDescent="0.2">
      <c r="A194" s="27">
        <v>40365</v>
      </c>
      <c r="B194" s="27">
        <v>40367</v>
      </c>
      <c r="C194" t="s">
        <v>170</v>
      </c>
      <c r="D194" s="27">
        <v>45915</v>
      </c>
      <c r="E194" s="26">
        <v>1114000</v>
      </c>
      <c r="F194" s="26">
        <f t="shared" si="2"/>
        <v>1.1140000000000001</v>
      </c>
      <c r="G194" t="s">
        <v>103</v>
      </c>
    </row>
    <row r="195" spans="1:7" x14ac:dyDescent="0.2">
      <c r="A195" s="27">
        <v>40365</v>
      </c>
      <c r="B195" s="27">
        <v>40367</v>
      </c>
      <c r="C195" t="s">
        <v>171</v>
      </c>
      <c r="D195" s="27">
        <v>50601</v>
      </c>
      <c r="E195" s="26">
        <v>3041000</v>
      </c>
      <c r="F195" s="26">
        <f t="shared" ref="F195:F258" si="3">E195/1000000</f>
        <v>3.0409999999999999</v>
      </c>
      <c r="G195" t="s">
        <v>103</v>
      </c>
    </row>
    <row r="196" spans="1:7" x14ac:dyDescent="0.2">
      <c r="A196" s="27">
        <v>40365</v>
      </c>
      <c r="B196" s="27">
        <v>40367</v>
      </c>
      <c r="C196" t="s">
        <v>172</v>
      </c>
      <c r="D196" s="27">
        <v>44392</v>
      </c>
      <c r="E196" s="26">
        <v>1552000</v>
      </c>
      <c r="F196" s="26">
        <f t="shared" si="3"/>
        <v>1.552</v>
      </c>
      <c r="G196" t="s">
        <v>103</v>
      </c>
    </row>
    <row r="197" spans="1:7" x14ac:dyDescent="0.2">
      <c r="A197" s="27">
        <v>40372</v>
      </c>
      <c r="B197" s="27">
        <v>40374</v>
      </c>
      <c r="C197" t="s">
        <v>120</v>
      </c>
      <c r="D197" s="27">
        <v>42262</v>
      </c>
      <c r="E197" s="26">
        <v>310000</v>
      </c>
      <c r="F197" s="26">
        <f t="shared" si="3"/>
        <v>0.31</v>
      </c>
      <c r="G197" t="s">
        <v>104</v>
      </c>
    </row>
    <row r="198" spans="1:7" x14ac:dyDescent="0.2">
      <c r="A198" s="27">
        <v>40372</v>
      </c>
      <c r="B198" s="27">
        <v>40374</v>
      </c>
      <c r="C198" t="s">
        <v>121</v>
      </c>
      <c r="D198" s="27">
        <v>42750</v>
      </c>
      <c r="E198" s="26">
        <v>225000</v>
      </c>
      <c r="F198" s="26">
        <f t="shared" si="3"/>
        <v>0.22500000000000001</v>
      </c>
      <c r="G198" t="s">
        <v>104</v>
      </c>
    </row>
    <row r="199" spans="1:7" x14ac:dyDescent="0.2">
      <c r="A199" s="27">
        <v>40372</v>
      </c>
      <c r="B199" s="27">
        <v>40374</v>
      </c>
      <c r="C199" t="s">
        <v>150</v>
      </c>
      <c r="D199" s="27">
        <v>47557</v>
      </c>
      <c r="E199" s="26">
        <v>397000</v>
      </c>
      <c r="F199" s="26">
        <f t="shared" si="3"/>
        <v>0.39700000000000002</v>
      </c>
      <c r="G199" t="s">
        <v>104</v>
      </c>
    </row>
    <row r="200" spans="1:7" x14ac:dyDescent="0.2">
      <c r="A200" s="27">
        <v>40372</v>
      </c>
      <c r="B200" s="27">
        <v>40374</v>
      </c>
      <c r="C200" t="s">
        <v>123</v>
      </c>
      <c r="D200" s="27">
        <v>45672</v>
      </c>
      <c r="E200" s="26">
        <v>243000</v>
      </c>
      <c r="F200" s="26">
        <f t="shared" si="3"/>
        <v>0.24299999999999999</v>
      </c>
      <c r="G200" t="s">
        <v>104</v>
      </c>
    </row>
    <row r="201" spans="1:7" x14ac:dyDescent="0.2">
      <c r="A201" s="27">
        <v>40379</v>
      </c>
      <c r="B201" s="27">
        <v>40381</v>
      </c>
      <c r="C201" t="s">
        <v>173</v>
      </c>
      <c r="D201" s="27">
        <v>40731</v>
      </c>
      <c r="E201" s="26">
        <v>5862100</v>
      </c>
      <c r="F201" s="26">
        <f t="shared" si="3"/>
        <v>5.8620999999999999</v>
      </c>
      <c r="G201" t="s">
        <v>111</v>
      </c>
    </row>
    <row r="202" spans="1:7" x14ac:dyDescent="0.2">
      <c r="A202" s="27">
        <v>40379</v>
      </c>
      <c r="B202" s="27">
        <v>40381</v>
      </c>
      <c r="C202" t="s">
        <v>174</v>
      </c>
      <c r="D202" s="27">
        <v>42170</v>
      </c>
      <c r="E202" s="26">
        <v>1995000</v>
      </c>
      <c r="F202" s="26">
        <f t="shared" si="3"/>
        <v>1.9950000000000001</v>
      </c>
      <c r="G202" t="s">
        <v>103</v>
      </c>
    </row>
    <row r="203" spans="1:7" x14ac:dyDescent="0.2">
      <c r="A203" s="27">
        <v>40379</v>
      </c>
      <c r="B203" s="27">
        <v>40381</v>
      </c>
      <c r="C203" t="s">
        <v>175</v>
      </c>
      <c r="D203" s="27">
        <v>44392</v>
      </c>
      <c r="E203" s="26">
        <v>1858000</v>
      </c>
      <c r="F203" s="26">
        <f t="shared" si="3"/>
        <v>1.8580000000000001</v>
      </c>
      <c r="G203" t="s">
        <v>103</v>
      </c>
    </row>
    <row r="204" spans="1:7" x14ac:dyDescent="0.2">
      <c r="A204" s="27">
        <v>40379</v>
      </c>
      <c r="B204" s="27">
        <v>40381</v>
      </c>
      <c r="C204" t="s">
        <v>176</v>
      </c>
      <c r="D204" s="27">
        <v>48044</v>
      </c>
      <c r="E204" s="26">
        <v>3655000</v>
      </c>
      <c r="F204" s="26">
        <f t="shared" si="3"/>
        <v>3.6549999999999998</v>
      </c>
      <c r="G204" t="s">
        <v>103</v>
      </c>
    </row>
    <row r="205" spans="1:7" x14ac:dyDescent="0.2">
      <c r="A205" s="27">
        <v>40386</v>
      </c>
      <c r="B205" s="27">
        <v>40388</v>
      </c>
      <c r="C205" t="s">
        <v>120</v>
      </c>
      <c r="D205" s="27">
        <v>42262</v>
      </c>
      <c r="E205" s="26">
        <v>451000</v>
      </c>
      <c r="F205" s="26">
        <f t="shared" si="3"/>
        <v>0.45100000000000001</v>
      </c>
      <c r="G205" t="s">
        <v>104</v>
      </c>
    </row>
    <row r="206" spans="1:7" x14ac:dyDescent="0.2">
      <c r="A206" s="27">
        <v>40386</v>
      </c>
      <c r="B206" s="27">
        <v>40388</v>
      </c>
      <c r="C206" t="s">
        <v>121</v>
      </c>
      <c r="D206" s="27">
        <v>42750</v>
      </c>
      <c r="E206" s="26">
        <v>240000</v>
      </c>
      <c r="F206" s="26">
        <f t="shared" si="3"/>
        <v>0.24</v>
      </c>
      <c r="G206" t="s">
        <v>104</v>
      </c>
    </row>
    <row r="207" spans="1:7" x14ac:dyDescent="0.2">
      <c r="A207" s="27">
        <v>40386</v>
      </c>
      <c r="B207" s="27">
        <v>40388</v>
      </c>
      <c r="C207" t="s">
        <v>150</v>
      </c>
      <c r="D207" s="27">
        <v>47557</v>
      </c>
      <c r="E207" s="26">
        <v>735000</v>
      </c>
      <c r="F207" s="26">
        <f t="shared" si="3"/>
        <v>0.73499999999999999</v>
      </c>
      <c r="G207" t="s">
        <v>104</v>
      </c>
    </row>
    <row r="208" spans="1:7" x14ac:dyDescent="0.2">
      <c r="A208" s="27">
        <v>40386</v>
      </c>
      <c r="B208" s="27">
        <v>40388</v>
      </c>
      <c r="C208" t="s">
        <v>123</v>
      </c>
      <c r="D208" s="27">
        <v>45672</v>
      </c>
      <c r="E208" s="26">
        <v>40000</v>
      </c>
      <c r="F208" s="26">
        <f t="shared" si="3"/>
        <v>0.04</v>
      </c>
      <c r="G208" t="s">
        <v>104</v>
      </c>
    </row>
    <row r="209" spans="1:7" x14ac:dyDescent="0.2">
      <c r="A209" s="27">
        <v>40386</v>
      </c>
      <c r="B209" s="27">
        <v>40388</v>
      </c>
      <c r="C209" t="s">
        <v>151</v>
      </c>
      <c r="D209" s="27">
        <v>43936</v>
      </c>
      <c r="E209" s="26">
        <v>270000</v>
      </c>
      <c r="F209" s="26">
        <f t="shared" si="3"/>
        <v>0.27</v>
      </c>
      <c r="G209" t="s">
        <v>104</v>
      </c>
    </row>
    <row r="210" spans="1:7" x14ac:dyDescent="0.2">
      <c r="A210" s="27">
        <v>40392</v>
      </c>
      <c r="B210" s="27">
        <v>40394</v>
      </c>
      <c r="C210" t="s">
        <v>177</v>
      </c>
      <c r="D210" s="27">
        <v>41501</v>
      </c>
      <c r="E210" s="26">
        <v>8405785</v>
      </c>
      <c r="F210" s="26">
        <f t="shared" si="3"/>
        <v>8.4057849999999998</v>
      </c>
      <c r="G210" t="s">
        <v>105</v>
      </c>
    </row>
    <row r="211" spans="1:7" x14ac:dyDescent="0.2">
      <c r="A211" s="27">
        <v>40399</v>
      </c>
      <c r="B211" s="27">
        <v>40399</v>
      </c>
      <c r="C211" t="s">
        <v>178</v>
      </c>
      <c r="D211" s="27">
        <v>41860</v>
      </c>
      <c r="E211" s="26">
        <v>2855000</v>
      </c>
      <c r="F211" s="26">
        <f t="shared" si="3"/>
        <v>2.855</v>
      </c>
      <c r="G211" t="s">
        <v>109</v>
      </c>
    </row>
    <row r="212" spans="1:7" x14ac:dyDescent="0.2">
      <c r="A212" s="27">
        <v>40400</v>
      </c>
      <c r="B212" s="27">
        <v>40402</v>
      </c>
      <c r="C212" t="s">
        <v>179</v>
      </c>
      <c r="D212" s="27">
        <v>40766</v>
      </c>
      <c r="E212" s="26">
        <v>7910000</v>
      </c>
      <c r="F212" s="26">
        <f t="shared" si="3"/>
        <v>7.91</v>
      </c>
      <c r="G212" t="s">
        <v>111</v>
      </c>
    </row>
    <row r="213" spans="1:7" x14ac:dyDescent="0.2">
      <c r="A213" s="27">
        <v>40400</v>
      </c>
      <c r="B213" s="27">
        <v>40402</v>
      </c>
      <c r="C213" t="s">
        <v>180</v>
      </c>
      <c r="D213" s="27">
        <v>42170</v>
      </c>
      <c r="E213" s="26">
        <v>1710000</v>
      </c>
      <c r="F213" s="26">
        <f t="shared" si="3"/>
        <v>1.71</v>
      </c>
      <c r="G213" t="s">
        <v>103</v>
      </c>
    </row>
    <row r="214" spans="1:7" x14ac:dyDescent="0.2">
      <c r="A214" s="27">
        <v>40400</v>
      </c>
      <c r="B214" s="27">
        <v>40402</v>
      </c>
      <c r="C214" t="s">
        <v>181</v>
      </c>
      <c r="D214" s="27">
        <v>44392</v>
      </c>
      <c r="E214" s="26">
        <v>3103000</v>
      </c>
      <c r="F214" s="26">
        <f t="shared" si="3"/>
        <v>3.1030000000000002</v>
      </c>
      <c r="G214" t="s">
        <v>103</v>
      </c>
    </row>
    <row r="215" spans="1:7" x14ac:dyDescent="0.2">
      <c r="A215" s="27">
        <v>40400</v>
      </c>
      <c r="B215" s="27">
        <v>40402</v>
      </c>
      <c r="C215" t="s">
        <v>182</v>
      </c>
      <c r="D215" s="27">
        <v>48044</v>
      </c>
      <c r="E215" s="26">
        <v>4462000</v>
      </c>
      <c r="F215" s="26">
        <f t="shared" si="3"/>
        <v>4.4619999999999997</v>
      </c>
      <c r="G215" t="s">
        <v>103</v>
      </c>
    </row>
    <row r="216" spans="1:7" x14ac:dyDescent="0.2">
      <c r="A216" s="27">
        <v>40414</v>
      </c>
      <c r="B216" s="27">
        <v>40416</v>
      </c>
      <c r="C216" t="s">
        <v>183</v>
      </c>
      <c r="D216" s="27">
        <v>40766</v>
      </c>
      <c r="E216" s="26">
        <v>6750000</v>
      </c>
      <c r="F216" s="26">
        <f t="shared" si="3"/>
        <v>6.75</v>
      </c>
      <c r="G216" t="s">
        <v>111</v>
      </c>
    </row>
    <row r="217" spans="1:7" x14ac:dyDescent="0.2">
      <c r="A217" s="27">
        <v>40414</v>
      </c>
      <c r="B217" s="27">
        <v>40416</v>
      </c>
      <c r="C217" t="s">
        <v>171</v>
      </c>
      <c r="D217" s="27">
        <v>50601</v>
      </c>
      <c r="E217" s="26">
        <v>1688000</v>
      </c>
      <c r="F217" s="26">
        <f t="shared" si="3"/>
        <v>1.6879999999999999</v>
      </c>
      <c r="G217" t="s">
        <v>103</v>
      </c>
    </row>
    <row r="218" spans="1:7" x14ac:dyDescent="0.2">
      <c r="A218" s="27">
        <v>40414</v>
      </c>
      <c r="B218" s="27">
        <v>40416</v>
      </c>
      <c r="C218" t="s">
        <v>184</v>
      </c>
      <c r="D218" s="27">
        <v>44392</v>
      </c>
      <c r="E218" s="26">
        <v>3578000</v>
      </c>
      <c r="F218" s="26">
        <f t="shared" si="3"/>
        <v>3.5779999999999998</v>
      </c>
      <c r="G218" t="s">
        <v>103</v>
      </c>
    </row>
    <row r="219" spans="1:7" x14ac:dyDescent="0.2">
      <c r="A219" s="27">
        <v>40414</v>
      </c>
      <c r="B219" s="27">
        <v>40416</v>
      </c>
      <c r="C219" t="s">
        <v>185</v>
      </c>
      <c r="D219" s="27">
        <v>48044</v>
      </c>
      <c r="E219" s="26">
        <v>4053000</v>
      </c>
      <c r="F219" s="26">
        <f t="shared" si="3"/>
        <v>4.0529999999999999</v>
      </c>
      <c r="G219" t="s">
        <v>103</v>
      </c>
    </row>
    <row r="220" spans="1:7" x14ac:dyDescent="0.2">
      <c r="A220" s="27">
        <v>40415</v>
      </c>
      <c r="B220" s="27">
        <v>40415</v>
      </c>
      <c r="C220" t="s">
        <v>186</v>
      </c>
      <c r="D220" s="27">
        <v>41876</v>
      </c>
      <c r="E220" s="26">
        <v>336000</v>
      </c>
      <c r="F220" s="26">
        <f t="shared" si="3"/>
        <v>0.33600000000000002</v>
      </c>
      <c r="G220" t="s">
        <v>109</v>
      </c>
    </row>
    <row r="221" spans="1:7" x14ac:dyDescent="0.2">
      <c r="A221" s="27">
        <v>40442</v>
      </c>
      <c r="B221" s="27">
        <v>40444</v>
      </c>
      <c r="C221" t="s">
        <v>187</v>
      </c>
      <c r="D221" s="27">
        <v>40808</v>
      </c>
      <c r="E221" s="26">
        <v>2818000</v>
      </c>
      <c r="F221" s="26">
        <f t="shared" si="3"/>
        <v>2.8180000000000001</v>
      </c>
      <c r="G221" t="s">
        <v>111</v>
      </c>
    </row>
    <row r="222" spans="1:7" x14ac:dyDescent="0.2">
      <c r="A222" s="27">
        <v>40442</v>
      </c>
      <c r="B222" s="27">
        <v>40444</v>
      </c>
      <c r="C222" t="s">
        <v>188</v>
      </c>
      <c r="D222" s="27">
        <v>42628</v>
      </c>
      <c r="E222" s="26">
        <v>3210500</v>
      </c>
      <c r="F222" s="26">
        <f t="shared" si="3"/>
        <v>3.2105000000000001</v>
      </c>
      <c r="G222" t="s">
        <v>103</v>
      </c>
    </row>
    <row r="223" spans="1:7" x14ac:dyDescent="0.2">
      <c r="A223" s="27">
        <v>40442</v>
      </c>
      <c r="B223" s="27">
        <v>40444</v>
      </c>
      <c r="C223" t="s">
        <v>189</v>
      </c>
      <c r="D223" s="27">
        <v>46280</v>
      </c>
      <c r="E223" s="26">
        <v>4551500</v>
      </c>
      <c r="F223" s="26">
        <f t="shared" si="3"/>
        <v>4.5514999999999999</v>
      </c>
      <c r="G223" t="s">
        <v>103</v>
      </c>
    </row>
    <row r="224" spans="1:7" x14ac:dyDescent="0.2">
      <c r="A224" s="27">
        <v>40442</v>
      </c>
      <c r="B224" s="27">
        <v>40444</v>
      </c>
      <c r="C224" t="s">
        <v>190</v>
      </c>
      <c r="D224" s="27">
        <v>48044</v>
      </c>
      <c r="E224" s="26">
        <v>4475000</v>
      </c>
      <c r="F224" s="26">
        <f t="shared" si="3"/>
        <v>4.4749999999999996</v>
      </c>
      <c r="G224" t="s">
        <v>103</v>
      </c>
    </row>
    <row r="225" spans="1:7" x14ac:dyDescent="0.2">
      <c r="A225" s="27">
        <v>40449</v>
      </c>
      <c r="B225" s="27">
        <v>40451</v>
      </c>
      <c r="C225" t="s">
        <v>191</v>
      </c>
      <c r="D225" s="27">
        <v>40766</v>
      </c>
      <c r="E225" s="26">
        <v>3441000</v>
      </c>
      <c r="F225" s="26">
        <f t="shared" si="3"/>
        <v>3.4409999999999998</v>
      </c>
      <c r="G225" t="s">
        <v>111</v>
      </c>
    </row>
    <row r="226" spans="1:7" x14ac:dyDescent="0.2">
      <c r="A226" s="27">
        <v>40449</v>
      </c>
      <c r="B226" s="27">
        <v>40451</v>
      </c>
      <c r="C226" t="s">
        <v>192</v>
      </c>
      <c r="D226" s="27">
        <v>50601</v>
      </c>
      <c r="E226" s="26">
        <v>3200000</v>
      </c>
      <c r="F226" s="26">
        <f t="shared" si="3"/>
        <v>3.2</v>
      </c>
      <c r="G226" t="s">
        <v>103</v>
      </c>
    </row>
    <row r="227" spans="1:7" x14ac:dyDescent="0.2">
      <c r="A227" s="27">
        <v>40449</v>
      </c>
      <c r="B227" s="27">
        <v>40451</v>
      </c>
      <c r="C227" t="s">
        <v>193</v>
      </c>
      <c r="D227" s="27">
        <v>44392</v>
      </c>
      <c r="E227" s="26">
        <v>4105000</v>
      </c>
      <c r="F227" s="26">
        <f t="shared" si="3"/>
        <v>4.1050000000000004</v>
      </c>
      <c r="G227" t="s">
        <v>103</v>
      </c>
    </row>
    <row r="228" spans="1:7" x14ac:dyDescent="0.2">
      <c r="A228" s="27">
        <v>40449</v>
      </c>
      <c r="B228" s="27">
        <v>40451</v>
      </c>
      <c r="C228" t="s">
        <v>194</v>
      </c>
      <c r="D228" s="27">
        <v>48044</v>
      </c>
      <c r="E228" s="26">
        <v>6055000</v>
      </c>
      <c r="F228" s="26">
        <f t="shared" si="3"/>
        <v>6.0549999999999997</v>
      </c>
      <c r="G228" t="s">
        <v>103</v>
      </c>
    </row>
    <row r="229" spans="1:7" x14ac:dyDescent="0.2">
      <c r="A229" s="27">
        <v>40456</v>
      </c>
      <c r="B229" s="27">
        <v>40458</v>
      </c>
      <c r="C229" t="s">
        <v>120</v>
      </c>
      <c r="D229" s="27">
        <v>42262</v>
      </c>
      <c r="E229" s="26">
        <v>701000</v>
      </c>
      <c r="F229" s="26">
        <f t="shared" si="3"/>
        <v>0.70099999999999996</v>
      </c>
      <c r="G229" t="s">
        <v>104</v>
      </c>
    </row>
    <row r="230" spans="1:7" x14ac:dyDescent="0.2">
      <c r="A230" s="27">
        <v>40456</v>
      </c>
      <c r="B230" s="27">
        <v>40458</v>
      </c>
      <c r="C230" t="s">
        <v>121</v>
      </c>
      <c r="D230" s="27">
        <v>42750</v>
      </c>
      <c r="E230" s="26">
        <v>145000</v>
      </c>
      <c r="F230" s="26">
        <f t="shared" si="3"/>
        <v>0.14499999999999999</v>
      </c>
      <c r="G230" t="s">
        <v>104</v>
      </c>
    </row>
    <row r="231" spans="1:7" x14ac:dyDescent="0.2">
      <c r="A231" s="27">
        <v>40456</v>
      </c>
      <c r="B231" s="27">
        <v>40458</v>
      </c>
      <c r="C231" t="s">
        <v>150</v>
      </c>
      <c r="D231" s="27">
        <v>47557</v>
      </c>
      <c r="E231" s="26">
        <v>171000</v>
      </c>
      <c r="F231" s="26">
        <f t="shared" si="3"/>
        <v>0.17100000000000001</v>
      </c>
      <c r="G231" t="s">
        <v>104</v>
      </c>
    </row>
    <row r="232" spans="1:7" x14ac:dyDescent="0.2">
      <c r="A232" s="27">
        <v>40456</v>
      </c>
      <c r="B232" s="27">
        <v>40458</v>
      </c>
      <c r="C232" t="s">
        <v>123</v>
      </c>
      <c r="D232" s="27">
        <v>45672</v>
      </c>
      <c r="E232" s="26">
        <v>6000</v>
      </c>
      <c r="F232" s="26">
        <f t="shared" si="3"/>
        <v>6.0000000000000001E-3</v>
      </c>
      <c r="G232" t="s">
        <v>104</v>
      </c>
    </row>
    <row r="233" spans="1:7" x14ac:dyDescent="0.2">
      <c r="A233" s="27">
        <v>40456</v>
      </c>
      <c r="B233" s="27">
        <v>40458</v>
      </c>
      <c r="C233" t="s">
        <v>151</v>
      </c>
      <c r="D233" s="27">
        <v>43936</v>
      </c>
      <c r="E233" s="26">
        <v>125000</v>
      </c>
      <c r="F233" s="26">
        <f t="shared" si="3"/>
        <v>0.125</v>
      </c>
      <c r="G233" t="s">
        <v>104</v>
      </c>
    </row>
    <row r="234" spans="1:7" x14ac:dyDescent="0.2">
      <c r="A234" s="27">
        <v>40458</v>
      </c>
      <c r="B234" s="27">
        <v>40458</v>
      </c>
      <c r="C234" t="s">
        <v>195</v>
      </c>
      <c r="D234" s="27">
        <v>41919</v>
      </c>
      <c r="E234" s="26">
        <v>2000000</v>
      </c>
      <c r="F234" s="26">
        <f t="shared" si="3"/>
        <v>2</v>
      </c>
      <c r="G234" t="s">
        <v>109</v>
      </c>
    </row>
    <row r="235" spans="1:7" x14ac:dyDescent="0.2">
      <c r="A235" s="27">
        <v>40477</v>
      </c>
      <c r="B235" s="27">
        <v>40479</v>
      </c>
      <c r="C235" t="s">
        <v>196</v>
      </c>
      <c r="D235" s="27">
        <v>40815</v>
      </c>
      <c r="E235" s="26">
        <v>7794200</v>
      </c>
      <c r="F235" s="26">
        <f t="shared" si="3"/>
        <v>7.7942</v>
      </c>
      <c r="G235" t="s">
        <v>111</v>
      </c>
    </row>
    <row r="236" spans="1:7" x14ac:dyDescent="0.2">
      <c r="A236" s="27">
        <v>40477</v>
      </c>
      <c r="B236" s="27">
        <v>40479</v>
      </c>
      <c r="C236" t="s">
        <v>197</v>
      </c>
      <c r="D236" s="27">
        <v>42628</v>
      </c>
      <c r="E236" s="26">
        <v>2360000</v>
      </c>
      <c r="F236" s="26">
        <f t="shared" si="3"/>
        <v>2.36</v>
      </c>
      <c r="G236" t="s">
        <v>103</v>
      </c>
    </row>
    <row r="237" spans="1:7" x14ac:dyDescent="0.2">
      <c r="A237" s="27">
        <v>40477</v>
      </c>
      <c r="B237" s="27">
        <v>40479</v>
      </c>
      <c r="C237" t="s">
        <v>198</v>
      </c>
      <c r="D237" s="27">
        <v>44392</v>
      </c>
      <c r="E237" s="26">
        <v>1000000</v>
      </c>
      <c r="F237" s="26">
        <f t="shared" si="3"/>
        <v>1</v>
      </c>
      <c r="G237" t="s">
        <v>103</v>
      </c>
    </row>
    <row r="238" spans="1:7" x14ac:dyDescent="0.2">
      <c r="A238" s="27">
        <v>40477</v>
      </c>
      <c r="B238" s="27">
        <v>40479</v>
      </c>
      <c r="C238" t="s">
        <v>199</v>
      </c>
      <c r="D238" s="27">
        <v>46280</v>
      </c>
      <c r="E238" s="26">
        <v>2278000</v>
      </c>
      <c r="F238" s="26">
        <f t="shared" si="3"/>
        <v>2.278</v>
      </c>
      <c r="G238" t="s">
        <v>103</v>
      </c>
    </row>
    <row r="239" spans="1:7" x14ac:dyDescent="0.2">
      <c r="A239" s="27">
        <v>40491</v>
      </c>
      <c r="B239" s="27">
        <v>40493</v>
      </c>
      <c r="C239" t="s">
        <v>200</v>
      </c>
      <c r="D239" s="27">
        <v>40857</v>
      </c>
      <c r="E239" s="26">
        <v>3919500</v>
      </c>
      <c r="F239" s="26">
        <f t="shared" si="3"/>
        <v>3.9195000000000002</v>
      </c>
      <c r="G239" t="s">
        <v>111</v>
      </c>
    </row>
    <row r="240" spans="1:7" x14ac:dyDescent="0.2">
      <c r="A240" s="27">
        <v>40491</v>
      </c>
      <c r="B240" s="27">
        <v>40493</v>
      </c>
      <c r="C240" t="s">
        <v>201</v>
      </c>
      <c r="D240" s="27">
        <v>42628</v>
      </c>
      <c r="E240" s="26">
        <v>2415000</v>
      </c>
      <c r="F240" s="26">
        <f t="shared" si="3"/>
        <v>2.415</v>
      </c>
      <c r="G240" t="s">
        <v>103</v>
      </c>
    </row>
    <row r="241" spans="1:7" x14ac:dyDescent="0.2">
      <c r="A241" s="27">
        <v>40491</v>
      </c>
      <c r="B241" s="27">
        <v>40493</v>
      </c>
      <c r="C241" t="s">
        <v>202</v>
      </c>
      <c r="D241" s="27">
        <v>44392</v>
      </c>
      <c r="E241" s="26">
        <v>790000</v>
      </c>
      <c r="F241" s="26">
        <f t="shared" si="3"/>
        <v>0.79</v>
      </c>
      <c r="G241" t="s">
        <v>103</v>
      </c>
    </row>
    <row r="242" spans="1:7" x14ac:dyDescent="0.2">
      <c r="A242" s="27">
        <v>40491</v>
      </c>
      <c r="B242" s="27">
        <v>40493</v>
      </c>
      <c r="C242" t="s">
        <v>203</v>
      </c>
      <c r="D242" s="27">
        <v>48044</v>
      </c>
      <c r="E242" s="26">
        <v>1465000</v>
      </c>
      <c r="F242" s="26">
        <f t="shared" si="3"/>
        <v>1.4650000000000001</v>
      </c>
      <c r="G242" t="s">
        <v>103</v>
      </c>
    </row>
    <row r="243" spans="1:7" x14ac:dyDescent="0.2">
      <c r="A243" s="27">
        <v>40486</v>
      </c>
      <c r="B243" s="27">
        <v>40494</v>
      </c>
      <c r="C243" t="s">
        <v>204</v>
      </c>
      <c r="D243" s="27">
        <v>44147</v>
      </c>
      <c r="E243" s="26">
        <v>9326322.8000000007</v>
      </c>
      <c r="F243" s="26">
        <f t="shared" si="3"/>
        <v>9.3263228000000016</v>
      </c>
      <c r="G243" t="s">
        <v>108</v>
      </c>
    </row>
    <row r="244" spans="1:7" x14ac:dyDescent="0.2">
      <c r="A244" s="27">
        <v>40526</v>
      </c>
      <c r="B244" s="27">
        <v>40528</v>
      </c>
      <c r="C244" t="s">
        <v>205</v>
      </c>
      <c r="D244" s="27">
        <v>40892</v>
      </c>
      <c r="E244" s="26">
        <v>350000</v>
      </c>
      <c r="F244" s="26">
        <f t="shared" si="3"/>
        <v>0.35</v>
      </c>
      <c r="G244" t="s">
        <v>111</v>
      </c>
    </row>
    <row r="245" spans="1:7" x14ac:dyDescent="0.2">
      <c r="A245" s="27">
        <v>40526</v>
      </c>
      <c r="B245" s="27">
        <v>40528</v>
      </c>
      <c r="C245" t="s">
        <v>201</v>
      </c>
      <c r="D245" s="27">
        <v>42628</v>
      </c>
      <c r="E245" s="26">
        <v>1030000</v>
      </c>
      <c r="F245" s="26">
        <f t="shared" si="3"/>
        <v>1.03</v>
      </c>
      <c r="G245" t="s">
        <v>103</v>
      </c>
    </row>
    <row r="246" spans="1:7" x14ac:dyDescent="0.2">
      <c r="A246" s="27">
        <v>40526</v>
      </c>
      <c r="B246" s="27">
        <v>40528</v>
      </c>
      <c r="C246" t="s">
        <v>202</v>
      </c>
      <c r="D246" s="27">
        <v>44392</v>
      </c>
      <c r="E246" s="26">
        <v>645000</v>
      </c>
      <c r="F246" s="26">
        <f t="shared" si="3"/>
        <v>0.64500000000000002</v>
      </c>
      <c r="G246" t="s">
        <v>103</v>
      </c>
    </row>
    <row r="247" spans="1:7" x14ac:dyDescent="0.2">
      <c r="A247" s="27">
        <v>40526</v>
      </c>
      <c r="B247" s="27">
        <v>40528</v>
      </c>
      <c r="C247" t="s">
        <v>206</v>
      </c>
      <c r="D247" s="27">
        <v>46280</v>
      </c>
      <c r="E247" s="26">
        <v>2852000</v>
      </c>
      <c r="F247" s="26">
        <f t="shared" si="3"/>
        <v>2.8519999999999999</v>
      </c>
      <c r="G247" t="s">
        <v>103</v>
      </c>
    </row>
    <row r="248" spans="1:7" x14ac:dyDescent="0.2">
      <c r="A248" s="27">
        <v>40561</v>
      </c>
      <c r="B248" s="27">
        <v>40563</v>
      </c>
      <c r="C248" t="s">
        <v>209</v>
      </c>
      <c r="D248" s="27">
        <v>40927</v>
      </c>
      <c r="E248" s="26">
        <v>550000</v>
      </c>
      <c r="F248" s="26">
        <f t="shared" si="3"/>
        <v>0.55000000000000004</v>
      </c>
      <c r="G248" t="s">
        <v>111</v>
      </c>
    </row>
    <row r="249" spans="1:7" x14ac:dyDescent="0.2">
      <c r="A249" s="27">
        <v>40561</v>
      </c>
      <c r="B249" s="27">
        <v>40563</v>
      </c>
      <c r="C249" t="s">
        <v>210</v>
      </c>
      <c r="D249" s="27">
        <v>42628</v>
      </c>
      <c r="E249" s="26">
        <v>1137000</v>
      </c>
      <c r="F249" s="26">
        <f t="shared" si="3"/>
        <v>1.137</v>
      </c>
      <c r="G249" t="s">
        <v>103</v>
      </c>
    </row>
    <row r="250" spans="1:7" x14ac:dyDescent="0.2">
      <c r="A250" s="27">
        <v>40561</v>
      </c>
      <c r="B250" s="27">
        <v>40563</v>
      </c>
      <c r="C250" t="s">
        <v>211</v>
      </c>
      <c r="D250" s="27">
        <v>44392</v>
      </c>
      <c r="E250" s="26">
        <v>2398000</v>
      </c>
      <c r="F250" s="26">
        <f t="shared" si="3"/>
        <v>2.3980000000000001</v>
      </c>
      <c r="G250" t="s">
        <v>103</v>
      </c>
    </row>
    <row r="251" spans="1:7" x14ac:dyDescent="0.2">
      <c r="A251" s="27">
        <v>40561</v>
      </c>
      <c r="B251" s="27">
        <v>40563</v>
      </c>
      <c r="C251" t="s">
        <v>212</v>
      </c>
      <c r="D251" s="27">
        <v>48044</v>
      </c>
      <c r="E251" s="26">
        <v>5275000</v>
      </c>
      <c r="F251" s="26">
        <f t="shared" si="3"/>
        <v>5.2750000000000004</v>
      </c>
      <c r="G251" t="s">
        <v>103</v>
      </c>
    </row>
    <row r="252" spans="1:7" x14ac:dyDescent="0.2">
      <c r="A252" s="27">
        <v>40568</v>
      </c>
      <c r="B252" s="27">
        <v>40570</v>
      </c>
      <c r="C252" t="s">
        <v>213</v>
      </c>
      <c r="D252" s="27">
        <v>40927</v>
      </c>
      <c r="E252" s="26">
        <v>305000</v>
      </c>
      <c r="F252" s="26">
        <f t="shared" si="3"/>
        <v>0.30499999999999999</v>
      </c>
      <c r="G252" t="s">
        <v>111</v>
      </c>
    </row>
    <row r="253" spans="1:7" x14ac:dyDescent="0.2">
      <c r="A253" s="27">
        <v>40568</v>
      </c>
      <c r="B253" s="27">
        <v>40570</v>
      </c>
      <c r="C253" t="s">
        <v>214</v>
      </c>
      <c r="D253" s="27">
        <v>44392</v>
      </c>
      <c r="E253" s="26">
        <v>3663000</v>
      </c>
      <c r="F253" s="26">
        <f t="shared" si="3"/>
        <v>3.6629999999999998</v>
      </c>
      <c r="G253" t="s">
        <v>103</v>
      </c>
    </row>
    <row r="254" spans="1:7" x14ac:dyDescent="0.2">
      <c r="A254" s="27">
        <v>40568</v>
      </c>
      <c r="B254" s="27">
        <v>40570</v>
      </c>
      <c r="C254" t="s">
        <v>215</v>
      </c>
      <c r="D254" s="27">
        <v>48044</v>
      </c>
      <c r="E254" s="26">
        <v>8024000</v>
      </c>
      <c r="F254" s="26">
        <f t="shared" si="3"/>
        <v>8.0239999999999991</v>
      </c>
      <c r="G254" t="s">
        <v>103</v>
      </c>
    </row>
    <row r="255" spans="1:7" x14ac:dyDescent="0.2">
      <c r="A255" s="27">
        <v>40568</v>
      </c>
      <c r="B255" s="27">
        <v>40570</v>
      </c>
      <c r="C255" t="s">
        <v>216</v>
      </c>
      <c r="D255" s="27">
        <v>46280</v>
      </c>
      <c r="E255" s="26">
        <v>5663000</v>
      </c>
      <c r="F255" s="26">
        <f t="shared" si="3"/>
        <v>5.6630000000000003</v>
      </c>
      <c r="G255" t="s">
        <v>103</v>
      </c>
    </row>
    <row r="256" spans="1:7" x14ac:dyDescent="0.2">
      <c r="A256" s="27">
        <v>40585</v>
      </c>
      <c r="B256" s="27">
        <v>40585</v>
      </c>
      <c r="C256" t="s">
        <v>217</v>
      </c>
      <c r="D256" s="27">
        <v>41681</v>
      </c>
      <c r="E256" s="26">
        <v>6000000</v>
      </c>
      <c r="F256" s="26">
        <f t="shared" si="3"/>
        <v>6</v>
      </c>
      <c r="G256" t="s">
        <v>109</v>
      </c>
    </row>
    <row r="257" spans="1:7" x14ac:dyDescent="0.2">
      <c r="A257" s="27">
        <v>40582</v>
      </c>
      <c r="B257" s="27">
        <v>40584</v>
      </c>
      <c r="C257" t="s">
        <v>218</v>
      </c>
      <c r="D257" s="27">
        <v>40948</v>
      </c>
      <c r="E257" s="26">
        <v>1640000</v>
      </c>
      <c r="F257" s="26">
        <f t="shared" si="3"/>
        <v>1.64</v>
      </c>
      <c r="G257" t="s">
        <v>111</v>
      </c>
    </row>
    <row r="258" spans="1:7" x14ac:dyDescent="0.2">
      <c r="A258" s="27">
        <v>40582</v>
      </c>
      <c r="B258" s="27">
        <v>40584</v>
      </c>
      <c r="C258" t="s">
        <v>219</v>
      </c>
      <c r="D258" s="27">
        <v>42628</v>
      </c>
      <c r="E258" s="26">
        <v>2042000</v>
      </c>
      <c r="F258" s="26">
        <f t="shared" si="3"/>
        <v>2.0419999999999998</v>
      </c>
      <c r="G258" t="s">
        <v>103</v>
      </c>
    </row>
    <row r="259" spans="1:7" x14ac:dyDescent="0.2">
      <c r="A259" s="27">
        <v>40582</v>
      </c>
      <c r="B259" s="27">
        <v>40584</v>
      </c>
      <c r="C259" t="s">
        <v>220</v>
      </c>
      <c r="D259" s="27">
        <v>46280</v>
      </c>
      <c r="E259" s="26">
        <v>3289800</v>
      </c>
      <c r="F259" s="26">
        <f t="shared" ref="F259:F322" si="4">E259/1000000</f>
        <v>3.2898000000000001</v>
      </c>
      <c r="G259" t="s">
        <v>103</v>
      </c>
    </row>
    <row r="260" spans="1:7" x14ac:dyDescent="0.2">
      <c r="A260" s="27">
        <v>40582</v>
      </c>
      <c r="B260" s="27">
        <v>40584</v>
      </c>
      <c r="C260" t="s">
        <v>221</v>
      </c>
      <c r="D260" s="27">
        <v>48044</v>
      </c>
      <c r="E260" s="26">
        <v>6119000</v>
      </c>
      <c r="F260" s="26">
        <f t="shared" si="4"/>
        <v>6.1189999999999998</v>
      </c>
      <c r="G260" t="s">
        <v>103</v>
      </c>
    </row>
    <row r="261" spans="1:7" x14ac:dyDescent="0.2">
      <c r="A261" s="27">
        <v>40597</v>
      </c>
      <c r="B261" s="27">
        <v>40597</v>
      </c>
      <c r="C261" t="s">
        <v>222</v>
      </c>
      <c r="D261" s="27">
        <v>41693</v>
      </c>
      <c r="E261" s="26">
        <v>7341410</v>
      </c>
      <c r="F261" s="26">
        <f t="shared" si="4"/>
        <v>7.3414099999999998</v>
      </c>
      <c r="G261" t="s">
        <v>208</v>
      </c>
    </row>
    <row r="262" spans="1:7" x14ac:dyDescent="0.2">
      <c r="A262" s="27">
        <v>40595</v>
      </c>
      <c r="B262" s="27">
        <v>40597</v>
      </c>
      <c r="C262" t="s">
        <v>223</v>
      </c>
      <c r="D262" s="27">
        <v>40927</v>
      </c>
      <c r="E262" s="26">
        <v>4820000</v>
      </c>
      <c r="F262" s="26">
        <f t="shared" si="4"/>
        <v>4.82</v>
      </c>
      <c r="G262" t="s">
        <v>111</v>
      </c>
    </row>
    <row r="263" spans="1:7" x14ac:dyDescent="0.2">
      <c r="A263" s="27">
        <v>40595</v>
      </c>
      <c r="B263" s="27">
        <v>40597</v>
      </c>
      <c r="C263" t="s">
        <v>224</v>
      </c>
      <c r="D263" s="27">
        <v>42628</v>
      </c>
      <c r="E263" s="26">
        <v>2848000</v>
      </c>
      <c r="F263" s="26">
        <f t="shared" si="4"/>
        <v>2.8479999999999999</v>
      </c>
      <c r="G263" t="s">
        <v>103</v>
      </c>
    </row>
    <row r="264" spans="1:7" x14ac:dyDescent="0.2">
      <c r="A264" s="27">
        <v>40595</v>
      </c>
      <c r="B264" s="27">
        <v>40597</v>
      </c>
      <c r="C264" t="s">
        <v>225</v>
      </c>
      <c r="D264" s="27">
        <v>44392</v>
      </c>
      <c r="E264" s="26">
        <v>3569000</v>
      </c>
      <c r="F264" s="26">
        <f t="shared" si="4"/>
        <v>3.569</v>
      </c>
      <c r="G264" t="s">
        <v>103</v>
      </c>
    </row>
    <row r="265" spans="1:7" x14ac:dyDescent="0.2">
      <c r="A265" s="27">
        <v>40595</v>
      </c>
      <c r="B265" s="27">
        <v>40597</v>
      </c>
      <c r="C265" t="s">
        <v>226</v>
      </c>
      <c r="D265" s="27">
        <v>48044</v>
      </c>
      <c r="E265" s="26">
        <v>9345000</v>
      </c>
      <c r="F265" s="26">
        <f t="shared" si="4"/>
        <v>9.3450000000000006</v>
      </c>
      <c r="G265" t="s">
        <v>103</v>
      </c>
    </row>
    <row r="266" spans="1:7" x14ac:dyDescent="0.2">
      <c r="A266" s="27">
        <v>40603</v>
      </c>
      <c r="B266" s="27">
        <v>40605</v>
      </c>
      <c r="C266" t="s">
        <v>121</v>
      </c>
      <c r="D266" s="27">
        <v>42750</v>
      </c>
      <c r="E266" s="26">
        <v>771000</v>
      </c>
      <c r="F266" s="26">
        <f t="shared" si="4"/>
        <v>0.77100000000000002</v>
      </c>
      <c r="G266" t="s">
        <v>104</v>
      </c>
    </row>
    <row r="267" spans="1:7" x14ac:dyDescent="0.2">
      <c r="A267" s="27">
        <v>40603</v>
      </c>
      <c r="B267" s="27">
        <v>40605</v>
      </c>
      <c r="C267" t="s">
        <v>122</v>
      </c>
      <c r="D267" s="27">
        <v>47557</v>
      </c>
      <c r="E267" s="26">
        <v>381000</v>
      </c>
      <c r="F267" s="26">
        <f t="shared" si="4"/>
        <v>0.38100000000000001</v>
      </c>
      <c r="G267" t="s">
        <v>104</v>
      </c>
    </row>
    <row r="268" spans="1:7" x14ac:dyDescent="0.2">
      <c r="A268" s="27">
        <v>40603</v>
      </c>
      <c r="B268" s="27">
        <v>40605</v>
      </c>
      <c r="C268" t="s">
        <v>123</v>
      </c>
      <c r="D268" s="27">
        <v>45672</v>
      </c>
      <c r="E268" s="26">
        <v>214000</v>
      </c>
      <c r="F268" s="26">
        <f t="shared" si="4"/>
        <v>0.214</v>
      </c>
      <c r="G268" t="s">
        <v>104</v>
      </c>
    </row>
    <row r="269" spans="1:7" x14ac:dyDescent="0.2">
      <c r="A269" s="27">
        <v>40603</v>
      </c>
      <c r="B269" s="27">
        <v>40605</v>
      </c>
      <c r="C269" t="s">
        <v>227</v>
      </c>
      <c r="D269" s="27">
        <v>0</v>
      </c>
      <c r="E269" s="26">
        <v>61000</v>
      </c>
      <c r="F269" s="26">
        <f t="shared" si="4"/>
        <v>6.0999999999999999E-2</v>
      </c>
      <c r="G269" t="s">
        <v>104</v>
      </c>
    </row>
    <row r="270" spans="1:7" x14ac:dyDescent="0.2">
      <c r="A270" s="27">
        <v>40603</v>
      </c>
      <c r="B270" s="27">
        <v>40605</v>
      </c>
      <c r="C270" t="s">
        <v>228</v>
      </c>
      <c r="D270" s="27">
        <v>49720</v>
      </c>
      <c r="E270" s="26">
        <v>3023000</v>
      </c>
      <c r="F270" s="26">
        <f t="shared" si="4"/>
        <v>3.0230000000000001</v>
      </c>
      <c r="G270" t="s">
        <v>104</v>
      </c>
    </row>
    <row r="271" spans="1:7" x14ac:dyDescent="0.2">
      <c r="A271" s="27">
        <v>40610</v>
      </c>
      <c r="B271" s="27">
        <v>40612</v>
      </c>
      <c r="C271" t="s">
        <v>229</v>
      </c>
      <c r="D271" s="27">
        <v>40977</v>
      </c>
      <c r="E271" s="26">
        <v>6898000</v>
      </c>
      <c r="F271" s="26">
        <f t="shared" si="4"/>
        <v>6.8979999999999997</v>
      </c>
      <c r="G271" t="s">
        <v>111</v>
      </c>
    </row>
    <row r="272" spans="1:7" x14ac:dyDescent="0.2">
      <c r="A272" s="27">
        <v>40610</v>
      </c>
      <c r="B272" s="27">
        <v>40612</v>
      </c>
      <c r="C272" t="s">
        <v>230</v>
      </c>
      <c r="D272" s="27">
        <v>42628</v>
      </c>
      <c r="E272" s="26">
        <v>4711000</v>
      </c>
      <c r="F272" s="26">
        <f t="shared" si="4"/>
        <v>4.7110000000000003</v>
      </c>
      <c r="G272" t="s">
        <v>103</v>
      </c>
    </row>
    <row r="273" spans="1:7" x14ac:dyDescent="0.2">
      <c r="A273" s="27">
        <v>40610</v>
      </c>
      <c r="B273" s="27">
        <v>40612</v>
      </c>
      <c r="C273" t="s">
        <v>231</v>
      </c>
      <c r="D273" s="27">
        <v>44392</v>
      </c>
      <c r="E273" s="26">
        <v>3825000</v>
      </c>
      <c r="F273" s="26">
        <f t="shared" si="4"/>
        <v>3.8250000000000002</v>
      </c>
      <c r="G273" t="s">
        <v>103</v>
      </c>
    </row>
    <row r="274" spans="1:7" x14ac:dyDescent="0.2">
      <c r="A274" s="27">
        <v>40610</v>
      </c>
      <c r="B274" s="27">
        <v>40612</v>
      </c>
      <c r="C274" t="s">
        <v>232</v>
      </c>
      <c r="D274" s="27">
        <v>46280</v>
      </c>
      <c r="E274" s="26">
        <v>4659200</v>
      </c>
      <c r="F274" s="26">
        <f t="shared" si="4"/>
        <v>4.6592000000000002</v>
      </c>
      <c r="G274" t="s">
        <v>103</v>
      </c>
    </row>
    <row r="275" spans="1:7" x14ac:dyDescent="0.2">
      <c r="A275" s="27">
        <v>40603</v>
      </c>
      <c r="B275" s="27">
        <v>40605</v>
      </c>
      <c r="C275" t="s">
        <v>121</v>
      </c>
      <c r="D275" s="27">
        <v>42750</v>
      </c>
      <c r="E275" s="26">
        <v>1014000</v>
      </c>
      <c r="F275" s="26">
        <f t="shared" si="4"/>
        <v>1.014</v>
      </c>
      <c r="G275" t="s">
        <v>104</v>
      </c>
    </row>
    <row r="276" spans="1:7" x14ac:dyDescent="0.2">
      <c r="A276" s="27">
        <v>40603</v>
      </c>
      <c r="B276" s="27">
        <v>40605</v>
      </c>
      <c r="C276" t="s">
        <v>122</v>
      </c>
      <c r="D276" s="27">
        <v>47557</v>
      </c>
      <c r="E276" s="26">
        <v>868000</v>
      </c>
      <c r="F276" s="26">
        <f t="shared" si="4"/>
        <v>0.86799999999999999</v>
      </c>
      <c r="G276" t="s">
        <v>104</v>
      </c>
    </row>
    <row r="277" spans="1:7" x14ac:dyDescent="0.2">
      <c r="A277" s="27">
        <v>40603</v>
      </c>
      <c r="B277" s="27">
        <v>40605</v>
      </c>
      <c r="C277" t="s">
        <v>123</v>
      </c>
      <c r="D277" s="27">
        <v>45672</v>
      </c>
      <c r="E277" s="26">
        <v>410000</v>
      </c>
      <c r="F277" s="26">
        <f t="shared" si="4"/>
        <v>0.41</v>
      </c>
      <c r="G277" t="s">
        <v>104</v>
      </c>
    </row>
    <row r="278" spans="1:7" x14ac:dyDescent="0.2">
      <c r="A278" s="27">
        <v>40603</v>
      </c>
      <c r="B278" s="27">
        <v>40605</v>
      </c>
      <c r="C278" t="s">
        <v>228</v>
      </c>
      <c r="D278" s="27">
        <v>49720</v>
      </c>
      <c r="E278" s="26">
        <v>3643000</v>
      </c>
      <c r="F278" s="26">
        <f t="shared" si="4"/>
        <v>3.6429999999999998</v>
      </c>
      <c r="G278" t="s">
        <v>104</v>
      </c>
    </row>
    <row r="279" spans="1:7" x14ac:dyDescent="0.2">
      <c r="A279" s="27">
        <v>40624</v>
      </c>
      <c r="B279" s="27">
        <v>40626</v>
      </c>
      <c r="C279" t="s">
        <v>233</v>
      </c>
      <c r="D279" s="27">
        <v>40717</v>
      </c>
      <c r="E279" s="26">
        <v>9715000</v>
      </c>
      <c r="F279" s="26">
        <f t="shared" si="4"/>
        <v>9.7149999999999999</v>
      </c>
      <c r="G279" t="s">
        <v>111</v>
      </c>
    </row>
    <row r="280" spans="1:7" x14ac:dyDescent="0.2">
      <c r="A280" s="27">
        <v>40624</v>
      </c>
      <c r="B280" s="27">
        <v>40626</v>
      </c>
      <c r="C280" t="s">
        <v>229</v>
      </c>
      <c r="D280" s="27">
        <v>40977</v>
      </c>
      <c r="E280" s="26">
        <v>3222000</v>
      </c>
      <c r="F280" s="26">
        <f t="shared" si="4"/>
        <v>3.222</v>
      </c>
      <c r="G280" t="s">
        <v>111</v>
      </c>
    </row>
    <row r="281" spans="1:7" x14ac:dyDescent="0.2">
      <c r="A281" s="27">
        <v>40624</v>
      </c>
      <c r="B281" s="27">
        <v>40626</v>
      </c>
      <c r="C281" t="s">
        <v>234</v>
      </c>
      <c r="D281" s="27">
        <v>42628</v>
      </c>
      <c r="E281" s="26">
        <v>4480000</v>
      </c>
      <c r="F281" s="26">
        <f t="shared" si="4"/>
        <v>4.4800000000000004</v>
      </c>
      <c r="G281" t="s">
        <v>103</v>
      </c>
    </row>
    <row r="282" spans="1:7" x14ac:dyDescent="0.2">
      <c r="A282" s="27">
        <v>40624</v>
      </c>
      <c r="B282" s="27">
        <v>40626</v>
      </c>
      <c r="C282" t="s">
        <v>235</v>
      </c>
      <c r="D282" s="27">
        <v>48044</v>
      </c>
      <c r="E282" s="26">
        <v>10451200</v>
      </c>
      <c r="F282" s="26">
        <f t="shared" si="4"/>
        <v>10.4512</v>
      </c>
      <c r="G282" t="s">
        <v>103</v>
      </c>
    </row>
    <row r="283" spans="1:7" x14ac:dyDescent="0.2">
      <c r="A283" s="27">
        <v>40638</v>
      </c>
      <c r="B283" s="27">
        <v>40640</v>
      </c>
      <c r="C283" t="s">
        <v>236</v>
      </c>
      <c r="D283" s="27">
        <v>40730</v>
      </c>
      <c r="E283" s="26">
        <v>5426000</v>
      </c>
      <c r="F283" s="26">
        <f t="shared" si="4"/>
        <v>5.4260000000000002</v>
      </c>
      <c r="G283" t="s">
        <v>111</v>
      </c>
    </row>
    <row r="284" spans="1:7" x14ac:dyDescent="0.2">
      <c r="A284" s="27">
        <v>40638</v>
      </c>
      <c r="B284" s="27">
        <v>40640</v>
      </c>
      <c r="C284" t="s">
        <v>237</v>
      </c>
      <c r="D284" s="27">
        <v>41005</v>
      </c>
      <c r="E284" s="26">
        <v>4653000</v>
      </c>
      <c r="F284" s="26">
        <f t="shared" si="4"/>
        <v>4.6529999999999996</v>
      </c>
      <c r="G284" t="s">
        <v>111</v>
      </c>
    </row>
    <row r="285" spans="1:7" x14ac:dyDescent="0.2">
      <c r="A285" s="27">
        <v>40638</v>
      </c>
      <c r="B285" s="27">
        <v>40640</v>
      </c>
      <c r="C285" t="s">
        <v>238</v>
      </c>
      <c r="D285" s="27">
        <v>44392</v>
      </c>
      <c r="E285" s="26">
        <v>3205000</v>
      </c>
      <c r="F285" s="26">
        <f t="shared" si="4"/>
        <v>3.2050000000000001</v>
      </c>
      <c r="G285" t="s">
        <v>103</v>
      </c>
    </row>
    <row r="286" spans="1:7" x14ac:dyDescent="0.2">
      <c r="A286" s="27">
        <v>40638</v>
      </c>
      <c r="B286" s="27">
        <v>40640</v>
      </c>
      <c r="C286" t="s">
        <v>239</v>
      </c>
      <c r="D286" s="27">
        <v>46280</v>
      </c>
      <c r="E286" s="26">
        <v>8085000</v>
      </c>
      <c r="F286" s="26">
        <f t="shared" si="4"/>
        <v>8.0850000000000009</v>
      </c>
      <c r="G286" t="s">
        <v>103</v>
      </c>
    </row>
    <row r="287" spans="1:7" x14ac:dyDescent="0.2">
      <c r="A287" s="27">
        <v>40638</v>
      </c>
      <c r="B287" s="27">
        <v>40640</v>
      </c>
      <c r="C287" t="s">
        <v>240</v>
      </c>
      <c r="D287" s="27">
        <v>48044</v>
      </c>
      <c r="E287" s="26">
        <v>4658000</v>
      </c>
      <c r="F287" s="26">
        <f t="shared" si="4"/>
        <v>4.6580000000000004</v>
      </c>
      <c r="G287" t="s">
        <v>103</v>
      </c>
    </row>
    <row r="288" spans="1:7" x14ac:dyDescent="0.2">
      <c r="A288" s="27">
        <v>40644</v>
      </c>
      <c r="B288" s="27">
        <v>40644</v>
      </c>
      <c r="C288" t="s">
        <v>241</v>
      </c>
      <c r="D288" s="27">
        <v>44297</v>
      </c>
      <c r="E288" s="26">
        <v>2000000</v>
      </c>
      <c r="F288" s="26">
        <f t="shared" si="4"/>
        <v>2</v>
      </c>
      <c r="G288" t="s">
        <v>109</v>
      </c>
    </row>
    <row r="289" spans="1:7" x14ac:dyDescent="0.2">
      <c r="A289" s="27">
        <v>40645</v>
      </c>
      <c r="B289" s="27">
        <v>40647</v>
      </c>
      <c r="C289" t="s">
        <v>121</v>
      </c>
      <c r="D289" s="27">
        <v>42750</v>
      </c>
      <c r="E289" s="26">
        <v>889000</v>
      </c>
      <c r="F289" s="26">
        <f t="shared" si="4"/>
        <v>0.88900000000000001</v>
      </c>
      <c r="G289" t="s">
        <v>104</v>
      </c>
    </row>
    <row r="290" spans="1:7" x14ac:dyDescent="0.2">
      <c r="A290" s="27">
        <v>40645</v>
      </c>
      <c r="B290" s="27">
        <v>40647</v>
      </c>
      <c r="C290" t="s">
        <v>122</v>
      </c>
      <c r="D290" s="27">
        <v>47557</v>
      </c>
      <c r="E290" s="26">
        <v>1195000</v>
      </c>
      <c r="F290" s="26">
        <f t="shared" si="4"/>
        <v>1.1950000000000001</v>
      </c>
      <c r="G290" t="s">
        <v>104</v>
      </c>
    </row>
    <row r="291" spans="1:7" x14ac:dyDescent="0.2">
      <c r="A291" s="27">
        <v>40645</v>
      </c>
      <c r="B291" s="27">
        <v>40647</v>
      </c>
      <c r="C291" t="s">
        <v>123</v>
      </c>
      <c r="D291" s="27">
        <v>45672</v>
      </c>
      <c r="E291" s="26">
        <v>364000</v>
      </c>
      <c r="F291" s="26">
        <f t="shared" si="4"/>
        <v>0.36399999999999999</v>
      </c>
      <c r="G291" t="s">
        <v>104</v>
      </c>
    </row>
    <row r="292" spans="1:7" x14ac:dyDescent="0.2">
      <c r="A292" s="27">
        <v>40645</v>
      </c>
      <c r="B292" s="27">
        <v>40647</v>
      </c>
      <c r="C292" t="s">
        <v>228</v>
      </c>
      <c r="D292" s="27">
        <v>49720</v>
      </c>
      <c r="E292" s="26">
        <v>2215000</v>
      </c>
      <c r="F292" s="26">
        <f t="shared" si="4"/>
        <v>2.2149999999999999</v>
      </c>
      <c r="G292" t="s">
        <v>104</v>
      </c>
    </row>
    <row r="293" spans="1:7" x14ac:dyDescent="0.2">
      <c r="A293" s="27">
        <v>40652</v>
      </c>
      <c r="B293" s="27">
        <v>40654</v>
      </c>
      <c r="C293" t="s">
        <v>242</v>
      </c>
      <c r="D293" s="27">
        <v>40744</v>
      </c>
      <c r="E293" s="26">
        <v>1875000</v>
      </c>
      <c r="F293" s="26">
        <f t="shared" si="4"/>
        <v>1.875</v>
      </c>
      <c r="G293" t="s">
        <v>111</v>
      </c>
    </row>
    <row r="294" spans="1:7" x14ac:dyDescent="0.2">
      <c r="A294" s="27">
        <v>40652</v>
      </c>
      <c r="B294" s="27">
        <v>40654</v>
      </c>
      <c r="C294" t="s">
        <v>237</v>
      </c>
      <c r="D294" s="27">
        <v>41005</v>
      </c>
      <c r="E294" s="26">
        <v>3270000</v>
      </c>
      <c r="F294" s="26">
        <f t="shared" si="4"/>
        <v>3.27</v>
      </c>
      <c r="G294" t="s">
        <v>111</v>
      </c>
    </row>
    <row r="295" spans="1:7" x14ac:dyDescent="0.2">
      <c r="A295" s="27">
        <v>40652</v>
      </c>
      <c r="B295" s="27">
        <v>40654</v>
      </c>
      <c r="C295" t="s">
        <v>243</v>
      </c>
      <c r="D295" s="27">
        <v>42628</v>
      </c>
      <c r="E295" s="26">
        <v>1423000</v>
      </c>
      <c r="F295" s="26">
        <f t="shared" si="4"/>
        <v>1.423</v>
      </c>
      <c r="G295" t="s">
        <v>103</v>
      </c>
    </row>
    <row r="296" spans="1:7" x14ac:dyDescent="0.2">
      <c r="A296" s="27">
        <v>40652</v>
      </c>
      <c r="B296" s="27">
        <v>40654</v>
      </c>
      <c r="C296" t="s">
        <v>244</v>
      </c>
      <c r="D296" s="27">
        <v>46280</v>
      </c>
      <c r="E296" s="26">
        <v>3633000</v>
      </c>
      <c r="F296" s="26">
        <f t="shared" si="4"/>
        <v>3.633</v>
      </c>
      <c r="G296" t="s">
        <v>103</v>
      </c>
    </row>
    <row r="297" spans="1:7" x14ac:dyDescent="0.2">
      <c r="A297" s="27">
        <v>40652</v>
      </c>
      <c r="B297" s="27">
        <v>40654</v>
      </c>
      <c r="C297" t="s">
        <v>245</v>
      </c>
      <c r="D297" s="27">
        <v>51636</v>
      </c>
      <c r="E297" s="26">
        <v>4640000</v>
      </c>
      <c r="F297" s="26">
        <f t="shared" si="4"/>
        <v>4.6399999999999997</v>
      </c>
      <c r="G297" t="s">
        <v>103</v>
      </c>
    </row>
    <row r="298" spans="1:7" x14ac:dyDescent="0.2">
      <c r="A298" s="27">
        <v>40659</v>
      </c>
      <c r="B298" s="27">
        <v>40661</v>
      </c>
      <c r="C298" t="s">
        <v>121</v>
      </c>
      <c r="D298" s="27">
        <v>42750</v>
      </c>
      <c r="E298" s="26">
        <v>680000</v>
      </c>
      <c r="F298" s="26">
        <f t="shared" si="4"/>
        <v>0.68</v>
      </c>
      <c r="G298" t="s">
        <v>104</v>
      </c>
    </row>
    <row r="299" spans="1:7" x14ac:dyDescent="0.2">
      <c r="A299" s="27">
        <v>40659</v>
      </c>
      <c r="B299" s="27">
        <v>40661</v>
      </c>
      <c r="C299" t="s">
        <v>122</v>
      </c>
      <c r="D299" s="27">
        <v>47557</v>
      </c>
      <c r="E299" s="26">
        <v>21000</v>
      </c>
      <c r="F299" s="26">
        <f t="shared" si="4"/>
        <v>2.1000000000000001E-2</v>
      </c>
      <c r="G299" t="s">
        <v>104</v>
      </c>
    </row>
    <row r="300" spans="1:7" x14ac:dyDescent="0.2">
      <c r="A300" s="27">
        <v>40659</v>
      </c>
      <c r="B300" s="27">
        <v>40661</v>
      </c>
      <c r="C300" t="s">
        <v>123</v>
      </c>
      <c r="D300" s="27">
        <v>45672</v>
      </c>
      <c r="E300" s="26">
        <v>163000</v>
      </c>
      <c r="F300" s="26">
        <f t="shared" si="4"/>
        <v>0.16300000000000001</v>
      </c>
      <c r="G300" t="s">
        <v>104</v>
      </c>
    </row>
    <row r="301" spans="1:7" x14ac:dyDescent="0.2">
      <c r="A301" s="27">
        <v>40659</v>
      </c>
      <c r="B301" s="27">
        <v>40661</v>
      </c>
      <c r="C301" t="s">
        <v>228</v>
      </c>
      <c r="D301" s="27">
        <v>49720</v>
      </c>
      <c r="E301" s="26">
        <v>839000</v>
      </c>
      <c r="F301" s="26">
        <f t="shared" si="4"/>
        <v>0.83899999999999997</v>
      </c>
      <c r="G301" t="s">
        <v>104</v>
      </c>
    </row>
    <row r="302" spans="1:7" x14ac:dyDescent="0.2">
      <c r="A302" s="27">
        <v>40666</v>
      </c>
      <c r="B302" s="27">
        <v>40668</v>
      </c>
      <c r="C302" t="s">
        <v>246</v>
      </c>
      <c r="D302" s="27">
        <v>40759</v>
      </c>
      <c r="E302" s="26">
        <v>5537000</v>
      </c>
      <c r="F302" s="26">
        <f t="shared" si="4"/>
        <v>5.5369999999999999</v>
      </c>
      <c r="G302" t="s">
        <v>111</v>
      </c>
    </row>
    <row r="303" spans="1:7" x14ac:dyDescent="0.2">
      <c r="A303" s="27">
        <v>40666</v>
      </c>
      <c r="B303" s="27">
        <v>40668</v>
      </c>
      <c r="C303" t="s">
        <v>247</v>
      </c>
      <c r="D303" s="27">
        <v>41033</v>
      </c>
      <c r="E303" s="26">
        <v>4125000</v>
      </c>
      <c r="F303" s="26">
        <f t="shared" si="4"/>
        <v>4.125</v>
      </c>
      <c r="G303" t="s">
        <v>111</v>
      </c>
    </row>
    <row r="304" spans="1:7" x14ac:dyDescent="0.2">
      <c r="A304" s="27">
        <v>40666</v>
      </c>
      <c r="B304" s="27">
        <v>40668</v>
      </c>
      <c r="C304" t="s">
        <v>248</v>
      </c>
      <c r="D304" s="27">
        <v>42628</v>
      </c>
      <c r="E304" s="26">
        <v>1368000</v>
      </c>
      <c r="F304" s="26">
        <f t="shared" si="4"/>
        <v>1.3680000000000001</v>
      </c>
      <c r="G304" t="s">
        <v>103</v>
      </c>
    </row>
    <row r="305" spans="1:7" x14ac:dyDescent="0.2">
      <c r="A305" s="27">
        <v>40666</v>
      </c>
      <c r="B305" s="27">
        <v>40668</v>
      </c>
      <c r="C305" t="s">
        <v>249</v>
      </c>
      <c r="D305" s="27">
        <v>44392</v>
      </c>
      <c r="E305" s="26">
        <v>2120000</v>
      </c>
      <c r="F305" s="26">
        <f t="shared" si="4"/>
        <v>2.12</v>
      </c>
      <c r="G305" t="s">
        <v>103</v>
      </c>
    </row>
    <row r="306" spans="1:7" x14ac:dyDescent="0.2">
      <c r="A306" s="27">
        <v>40666</v>
      </c>
      <c r="B306" s="27">
        <v>40668</v>
      </c>
      <c r="C306" t="s">
        <v>250</v>
      </c>
      <c r="D306" s="27">
        <v>46280</v>
      </c>
      <c r="E306" s="26">
        <v>4152000</v>
      </c>
      <c r="F306" s="26">
        <f t="shared" si="4"/>
        <v>4.1520000000000001</v>
      </c>
      <c r="G306" t="s">
        <v>103</v>
      </c>
    </row>
    <row r="307" spans="1:7" x14ac:dyDescent="0.2">
      <c r="A307" s="27">
        <v>40660</v>
      </c>
      <c r="B307" s="27">
        <v>40668</v>
      </c>
      <c r="C307" t="s">
        <v>251</v>
      </c>
      <c r="D307" s="27">
        <v>44321</v>
      </c>
      <c r="E307" s="26">
        <v>59181300</v>
      </c>
      <c r="F307" s="26">
        <f t="shared" si="4"/>
        <v>59.1813</v>
      </c>
      <c r="G307" t="s">
        <v>321</v>
      </c>
    </row>
    <row r="308" spans="1:7" x14ac:dyDescent="0.2">
      <c r="A308" s="27">
        <v>40687</v>
      </c>
      <c r="B308" s="27">
        <v>40689</v>
      </c>
      <c r="C308" t="s">
        <v>247</v>
      </c>
      <c r="D308" s="27">
        <v>41033</v>
      </c>
      <c r="E308" s="26">
        <v>3290400</v>
      </c>
      <c r="F308" s="26">
        <f t="shared" si="4"/>
        <v>3.2904</v>
      </c>
      <c r="G308" t="s">
        <v>111</v>
      </c>
    </row>
    <row r="309" spans="1:7" x14ac:dyDescent="0.2">
      <c r="A309" s="27">
        <v>40687</v>
      </c>
      <c r="B309" s="27">
        <v>40689</v>
      </c>
      <c r="C309" t="s">
        <v>252</v>
      </c>
      <c r="D309" s="27">
        <v>42628</v>
      </c>
      <c r="E309" s="26">
        <v>1189000</v>
      </c>
      <c r="F309" s="26">
        <f t="shared" si="4"/>
        <v>1.1890000000000001</v>
      </c>
      <c r="G309" t="s">
        <v>103</v>
      </c>
    </row>
    <row r="310" spans="1:7" x14ac:dyDescent="0.2">
      <c r="A310" s="27">
        <v>40687</v>
      </c>
      <c r="B310" s="27">
        <v>40689</v>
      </c>
      <c r="C310" t="s">
        <v>253</v>
      </c>
      <c r="D310" s="27">
        <v>44392</v>
      </c>
      <c r="E310" s="26">
        <v>5512000</v>
      </c>
      <c r="F310" s="26">
        <f t="shared" si="4"/>
        <v>5.5119999999999996</v>
      </c>
      <c r="G310" t="s">
        <v>103</v>
      </c>
    </row>
    <row r="311" spans="1:7" x14ac:dyDescent="0.2">
      <c r="A311" s="27">
        <v>40687</v>
      </c>
      <c r="B311" s="27">
        <v>40689</v>
      </c>
      <c r="C311" t="s">
        <v>254</v>
      </c>
      <c r="D311" s="27">
        <v>51636</v>
      </c>
      <c r="E311" s="26">
        <v>4715000</v>
      </c>
      <c r="F311" s="26">
        <f t="shared" si="4"/>
        <v>4.7149999999999999</v>
      </c>
      <c r="G311" t="s">
        <v>103</v>
      </c>
    </row>
    <row r="312" spans="1:7" x14ac:dyDescent="0.2">
      <c r="A312" s="27">
        <v>40701</v>
      </c>
      <c r="B312" s="27">
        <v>40703</v>
      </c>
      <c r="C312" t="s">
        <v>255</v>
      </c>
      <c r="D312" s="27">
        <v>41068</v>
      </c>
      <c r="E312" s="26">
        <v>9213100</v>
      </c>
      <c r="F312" s="26">
        <f t="shared" si="4"/>
        <v>9.2131000000000007</v>
      </c>
      <c r="G312" t="s">
        <v>111</v>
      </c>
    </row>
    <row r="313" spans="1:7" x14ac:dyDescent="0.2">
      <c r="A313" s="27">
        <v>40701</v>
      </c>
      <c r="B313" s="27">
        <v>40703</v>
      </c>
      <c r="C313" t="s">
        <v>256</v>
      </c>
      <c r="D313" s="27">
        <v>44392</v>
      </c>
      <c r="E313" s="26">
        <v>2238000</v>
      </c>
      <c r="F313" s="26">
        <f t="shared" si="4"/>
        <v>2.238</v>
      </c>
      <c r="G313" t="s">
        <v>103</v>
      </c>
    </row>
    <row r="314" spans="1:7" x14ac:dyDescent="0.2">
      <c r="A314" s="27">
        <v>40701</v>
      </c>
      <c r="B314" s="27">
        <v>40703</v>
      </c>
      <c r="C314" t="s">
        <v>257</v>
      </c>
      <c r="D314" s="27">
        <v>46280</v>
      </c>
      <c r="E314" s="26">
        <v>1796000</v>
      </c>
      <c r="F314" s="26">
        <f t="shared" si="4"/>
        <v>1.796</v>
      </c>
      <c r="G314" t="s">
        <v>103</v>
      </c>
    </row>
    <row r="315" spans="1:7" x14ac:dyDescent="0.2">
      <c r="A315" s="27">
        <v>40701</v>
      </c>
      <c r="B315" s="27">
        <v>40703</v>
      </c>
      <c r="C315" t="s">
        <v>258</v>
      </c>
      <c r="D315" s="27">
        <v>48044</v>
      </c>
      <c r="E315" s="26">
        <v>6657500</v>
      </c>
      <c r="F315" s="26">
        <f t="shared" si="4"/>
        <v>6.6574999999999998</v>
      </c>
      <c r="G315" t="s">
        <v>103</v>
      </c>
    </row>
    <row r="316" spans="1:7" x14ac:dyDescent="0.2">
      <c r="A316" s="27">
        <v>40715</v>
      </c>
      <c r="B316" s="27">
        <v>40717</v>
      </c>
      <c r="C316" t="s">
        <v>187</v>
      </c>
      <c r="D316" s="27">
        <v>40808</v>
      </c>
      <c r="E316" s="26">
        <v>118000</v>
      </c>
      <c r="F316" s="26">
        <f t="shared" si="4"/>
        <v>0.11799999999999999</v>
      </c>
      <c r="G316" t="s">
        <v>111</v>
      </c>
    </row>
    <row r="317" spans="1:7" x14ac:dyDescent="0.2">
      <c r="A317" s="27">
        <v>40715</v>
      </c>
      <c r="B317" s="27">
        <v>40717</v>
      </c>
      <c r="C317" t="s">
        <v>259</v>
      </c>
      <c r="D317" s="27">
        <v>41068</v>
      </c>
      <c r="E317" s="26">
        <v>3230000</v>
      </c>
      <c r="F317" s="26">
        <f t="shared" si="4"/>
        <v>3.23</v>
      </c>
      <c r="G317" t="s">
        <v>111</v>
      </c>
    </row>
    <row r="318" spans="1:7" x14ac:dyDescent="0.2">
      <c r="A318" s="27">
        <v>40715</v>
      </c>
      <c r="B318" s="27">
        <v>40717</v>
      </c>
      <c r="C318" t="s">
        <v>260</v>
      </c>
      <c r="D318" s="27">
        <v>44392</v>
      </c>
      <c r="E318" s="26">
        <v>2653000</v>
      </c>
      <c r="F318" s="26">
        <f t="shared" si="4"/>
        <v>2.653</v>
      </c>
      <c r="G318" t="s">
        <v>103</v>
      </c>
    </row>
    <row r="319" spans="1:7" x14ac:dyDescent="0.2">
      <c r="A319" s="27">
        <v>40715</v>
      </c>
      <c r="B319" s="27">
        <v>40717</v>
      </c>
      <c r="C319" t="s">
        <v>261</v>
      </c>
      <c r="D319" s="27">
        <v>48044</v>
      </c>
      <c r="E319" s="26">
        <v>2820000</v>
      </c>
      <c r="F319" s="26">
        <f t="shared" si="4"/>
        <v>2.82</v>
      </c>
      <c r="G319" t="s">
        <v>103</v>
      </c>
    </row>
    <row r="320" spans="1:7" x14ac:dyDescent="0.2">
      <c r="A320" s="27">
        <v>40715</v>
      </c>
      <c r="B320" s="27">
        <v>40717</v>
      </c>
      <c r="C320" t="s">
        <v>262</v>
      </c>
      <c r="D320" s="27">
        <v>51636</v>
      </c>
      <c r="E320" s="26">
        <v>2611000</v>
      </c>
      <c r="F320" s="26">
        <f t="shared" si="4"/>
        <v>2.6110000000000002</v>
      </c>
      <c r="G320" t="s">
        <v>103</v>
      </c>
    </row>
    <row r="321" spans="1:7" x14ac:dyDescent="0.2">
      <c r="A321" s="27">
        <v>40729</v>
      </c>
      <c r="B321" s="27">
        <v>40731</v>
      </c>
      <c r="C321" t="s">
        <v>263</v>
      </c>
      <c r="D321" s="27">
        <v>40822</v>
      </c>
      <c r="E321" s="26">
        <v>6785000</v>
      </c>
      <c r="F321" s="26">
        <f t="shared" si="4"/>
        <v>6.7850000000000001</v>
      </c>
      <c r="G321" t="s">
        <v>111</v>
      </c>
    </row>
    <row r="322" spans="1:7" x14ac:dyDescent="0.2">
      <c r="A322" s="27">
        <v>40729</v>
      </c>
      <c r="B322" s="27">
        <v>40731</v>
      </c>
      <c r="C322" t="s">
        <v>264</v>
      </c>
      <c r="D322" s="27">
        <v>41096</v>
      </c>
      <c r="E322" s="26">
        <v>8392000</v>
      </c>
      <c r="F322" s="26">
        <f t="shared" si="4"/>
        <v>8.3919999999999995</v>
      </c>
      <c r="G322" t="s">
        <v>111</v>
      </c>
    </row>
    <row r="323" spans="1:7" x14ac:dyDescent="0.2">
      <c r="A323" s="27">
        <v>40729</v>
      </c>
      <c r="B323" s="27">
        <v>40731</v>
      </c>
      <c r="C323" t="s">
        <v>265</v>
      </c>
      <c r="D323" s="27">
        <v>44392</v>
      </c>
      <c r="E323" s="26">
        <v>1645000</v>
      </c>
      <c r="F323" s="26">
        <f t="shared" ref="F323:F386" si="5">E323/1000000</f>
        <v>1.645</v>
      </c>
      <c r="G323" t="s">
        <v>103</v>
      </c>
    </row>
    <row r="324" spans="1:7" x14ac:dyDescent="0.2">
      <c r="A324" s="27">
        <v>40729</v>
      </c>
      <c r="B324" s="27">
        <v>40731</v>
      </c>
      <c r="C324" t="s">
        <v>266</v>
      </c>
      <c r="D324" s="27">
        <v>46280</v>
      </c>
      <c r="E324" s="26">
        <v>1810000</v>
      </c>
      <c r="F324" s="26">
        <f t="shared" si="5"/>
        <v>1.81</v>
      </c>
      <c r="G324" t="s">
        <v>103</v>
      </c>
    </row>
    <row r="325" spans="1:7" x14ac:dyDescent="0.2">
      <c r="A325" s="27">
        <v>40729</v>
      </c>
      <c r="B325" s="27">
        <v>40731</v>
      </c>
      <c r="C325" t="s">
        <v>267</v>
      </c>
      <c r="D325" s="27">
        <v>48044</v>
      </c>
      <c r="E325" s="26">
        <v>7832000</v>
      </c>
      <c r="F325" s="26">
        <f t="shared" si="5"/>
        <v>7.8319999999999999</v>
      </c>
      <c r="G325" t="s">
        <v>103</v>
      </c>
    </row>
    <row r="326" spans="1:7" x14ac:dyDescent="0.2">
      <c r="A326" s="27">
        <v>40729</v>
      </c>
      <c r="B326" s="27">
        <v>40731</v>
      </c>
      <c r="C326" t="s">
        <v>268</v>
      </c>
      <c r="D326" s="27">
        <v>51636</v>
      </c>
      <c r="E326" s="26">
        <v>5550000</v>
      </c>
      <c r="F326" s="26">
        <f t="shared" si="5"/>
        <v>5.55</v>
      </c>
      <c r="G326" t="s">
        <v>103</v>
      </c>
    </row>
    <row r="327" spans="1:7" x14ac:dyDescent="0.2">
      <c r="A327" s="27">
        <v>40743</v>
      </c>
      <c r="B327" s="27">
        <v>40745</v>
      </c>
      <c r="C327" t="s">
        <v>269</v>
      </c>
      <c r="D327" s="27">
        <v>40836</v>
      </c>
      <c r="E327" s="26">
        <v>4218400</v>
      </c>
      <c r="F327" s="26">
        <f t="shared" si="5"/>
        <v>4.2183999999999999</v>
      </c>
      <c r="G327" t="s">
        <v>111</v>
      </c>
    </row>
    <row r="328" spans="1:7" x14ac:dyDescent="0.2">
      <c r="A328" s="27">
        <v>40743</v>
      </c>
      <c r="B328" s="27">
        <v>40745</v>
      </c>
      <c r="C328" t="s">
        <v>270</v>
      </c>
      <c r="D328" s="27">
        <v>41096</v>
      </c>
      <c r="E328" s="26">
        <v>6335600</v>
      </c>
      <c r="F328" s="26">
        <f t="shared" si="5"/>
        <v>6.3356000000000003</v>
      </c>
      <c r="G328" t="s">
        <v>111</v>
      </c>
    </row>
    <row r="329" spans="1:7" x14ac:dyDescent="0.2">
      <c r="A329" s="27">
        <v>40743</v>
      </c>
      <c r="B329" s="27">
        <v>40745</v>
      </c>
      <c r="C329" t="s">
        <v>271</v>
      </c>
      <c r="D329" s="27">
        <v>42628</v>
      </c>
      <c r="E329" s="26">
        <v>1885000</v>
      </c>
      <c r="F329" s="26">
        <f t="shared" si="5"/>
        <v>1.885</v>
      </c>
      <c r="G329" t="s">
        <v>103</v>
      </c>
    </row>
    <row r="330" spans="1:7" x14ac:dyDescent="0.2">
      <c r="A330" s="27">
        <v>40743</v>
      </c>
      <c r="B330" s="27">
        <v>40745</v>
      </c>
      <c r="C330" t="s">
        <v>272</v>
      </c>
      <c r="D330" s="27">
        <v>44392</v>
      </c>
      <c r="E330" s="26">
        <v>2565000</v>
      </c>
      <c r="F330" s="26">
        <f t="shared" si="5"/>
        <v>2.5649999999999999</v>
      </c>
      <c r="G330" t="s">
        <v>103</v>
      </c>
    </row>
    <row r="331" spans="1:7" x14ac:dyDescent="0.2">
      <c r="A331" s="27">
        <v>40743</v>
      </c>
      <c r="B331" s="27">
        <v>40745</v>
      </c>
      <c r="C331" t="s">
        <v>273</v>
      </c>
      <c r="D331" s="27">
        <v>48380</v>
      </c>
      <c r="E331" s="26">
        <v>9902900</v>
      </c>
      <c r="F331" s="26">
        <f t="shared" si="5"/>
        <v>9.9029000000000007</v>
      </c>
      <c r="G331" t="s">
        <v>103</v>
      </c>
    </row>
    <row r="332" spans="1:7" x14ac:dyDescent="0.2">
      <c r="A332" s="27">
        <v>40743</v>
      </c>
      <c r="B332" s="27">
        <v>40745</v>
      </c>
      <c r="C332" t="s">
        <v>274</v>
      </c>
      <c r="D332" s="27">
        <v>51636</v>
      </c>
      <c r="E332" s="26">
        <v>3367000</v>
      </c>
      <c r="F332" s="26">
        <f t="shared" si="5"/>
        <v>3.367</v>
      </c>
      <c r="G332" t="s">
        <v>103</v>
      </c>
    </row>
    <row r="333" spans="1:7" x14ac:dyDescent="0.2">
      <c r="A333" s="27">
        <v>40757</v>
      </c>
      <c r="B333" s="27">
        <v>40759</v>
      </c>
      <c r="C333" t="s">
        <v>275</v>
      </c>
      <c r="D333" s="27">
        <v>40942</v>
      </c>
      <c r="E333" s="26">
        <v>8259500</v>
      </c>
      <c r="F333" s="26">
        <f t="shared" si="5"/>
        <v>8.2594999999999992</v>
      </c>
      <c r="G333" t="s">
        <v>322</v>
      </c>
    </row>
    <row r="334" spans="1:7" x14ac:dyDescent="0.2">
      <c r="A334" s="27">
        <v>40757</v>
      </c>
      <c r="B334" s="27">
        <v>40759</v>
      </c>
      <c r="C334" t="s">
        <v>121</v>
      </c>
      <c r="D334" s="27">
        <v>42750</v>
      </c>
      <c r="E334" s="26">
        <v>702000</v>
      </c>
      <c r="F334" s="26">
        <f t="shared" si="5"/>
        <v>0.70199999999999996</v>
      </c>
      <c r="G334" t="s">
        <v>104</v>
      </c>
    </row>
    <row r="335" spans="1:7" x14ac:dyDescent="0.2">
      <c r="A335" s="27">
        <v>40757</v>
      </c>
      <c r="B335" s="27">
        <v>40759</v>
      </c>
      <c r="C335" t="s">
        <v>122</v>
      </c>
      <c r="D335" s="27">
        <v>47557</v>
      </c>
      <c r="E335" s="26">
        <v>157000</v>
      </c>
      <c r="F335" s="26">
        <f t="shared" si="5"/>
        <v>0.157</v>
      </c>
      <c r="G335" t="s">
        <v>104</v>
      </c>
    </row>
    <row r="336" spans="1:7" x14ac:dyDescent="0.2">
      <c r="A336" s="27">
        <v>40757</v>
      </c>
      <c r="B336" s="27">
        <v>40759</v>
      </c>
      <c r="C336" t="s">
        <v>123</v>
      </c>
      <c r="D336" s="27">
        <v>45672</v>
      </c>
      <c r="E336" s="26">
        <v>50000</v>
      </c>
      <c r="F336" s="26">
        <f t="shared" si="5"/>
        <v>0.05</v>
      </c>
      <c r="G336" t="s">
        <v>104</v>
      </c>
    </row>
    <row r="337" spans="1:7" x14ac:dyDescent="0.2">
      <c r="A337" s="27">
        <v>40757</v>
      </c>
      <c r="B337" s="27">
        <v>40759</v>
      </c>
      <c r="C337" t="s">
        <v>228</v>
      </c>
      <c r="D337" s="27">
        <v>49720</v>
      </c>
      <c r="E337" s="26">
        <v>420000</v>
      </c>
      <c r="F337" s="26">
        <f t="shared" si="5"/>
        <v>0.42</v>
      </c>
      <c r="G337" t="s">
        <v>104</v>
      </c>
    </row>
    <row r="338" spans="1:7" x14ac:dyDescent="0.2">
      <c r="A338" s="27">
        <v>40764</v>
      </c>
      <c r="B338" s="27">
        <v>40766</v>
      </c>
      <c r="C338" t="s">
        <v>276</v>
      </c>
      <c r="D338" s="27">
        <v>40857</v>
      </c>
      <c r="E338" s="26">
        <v>2835200</v>
      </c>
      <c r="F338" s="26">
        <f t="shared" si="5"/>
        <v>2.8351999999999999</v>
      </c>
      <c r="G338" t="s">
        <v>323</v>
      </c>
    </row>
    <row r="339" spans="1:7" x14ac:dyDescent="0.2">
      <c r="A339" s="27">
        <v>40764</v>
      </c>
      <c r="B339" s="27">
        <v>40766</v>
      </c>
      <c r="C339" t="s">
        <v>277</v>
      </c>
      <c r="D339" s="27">
        <v>41131</v>
      </c>
      <c r="E339" s="26">
        <v>2553300</v>
      </c>
      <c r="F339" s="26">
        <f t="shared" si="5"/>
        <v>2.5533000000000001</v>
      </c>
      <c r="G339" t="s">
        <v>324</v>
      </c>
    </row>
    <row r="340" spans="1:7" x14ac:dyDescent="0.2">
      <c r="A340" s="27">
        <v>40764</v>
      </c>
      <c r="B340" s="27">
        <v>40766</v>
      </c>
      <c r="C340" t="s">
        <v>278</v>
      </c>
      <c r="D340" s="27">
        <v>42628</v>
      </c>
      <c r="E340" s="26">
        <v>1315000</v>
      </c>
      <c r="F340" s="26">
        <f t="shared" si="5"/>
        <v>1.3149999999999999</v>
      </c>
      <c r="G340" t="s">
        <v>103</v>
      </c>
    </row>
    <row r="341" spans="1:7" x14ac:dyDescent="0.2">
      <c r="A341" s="27">
        <v>40764</v>
      </c>
      <c r="B341" s="27">
        <v>40766</v>
      </c>
      <c r="C341" t="s">
        <v>279</v>
      </c>
      <c r="D341" s="27">
        <v>44392</v>
      </c>
      <c r="E341" s="26">
        <v>855000</v>
      </c>
      <c r="F341" s="26">
        <f t="shared" si="5"/>
        <v>0.85499999999999998</v>
      </c>
      <c r="G341" t="s">
        <v>103</v>
      </c>
    </row>
    <row r="342" spans="1:7" x14ac:dyDescent="0.2">
      <c r="A342" s="27">
        <v>40764</v>
      </c>
      <c r="B342" s="27">
        <v>40766</v>
      </c>
      <c r="C342" t="s">
        <v>280</v>
      </c>
      <c r="D342" s="27">
        <v>46280</v>
      </c>
      <c r="E342" s="26">
        <v>1515000</v>
      </c>
      <c r="F342" s="26">
        <f t="shared" si="5"/>
        <v>1.5149999999999999</v>
      </c>
      <c r="G342" t="s">
        <v>103</v>
      </c>
    </row>
    <row r="343" spans="1:7" x14ac:dyDescent="0.2">
      <c r="A343" s="27">
        <v>40764</v>
      </c>
      <c r="B343" s="27">
        <v>40766</v>
      </c>
      <c r="C343" t="s">
        <v>281</v>
      </c>
      <c r="D343" s="27">
        <v>51636</v>
      </c>
      <c r="E343" s="26">
        <v>1500000</v>
      </c>
      <c r="F343" s="26">
        <f t="shared" si="5"/>
        <v>1.5</v>
      </c>
      <c r="G343" t="s">
        <v>103</v>
      </c>
    </row>
    <row r="344" spans="1:7" x14ac:dyDescent="0.2">
      <c r="A344" s="27">
        <v>40771</v>
      </c>
      <c r="B344" s="27">
        <v>40774</v>
      </c>
      <c r="C344" t="s">
        <v>282</v>
      </c>
      <c r="D344" s="27">
        <v>40865</v>
      </c>
      <c r="E344" s="26">
        <v>4771000</v>
      </c>
      <c r="F344" s="26">
        <f t="shared" si="5"/>
        <v>4.7709999999999999</v>
      </c>
      <c r="G344" t="s">
        <v>323</v>
      </c>
    </row>
    <row r="345" spans="1:7" x14ac:dyDescent="0.2">
      <c r="A345" s="27">
        <v>40771</v>
      </c>
      <c r="B345" s="27">
        <v>40774</v>
      </c>
      <c r="C345" t="s">
        <v>283</v>
      </c>
      <c r="D345" s="27">
        <v>41139</v>
      </c>
      <c r="E345" s="26">
        <v>5581900</v>
      </c>
      <c r="F345" s="26">
        <f t="shared" si="5"/>
        <v>5.5819000000000001</v>
      </c>
      <c r="G345" t="s">
        <v>324</v>
      </c>
    </row>
    <row r="346" spans="1:7" x14ac:dyDescent="0.2">
      <c r="A346" s="27">
        <v>40771</v>
      </c>
      <c r="B346" s="27">
        <v>40774</v>
      </c>
      <c r="C346" t="s">
        <v>284</v>
      </c>
      <c r="D346" s="27">
        <v>42628</v>
      </c>
      <c r="E346" s="26">
        <v>2560000</v>
      </c>
      <c r="F346" s="26">
        <f t="shared" si="5"/>
        <v>2.56</v>
      </c>
      <c r="G346" t="s">
        <v>103</v>
      </c>
    </row>
    <row r="347" spans="1:7" x14ac:dyDescent="0.2">
      <c r="A347" s="27">
        <v>40771</v>
      </c>
      <c r="B347" s="27">
        <v>40774</v>
      </c>
      <c r="C347" t="s">
        <v>285</v>
      </c>
      <c r="D347" s="27">
        <v>44392</v>
      </c>
      <c r="E347" s="26">
        <v>2788200</v>
      </c>
      <c r="F347" s="26">
        <f t="shared" si="5"/>
        <v>2.7881999999999998</v>
      </c>
      <c r="G347" t="s">
        <v>103</v>
      </c>
    </row>
    <row r="348" spans="1:7" x14ac:dyDescent="0.2">
      <c r="A348" s="27">
        <v>40771</v>
      </c>
      <c r="B348" s="27">
        <v>40774</v>
      </c>
      <c r="C348" t="s">
        <v>286</v>
      </c>
      <c r="D348" s="27">
        <v>48380</v>
      </c>
      <c r="E348" s="26">
        <v>6712000</v>
      </c>
      <c r="F348" s="26">
        <f t="shared" si="5"/>
        <v>6.7119999999999997</v>
      </c>
      <c r="G348" t="s">
        <v>103</v>
      </c>
    </row>
    <row r="349" spans="1:7" x14ac:dyDescent="0.2">
      <c r="A349" s="27">
        <v>40778</v>
      </c>
      <c r="B349" s="27">
        <v>40780</v>
      </c>
      <c r="C349" t="s">
        <v>275</v>
      </c>
      <c r="D349" s="27">
        <v>40942</v>
      </c>
      <c r="E349" s="26">
        <v>1300000</v>
      </c>
      <c r="F349" s="26">
        <f t="shared" si="5"/>
        <v>1.3</v>
      </c>
      <c r="G349" t="s">
        <v>322</v>
      </c>
    </row>
    <row r="350" spans="1:7" x14ac:dyDescent="0.2">
      <c r="A350" s="27">
        <v>40778</v>
      </c>
      <c r="B350" s="27">
        <v>40780</v>
      </c>
      <c r="C350" t="s">
        <v>121</v>
      </c>
      <c r="D350" s="27">
        <v>42750</v>
      </c>
      <c r="E350" s="26">
        <v>501000</v>
      </c>
      <c r="F350" s="26">
        <f t="shared" si="5"/>
        <v>0.501</v>
      </c>
      <c r="G350" t="s">
        <v>104</v>
      </c>
    </row>
    <row r="351" spans="1:7" x14ac:dyDescent="0.2">
      <c r="A351" s="27">
        <v>40778</v>
      </c>
      <c r="B351" s="27">
        <v>40780</v>
      </c>
      <c r="C351" t="s">
        <v>122</v>
      </c>
      <c r="D351" s="27">
        <v>47557</v>
      </c>
      <c r="E351" s="26">
        <v>171000</v>
      </c>
      <c r="F351" s="26">
        <f t="shared" si="5"/>
        <v>0.17100000000000001</v>
      </c>
      <c r="G351" t="s">
        <v>104</v>
      </c>
    </row>
    <row r="352" spans="1:7" x14ac:dyDescent="0.2">
      <c r="A352" s="27">
        <v>40778</v>
      </c>
      <c r="B352" s="27">
        <v>40780</v>
      </c>
      <c r="C352" t="s">
        <v>123</v>
      </c>
      <c r="D352" s="27">
        <v>45672</v>
      </c>
      <c r="E352" s="26">
        <v>2000</v>
      </c>
      <c r="F352" s="26">
        <f t="shared" si="5"/>
        <v>2E-3</v>
      </c>
      <c r="G352" t="s">
        <v>104</v>
      </c>
    </row>
    <row r="353" spans="1:7" x14ac:dyDescent="0.2">
      <c r="A353" s="27">
        <v>40778</v>
      </c>
      <c r="B353" s="27">
        <v>40780</v>
      </c>
      <c r="C353" t="s">
        <v>228</v>
      </c>
      <c r="D353" s="27">
        <v>49720</v>
      </c>
      <c r="E353" s="26">
        <v>1125000</v>
      </c>
      <c r="F353" s="26">
        <f t="shared" si="5"/>
        <v>1.125</v>
      </c>
      <c r="G353" t="s">
        <v>104</v>
      </c>
    </row>
    <row r="354" spans="1:7" x14ac:dyDescent="0.2">
      <c r="A354" s="27">
        <v>40799</v>
      </c>
      <c r="B354" s="27">
        <v>40801</v>
      </c>
      <c r="C354" t="s">
        <v>287</v>
      </c>
      <c r="D354" s="27">
        <v>40891</v>
      </c>
      <c r="E354" s="26">
        <v>1272400</v>
      </c>
      <c r="F354" s="26">
        <f t="shared" si="5"/>
        <v>1.2724</v>
      </c>
      <c r="G354" t="s">
        <v>323</v>
      </c>
    </row>
    <row r="355" spans="1:7" x14ac:dyDescent="0.2">
      <c r="A355" s="27">
        <v>40799</v>
      </c>
      <c r="B355" s="27">
        <v>40801</v>
      </c>
      <c r="C355" t="s">
        <v>288</v>
      </c>
      <c r="D355" s="27">
        <v>41166</v>
      </c>
      <c r="E355" s="26">
        <v>7059800</v>
      </c>
      <c r="F355" s="26">
        <f t="shared" si="5"/>
        <v>7.0598000000000001</v>
      </c>
      <c r="G355" t="s">
        <v>324</v>
      </c>
    </row>
    <row r="356" spans="1:7" x14ac:dyDescent="0.2">
      <c r="A356" s="27">
        <v>40799</v>
      </c>
      <c r="B356" s="27">
        <v>40801</v>
      </c>
      <c r="C356" t="s">
        <v>289</v>
      </c>
      <c r="D356" s="27">
        <v>44392</v>
      </c>
      <c r="E356" s="26">
        <v>3020000</v>
      </c>
      <c r="F356" s="26">
        <f t="shared" si="5"/>
        <v>3.02</v>
      </c>
      <c r="G356" t="s">
        <v>103</v>
      </c>
    </row>
    <row r="357" spans="1:7" x14ac:dyDescent="0.2">
      <c r="A357" s="27">
        <v>40799</v>
      </c>
      <c r="B357" s="27">
        <v>40801</v>
      </c>
      <c r="C357" t="s">
        <v>290</v>
      </c>
      <c r="D357" s="27">
        <v>46522</v>
      </c>
      <c r="E357" s="26">
        <v>4979000</v>
      </c>
      <c r="F357" s="26">
        <f t="shared" si="5"/>
        <v>4.9790000000000001</v>
      </c>
      <c r="G357" t="s">
        <v>103</v>
      </c>
    </row>
    <row r="358" spans="1:7" x14ac:dyDescent="0.2">
      <c r="A358" s="27">
        <v>40799</v>
      </c>
      <c r="B358" s="27">
        <v>40801</v>
      </c>
      <c r="C358" t="s">
        <v>291</v>
      </c>
      <c r="D358" s="27">
        <v>51636</v>
      </c>
      <c r="E358" s="26">
        <v>2815000</v>
      </c>
      <c r="F358" s="26">
        <f t="shared" si="5"/>
        <v>2.8149999999999999</v>
      </c>
      <c r="G358" t="s">
        <v>103</v>
      </c>
    </row>
    <row r="359" spans="1:7" x14ac:dyDescent="0.2">
      <c r="A359" s="27">
        <v>40813</v>
      </c>
      <c r="B359" s="27">
        <v>40815</v>
      </c>
      <c r="C359" t="s">
        <v>292</v>
      </c>
      <c r="D359" s="27">
        <v>40905</v>
      </c>
      <c r="E359" s="26">
        <v>2140000</v>
      </c>
      <c r="F359" s="26">
        <f t="shared" si="5"/>
        <v>2.14</v>
      </c>
      <c r="G359" t="s">
        <v>323</v>
      </c>
    </row>
    <row r="360" spans="1:7" x14ac:dyDescent="0.2">
      <c r="A360" s="27">
        <v>40813</v>
      </c>
      <c r="B360" s="27">
        <v>40815</v>
      </c>
      <c r="C360" t="s">
        <v>293</v>
      </c>
      <c r="D360" s="27">
        <v>41139</v>
      </c>
      <c r="E360" s="26">
        <v>1900000</v>
      </c>
      <c r="F360" s="26">
        <f t="shared" si="5"/>
        <v>1.9</v>
      </c>
      <c r="G360" t="s">
        <v>324</v>
      </c>
    </row>
    <row r="361" spans="1:7" x14ac:dyDescent="0.2">
      <c r="A361" s="27">
        <v>40813</v>
      </c>
      <c r="B361" s="27">
        <v>40815</v>
      </c>
      <c r="C361" t="s">
        <v>294</v>
      </c>
      <c r="D361" s="27">
        <v>42628</v>
      </c>
      <c r="E361" s="26">
        <v>2253000</v>
      </c>
      <c r="F361" s="26">
        <f t="shared" si="5"/>
        <v>2.2530000000000001</v>
      </c>
      <c r="G361" t="s">
        <v>103</v>
      </c>
    </row>
    <row r="362" spans="1:7" x14ac:dyDescent="0.2">
      <c r="A362" s="27">
        <v>40813</v>
      </c>
      <c r="B362" s="27">
        <v>40815</v>
      </c>
      <c r="C362" t="s">
        <v>295</v>
      </c>
      <c r="D362" s="27">
        <v>46522</v>
      </c>
      <c r="E362" s="26">
        <v>1535000</v>
      </c>
      <c r="F362" s="26">
        <f t="shared" si="5"/>
        <v>1.5349999999999999</v>
      </c>
      <c r="G362" t="s">
        <v>103</v>
      </c>
    </row>
    <row r="363" spans="1:7" x14ac:dyDescent="0.2">
      <c r="A363" s="27">
        <v>40813</v>
      </c>
      <c r="B363" s="27">
        <v>40815</v>
      </c>
      <c r="C363" t="s">
        <v>296</v>
      </c>
      <c r="D363" s="27">
        <v>48380</v>
      </c>
      <c r="E363" s="26">
        <v>2425000</v>
      </c>
      <c r="F363" s="26">
        <f t="shared" si="5"/>
        <v>2.4249999999999998</v>
      </c>
      <c r="G363" t="s">
        <v>103</v>
      </c>
    </row>
    <row r="364" spans="1:7" x14ac:dyDescent="0.2">
      <c r="A364" s="27">
        <v>40820</v>
      </c>
      <c r="B364" s="27">
        <v>40822</v>
      </c>
      <c r="C364" t="s">
        <v>297</v>
      </c>
      <c r="D364" s="27">
        <v>40913</v>
      </c>
      <c r="E364" s="26">
        <v>1562900</v>
      </c>
      <c r="F364" s="26">
        <f t="shared" si="5"/>
        <v>1.5629</v>
      </c>
      <c r="G364" t="s">
        <v>323</v>
      </c>
    </row>
    <row r="365" spans="1:7" x14ac:dyDescent="0.2">
      <c r="A365" s="27">
        <v>40820</v>
      </c>
      <c r="B365" s="27">
        <v>40822</v>
      </c>
      <c r="C365" t="s">
        <v>298</v>
      </c>
      <c r="D365" s="27">
        <v>41187</v>
      </c>
      <c r="E365" s="26">
        <v>4060000</v>
      </c>
      <c r="F365" s="26">
        <f t="shared" si="5"/>
        <v>4.0599999999999996</v>
      </c>
      <c r="G365" t="s">
        <v>324</v>
      </c>
    </row>
    <row r="366" spans="1:7" x14ac:dyDescent="0.2">
      <c r="A366" s="27">
        <v>40820</v>
      </c>
      <c r="B366" s="27">
        <v>40822</v>
      </c>
      <c r="C366" t="s">
        <v>299</v>
      </c>
      <c r="D366" s="27">
        <v>44392</v>
      </c>
      <c r="E366" s="26">
        <v>1567000</v>
      </c>
      <c r="F366" s="26">
        <f t="shared" si="5"/>
        <v>1.5669999999999999</v>
      </c>
      <c r="G366" t="s">
        <v>103</v>
      </c>
    </row>
    <row r="367" spans="1:7" x14ac:dyDescent="0.2">
      <c r="A367" s="27">
        <v>40820</v>
      </c>
      <c r="B367" s="27">
        <v>40822</v>
      </c>
      <c r="C367" t="s">
        <v>300</v>
      </c>
      <c r="D367" s="27">
        <v>46522</v>
      </c>
      <c r="E367" s="26">
        <v>1110000</v>
      </c>
      <c r="F367" s="26">
        <f t="shared" si="5"/>
        <v>1.1100000000000001</v>
      </c>
      <c r="G367" t="s">
        <v>103</v>
      </c>
    </row>
    <row r="368" spans="1:7" x14ac:dyDescent="0.2">
      <c r="A368" s="27">
        <v>40820</v>
      </c>
      <c r="B368" s="27">
        <v>40822</v>
      </c>
      <c r="C368" t="s">
        <v>301</v>
      </c>
      <c r="D368" s="27">
        <v>48380</v>
      </c>
      <c r="E368" s="26">
        <v>1170000</v>
      </c>
      <c r="F368" s="26">
        <f t="shared" si="5"/>
        <v>1.17</v>
      </c>
      <c r="G368" t="s">
        <v>103</v>
      </c>
    </row>
    <row r="369" spans="1:7" x14ac:dyDescent="0.2">
      <c r="A369" s="27">
        <v>40827</v>
      </c>
      <c r="B369" s="27">
        <v>40829</v>
      </c>
      <c r="C369" t="s">
        <v>302</v>
      </c>
      <c r="D369" s="27">
        <v>41011</v>
      </c>
      <c r="E369" s="26">
        <v>1465200</v>
      </c>
      <c r="F369" s="26">
        <f t="shared" si="5"/>
        <v>1.4652000000000001</v>
      </c>
      <c r="G369" t="s">
        <v>322</v>
      </c>
    </row>
    <row r="370" spans="1:7" x14ac:dyDescent="0.2">
      <c r="A370" s="27">
        <v>40827</v>
      </c>
      <c r="B370" s="27">
        <v>40829</v>
      </c>
      <c r="C370" t="s">
        <v>123</v>
      </c>
      <c r="D370" s="27">
        <v>45672</v>
      </c>
      <c r="E370" s="26">
        <v>277000</v>
      </c>
      <c r="F370" s="26">
        <f t="shared" si="5"/>
        <v>0.27700000000000002</v>
      </c>
      <c r="G370" t="s">
        <v>104</v>
      </c>
    </row>
    <row r="371" spans="1:7" x14ac:dyDescent="0.2">
      <c r="A371" s="27">
        <v>40827</v>
      </c>
      <c r="B371" s="27">
        <v>40829</v>
      </c>
      <c r="C371" t="s">
        <v>228</v>
      </c>
      <c r="D371" s="27">
        <v>49720</v>
      </c>
      <c r="E371" s="26">
        <v>1045000</v>
      </c>
      <c r="F371" s="26">
        <f t="shared" si="5"/>
        <v>1.0449999999999999</v>
      </c>
      <c r="G371" t="s">
        <v>104</v>
      </c>
    </row>
    <row r="372" spans="1:7" x14ac:dyDescent="0.2">
      <c r="A372" s="27">
        <v>40827</v>
      </c>
      <c r="B372" s="27">
        <v>40829</v>
      </c>
      <c r="C372" t="s">
        <v>303</v>
      </c>
      <c r="D372" s="27">
        <v>0</v>
      </c>
      <c r="E372" s="26">
        <v>111000</v>
      </c>
      <c r="F372" s="26">
        <f t="shared" si="5"/>
        <v>0.111</v>
      </c>
      <c r="G372" t="s">
        <v>325</v>
      </c>
    </row>
    <row r="373" spans="1:7" x14ac:dyDescent="0.2">
      <c r="A373" s="27">
        <v>40827</v>
      </c>
      <c r="B373" s="27">
        <v>40829</v>
      </c>
      <c r="C373" t="s">
        <v>304</v>
      </c>
      <c r="D373" s="27">
        <v>0</v>
      </c>
      <c r="E373" s="26">
        <v>148000</v>
      </c>
      <c r="F373" s="26">
        <f t="shared" si="5"/>
        <v>0.14799999999999999</v>
      </c>
      <c r="G373" t="s">
        <v>325</v>
      </c>
    </row>
    <row r="374" spans="1:7" x14ac:dyDescent="0.2">
      <c r="A374" s="27">
        <v>40833</v>
      </c>
      <c r="B374" s="27">
        <v>40833</v>
      </c>
      <c r="C374" t="s">
        <v>305</v>
      </c>
      <c r="D374" s="27">
        <v>44486</v>
      </c>
      <c r="E374" s="26">
        <v>3000000</v>
      </c>
      <c r="F374" s="26">
        <f t="shared" si="5"/>
        <v>3</v>
      </c>
      <c r="G374" t="s">
        <v>109</v>
      </c>
    </row>
    <row r="375" spans="1:7" x14ac:dyDescent="0.2">
      <c r="A375" s="27">
        <v>40834</v>
      </c>
      <c r="B375" s="27">
        <v>40836</v>
      </c>
      <c r="C375" t="s">
        <v>306</v>
      </c>
      <c r="D375" s="27">
        <v>40927</v>
      </c>
      <c r="E375" s="26">
        <v>1927600</v>
      </c>
      <c r="F375" s="26">
        <f t="shared" si="5"/>
        <v>1.9276</v>
      </c>
      <c r="G375" t="s">
        <v>323</v>
      </c>
    </row>
    <row r="376" spans="1:7" x14ac:dyDescent="0.2">
      <c r="A376" s="27">
        <v>40834</v>
      </c>
      <c r="B376" s="27">
        <v>40836</v>
      </c>
      <c r="C376" t="s">
        <v>298</v>
      </c>
      <c r="D376" s="27">
        <v>41187</v>
      </c>
      <c r="E376" s="26">
        <v>6744500</v>
      </c>
      <c r="F376" s="26">
        <f t="shared" si="5"/>
        <v>6.7445000000000004</v>
      </c>
      <c r="G376" t="s">
        <v>324</v>
      </c>
    </row>
    <row r="377" spans="1:7" x14ac:dyDescent="0.2">
      <c r="A377" s="27">
        <v>40834</v>
      </c>
      <c r="B377" s="27">
        <v>40836</v>
      </c>
      <c r="C377" t="s">
        <v>307</v>
      </c>
      <c r="D377" s="27">
        <v>44392</v>
      </c>
      <c r="E377" s="26">
        <v>2915000</v>
      </c>
      <c r="F377" s="26">
        <f t="shared" si="5"/>
        <v>2.915</v>
      </c>
      <c r="G377" t="s">
        <v>103</v>
      </c>
    </row>
    <row r="378" spans="1:7" x14ac:dyDescent="0.2">
      <c r="A378" s="27">
        <v>40834</v>
      </c>
      <c r="B378" s="27">
        <v>40836</v>
      </c>
      <c r="C378" t="s">
        <v>308</v>
      </c>
      <c r="D378" s="27">
        <v>46522</v>
      </c>
      <c r="E378" s="26">
        <v>3327000</v>
      </c>
      <c r="F378" s="26">
        <f t="shared" si="5"/>
        <v>3.327</v>
      </c>
      <c r="G378" t="s">
        <v>103</v>
      </c>
    </row>
    <row r="379" spans="1:7" x14ac:dyDescent="0.2">
      <c r="A379" s="27">
        <v>40834</v>
      </c>
      <c r="B379" s="27">
        <v>40836</v>
      </c>
      <c r="C379" t="s">
        <v>309</v>
      </c>
      <c r="D379" s="27">
        <v>46522</v>
      </c>
      <c r="E379" s="26">
        <v>2790000</v>
      </c>
      <c r="F379" s="26">
        <f t="shared" si="5"/>
        <v>2.79</v>
      </c>
      <c r="G379" t="s">
        <v>103</v>
      </c>
    </row>
    <row r="380" spans="1:7" x14ac:dyDescent="0.2">
      <c r="A380" s="27">
        <v>40840</v>
      </c>
      <c r="B380" s="27">
        <v>40842</v>
      </c>
      <c r="C380" t="s">
        <v>310</v>
      </c>
      <c r="D380" s="27">
        <v>41927</v>
      </c>
      <c r="E380" s="26">
        <v>12308965</v>
      </c>
      <c r="F380" s="26">
        <f t="shared" si="5"/>
        <v>12.308965000000001</v>
      </c>
      <c r="G380" t="s">
        <v>105</v>
      </c>
    </row>
    <row r="381" spans="1:7" x14ac:dyDescent="0.2">
      <c r="A381" s="27">
        <v>40848</v>
      </c>
      <c r="B381" s="27">
        <v>40850</v>
      </c>
      <c r="C381" t="s">
        <v>311</v>
      </c>
      <c r="D381" s="27">
        <v>40941</v>
      </c>
      <c r="E381" s="26">
        <v>2740000</v>
      </c>
      <c r="F381" s="26">
        <f t="shared" si="5"/>
        <v>2.74</v>
      </c>
      <c r="G381" t="s">
        <v>323</v>
      </c>
    </row>
    <row r="382" spans="1:7" x14ac:dyDescent="0.2">
      <c r="A382" s="27">
        <v>40848</v>
      </c>
      <c r="B382" s="27">
        <v>40850</v>
      </c>
      <c r="C382" t="s">
        <v>312</v>
      </c>
      <c r="D382" s="27">
        <v>41215</v>
      </c>
      <c r="E382" s="26">
        <v>5700000</v>
      </c>
      <c r="F382" s="26">
        <f t="shared" si="5"/>
        <v>5.7</v>
      </c>
      <c r="G382" t="s">
        <v>324</v>
      </c>
    </row>
    <row r="383" spans="1:7" x14ac:dyDescent="0.2">
      <c r="A383" s="27">
        <v>40848</v>
      </c>
      <c r="B383" s="27">
        <v>40850</v>
      </c>
      <c r="C383" t="s">
        <v>313</v>
      </c>
      <c r="D383" s="27">
        <v>46522</v>
      </c>
      <c r="E383" s="26">
        <v>5635000</v>
      </c>
      <c r="F383" s="26">
        <f t="shared" si="5"/>
        <v>5.6349999999999998</v>
      </c>
      <c r="G383" t="s">
        <v>103</v>
      </c>
    </row>
    <row r="384" spans="1:7" x14ac:dyDescent="0.2">
      <c r="A384" s="27">
        <v>40848</v>
      </c>
      <c r="B384" s="27">
        <v>40850</v>
      </c>
      <c r="C384" t="s">
        <v>314</v>
      </c>
      <c r="D384" s="27">
        <v>46522</v>
      </c>
      <c r="E384" s="26">
        <v>2839000</v>
      </c>
      <c r="F384" s="26">
        <f t="shared" si="5"/>
        <v>2.839</v>
      </c>
      <c r="G384" t="s">
        <v>103</v>
      </c>
    </row>
    <row r="385" spans="1:7" x14ac:dyDescent="0.2">
      <c r="A385" s="27">
        <v>40848</v>
      </c>
      <c r="B385" s="27">
        <v>40850</v>
      </c>
      <c r="C385" t="s">
        <v>315</v>
      </c>
      <c r="D385" s="27">
        <v>48380</v>
      </c>
      <c r="E385" s="26">
        <v>1568000</v>
      </c>
      <c r="F385" s="26">
        <f t="shared" si="5"/>
        <v>1.5680000000000001</v>
      </c>
      <c r="G385" t="s">
        <v>103</v>
      </c>
    </row>
    <row r="386" spans="1:7" x14ac:dyDescent="0.2">
      <c r="A386" s="27">
        <v>40861</v>
      </c>
      <c r="B386" s="27">
        <v>40869</v>
      </c>
      <c r="C386" t="s">
        <v>316</v>
      </c>
      <c r="D386" s="27">
        <v>43425</v>
      </c>
      <c r="E386" s="26">
        <v>58727500</v>
      </c>
      <c r="F386" s="26">
        <f t="shared" si="5"/>
        <v>58.727499999999999</v>
      </c>
      <c r="G386" t="s">
        <v>110</v>
      </c>
    </row>
    <row r="387" spans="1:7" x14ac:dyDescent="0.2">
      <c r="A387" s="27">
        <v>40869</v>
      </c>
      <c r="B387" s="27">
        <v>40871</v>
      </c>
      <c r="C387" t="s">
        <v>317</v>
      </c>
      <c r="D387" s="27">
        <v>40962</v>
      </c>
      <c r="E387" s="26">
        <v>1893000</v>
      </c>
      <c r="F387" s="26">
        <f t="shared" ref="F387:F450" si="6">E387/1000000</f>
        <v>1.893</v>
      </c>
      <c r="G387" t="s">
        <v>323</v>
      </c>
    </row>
    <row r="388" spans="1:7" x14ac:dyDescent="0.2">
      <c r="A388" s="27">
        <v>40869</v>
      </c>
      <c r="B388" s="27">
        <v>40871</v>
      </c>
      <c r="C388" t="s">
        <v>312</v>
      </c>
      <c r="D388" s="27">
        <v>41215</v>
      </c>
      <c r="E388" s="26">
        <v>4400000</v>
      </c>
      <c r="F388" s="26">
        <f t="shared" si="6"/>
        <v>4.4000000000000004</v>
      </c>
      <c r="G388" t="s">
        <v>324</v>
      </c>
    </row>
    <row r="389" spans="1:7" x14ac:dyDescent="0.2">
      <c r="A389" s="27">
        <v>40869</v>
      </c>
      <c r="B389" s="27">
        <v>40871</v>
      </c>
      <c r="C389" t="s">
        <v>318</v>
      </c>
      <c r="D389" s="27">
        <v>42840</v>
      </c>
      <c r="E389" s="26">
        <v>1581000</v>
      </c>
      <c r="F389" s="26">
        <f t="shared" si="6"/>
        <v>1.581</v>
      </c>
      <c r="G389" t="s">
        <v>103</v>
      </c>
    </row>
    <row r="390" spans="1:7" x14ac:dyDescent="0.2">
      <c r="A390" s="27">
        <v>40869</v>
      </c>
      <c r="B390" s="27">
        <v>40871</v>
      </c>
      <c r="C390" t="s">
        <v>319</v>
      </c>
      <c r="D390" s="27">
        <v>44696</v>
      </c>
      <c r="E390" s="26">
        <v>2286000</v>
      </c>
      <c r="F390" s="26">
        <f t="shared" si="6"/>
        <v>2.286</v>
      </c>
      <c r="G390" t="s">
        <v>103</v>
      </c>
    </row>
    <row r="391" spans="1:7" x14ac:dyDescent="0.2">
      <c r="A391" s="27">
        <v>40869</v>
      </c>
      <c r="B391" s="27">
        <v>40871</v>
      </c>
      <c r="C391" t="s">
        <v>320</v>
      </c>
      <c r="D391" s="27">
        <v>46522</v>
      </c>
      <c r="E391" s="26">
        <v>2056000</v>
      </c>
      <c r="F391" s="26">
        <f t="shared" si="6"/>
        <v>2.056</v>
      </c>
      <c r="G391" t="s">
        <v>103</v>
      </c>
    </row>
    <row r="392" spans="1:7" x14ac:dyDescent="0.2">
      <c r="A392" s="27">
        <v>40918</v>
      </c>
      <c r="B392" s="27">
        <v>40920</v>
      </c>
      <c r="C392" t="s">
        <v>326</v>
      </c>
      <c r="D392" s="27">
        <v>41010</v>
      </c>
      <c r="E392" s="26">
        <v>5340000</v>
      </c>
      <c r="F392" s="26">
        <f t="shared" si="6"/>
        <v>5.34</v>
      </c>
      <c r="G392" t="s">
        <v>323</v>
      </c>
    </row>
    <row r="393" spans="1:7" x14ac:dyDescent="0.2">
      <c r="A393" s="27">
        <v>40918</v>
      </c>
      <c r="B393" s="27">
        <v>40920</v>
      </c>
      <c r="C393" t="s">
        <v>327</v>
      </c>
      <c r="D393" s="27">
        <v>41285</v>
      </c>
      <c r="E393" s="26">
        <v>8400000</v>
      </c>
      <c r="F393" s="26">
        <f t="shared" si="6"/>
        <v>8.4</v>
      </c>
      <c r="G393" t="s">
        <v>324</v>
      </c>
    </row>
    <row r="394" spans="1:7" x14ac:dyDescent="0.2">
      <c r="A394" s="27">
        <v>40918</v>
      </c>
      <c r="B394" s="27">
        <v>40920</v>
      </c>
      <c r="C394" t="s">
        <v>299</v>
      </c>
      <c r="D394" s="27">
        <v>42840</v>
      </c>
      <c r="E394" s="26">
        <v>2001000</v>
      </c>
      <c r="F394" s="26">
        <f t="shared" si="6"/>
        <v>2.0009999999999999</v>
      </c>
      <c r="G394" t="s">
        <v>103</v>
      </c>
    </row>
    <row r="395" spans="1:7" x14ac:dyDescent="0.2">
      <c r="A395" s="27">
        <v>40918</v>
      </c>
      <c r="B395" s="27">
        <v>40920</v>
      </c>
      <c r="C395" t="s">
        <v>300</v>
      </c>
      <c r="D395" s="27">
        <v>44696</v>
      </c>
      <c r="E395" s="26">
        <v>4642000</v>
      </c>
      <c r="F395" s="26">
        <f t="shared" si="6"/>
        <v>4.6420000000000003</v>
      </c>
      <c r="G395" t="s">
        <v>103</v>
      </c>
    </row>
    <row r="396" spans="1:7" x14ac:dyDescent="0.2">
      <c r="A396" s="27">
        <v>40918</v>
      </c>
      <c r="B396" s="27">
        <v>40920</v>
      </c>
      <c r="C396" t="s">
        <v>273</v>
      </c>
      <c r="D396" s="27">
        <v>48380</v>
      </c>
      <c r="E396" s="26">
        <v>7286000</v>
      </c>
      <c r="F396" s="26">
        <f t="shared" si="6"/>
        <v>7.2859999999999996</v>
      </c>
      <c r="G396" t="s">
        <v>103</v>
      </c>
    </row>
    <row r="397" spans="1:7" x14ac:dyDescent="0.2">
      <c r="A397" s="27">
        <v>40918</v>
      </c>
      <c r="B397" s="27">
        <v>40925</v>
      </c>
      <c r="C397" t="s">
        <v>328</v>
      </c>
      <c r="D397" s="27">
        <v>51883</v>
      </c>
      <c r="E397" s="26">
        <v>32976000</v>
      </c>
      <c r="F397" s="26">
        <f t="shared" si="6"/>
        <v>32.975999999999999</v>
      </c>
      <c r="G397" t="s">
        <v>395</v>
      </c>
    </row>
    <row r="398" spans="1:7" x14ac:dyDescent="0.2">
      <c r="A398" s="27">
        <v>40934</v>
      </c>
      <c r="B398" s="27">
        <v>40938</v>
      </c>
      <c r="C398" t="s">
        <v>329</v>
      </c>
      <c r="D398" s="27">
        <v>41028</v>
      </c>
      <c r="E398" s="26">
        <v>12480000</v>
      </c>
      <c r="F398" s="26">
        <f t="shared" si="6"/>
        <v>12.48</v>
      </c>
      <c r="G398" t="s">
        <v>323</v>
      </c>
    </row>
    <row r="399" spans="1:7" x14ac:dyDescent="0.2">
      <c r="A399" s="27">
        <v>40934</v>
      </c>
      <c r="B399" s="27">
        <v>40938</v>
      </c>
      <c r="C399" t="s">
        <v>327</v>
      </c>
      <c r="D399" s="27">
        <v>41285</v>
      </c>
      <c r="E399" s="26">
        <v>12295000</v>
      </c>
      <c r="F399" s="26">
        <f t="shared" si="6"/>
        <v>12.295</v>
      </c>
      <c r="G399" t="s">
        <v>324</v>
      </c>
    </row>
    <row r="400" spans="1:7" x14ac:dyDescent="0.2">
      <c r="A400" s="27">
        <v>40934</v>
      </c>
      <c r="B400" s="27">
        <v>40938</v>
      </c>
      <c r="C400" t="s">
        <v>300</v>
      </c>
      <c r="D400" s="27">
        <v>44696</v>
      </c>
      <c r="E400" s="26">
        <v>6109000</v>
      </c>
      <c r="F400" s="26">
        <f t="shared" si="6"/>
        <v>6.109</v>
      </c>
      <c r="G400" t="s">
        <v>103</v>
      </c>
    </row>
    <row r="401" spans="1:7" x14ac:dyDescent="0.2">
      <c r="A401" s="27">
        <v>40934</v>
      </c>
      <c r="B401" s="27">
        <v>40938</v>
      </c>
      <c r="C401" t="s">
        <v>290</v>
      </c>
      <c r="D401" s="27">
        <v>46522</v>
      </c>
      <c r="E401" s="26">
        <v>7421000</v>
      </c>
      <c r="F401" s="26">
        <f t="shared" si="6"/>
        <v>7.4210000000000003</v>
      </c>
      <c r="G401" t="s">
        <v>103</v>
      </c>
    </row>
    <row r="402" spans="1:7" x14ac:dyDescent="0.2">
      <c r="A402" s="27">
        <v>40934</v>
      </c>
      <c r="B402" s="27">
        <v>40938</v>
      </c>
      <c r="C402" t="s">
        <v>273</v>
      </c>
      <c r="D402" s="27">
        <v>48380</v>
      </c>
      <c r="E402" s="26">
        <v>11829500</v>
      </c>
      <c r="F402" s="26">
        <f t="shared" si="6"/>
        <v>11.829499999999999</v>
      </c>
      <c r="G402" t="s">
        <v>103</v>
      </c>
    </row>
    <row r="403" spans="1:7" x14ac:dyDescent="0.2">
      <c r="A403" s="27">
        <v>40939</v>
      </c>
      <c r="B403" s="27">
        <v>40941</v>
      </c>
      <c r="C403" t="s">
        <v>330</v>
      </c>
      <c r="D403" s="27">
        <v>43115</v>
      </c>
      <c r="E403" s="26">
        <v>573000</v>
      </c>
      <c r="F403" s="26">
        <f t="shared" si="6"/>
        <v>0.57299999999999995</v>
      </c>
      <c r="G403" t="s">
        <v>396</v>
      </c>
    </row>
    <row r="404" spans="1:7" x14ac:dyDescent="0.2">
      <c r="A404" s="27">
        <v>40939</v>
      </c>
      <c r="B404" s="27">
        <v>40941</v>
      </c>
      <c r="C404" t="s">
        <v>331</v>
      </c>
      <c r="D404" s="27">
        <v>44576</v>
      </c>
      <c r="E404" s="26">
        <v>536000</v>
      </c>
      <c r="F404" s="26">
        <f t="shared" si="6"/>
        <v>0.53600000000000003</v>
      </c>
      <c r="G404" t="s">
        <v>396</v>
      </c>
    </row>
    <row r="405" spans="1:7" x14ac:dyDescent="0.2">
      <c r="A405" s="27">
        <v>40939</v>
      </c>
      <c r="B405" s="27">
        <v>40941</v>
      </c>
      <c r="C405" t="s">
        <v>332</v>
      </c>
      <c r="D405" s="27">
        <v>46402</v>
      </c>
      <c r="E405" s="26">
        <v>1391000</v>
      </c>
      <c r="F405" s="26">
        <f t="shared" si="6"/>
        <v>1.391</v>
      </c>
      <c r="G405" t="s">
        <v>396</v>
      </c>
    </row>
    <row r="406" spans="1:7" x14ac:dyDescent="0.2">
      <c r="A406" s="27">
        <v>40939</v>
      </c>
      <c r="B406" s="27">
        <v>40941</v>
      </c>
      <c r="C406" t="s">
        <v>228</v>
      </c>
      <c r="D406" s="27">
        <v>49720</v>
      </c>
      <c r="E406" s="26">
        <v>1676000</v>
      </c>
      <c r="F406" s="26">
        <f t="shared" si="6"/>
        <v>1.6759999999999999</v>
      </c>
      <c r="G406" t="s">
        <v>104</v>
      </c>
    </row>
    <row r="407" spans="1:7" x14ac:dyDescent="0.2">
      <c r="A407" s="27">
        <v>40946</v>
      </c>
      <c r="B407" s="27">
        <v>40948</v>
      </c>
      <c r="C407" t="s">
        <v>333</v>
      </c>
      <c r="D407" s="27">
        <v>41037</v>
      </c>
      <c r="E407" s="26">
        <v>4535000</v>
      </c>
      <c r="F407" s="26">
        <f t="shared" si="6"/>
        <v>4.5350000000000001</v>
      </c>
      <c r="G407" t="s">
        <v>323</v>
      </c>
    </row>
    <row r="408" spans="1:7" x14ac:dyDescent="0.2">
      <c r="A408" s="27">
        <v>40946</v>
      </c>
      <c r="B408" s="27">
        <v>40948</v>
      </c>
      <c r="C408" t="s">
        <v>334</v>
      </c>
      <c r="D408" s="27">
        <v>41313</v>
      </c>
      <c r="E408" s="26">
        <v>6075000</v>
      </c>
      <c r="F408" s="26">
        <f t="shared" si="6"/>
        <v>6.0750000000000002</v>
      </c>
      <c r="G408" t="s">
        <v>324</v>
      </c>
    </row>
    <row r="409" spans="1:7" x14ac:dyDescent="0.2">
      <c r="A409" s="27">
        <v>40946</v>
      </c>
      <c r="B409" s="27">
        <v>40948</v>
      </c>
      <c r="C409" t="s">
        <v>290</v>
      </c>
      <c r="D409" s="27">
        <v>46522</v>
      </c>
      <c r="E409" s="26">
        <v>8177000</v>
      </c>
      <c r="F409" s="26">
        <f t="shared" si="6"/>
        <v>8.1769999999999996</v>
      </c>
      <c r="G409" t="s">
        <v>103</v>
      </c>
    </row>
    <row r="410" spans="1:7" x14ac:dyDescent="0.2">
      <c r="A410" s="27">
        <v>40946</v>
      </c>
      <c r="B410" s="27">
        <v>40948</v>
      </c>
      <c r="C410" t="s">
        <v>273</v>
      </c>
      <c r="D410" s="27">
        <v>48380</v>
      </c>
      <c r="E410" s="26">
        <v>9233500</v>
      </c>
      <c r="F410" s="26">
        <f t="shared" si="6"/>
        <v>9.2334999999999994</v>
      </c>
      <c r="G410" t="s">
        <v>103</v>
      </c>
    </row>
    <row r="411" spans="1:7" x14ac:dyDescent="0.2">
      <c r="A411" s="27">
        <v>40946</v>
      </c>
      <c r="B411" s="27">
        <v>40948</v>
      </c>
      <c r="C411" t="s">
        <v>335</v>
      </c>
      <c r="D411" s="27">
        <v>51971</v>
      </c>
      <c r="E411" s="26">
        <v>14362500</v>
      </c>
      <c r="F411" s="26">
        <f t="shared" si="6"/>
        <v>14.362500000000001</v>
      </c>
      <c r="G411" t="s">
        <v>103</v>
      </c>
    </row>
    <row r="412" spans="1:7" x14ac:dyDescent="0.2">
      <c r="A412" s="27">
        <v>40953</v>
      </c>
      <c r="B412" s="27">
        <v>40955</v>
      </c>
      <c r="C412" t="s">
        <v>336</v>
      </c>
      <c r="D412" s="27">
        <v>0</v>
      </c>
      <c r="E412" s="26">
        <v>2331000</v>
      </c>
      <c r="F412" s="26">
        <f t="shared" si="6"/>
        <v>2.331</v>
      </c>
      <c r="G412" t="s">
        <v>322</v>
      </c>
    </row>
    <row r="413" spans="1:7" x14ac:dyDescent="0.2">
      <c r="A413" s="27">
        <v>40953</v>
      </c>
      <c r="B413" s="27">
        <v>40955</v>
      </c>
      <c r="C413" t="s">
        <v>330</v>
      </c>
      <c r="D413" s="27">
        <v>43146</v>
      </c>
      <c r="E413" s="26">
        <v>246000</v>
      </c>
      <c r="F413" s="26">
        <f t="shared" si="6"/>
        <v>0.246</v>
      </c>
      <c r="G413" t="s">
        <v>396</v>
      </c>
    </row>
    <row r="414" spans="1:7" x14ac:dyDescent="0.2">
      <c r="A414" s="27">
        <v>40953</v>
      </c>
      <c r="B414" s="27">
        <v>40955</v>
      </c>
      <c r="C414" t="s">
        <v>331</v>
      </c>
      <c r="D414" s="27">
        <v>44576</v>
      </c>
      <c r="E414" s="26">
        <v>219000</v>
      </c>
      <c r="F414" s="26">
        <f t="shared" si="6"/>
        <v>0.219</v>
      </c>
      <c r="G414" t="s">
        <v>396</v>
      </c>
    </row>
    <row r="415" spans="1:7" x14ac:dyDescent="0.2">
      <c r="A415" s="27">
        <v>40953</v>
      </c>
      <c r="B415" s="27">
        <v>40955</v>
      </c>
      <c r="C415" t="s">
        <v>332</v>
      </c>
      <c r="D415" s="27">
        <v>46402</v>
      </c>
      <c r="E415" s="26">
        <v>476000</v>
      </c>
      <c r="F415" s="26">
        <f t="shared" si="6"/>
        <v>0.47599999999999998</v>
      </c>
      <c r="G415" t="s">
        <v>396</v>
      </c>
    </row>
    <row r="416" spans="1:7" x14ac:dyDescent="0.2">
      <c r="A416" s="27">
        <v>40953</v>
      </c>
      <c r="B416" s="27">
        <v>40955</v>
      </c>
      <c r="C416" t="s">
        <v>337</v>
      </c>
      <c r="D416" s="27">
        <v>50086</v>
      </c>
      <c r="E416" s="26">
        <v>3784000</v>
      </c>
      <c r="F416" s="26">
        <f t="shared" si="6"/>
        <v>3.7839999999999998</v>
      </c>
      <c r="G416" t="s">
        <v>396</v>
      </c>
    </row>
    <row r="417" spans="1:7" x14ac:dyDescent="0.2">
      <c r="A417" s="27">
        <v>40960</v>
      </c>
      <c r="B417" s="27">
        <v>40962</v>
      </c>
      <c r="C417" t="s">
        <v>338</v>
      </c>
      <c r="D417" s="27">
        <v>41051</v>
      </c>
      <c r="E417" s="26">
        <v>2360000</v>
      </c>
      <c r="F417" s="26">
        <f t="shared" si="6"/>
        <v>2.36</v>
      </c>
      <c r="G417" t="s">
        <v>323</v>
      </c>
    </row>
    <row r="418" spans="1:7" x14ac:dyDescent="0.2">
      <c r="A418" s="27">
        <v>40960</v>
      </c>
      <c r="B418" s="27">
        <v>40962</v>
      </c>
      <c r="C418" t="s">
        <v>339</v>
      </c>
      <c r="D418" s="27">
        <v>41285</v>
      </c>
      <c r="E418" s="26">
        <v>3380000</v>
      </c>
      <c r="F418" s="26">
        <f t="shared" si="6"/>
        <v>3.38</v>
      </c>
      <c r="G418" t="s">
        <v>324</v>
      </c>
    </row>
    <row r="419" spans="1:7" x14ac:dyDescent="0.2">
      <c r="A419" s="27">
        <v>40960</v>
      </c>
      <c r="B419" s="27">
        <v>40962</v>
      </c>
      <c r="C419" t="s">
        <v>300</v>
      </c>
      <c r="D419" s="27">
        <v>44696</v>
      </c>
      <c r="E419" s="26">
        <v>4294000</v>
      </c>
      <c r="F419" s="26">
        <f t="shared" si="6"/>
        <v>4.2939999999999996</v>
      </c>
      <c r="G419" t="s">
        <v>103</v>
      </c>
    </row>
    <row r="420" spans="1:7" x14ac:dyDescent="0.2">
      <c r="A420" s="27">
        <v>40960</v>
      </c>
      <c r="B420" s="27">
        <v>40962</v>
      </c>
      <c r="C420" t="s">
        <v>273</v>
      </c>
      <c r="D420" s="27">
        <v>48380</v>
      </c>
      <c r="E420" s="26">
        <v>5631000</v>
      </c>
      <c r="F420" s="26">
        <f t="shared" si="6"/>
        <v>5.6310000000000002</v>
      </c>
      <c r="G420" t="s">
        <v>103</v>
      </c>
    </row>
    <row r="421" spans="1:7" x14ac:dyDescent="0.2">
      <c r="A421" s="27">
        <v>40960</v>
      </c>
      <c r="B421" s="27">
        <v>40962</v>
      </c>
      <c r="C421" t="s">
        <v>335</v>
      </c>
      <c r="D421" s="27">
        <v>51971</v>
      </c>
      <c r="E421" s="26">
        <v>6600500</v>
      </c>
      <c r="F421" s="26">
        <f t="shared" si="6"/>
        <v>6.6005000000000003</v>
      </c>
      <c r="G421" t="s">
        <v>103</v>
      </c>
    </row>
    <row r="422" spans="1:7" x14ac:dyDescent="0.2">
      <c r="A422" s="27">
        <v>40962</v>
      </c>
      <c r="B422" s="27">
        <v>40966</v>
      </c>
      <c r="C422" t="s">
        <v>330</v>
      </c>
      <c r="D422" s="27">
        <v>43146</v>
      </c>
      <c r="E422" s="26">
        <v>246000</v>
      </c>
      <c r="F422" s="26">
        <f t="shared" si="6"/>
        <v>0.246</v>
      </c>
      <c r="G422" t="s">
        <v>396</v>
      </c>
    </row>
    <row r="423" spans="1:7" x14ac:dyDescent="0.2">
      <c r="A423" s="27">
        <v>40962</v>
      </c>
      <c r="B423" s="27">
        <v>40966</v>
      </c>
      <c r="C423" t="s">
        <v>331</v>
      </c>
      <c r="D423" s="27">
        <v>44576</v>
      </c>
      <c r="E423" s="26">
        <v>196000</v>
      </c>
      <c r="F423" s="26">
        <f t="shared" si="6"/>
        <v>0.19600000000000001</v>
      </c>
      <c r="G423" t="s">
        <v>396</v>
      </c>
    </row>
    <row r="424" spans="1:7" x14ac:dyDescent="0.2">
      <c r="A424" s="27">
        <v>40962</v>
      </c>
      <c r="B424" s="27">
        <v>40966</v>
      </c>
      <c r="C424" t="s">
        <v>332</v>
      </c>
      <c r="D424" s="27">
        <v>46402</v>
      </c>
      <c r="E424" s="26">
        <v>115000</v>
      </c>
      <c r="F424" s="26">
        <f t="shared" si="6"/>
        <v>0.115</v>
      </c>
      <c r="G424" t="s">
        <v>396</v>
      </c>
    </row>
    <row r="425" spans="1:7" x14ac:dyDescent="0.2">
      <c r="A425" s="27">
        <v>40962</v>
      </c>
      <c r="B425" s="27">
        <v>40966</v>
      </c>
      <c r="C425" t="s">
        <v>337</v>
      </c>
      <c r="D425" s="27">
        <v>50086</v>
      </c>
      <c r="E425" s="26">
        <v>1569500</v>
      </c>
      <c r="F425" s="26">
        <f t="shared" si="6"/>
        <v>1.5694999999999999</v>
      </c>
      <c r="G425" t="s">
        <v>396</v>
      </c>
    </row>
    <row r="426" spans="1:7" x14ac:dyDescent="0.2">
      <c r="A426" s="27">
        <v>40974</v>
      </c>
      <c r="B426" s="27">
        <v>40976</v>
      </c>
      <c r="C426" t="s">
        <v>340</v>
      </c>
      <c r="D426" s="27">
        <v>41067</v>
      </c>
      <c r="E426" s="26">
        <v>1900000</v>
      </c>
      <c r="F426" s="26">
        <f t="shared" si="6"/>
        <v>1.9</v>
      </c>
      <c r="G426" t="s">
        <v>323</v>
      </c>
    </row>
    <row r="427" spans="1:7" x14ac:dyDescent="0.2">
      <c r="A427" s="27">
        <v>40974</v>
      </c>
      <c r="B427" s="27">
        <v>40976</v>
      </c>
      <c r="C427" t="s">
        <v>341</v>
      </c>
      <c r="D427" s="27">
        <v>41312</v>
      </c>
      <c r="E427" s="26">
        <v>2025000</v>
      </c>
      <c r="F427" s="26">
        <f t="shared" si="6"/>
        <v>2.0249999999999999</v>
      </c>
      <c r="G427" t="s">
        <v>324</v>
      </c>
    </row>
    <row r="428" spans="1:7" x14ac:dyDescent="0.2">
      <c r="A428" s="27">
        <v>40974</v>
      </c>
      <c r="B428" s="27">
        <v>40976</v>
      </c>
      <c r="C428" t="s">
        <v>299</v>
      </c>
      <c r="D428" s="27">
        <v>42840</v>
      </c>
      <c r="E428" s="26">
        <v>2835000</v>
      </c>
      <c r="F428" s="26">
        <f t="shared" si="6"/>
        <v>2.835</v>
      </c>
      <c r="G428" t="s">
        <v>103</v>
      </c>
    </row>
    <row r="429" spans="1:7" x14ac:dyDescent="0.2">
      <c r="A429" s="27">
        <v>40974</v>
      </c>
      <c r="B429" s="27">
        <v>40976</v>
      </c>
      <c r="C429" t="s">
        <v>300</v>
      </c>
      <c r="D429" s="27">
        <v>44696</v>
      </c>
      <c r="E429" s="26">
        <v>1955000</v>
      </c>
      <c r="F429" s="26">
        <f t="shared" si="6"/>
        <v>1.9550000000000001</v>
      </c>
      <c r="G429" t="s">
        <v>103</v>
      </c>
    </row>
    <row r="430" spans="1:7" x14ac:dyDescent="0.2">
      <c r="A430" s="27">
        <v>40974</v>
      </c>
      <c r="B430" s="27">
        <v>40976</v>
      </c>
      <c r="C430" t="s">
        <v>290</v>
      </c>
      <c r="D430" s="27">
        <v>46522</v>
      </c>
      <c r="E430" s="26">
        <v>1905000</v>
      </c>
      <c r="F430" s="26">
        <f t="shared" si="6"/>
        <v>1.905</v>
      </c>
      <c r="G430" t="s">
        <v>103</v>
      </c>
    </row>
    <row r="431" spans="1:7" x14ac:dyDescent="0.2">
      <c r="A431" s="27">
        <v>40981</v>
      </c>
      <c r="B431" s="27">
        <v>40983</v>
      </c>
      <c r="C431" t="s">
        <v>342</v>
      </c>
      <c r="D431" s="27">
        <v>41166</v>
      </c>
      <c r="E431" s="26">
        <v>2350000</v>
      </c>
      <c r="F431" s="26">
        <f t="shared" si="6"/>
        <v>2.35</v>
      </c>
      <c r="G431" t="s">
        <v>322</v>
      </c>
    </row>
    <row r="432" spans="1:7" x14ac:dyDescent="0.2">
      <c r="A432" s="27">
        <v>40981</v>
      </c>
      <c r="B432" s="27">
        <v>40983</v>
      </c>
      <c r="C432" t="s">
        <v>330</v>
      </c>
      <c r="D432" s="27">
        <v>43146</v>
      </c>
      <c r="E432" s="26">
        <v>132000</v>
      </c>
      <c r="F432" s="26">
        <f t="shared" si="6"/>
        <v>0.13200000000000001</v>
      </c>
      <c r="G432" t="s">
        <v>396</v>
      </c>
    </row>
    <row r="433" spans="1:7" x14ac:dyDescent="0.2">
      <c r="A433" s="27">
        <v>40981</v>
      </c>
      <c r="B433" s="27">
        <v>40983</v>
      </c>
      <c r="C433" t="s">
        <v>331</v>
      </c>
      <c r="D433" s="27">
        <v>44576</v>
      </c>
      <c r="E433" s="26">
        <v>664000</v>
      </c>
      <c r="F433" s="26">
        <f t="shared" si="6"/>
        <v>0.66400000000000003</v>
      </c>
      <c r="G433" t="s">
        <v>396</v>
      </c>
    </row>
    <row r="434" spans="1:7" x14ac:dyDescent="0.2">
      <c r="A434" s="27">
        <v>40981</v>
      </c>
      <c r="B434" s="27">
        <v>40983</v>
      </c>
      <c r="C434" t="s">
        <v>332</v>
      </c>
      <c r="D434" s="27">
        <v>46402</v>
      </c>
      <c r="E434" s="26">
        <v>1326000</v>
      </c>
      <c r="F434" s="26">
        <f t="shared" si="6"/>
        <v>1.3260000000000001</v>
      </c>
      <c r="G434" t="s">
        <v>396</v>
      </c>
    </row>
    <row r="435" spans="1:7" x14ac:dyDescent="0.2">
      <c r="A435" s="27">
        <v>40981</v>
      </c>
      <c r="B435" s="27">
        <v>40983</v>
      </c>
      <c r="C435" t="s">
        <v>337</v>
      </c>
      <c r="D435" s="27">
        <v>50086</v>
      </c>
      <c r="E435" s="26">
        <v>812000</v>
      </c>
      <c r="F435" s="26">
        <f t="shared" si="6"/>
        <v>0.81200000000000006</v>
      </c>
      <c r="G435" t="s">
        <v>396</v>
      </c>
    </row>
    <row r="436" spans="1:7" x14ac:dyDescent="0.2">
      <c r="A436" s="27">
        <v>40987</v>
      </c>
      <c r="B436" s="27">
        <v>40989</v>
      </c>
      <c r="C436" t="s">
        <v>343</v>
      </c>
      <c r="D436" s="27">
        <v>42268</v>
      </c>
      <c r="E436" s="26">
        <v>13613805</v>
      </c>
      <c r="F436" s="26">
        <f t="shared" si="6"/>
        <v>13.613804999999999</v>
      </c>
      <c r="G436" t="s">
        <v>208</v>
      </c>
    </row>
    <row r="437" spans="1:7" x14ac:dyDescent="0.2">
      <c r="A437" s="27">
        <v>40988</v>
      </c>
      <c r="B437" s="27">
        <v>40990</v>
      </c>
      <c r="C437" t="s">
        <v>344</v>
      </c>
      <c r="D437" s="27">
        <v>41051</v>
      </c>
      <c r="E437" s="26">
        <v>2465000</v>
      </c>
      <c r="F437" s="26">
        <f t="shared" si="6"/>
        <v>2.4649999999999999</v>
      </c>
      <c r="G437" t="s">
        <v>323</v>
      </c>
    </row>
    <row r="438" spans="1:7" x14ac:dyDescent="0.2">
      <c r="A438" s="27">
        <v>40988</v>
      </c>
      <c r="B438" s="27">
        <v>40990</v>
      </c>
      <c r="C438" t="s">
        <v>341</v>
      </c>
      <c r="D438" s="27">
        <v>41285</v>
      </c>
      <c r="E438" s="26">
        <v>2721000</v>
      </c>
      <c r="F438" s="26">
        <f t="shared" si="6"/>
        <v>2.7210000000000001</v>
      </c>
      <c r="G438" t="s">
        <v>324</v>
      </c>
    </row>
    <row r="439" spans="1:7" x14ac:dyDescent="0.2">
      <c r="A439" s="27">
        <v>40988</v>
      </c>
      <c r="B439" s="27">
        <v>40990</v>
      </c>
      <c r="C439" t="s">
        <v>299</v>
      </c>
      <c r="D439" s="27">
        <v>42840</v>
      </c>
      <c r="E439" s="26">
        <v>2449000</v>
      </c>
      <c r="F439" s="26">
        <f t="shared" si="6"/>
        <v>2.4489999999999998</v>
      </c>
      <c r="G439" t="s">
        <v>103</v>
      </c>
    </row>
    <row r="440" spans="1:7" x14ac:dyDescent="0.2">
      <c r="A440" s="27">
        <v>40988</v>
      </c>
      <c r="B440" s="27">
        <v>40990</v>
      </c>
      <c r="C440" t="s">
        <v>300</v>
      </c>
      <c r="D440" s="27">
        <v>44696</v>
      </c>
      <c r="E440" s="26">
        <v>3433000</v>
      </c>
      <c r="F440" s="26">
        <f t="shared" si="6"/>
        <v>3.4329999999999998</v>
      </c>
      <c r="G440" t="s">
        <v>103</v>
      </c>
    </row>
    <row r="441" spans="1:7" x14ac:dyDescent="0.2">
      <c r="A441" s="27">
        <v>40988</v>
      </c>
      <c r="B441" s="27">
        <v>40990</v>
      </c>
      <c r="C441" t="s">
        <v>273</v>
      </c>
      <c r="D441" s="27">
        <v>48380</v>
      </c>
      <c r="E441" s="26">
        <v>3017000</v>
      </c>
      <c r="F441" s="26">
        <f t="shared" si="6"/>
        <v>3.0169999999999999</v>
      </c>
      <c r="G441" t="s">
        <v>103</v>
      </c>
    </row>
    <row r="442" spans="1:7" x14ac:dyDescent="0.2">
      <c r="A442" s="27">
        <v>40989</v>
      </c>
      <c r="B442" s="27">
        <v>40989</v>
      </c>
      <c r="C442" t="s">
        <v>345</v>
      </c>
      <c r="D442" s="27">
        <v>42815</v>
      </c>
      <c r="E442" s="26">
        <v>2000000</v>
      </c>
      <c r="F442" s="26">
        <f t="shared" si="6"/>
        <v>2</v>
      </c>
      <c r="G442" t="s">
        <v>109</v>
      </c>
    </row>
    <row r="443" spans="1:7" x14ac:dyDescent="0.2">
      <c r="A443" s="27">
        <v>40989</v>
      </c>
      <c r="B443" s="27">
        <v>40989</v>
      </c>
      <c r="C443" t="s">
        <v>346</v>
      </c>
      <c r="D443" s="27">
        <v>43545</v>
      </c>
      <c r="E443" s="26">
        <v>3000000</v>
      </c>
      <c r="F443" s="26">
        <f t="shared" si="6"/>
        <v>3</v>
      </c>
      <c r="G443" t="s">
        <v>109</v>
      </c>
    </row>
    <row r="444" spans="1:7" x14ac:dyDescent="0.2">
      <c r="A444" s="27">
        <v>40989</v>
      </c>
      <c r="B444" s="27">
        <v>40989</v>
      </c>
      <c r="C444" t="s">
        <v>347</v>
      </c>
      <c r="D444" s="27">
        <v>44641</v>
      </c>
      <c r="E444" s="26">
        <v>3342000</v>
      </c>
      <c r="F444" s="26">
        <f t="shared" si="6"/>
        <v>3.3420000000000001</v>
      </c>
      <c r="G444" t="s">
        <v>109</v>
      </c>
    </row>
    <row r="445" spans="1:7" x14ac:dyDescent="0.2">
      <c r="A445" s="27">
        <v>40995</v>
      </c>
      <c r="B445" s="27">
        <v>40997</v>
      </c>
      <c r="C445" t="s">
        <v>330</v>
      </c>
      <c r="D445" s="27">
        <v>43146</v>
      </c>
      <c r="E445" s="26">
        <v>108000</v>
      </c>
      <c r="F445" s="26">
        <f t="shared" si="6"/>
        <v>0.108</v>
      </c>
      <c r="G445" t="s">
        <v>396</v>
      </c>
    </row>
    <row r="446" spans="1:7" x14ac:dyDescent="0.2">
      <c r="A446" s="27">
        <v>40995</v>
      </c>
      <c r="B446" s="27">
        <v>40997</v>
      </c>
      <c r="C446" t="s">
        <v>331</v>
      </c>
      <c r="D446" s="27">
        <v>44576</v>
      </c>
      <c r="E446" s="26">
        <v>483000</v>
      </c>
      <c r="F446" s="26">
        <f t="shared" si="6"/>
        <v>0.48299999999999998</v>
      </c>
      <c r="G446" t="s">
        <v>396</v>
      </c>
    </row>
    <row r="447" spans="1:7" x14ac:dyDescent="0.2">
      <c r="A447" s="27">
        <v>40995</v>
      </c>
      <c r="B447" s="27">
        <v>40997</v>
      </c>
      <c r="C447" t="s">
        <v>332</v>
      </c>
      <c r="D447" s="27">
        <v>46402</v>
      </c>
      <c r="E447" s="26">
        <v>801000</v>
      </c>
      <c r="F447" s="26">
        <f t="shared" si="6"/>
        <v>0.80100000000000005</v>
      </c>
      <c r="G447" t="s">
        <v>396</v>
      </c>
    </row>
    <row r="448" spans="1:7" x14ac:dyDescent="0.2">
      <c r="A448" s="27">
        <v>40995</v>
      </c>
      <c r="B448" s="27">
        <v>40997</v>
      </c>
      <c r="C448" t="s">
        <v>337</v>
      </c>
      <c r="D448" s="27">
        <v>50086</v>
      </c>
      <c r="E448" s="26">
        <v>792000</v>
      </c>
      <c r="F448" s="26">
        <f t="shared" si="6"/>
        <v>0.79200000000000004</v>
      </c>
      <c r="G448" t="s">
        <v>396</v>
      </c>
    </row>
    <row r="449" spans="1:7" x14ac:dyDescent="0.2">
      <c r="A449" s="27">
        <v>41002</v>
      </c>
      <c r="B449" s="27">
        <v>41004</v>
      </c>
      <c r="C449" t="s">
        <v>348</v>
      </c>
      <c r="D449" s="27">
        <v>41368</v>
      </c>
      <c r="E449" s="26">
        <v>6100000</v>
      </c>
      <c r="F449" s="26">
        <f t="shared" si="6"/>
        <v>6.1</v>
      </c>
      <c r="G449" t="s">
        <v>324</v>
      </c>
    </row>
    <row r="450" spans="1:7" x14ac:dyDescent="0.2">
      <c r="A450" s="27">
        <v>41002</v>
      </c>
      <c r="B450" s="27">
        <v>41004</v>
      </c>
      <c r="C450" t="s">
        <v>300</v>
      </c>
      <c r="D450" s="27">
        <v>44696</v>
      </c>
      <c r="E450" s="26">
        <v>4188000</v>
      </c>
      <c r="F450" s="26">
        <f t="shared" si="6"/>
        <v>4.1879999999999997</v>
      </c>
      <c r="G450" t="s">
        <v>103</v>
      </c>
    </row>
    <row r="451" spans="1:7" x14ac:dyDescent="0.2">
      <c r="A451" s="27">
        <v>41002</v>
      </c>
      <c r="B451" s="27">
        <v>41004</v>
      </c>
      <c r="C451" t="s">
        <v>290</v>
      </c>
      <c r="D451" s="27">
        <v>46522</v>
      </c>
      <c r="E451" s="26">
        <v>4009000</v>
      </c>
      <c r="F451" s="26">
        <f t="shared" ref="F451:F514" si="7">E451/1000000</f>
        <v>4.0090000000000003</v>
      </c>
      <c r="G451" t="s">
        <v>103</v>
      </c>
    </row>
    <row r="452" spans="1:7" x14ac:dyDescent="0.2">
      <c r="A452" s="27">
        <v>41002</v>
      </c>
      <c r="B452" s="27">
        <v>41004</v>
      </c>
      <c r="C452" t="s">
        <v>273</v>
      </c>
      <c r="D452" s="27">
        <v>48380</v>
      </c>
      <c r="E452" s="26">
        <v>5192000</v>
      </c>
      <c r="F452" s="26">
        <f t="shared" si="7"/>
        <v>5.1920000000000002</v>
      </c>
      <c r="G452" t="s">
        <v>103</v>
      </c>
    </row>
    <row r="453" spans="1:7" x14ac:dyDescent="0.2">
      <c r="A453" s="27">
        <v>41009</v>
      </c>
      <c r="B453" s="27">
        <v>41011</v>
      </c>
      <c r="C453" t="s">
        <v>349</v>
      </c>
      <c r="D453" s="27">
        <v>41193</v>
      </c>
      <c r="E453" s="26">
        <v>2451000</v>
      </c>
      <c r="F453" s="26">
        <f t="shared" si="7"/>
        <v>2.4510000000000001</v>
      </c>
      <c r="G453" t="s">
        <v>397</v>
      </c>
    </row>
    <row r="454" spans="1:7" x14ac:dyDescent="0.2">
      <c r="A454" s="27">
        <v>41009</v>
      </c>
      <c r="B454" s="27">
        <v>41011</v>
      </c>
      <c r="C454" t="s">
        <v>330</v>
      </c>
      <c r="D454" s="27">
        <v>43146</v>
      </c>
      <c r="E454" s="26">
        <v>2171000</v>
      </c>
      <c r="F454" s="26">
        <f t="shared" si="7"/>
        <v>2.1709999999999998</v>
      </c>
      <c r="G454" t="s">
        <v>396</v>
      </c>
    </row>
    <row r="455" spans="1:7" x14ac:dyDescent="0.2">
      <c r="A455" s="27">
        <v>41009</v>
      </c>
      <c r="B455" s="27">
        <v>41011</v>
      </c>
      <c r="C455" t="s">
        <v>331</v>
      </c>
      <c r="D455" s="27">
        <v>44576</v>
      </c>
      <c r="E455" s="26">
        <v>466000</v>
      </c>
      <c r="F455" s="26">
        <f t="shared" si="7"/>
        <v>0.46600000000000003</v>
      </c>
      <c r="G455" t="s">
        <v>396</v>
      </c>
    </row>
    <row r="456" spans="1:7" x14ac:dyDescent="0.2">
      <c r="A456" s="27">
        <v>41009</v>
      </c>
      <c r="B456" s="27">
        <v>41011</v>
      </c>
      <c r="C456" t="s">
        <v>332</v>
      </c>
      <c r="D456" s="27">
        <v>46402</v>
      </c>
      <c r="E456" s="26">
        <v>1341000</v>
      </c>
      <c r="F456" s="26">
        <f t="shared" si="7"/>
        <v>1.341</v>
      </c>
      <c r="G456" t="s">
        <v>396</v>
      </c>
    </row>
    <row r="457" spans="1:7" x14ac:dyDescent="0.2">
      <c r="A457" s="27">
        <v>41009</v>
      </c>
      <c r="B457" s="27">
        <v>41011</v>
      </c>
      <c r="C457" t="s">
        <v>337</v>
      </c>
      <c r="D457" s="27">
        <v>50086</v>
      </c>
      <c r="E457" s="26">
        <v>639000</v>
      </c>
      <c r="F457" s="26">
        <f t="shared" si="7"/>
        <v>0.63900000000000001</v>
      </c>
      <c r="G457" t="s">
        <v>396</v>
      </c>
    </row>
    <row r="458" spans="1:7" x14ac:dyDescent="0.2">
      <c r="A458" s="27">
        <v>41016</v>
      </c>
      <c r="B458" s="27">
        <v>41018</v>
      </c>
      <c r="C458" t="s">
        <v>350</v>
      </c>
      <c r="D458" s="27">
        <v>41108</v>
      </c>
      <c r="E458" s="26">
        <v>2080000</v>
      </c>
      <c r="F458" s="26">
        <f t="shared" si="7"/>
        <v>2.08</v>
      </c>
      <c r="G458" t="s">
        <v>323</v>
      </c>
    </row>
    <row r="459" spans="1:7" x14ac:dyDescent="0.2">
      <c r="A459" s="27">
        <v>41016</v>
      </c>
      <c r="B459" s="27">
        <v>41018</v>
      </c>
      <c r="C459" t="s">
        <v>351</v>
      </c>
      <c r="D459" s="27">
        <v>41368</v>
      </c>
      <c r="E459" s="26">
        <v>4150000</v>
      </c>
      <c r="F459" s="26">
        <f t="shared" si="7"/>
        <v>4.1500000000000004</v>
      </c>
      <c r="G459" t="s">
        <v>324</v>
      </c>
    </row>
    <row r="460" spans="1:7" x14ac:dyDescent="0.2">
      <c r="A460" s="27">
        <v>41016</v>
      </c>
      <c r="B460" s="27">
        <v>41018</v>
      </c>
      <c r="C460" t="s">
        <v>300</v>
      </c>
      <c r="D460" s="27">
        <v>44696</v>
      </c>
      <c r="E460" s="26">
        <v>3225000</v>
      </c>
      <c r="F460" s="26">
        <f t="shared" si="7"/>
        <v>3.2250000000000001</v>
      </c>
      <c r="G460" t="s">
        <v>103</v>
      </c>
    </row>
    <row r="461" spans="1:7" x14ac:dyDescent="0.2">
      <c r="A461" s="27">
        <v>41016</v>
      </c>
      <c r="B461" s="27">
        <v>41018</v>
      </c>
      <c r="C461" t="s">
        <v>290</v>
      </c>
      <c r="D461" s="27">
        <v>46522</v>
      </c>
      <c r="E461" s="26">
        <v>3020000</v>
      </c>
      <c r="F461" s="26">
        <f t="shared" si="7"/>
        <v>3.02</v>
      </c>
      <c r="G461" t="s">
        <v>103</v>
      </c>
    </row>
    <row r="462" spans="1:7" x14ac:dyDescent="0.2">
      <c r="A462" s="27">
        <v>41016</v>
      </c>
      <c r="B462" s="27">
        <v>41018</v>
      </c>
      <c r="C462" t="s">
        <v>273</v>
      </c>
      <c r="D462" s="27">
        <v>48380</v>
      </c>
      <c r="E462" s="26">
        <v>2362000</v>
      </c>
      <c r="F462" s="26">
        <f t="shared" si="7"/>
        <v>2.3620000000000001</v>
      </c>
      <c r="G462" t="s">
        <v>103</v>
      </c>
    </row>
    <row r="463" spans="1:7" x14ac:dyDescent="0.2">
      <c r="A463" s="27">
        <v>41016</v>
      </c>
      <c r="B463" s="27">
        <v>41024</v>
      </c>
      <c r="C463" t="s">
        <v>352</v>
      </c>
      <c r="D463" s="27">
        <v>44676</v>
      </c>
      <c r="E463" s="26">
        <v>54221000</v>
      </c>
      <c r="F463" s="26">
        <f t="shared" si="7"/>
        <v>54.220999999999997</v>
      </c>
      <c r="G463" t="s">
        <v>398</v>
      </c>
    </row>
    <row r="464" spans="1:7" x14ac:dyDescent="0.2">
      <c r="A464" s="27">
        <v>41016</v>
      </c>
      <c r="B464" s="27">
        <v>41024</v>
      </c>
      <c r="C464" t="s">
        <v>328</v>
      </c>
      <c r="D464" s="27">
        <v>51883</v>
      </c>
      <c r="E464" s="26">
        <v>18380000</v>
      </c>
      <c r="F464" s="26">
        <f t="shared" si="7"/>
        <v>18.38</v>
      </c>
      <c r="G464" t="s">
        <v>395</v>
      </c>
    </row>
    <row r="465" spans="1:7" x14ac:dyDescent="0.2">
      <c r="A465" s="27">
        <v>41023</v>
      </c>
      <c r="B465" s="27">
        <v>41026</v>
      </c>
      <c r="C465" t="s">
        <v>330</v>
      </c>
      <c r="D465" s="27">
        <v>43146</v>
      </c>
      <c r="E465" s="26">
        <v>2674000</v>
      </c>
      <c r="F465" s="26">
        <f t="shared" si="7"/>
        <v>2.6739999999999999</v>
      </c>
      <c r="G465" t="s">
        <v>396</v>
      </c>
    </row>
    <row r="466" spans="1:7" x14ac:dyDescent="0.2">
      <c r="A466" s="27">
        <v>41023</v>
      </c>
      <c r="B466" s="27">
        <v>41026</v>
      </c>
      <c r="C466" t="s">
        <v>331</v>
      </c>
      <c r="D466" s="27">
        <v>44576</v>
      </c>
      <c r="E466" s="26">
        <v>441000</v>
      </c>
      <c r="F466" s="26">
        <f t="shared" si="7"/>
        <v>0.441</v>
      </c>
      <c r="G466" t="s">
        <v>396</v>
      </c>
    </row>
    <row r="467" spans="1:7" x14ac:dyDescent="0.2">
      <c r="A467" s="27">
        <v>41023</v>
      </c>
      <c r="B467" s="27">
        <v>41026</v>
      </c>
      <c r="C467" t="s">
        <v>332</v>
      </c>
      <c r="D467" s="27">
        <v>46402</v>
      </c>
      <c r="E467" s="26">
        <v>841000</v>
      </c>
      <c r="F467" s="26">
        <f t="shared" si="7"/>
        <v>0.84099999999999997</v>
      </c>
      <c r="G467" t="s">
        <v>396</v>
      </c>
    </row>
    <row r="468" spans="1:7" x14ac:dyDescent="0.2">
      <c r="A468" s="27">
        <v>41023</v>
      </c>
      <c r="B468" s="27">
        <v>41026</v>
      </c>
      <c r="C468" t="s">
        <v>337</v>
      </c>
      <c r="D468" s="27">
        <v>50086</v>
      </c>
      <c r="E468" s="26">
        <v>235000</v>
      </c>
      <c r="F468" s="26">
        <f t="shared" si="7"/>
        <v>0.23499999999999999</v>
      </c>
      <c r="G468" t="s">
        <v>396</v>
      </c>
    </row>
    <row r="469" spans="1:7" x14ac:dyDescent="0.2">
      <c r="A469" s="27">
        <v>41026</v>
      </c>
      <c r="B469" s="27">
        <v>41026</v>
      </c>
      <c r="C469" t="s">
        <v>353</v>
      </c>
      <c r="D469" s="27">
        <v>42487</v>
      </c>
      <c r="E469" s="26">
        <v>1000000</v>
      </c>
      <c r="F469" s="26">
        <f t="shared" si="7"/>
        <v>1</v>
      </c>
      <c r="G469" t="s">
        <v>109</v>
      </c>
    </row>
    <row r="470" spans="1:7" x14ac:dyDescent="0.2">
      <c r="A470" s="27">
        <v>41026</v>
      </c>
      <c r="B470" s="27">
        <v>41026</v>
      </c>
      <c r="C470" t="s">
        <v>354</v>
      </c>
      <c r="D470" s="27">
        <v>43948</v>
      </c>
      <c r="E470" s="26">
        <v>1500000</v>
      </c>
      <c r="F470" s="26">
        <f t="shared" si="7"/>
        <v>1.5</v>
      </c>
      <c r="G470" t="s">
        <v>109</v>
      </c>
    </row>
    <row r="471" spans="1:7" x14ac:dyDescent="0.2">
      <c r="A471" s="27">
        <v>41031</v>
      </c>
      <c r="B471" s="27">
        <v>41033</v>
      </c>
      <c r="C471" t="s">
        <v>355</v>
      </c>
      <c r="D471" s="27">
        <v>41396</v>
      </c>
      <c r="E471" s="26">
        <v>3550000</v>
      </c>
      <c r="F471" s="26">
        <f t="shared" si="7"/>
        <v>3.55</v>
      </c>
      <c r="G471" t="s">
        <v>324</v>
      </c>
    </row>
    <row r="472" spans="1:7" x14ac:dyDescent="0.2">
      <c r="A472" s="27">
        <v>41031</v>
      </c>
      <c r="B472" s="27">
        <v>41033</v>
      </c>
      <c r="C472" t="s">
        <v>299</v>
      </c>
      <c r="D472" s="27">
        <v>42840</v>
      </c>
      <c r="E472" s="26">
        <v>1562000</v>
      </c>
      <c r="F472" s="26">
        <f t="shared" si="7"/>
        <v>1.5620000000000001</v>
      </c>
      <c r="G472" t="s">
        <v>103</v>
      </c>
    </row>
    <row r="473" spans="1:7" x14ac:dyDescent="0.2">
      <c r="A473" s="27">
        <v>41031</v>
      </c>
      <c r="B473" s="27">
        <v>41033</v>
      </c>
      <c r="C473" t="s">
        <v>300</v>
      </c>
      <c r="D473" s="27">
        <v>44696</v>
      </c>
      <c r="E473" s="26">
        <v>3747500</v>
      </c>
      <c r="F473" s="26">
        <f t="shared" si="7"/>
        <v>3.7475000000000001</v>
      </c>
      <c r="G473" t="s">
        <v>103</v>
      </c>
    </row>
    <row r="474" spans="1:7" x14ac:dyDescent="0.2">
      <c r="A474" s="27">
        <v>41031</v>
      </c>
      <c r="B474" s="27">
        <v>41033</v>
      </c>
      <c r="C474" t="s">
        <v>273</v>
      </c>
      <c r="D474" s="27">
        <v>48380</v>
      </c>
      <c r="E474" s="26">
        <v>5862000</v>
      </c>
      <c r="F474" s="26">
        <f t="shared" si="7"/>
        <v>5.8620000000000001</v>
      </c>
      <c r="G474" t="s">
        <v>103</v>
      </c>
    </row>
    <row r="475" spans="1:7" x14ac:dyDescent="0.2">
      <c r="A475" s="27">
        <v>41037</v>
      </c>
      <c r="B475" s="27">
        <v>41039</v>
      </c>
      <c r="C475" t="s">
        <v>356</v>
      </c>
      <c r="D475" s="27">
        <v>41222</v>
      </c>
      <c r="E475" s="26">
        <v>1596000</v>
      </c>
      <c r="F475" s="26">
        <f t="shared" si="7"/>
        <v>1.5960000000000001</v>
      </c>
      <c r="G475" t="s">
        <v>397</v>
      </c>
    </row>
    <row r="476" spans="1:7" x14ac:dyDescent="0.2">
      <c r="A476" s="27">
        <v>41037</v>
      </c>
      <c r="B476" s="27">
        <v>41039</v>
      </c>
      <c r="C476" t="s">
        <v>330</v>
      </c>
      <c r="D476" s="27">
        <v>43146</v>
      </c>
      <c r="E476" s="26">
        <v>207000</v>
      </c>
      <c r="F476" s="26">
        <f t="shared" si="7"/>
        <v>0.20699999999999999</v>
      </c>
      <c r="G476" t="s">
        <v>396</v>
      </c>
    </row>
    <row r="477" spans="1:7" x14ac:dyDescent="0.2">
      <c r="A477" s="27">
        <v>41037</v>
      </c>
      <c r="B477" s="27">
        <v>41039</v>
      </c>
      <c r="C477" t="s">
        <v>331</v>
      </c>
      <c r="D477" s="27">
        <v>44576</v>
      </c>
      <c r="E477" s="26">
        <v>361000</v>
      </c>
      <c r="F477" s="26">
        <f t="shared" si="7"/>
        <v>0.36099999999999999</v>
      </c>
      <c r="G477" t="s">
        <v>396</v>
      </c>
    </row>
    <row r="478" spans="1:7" x14ac:dyDescent="0.2">
      <c r="A478" s="27">
        <v>41037</v>
      </c>
      <c r="B478" s="27">
        <v>41039</v>
      </c>
      <c r="C478" t="s">
        <v>332</v>
      </c>
      <c r="D478" s="27">
        <v>46402</v>
      </c>
      <c r="E478" s="26">
        <v>651000</v>
      </c>
      <c r="F478" s="26">
        <f t="shared" si="7"/>
        <v>0.65100000000000002</v>
      </c>
      <c r="G478" t="s">
        <v>396</v>
      </c>
    </row>
    <row r="479" spans="1:7" x14ac:dyDescent="0.2">
      <c r="A479" s="27">
        <v>41037</v>
      </c>
      <c r="B479" s="27">
        <v>41039</v>
      </c>
      <c r="C479" t="s">
        <v>337</v>
      </c>
      <c r="D479" s="27">
        <v>50086</v>
      </c>
      <c r="E479" s="26">
        <v>264000</v>
      </c>
      <c r="F479" s="26">
        <f t="shared" si="7"/>
        <v>0.26400000000000001</v>
      </c>
      <c r="G479" t="s">
        <v>396</v>
      </c>
    </row>
    <row r="480" spans="1:7" x14ac:dyDescent="0.2">
      <c r="A480" s="27">
        <v>41038</v>
      </c>
      <c r="B480" s="27">
        <v>41039</v>
      </c>
      <c r="C480" t="s">
        <v>357</v>
      </c>
      <c r="D480" s="27">
        <v>41222</v>
      </c>
      <c r="E480" s="26">
        <v>755000</v>
      </c>
      <c r="F480" s="26">
        <f t="shared" si="7"/>
        <v>0.755</v>
      </c>
      <c r="G480" t="s">
        <v>397</v>
      </c>
    </row>
    <row r="481" spans="1:7" x14ac:dyDescent="0.2">
      <c r="A481" s="27">
        <v>41043</v>
      </c>
      <c r="B481" s="27">
        <v>41045</v>
      </c>
      <c r="C481" t="s">
        <v>358</v>
      </c>
      <c r="D481" s="27">
        <v>41108</v>
      </c>
      <c r="E481" s="26">
        <v>2655000</v>
      </c>
      <c r="F481" s="26">
        <f t="shared" si="7"/>
        <v>2.6549999999999998</v>
      </c>
      <c r="G481" t="s">
        <v>323</v>
      </c>
    </row>
    <row r="482" spans="1:7" x14ac:dyDescent="0.2">
      <c r="A482" s="27">
        <v>41043</v>
      </c>
      <c r="B482" s="27">
        <v>41045</v>
      </c>
      <c r="C482" t="s">
        <v>359</v>
      </c>
      <c r="D482" s="27">
        <v>41368</v>
      </c>
      <c r="E482" s="26">
        <v>2780000</v>
      </c>
      <c r="F482" s="26">
        <f t="shared" si="7"/>
        <v>2.78</v>
      </c>
      <c r="G482" t="s">
        <v>324</v>
      </c>
    </row>
    <row r="483" spans="1:7" x14ac:dyDescent="0.2">
      <c r="A483" s="27">
        <v>41043</v>
      </c>
      <c r="B483" s="27">
        <v>41045</v>
      </c>
      <c r="C483" t="s">
        <v>300</v>
      </c>
      <c r="D483" s="27">
        <v>44696</v>
      </c>
      <c r="E483" s="26">
        <v>3511000</v>
      </c>
      <c r="F483" s="26">
        <f t="shared" si="7"/>
        <v>3.5110000000000001</v>
      </c>
      <c r="G483" t="s">
        <v>103</v>
      </c>
    </row>
    <row r="484" spans="1:7" x14ac:dyDescent="0.2">
      <c r="A484" s="27">
        <v>41043</v>
      </c>
      <c r="B484" s="27">
        <v>41045</v>
      </c>
      <c r="C484" t="s">
        <v>290</v>
      </c>
      <c r="D484" s="27">
        <v>46522</v>
      </c>
      <c r="E484" s="26">
        <v>2100000</v>
      </c>
      <c r="F484" s="26">
        <f t="shared" si="7"/>
        <v>2.1</v>
      </c>
      <c r="G484" t="s">
        <v>103</v>
      </c>
    </row>
    <row r="485" spans="1:7" x14ac:dyDescent="0.2">
      <c r="A485" s="27">
        <v>41043</v>
      </c>
      <c r="B485" s="27">
        <v>41045</v>
      </c>
      <c r="C485" t="s">
        <v>273</v>
      </c>
      <c r="D485" s="27">
        <v>48380</v>
      </c>
      <c r="E485" s="26">
        <v>2263000</v>
      </c>
      <c r="F485" s="26">
        <f t="shared" si="7"/>
        <v>2.2629999999999999</v>
      </c>
      <c r="G485" t="s">
        <v>103</v>
      </c>
    </row>
    <row r="486" spans="1:7" x14ac:dyDescent="0.2">
      <c r="A486" s="27">
        <v>41051</v>
      </c>
      <c r="B486" s="27">
        <v>41053</v>
      </c>
      <c r="C486" t="s">
        <v>330</v>
      </c>
      <c r="D486" s="27">
        <v>43146</v>
      </c>
      <c r="E486" s="26">
        <v>145000</v>
      </c>
      <c r="F486" s="26">
        <f t="shared" si="7"/>
        <v>0.14499999999999999</v>
      </c>
      <c r="G486" t="s">
        <v>396</v>
      </c>
    </row>
    <row r="487" spans="1:7" x14ac:dyDescent="0.2">
      <c r="A487" s="27">
        <v>41051</v>
      </c>
      <c r="B487" s="27">
        <v>41053</v>
      </c>
      <c r="C487" t="s">
        <v>331</v>
      </c>
      <c r="D487" s="27">
        <v>44576</v>
      </c>
      <c r="E487" s="26">
        <v>306000</v>
      </c>
      <c r="F487" s="26">
        <f t="shared" si="7"/>
        <v>0.30599999999999999</v>
      </c>
      <c r="G487" t="s">
        <v>396</v>
      </c>
    </row>
    <row r="488" spans="1:7" x14ac:dyDescent="0.2">
      <c r="A488" s="27">
        <v>41051</v>
      </c>
      <c r="B488" s="27">
        <v>41053</v>
      </c>
      <c r="C488" t="s">
        <v>332</v>
      </c>
      <c r="D488" s="27">
        <v>46402</v>
      </c>
      <c r="E488" s="26">
        <v>124000</v>
      </c>
      <c r="F488" s="26">
        <f t="shared" si="7"/>
        <v>0.124</v>
      </c>
      <c r="G488" t="s">
        <v>396</v>
      </c>
    </row>
    <row r="489" spans="1:7" x14ac:dyDescent="0.2">
      <c r="A489" s="27">
        <v>41051</v>
      </c>
      <c r="B489" s="27">
        <v>41053</v>
      </c>
      <c r="C489" t="s">
        <v>337</v>
      </c>
      <c r="D489" s="27">
        <v>50086</v>
      </c>
      <c r="E489" s="26">
        <v>843000</v>
      </c>
      <c r="F489" s="26">
        <f t="shared" si="7"/>
        <v>0.84299999999999997</v>
      </c>
      <c r="G489" t="s">
        <v>396</v>
      </c>
    </row>
    <row r="490" spans="1:7" x14ac:dyDescent="0.2">
      <c r="A490" s="27">
        <v>41059</v>
      </c>
      <c r="B490" s="27">
        <v>41059</v>
      </c>
      <c r="C490" t="s">
        <v>360</v>
      </c>
      <c r="D490" s="27">
        <v>43250</v>
      </c>
      <c r="E490" s="26">
        <v>2500000</v>
      </c>
      <c r="F490" s="26">
        <f t="shared" si="7"/>
        <v>2.5</v>
      </c>
      <c r="G490" t="s">
        <v>109</v>
      </c>
    </row>
    <row r="491" spans="1:7" x14ac:dyDescent="0.2">
      <c r="A491" s="27">
        <v>41065</v>
      </c>
      <c r="B491" s="27">
        <v>41067</v>
      </c>
      <c r="C491" t="s">
        <v>361</v>
      </c>
      <c r="D491" s="27">
        <v>41431</v>
      </c>
      <c r="E491" s="26">
        <v>2425000</v>
      </c>
      <c r="F491" s="26">
        <f t="shared" si="7"/>
        <v>2.4249999999999998</v>
      </c>
      <c r="G491" t="s">
        <v>324</v>
      </c>
    </row>
    <row r="492" spans="1:7" x14ac:dyDescent="0.2">
      <c r="A492" s="27">
        <v>41065</v>
      </c>
      <c r="B492" s="27">
        <v>41067</v>
      </c>
      <c r="C492" t="s">
        <v>299</v>
      </c>
      <c r="D492" s="27">
        <v>42840</v>
      </c>
      <c r="E492" s="26">
        <v>2680000</v>
      </c>
      <c r="F492" s="26">
        <f t="shared" si="7"/>
        <v>2.68</v>
      </c>
      <c r="G492" t="s">
        <v>103</v>
      </c>
    </row>
    <row r="493" spans="1:7" x14ac:dyDescent="0.2">
      <c r="A493" s="27">
        <v>41065</v>
      </c>
      <c r="B493" s="27">
        <v>41067</v>
      </c>
      <c r="C493" t="s">
        <v>300</v>
      </c>
      <c r="D493" s="27">
        <v>44696</v>
      </c>
      <c r="E493" s="26">
        <v>4652000</v>
      </c>
      <c r="F493" s="26">
        <f t="shared" si="7"/>
        <v>4.6520000000000001</v>
      </c>
      <c r="G493" t="s">
        <v>103</v>
      </c>
    </row>
    <row r="494" spans="1:7" x14ac:dyDescent="0.2">
      <c r="A494" s="27">
        <v>41065</v>
      </c>
      <c r="B494" s="27">
        <v>41067</v>
      </c>
      <c r="C494" t="s">
        <v>273</v>
      </c>
      <c r="D494" s="27">
        <v>48380</v>
      </c>
      <c r="E494" s="26">
        <v>4410000</v>
      </c>
      <c r="F494" s="26">
        <f t="shared" si="7"/>
        <v>4.41</v>
      </c>
      <c r="G494" t="s">
        <v>103</v>
      </c>
    </row>
    <row r="495" spans="1:7" x14ac:dyDescent="0.2">
      <c r="A495" s="27">
        <v>41072</v>
      </c>
      <c r="B495" s="27">
        <v>41074</v>
      </c>
      <c r="C495" t="s">
        <v>362</v>
      </c>
      <c r="D495" s="27">
        <v>0</v>
      </c>
      <c r="E495" s="26">
        <v>726000</v>
      </c>
      <c r="F495" s="26">
        <f t="shared" si="7"/>
        <v>0.72599999999999998</v>
      </c>
      <c r="G495" t="s">
        <v>397</v>
      </c>
    </row>
    <row r="496" spans="1:7" x14ac:dyDescent="0.2">
      <c r="A496" s="27">
        <v>41072</v>
      </c>
      <c r="B496" s="27">
        <v>41074</v>
      </c>
      <c r="C496" t="s">
        <v>330</v>
      </c>
      <c r="D496" s="27">
        <v>43146</v>
      </c>
      <c r="E496" s="26">
        <v>1146000</v>
      </c>
      <c r="F496" s="26">
        <f t="shared" si="7"/>
        <v>1.1459999999999999</v>
      </c>
      <c r="G496" t="s">
        <v>396</v>
      </c>
    </row>
    <row r="497" spans="1:7" x14ac:dyDescent="0.2">
      <c r="A497" s="27">
        <v>41072</v>
      </c>
      <c r="B497" s="27">
        <v>41074</v>
      </c>
      <c r="C497" t="s">
        <v>331</v>
      </c>
      <c r="D497" s="27">
        <v>44576</v>
      </c>
      <c r="E497" s="26">
        <v>101000</v>
      </c>
      <c r="F497" s="26">
        <f t="shared" si="7"/>
        <v>0.10100000000000001</v>
      </c>
      <c r="G497" t="s">
        <v>396</v>
      </c>
    </row>
    <row r="498" spans="1:7" x14ac:dyDescent="0.2">
      <c r="A498" s="27">
        <v>41072</v>
      </c>
      <c r="B498" s="27">
        <v>41074</v>
      </c>
      <c r="C498" t="s">
        <v>332</v>
      </c>
      <c r="D498" s="27">
        <v>46402</v>
      </c>
      <c r="E498" s="26">
        <v>31000</v>
      </c>
      <c r="F498" s="26">
        <f t="shared" si="7"/>
        <v>3.1E-2</v>
      </c>
      <c r="G498" t="s">
        <v>396</v>
      </c>
    </row>
    <row r="499" spans="1:7" x14ac:dyDescent="0.2">
      <c r="A499" s="27">
        <v>41072</v>
      </c>
      <c r="B499" s="27">
        <v>41074</v>
      </c>
      <c r="C499" t="s">
        <v>337</v>
      </c>
      <c r="D499" s="27">
        <v>50086</v>
      </c>
      <c r="E499" s="26">
        <v>259000</v>
      </c>
      <c r="F499" s="26">
        <f t="shared" si="7"/>
        <v>0.25900000000000001</v>
      </c>
      <c r="G499" t="s">
        <v>396</v>
      </c>
    </row>
    <row r="500" spans="1:7" x14ac:dyDescent="0.2">
      <c r="A500" s="27">
        <v>41079</v>
      </c>
      <c r="B500" s="27">
        <v>41081</v>
      </c>
      <c r="C500" t="s">
        <v>363</v>
      </c>
      <c r="D500" s="27">
        <v>41172</v>
      </c>
      <c r="E500" s="26">
        <v>1685000</v>
      </c>
      <c r="F500" s="26">
        <f t="shared" si="7"/>
        <v>1.6850000000000001</v>
      </c>
      <c r="G500" t="s">
        <v>323</v>
      </c>
    </row>
    <row r="501" spans="1:7" x14ac:dyDescent="0.2">
      <c r="A501" s="27">
        <v>41079</v>
      </c>
      <c r="B501" s="27">
        <v>41081</v>
      </c>
      <c r="C501" t="s">
        <v>364</v>
      </c>
      <c r="D501" s="27">
        <v>41431</v>
      </c>
      <c r="E501" s="26">
        <v>1271400</v>
      </c>
      <c r="F501" s="26">
        <f t="shared" si="7"/>
        <v>1.2714000000000001</v>
      </c>
      <c r="G501" t="s">
        <v>324</v>
      </c>
    </row>
    <row r="502" spans="1:7" x14ac:dyDescent="0.2">
      <c r="A502" s="27">
        <v>41079</v>
      </c>
      <c r="B502" s="27">
        <v>41081</v>
      </c>
      <c r="C502" t="s">
        <v>300</v>
      </c>
      <c r="D502" s="27">
        <v>44696</v>
      </c>
      <c r="E502" s="26">
        <v>4972000</v>
      </c>
      <c r="F502" s="26">
        <f t="shared" si="7"/>
        <v>4.9720000000000004</v>
      </c>
      <c r="G502" t="s">
        <v>103</v>
      </c>
    </row>
    <row r="503" spans="1:7" x14ac:dyDescent="0.2">
      <c r="A503" s="27">
        <v>41079</v>
      </c>
      <c r="B503" s="27">
        <v>41081</v>
      </c>
      <c r="C503" t="s">
        <v>290</v>
      </c>
      <c r="D503" s="27">
        <v>46522</v>
      </c>
      <c r="E503" s="26">
        <v>2540000</v>
      </c>
      <c r="F503" s="26">
        <f t="shared" si="7"/>
        <v>2.54</v>
      </c>
      <c r="G503" t="s">
        <v>103</v>
      </c>
    </row>
    <row r="504" spans="1:7" x14ac:dyDescent="0.2">
      <c r="A504" s="27">
        <v>41079</v>
      </c>
      <c r="B504" s="27">
        <v>41081</v>
      </c>
      <c r="C504" t="s">
        <v>273</v>
      </c>
      <c r="D504" s="27">
        <v>48380</v>
      </c>
      <c r="E504" s="26">
        <v>2848000</v>
      </c>
      <c r="F504" s="26">
        <f t="shared" si="7"/>
        <v>2.8479999999999999</v>
      </c>
      <c r="G504" t="s">
        <v>103</v>
      </c>
    </row>
    <row r="505" spans="1:7" x14ac:dyDescent="0.2">
      <c r="A505" s="27">
        <v>41086</v>
      </c>
      <c r="B505" s="27">
        <v>41088</v>
      </c>
      <c r="C505" t="s">
        <v>330</v>
      </c>
      <c r="D505" s="27">
        <v>43146</v>
      </c>
      <c r="E505" s="26">
        <v>916000</v>
      </c>
      <c r="F505" s="26">
        <f t="shared" si="7"/>
        <v>0.91600000000000004</v>
      </c>
      <c r="G505" t="s">
        <v>396</v>
      </c>
    </row>
    <row r="506" spans="1:7" x14ac:dyDescent="0.2">
      <c r="A506" s="27">
        <v>41086</v>
      </c>
      <c r="B506" s="27">
        <v>41088</v>
      </c>
      <c r="C506" t="s">
        <v>331</v>
      </c>
      <c r="D506" s="27">
        <v>44576</v>
      </c>
      <c r="E506" s="26">
        <v>266000</v>
      </c>
      <c r="F506" s="26">
        <f t="shared" si="7"/>
        <v>0.26600000000000001</v>
      </c>
      <c r="G506" t="s">
        <v>396</v>
      </c>
    </row>
    <row r="507" spans="1:7" x14ac:dyDescent="0.2">
      <c r="A507" s="27">
        <v>41086</v>
      </c>
      <c r="B507" s="27">
        <v>41088</v>
      </c>
      <c r="C507" t="s">
        <v>332</v>
      </c>
      <c r="D507" s="27">
        <v>46402</v>
      </c>
      <c r="E507" s="26">
        <v>261000</v>
      </c>
      <c r="F507" s="26">
        <f t="shared" si="7"/>
        <v>0.26100000000000001</v>
      </c>
      <c r="G507" t="s">
        <v>396</v>
      </c>
    </row>
    <row r="508" spans="1:7" x14ac:dyDescent="0.2">
      <c r="A508" s="27">
        <v>41086</v>
      </c>
      <c r="B508" s="27">
        <v>41088</v>
      </c>
      <c r="C508" t="s">
        <v>337</v>
      </c>
      <c r="D508" s="27">
        <v>50086</v>
      </c>
      <c r="E508" s="26">
        <v>150000</v>
      </c>
      <c r="F508" s="26">
        <f t="shared" si="7"/>
        <v>0.15</v>
      </c>
      <c r="G508" t="s">
        <v>396</v>
      </c>
    </row>
    <row r="509" spans="1:7" x14ac:dyDescent="0.2">
      <c r="A509" s="27">
        <v>41088</v>
      </c>
      <c r="B509" s="27">
        <v>41088</v>
      </c>
      <c r="C509" t="s">
        <v>365</v>
      </c>
      <c r="D509" s="27">
        <v>42183</v>
      </c>
      <c r="E509" s="26">
        <v>1000000</v>
      </c>
      <c r="F509" s="26">
        <f t="shared" si="7"/>
        <v>1</v>
      </c>
      <c r="G509" t="s">
        <v>109</v>
      </c>
    </row>
    <row r="510" spans="1:7" x14ac:dyDescent="0.2">
      <c r="A510" s="27">
        <v>41088</v>
      </c>
      <c r="B510" s="27">
        <v>41088</v>
      </c>
      <c r="C510" t="s">
        <v>366</v>
      </c>
      <c r="D510" s="27">
        <v>44010</v>
      </c>
      <c r="E510" s="26">
        <v>1000000</v>
      </c>
      <c r="F510" s="26">
        <f t="shared" si="7"/>
        <v>1</v>
      </c>
      <c r="G510" t="s">
        <v>109</v>
      </c>
    </row>
    <row r="511" spans="1:7" x14ac:dyDescent="0.2">
      <c r="A511" s="27">
        <v>41093</v>
      </c>
      <c r="B511" s="27">
        <v>41095</v>
      </c>
      <c r="C511" t="s">
        <v>367</v>
      </c>
      <c r="D511" s="27">
        <v>41459</v>
      </c>
      <c r="E511" s="26">
        <v>792700</v>
      </c>
      <c r="F511" s="26">
        <f t="shared" si="7"/>
        <v>0.79269999999999996</v>
      </c>
      <c r="G511" t="s">
        <v>324</v>
      </c>
    </row>
    <row r="512" spans="1:7" x14ac:dyDescent="0.2">
      <c r="A512" s="27">
        <v>41093</v>
      </c>
      <c r="B512" s="27">
        <v>41095</v>
      </c>
      <c r="C512" t="s">
        <v>300</v>
      </c>
      <c r="D512" s="27">
        <v>44696</v>
      </c>
      <c r="E512" s="26">
        <v>6483000</v>
      </c>
      <c r="F512" s="26">
        <f t="shared" si="7"/>
        <v>6.4829999999999997</v>
      </c>
      <c r="G512" t="s">
        <v>103</v>
      </c>
    </row>
    <row r="513" spans="1:7" x14ac:dyDescent="0.2">
      <c r="A513" s="27">
        <v>41093</v>
      </c>
      <c r="B513" s="27">
        <v>41095</v>
      </c>
      <c r="C513" t="s">
        <v>290</v>
      </c>
      <c r="D513" s="27">
        <v>46522</v>
      </c>
      <c r="E513" s="26">
        <v>3720000</v>
      </c>
      <c r="F513" s="26">
        <f t="shared" si="7"/>
        <v>3.72</v>
      </c>
      <c r="G513" t="s">
        <v>103</v>
      </c>
    </row>
    <row r="514" spans="1:7" x14ac:dyDescent="0.2">
      <c r="A514" s="27">
        <v>41093</v>
      </c>
      <c r="B514" s="27">
        <v>41095</v>
      </c>
      <c r="C514" t="s">
        <v>273</v>
      </c>
      <c r="D514" s="27">
        <v>48380</v>
      </c>
      <c r="E514" s="26">
        <v>5491500</v>
      </c>
      <c r="F514" s="26">
        <f t="shared" si="7"/>
        <v>5.4915000000000003</v>
      </c>
      <c r="G514" t="s">
        <v>103</v>
      </c>
    </row>
    <row r="515" spans="1:7" x14ac:dyDescent="0.2">
      <c r="A515" s="27">
        <v>41100</v>
      </c>
      <c r="B515" s="27">
        <v>41102</v>
      </c>
      <c r="C515" t="s">
        <v>368</v>
      </c>
      <c r="D515" s="27">
        <v>0</v>
      </c>
      <c r="E515" s="26">
        <v>181000</v>
      </c>
      <c r="F515" s="26">
        <f t="shared" ref="F515:F578" si="8">E515/1000000</f>
        <v>0.18099999999999999</v>
      </c>
      <c r="G515" t="s">
        <v>322</v>
      </c>
    </row>
    <row r="516" spans="1:7" x14ac:dyDescent="0.2">
      <c r="A516" s="27">
        <v>41100</v>
      </c>
      <c r="B516" s="27">
        <v>41102</v>
      </c>
      <c r="C516" t="s">
        <v>330</v>
      </c>
      <c r="D516" s="27">
        <v>43146</v>
      </c>
      <c r="E516" s="26">
        <v>646000</v>
      </c>
      <c r="F516" s="26">
        <f t="shared" si="8"/>
        <v>0.64600000000000002</v>
      </c>
      <c r="G516" t="s">
        <v>396</v>
      </c>
    </row>
    <row r="517" spans="1:7" x14ac:dyDescent="0.2">
      <c r="A517" s="27">
        <v>41100</v>
      </c>
      <c r="B517" s="27">
        <v>41102</v>
      </c>
      <c r="C517" t="s">
        <v>331</v>
      </c>
      <c r="D517" s="27">
        <v>44576</v>
      </c>
      <c r="E517" s="26">
        <v>131000</v>
      </c>
      <c r="F517" s="26">
        <f t="shared" si="8"/>
        <v>0.13100000000000001</v>
      </c>
      <c r="G517" t="s">
        <v>396</v>
      </c>
    </row>
    <row r="518" spans="1:7" x14ac:dyDescent="0.2">
      <c r="A518" s="27">
        <v>41100</v>
      </c>
      <c r="B518" s="27">
        <v>41102</v>
      </c>
      <c r="C518" t="s">
        <v>332</v>
      </c>
      <c r="D518" s="27">
        <v>46402</v>
      </c>
      <c r="E518" s="26">
        <v>96000</v>
      </c>
      <c r="F518" s="26">
        <f t="shared" si="8"/>
        <v>9.6000000000000002E-2</v>
      </c>
      <c r="G518" t="s">
        <v>396</v>
      </c>
    </row>
    <row r="519" spans="1:7" x14ac:dyDescent="0.2">
      <c r="A519" s="27">
        <v>41100</v>
      </c>
      <c r="B519" s="27">
        <v>41102</v>
      </c>
      <c r="C519" t="s">
        <v>337</v>
      </c>
      <c r="D519" s="27">
        <v>50086</v>
      </c>
      <c r="E519" s="26">
        <v>163000</v>
      </c>
      <c r="F519" s="26">
        <f t="shared" si="8"/>
        <v>0.16300000000000001</v>
      </c>
      <c r="G519" t="s">
        <v>396</v>
      </c>
    </row>
    <row r="520" spans="1:7" x14ac:dyDescent="0.2">
      <c r="A520" s="27">
        <v>41107</v>
      </c>
      <c r="B520" s="27">
        <v>41109</v>
      </c>
      <c r="C520" t="s">
        <v>369</v>
      </c>
      <c r="D520" s="27">
        <v>41200</v>
      </c>
      <c r="E520" s="26">
        <v>4330000</v>
      </c>
      <c r="F520" s="26">
        <f t="shared" si="8"/>
        <v>4.33</v>
      </c>
      <c r="G520" t="s">
        <v>323</v>
      </c>
    </row>
    <row r="521" spans="1:7" x14ac:dyDescent="0.2">
      <c r="A521" s="27">
        <v>41107</v>
      </c>
      <c r="B521" s="27">
        <v>41109</v>
      </c>
      <c r="C521" t="s">
        <v>370</v>
      </c>
      <c r="D521" s="27">
        <v>41459</v>
      </c>
      <c r="E521" s="26">
        <v>2654500</v>
      </c>
      <c r="F521" s="26">
        <f t="shared" si="8"/>
        <v>2.6545000000000001</v>
      </c>
      <c r="G521" t="s">
        <v>324</v>
      </c>
    </row>
    <row r="522" spans="1:7" x14ac:dyDescent="0.2">
      <c r="A522" s="27">
        <v>41107</v>
      </c>
      <c r="B522" s="27">
        <v>41109</v>
      </c>
      <c r="C522" t="s">
        <v>299</v>
      </c>
      <c r="D522" s="27">
        <v>42840</v>
      </c>
      <c r="E522" s="26">
        <v>2800000</v>
      </c>
      <c r="F522" s="26">
        <f t="shared" si="8"/>
        <v>2.8</v>
      </c>
      <c r="G522" t="s">
        <v>103</v>
      </c>
    </row>
    <row r="523" spans="1:7" x14ac:dyDescent="0.2">
      <c r="A523" s="27">
        <v>41107</v>
      </c>
      <c r="B523" s="27">
        <v>41109</v>
      </c>
      <c r="C523" t="s">
        <v>273</v>
      </c>
      <c r="D523" s="27">
        <v>48380</v>
      </c>
      <c r="E523" s="26">
        <v>12502200</v>
      </c>
      <c r="F523" s="26">
        <f t="shared" si="8"/>
        <v>12.5022</v>
      </c>
      <c r="G523" t="s">
        <v>103</v>
      </c>
    </row>
    <row r="524" spans="1:7" x14ac:dyDescent="0.2">
      <c r="A524" s="27">
        <v>41107</v>
      </c>
      <c r="B524" s="27">
        <v>41109</v>
      </c>
      <c r="C524" t="s">
        <v>335</v>
      </c>
      <c r="D524" s="27">
        <v>51971</v>
      </c>
      <c r="E524" s="26">
        <v>5403000</v>
      </c>
      <c r="F524" s="26">
        <f t="shared" si="8"/>
        <v>5.4029999999999996</v>
      </c>
      <c r="G524" t="s">
        <v>103</v>
      </c>
    </row>
    <row r="525" spans="1:7" x14ac:dyDescent="0.2">
      <c r="A525" s="27">
        <v>41114</v>
      </c>
      <c r="B525" s="27">
        <v>41116</v>
      </c>
      <c r="C525" t="s">
        <v>371</v>
      </c>
      <c r="D525" s="27">
        <v>0</v>
      </c>
      <c r="E525" s="26">
        <v>341000</v>
      </c>
      <c r="F525" s="26">
        <f t="shared" si="8"/>
        <v>0.34100000000000003</v>
      </c>
      <c r="G525" t="s">
        <v>322</v>
      </c>
    </row>
    <row r="526" spans="1:7" x14ac:dyDescent="0.2">
      <c r="A526" s="27">
        <v>41114</v>
      </c>
      <c r="B526" s="27">
        <v>41116</v>
      </c>
      <c r="C526" t="s">
        <v>330</v>
      </c>
      <c r="D526" s="27">
        <v>43146</v>
      </c>
      <c r="E526" s="26">
        <v>731000</v>
      </c>
      <c r="F526" s="26">
        <f t="shared" si="8"/>
        <v>0.73099999999999998</v>
      </c>
      <c r="G526" t="s">
        <v>396</v>
      </c>
    </row>
    <row r="527" spans="1:7" x14ac:dyDescent="0.2">
      <c r="A527" s="27">
        <v>41114</v>
      </c>
      <c r="B527" s="27">
        <v>41116</v>
      </c>
      <c r="C527" t="s">
        <v>331</v>
      </c>
      <c r="D527" s="27">
        <v>44576</v>
      </c>
      <c r="E527" s="26">
        <v>291000</v>
      </c>
      <c r="F527" s="26">
        <f t="shared" si="8"/>
        <v>0.29099999999999998</v>
      </c>
      <c r="G527" t="s">
        <v>396</v>
      </c>
    </row>
    <row r="528" spans="1:7" x14ac:dyDescent="0.2">
      <c r="A528" s="27">
        <v>41114</v>
      </c>
      <c r="B528" s="27">
        <v>41116</v>
      </c>
      <c r="C528" t="s">
        <v>332</v>
      </c>
      <c r="D528" s="27">
        <v>46402</v>
      </c>
      <c r="E528" s="26">
        <v>106000</v>
      </c>
      <c r="F528" s="26">
        <f t="shared" si="8"/>
        <v>0.106</v>
      </c>
      <c r="G528" t="s">
        <v>396</v>
      </c>
    </row>
    <row r="529" spans="1:7" x14ac:dyDescent="0.2">
      <c r="A529" s="27">
        <v>41114</v>
      </c>
      <c r="B529" s="27">
        <v>41116</v>
      </c>
      <c r="C529" t="s">
        <v>337</v>
      </c>
      <c r="D529" s="27">
        <v>50086</v>
      </c>
      <c r="E529" s="26">
        <v>530000</v>
      </c>
      <c r="F529" s="26">
        <f t="shared" si="8"/>
        <v>0.53</v>
      </c>
      <c r="G529" t="s">
        <v>396</v>
      </c>
    </row>
    <row r="530" spans="1:7" x14ac:dyDescent="0.2">
      <c r="A530" s="27">
        <v>41128</v>
      </c>
      <c r="B530" s="27">
        <v>41130</v>
      </c>
      <c r="C530" t="s">
        <v>372</v>
      </c>
      <c r="D530" s="27">
        <v>0</v>
      </c>
      <c r="E530" s="26">
        <v>336000</v>
      </c>
      <c r="F530" s="26">
        <f t="shared" si="8"/>
        <v>0.33600000000000002</v>
      </c>
      <c r="G530" t="s">
        <v>322</v>
      </c>
    </row>
    <row r="531" spans="1:7" x14ac:dyDescent="0.2">
      <c r="A531" s="27">
        <v>41128</v>
      </c>
      <c r="B531" s="27">
        <v>41130</v>
      </c>
      <c r="C531" t="s">
        <v>330</v>
      </c>
      <c r="D531" s="27">
        <v>43146</v>
      </c>
      <c r="E531" s="26">
        <v>726000</v>
      </c>
      <c r="F531" s="26">
        <f t="shared" si="8"/>
        <v>0.72599999999999998</v>
      </c>
      <c r="G531" t="s">
        <v>396</v>
      </c>
    </row>
    <row r="532" spans="1:7" x14ac:dyDescent="0.2">
      <c r="A532" s="27">
        <v>41128</v>
      </c>
      <c r="B532" s="27">
        <v>41130</v>
      </c>
      <c r="C532" t="s">
        <v>331</v>
      </c>
      <c r="D532" s="27">
        <v>44576</v>
      </c>
      <c r="E532" s="26">
        <v>176000</v>
      </c>
      <c r="F532" s="26">
        <f t="shared" si="8"/>
        <v>0.17599999999999999</v>
      </c>
      <c r="G532" t="s">
        <v>396</v>
      </c>
    </row>
    <row r="533" spans="1:7" x14ac:dyDescent="0.2">
      <c r="A533" s="27">
        <v>41128</v>
      </c>
      <c r="B533" s="27">
        <v>41130</v>
      </c>
      <c r="C533" t="s">
        <v>332</v>
      </c>
      <c r="D533" s="27">
        <v>46402</v>
      </c>
      <c r="E533" s="26">
        <v>106000</v>
      </c>
      <c r="F533" s="26">
        <f t="shared" si="8"/>
        <v>0.106</v>
      </c>
      <c r="G533" t="s">
        <v>396</v>
      </c>
    </row>
    <row r="534" spans="1:7" x14ac:dyDescent="0.2">
      <c r="A534" s="27">
        <v>41128</v>
      </c>
      <c r="B534" s="27">
        <v>41130</v>
      </c>
      <c r="C534" t="s">
        <v>337</v>
      </c>
      <c r="D534" s="27">
        <v>50086</v>
      </c>
      <c r="E534" s="26">
        <v>589000</v>
      </c>
      <c r="F534" s="26">
        <f t="shared" si="8"/>
        <v>0.58899999999999997</v>
      </c>
      <c r="G534" t="s">
        <v>396</v>
      </c>
    </row>
    <row r="535" spans="1:7" x14ac:dyDescent="0.2">
      <c r="A535" s="27">
        <v>41130</v>
      </c>
      <c r="B535" s="27">
        <v>41134</v>
      </c>
      <c r="C535" t="s">
        <v>373</v>
      </c>
      <c r="D535" s="27">
        <v>41225</v>
      </c>
      <c r="E535" s="26">
        <v>1169000</v>
      </c>
      <c r="F535" s="26">
        <f t="shared" si="8"/>
        <v>1.169</v>
      </c>
      <c r="G535" t="s">
        <v>323</v>
      </c>
    </row>
    <row r="536" spans="1:7" x14ac:dyDescent="0.2">
      <c r="A536" s="27">
        <v>41130</v>
      </c>
      <c r="B536" s="27">
        <v>41134</v>
      </c>
      <c r="C536" t="s">
        <v>374</v>
      </c>
      <c r="D536" s="27">
        <v>41498</v>
      </c>
      <c r="E536" s="26">
        <v>531000</v>
      </c>
      <c r="F536" s="26">
        <f t="shared" si="8"/>
        <v>0.53100000000000003</v>
      </c>
      <c r="G536" t="s">
        <v>324</v>
      </c>
    </row>
    <row r="537" spans="1:7" x14ac:dyDescent="0.2">
      <c r="A537" s="27">
        <v>41130</v>
      </c>
      <c r="B537" s="27">
        <v>41134</v>
      </c>
      <c r="C537" t="s">
        <v>375</v>
      </c>
      <c r="D537" s="27">
        <v>45061</v>
      </c>
      <c r="E537" s="26">
        <v>7471300</v>
      </c>
      <c r="F537" s="26">
        <f t="shared" si="8"/>
        <v>7.4713000000000003</v>
      </c>
      <c r="G537" t="s">
        <v>103</v>
      </c>
    </row>
    <row r="538" spans="1:7" x14ac:dyDescent="0.2">
      <c r="A538" s="27">
        <v>41130</v>
      </c>
      <c r="B538" s="27">
        <v>41134</v>
      </c>
      <c r="C538" t="s">
        <v>376</v>
      </c>
      <c r="D538" s="27">
        <v>46888</v>
      </c>
      <c r="E538" s="26">
        <v>7838200</v>
      </c>
      <c r="F538" s="26">
        <f t="shared" si="8"/>
        <v>7.8381999999999996</v>
      </c>
      <c r="G538" t="s">
        <v>103</v>
      </c>
    </row>
    <row r="539" spans="1:7" x14ac:dyDescent="0.2">
      <c r="A539" s="27">
        <v>41130</v>
      </c>
      <c r="B539" s="27">
        <v>41134</v>
      </c>
      <c r="C539" t="s">
        <v>335</v>
      </c>
      <c r="D539" s="27">
        <v>51971</v>
      </c>
      <c r="E539" s="26">
        <v>3007000</v>
      </c>
      <c r="F539" s="26">
        <f t="shared" si="8"/>
        <v>3.0070000000000001</v>
      </c>
      <c r="G539" t="s">
        <v>103</v>
      </c>
    </row>
    <row r="540" spans="1:7" x14ac:dyDescent="0.2">
      <c r="A540" s="27">
        <v>41149</v>
      </c>
      <c r="B540" s="27">
        <v>41151</v>
      </c>
      <c r="C540" t="s">
        <v>374</v>
      </c>
      <c r="D540" s="27">
        <v>41498</v>
      </c>
      <c r="E540" s="26">
        <v>666300</v>
      </c>
      <c r="F540" s="26">
        <f t="shared" si="8"/>
        <v>0.6663</v>
      </c>
      <c r="G540" t="s">
        <v>324</v>
      </c>
    </row>
    <row r="541" spans="1:7" x14ac:dyDescent="0.2">
      <c r="A541" s="27">
        <v>41149</v>
      </c>
      <c r="B541" s="27">
        <v>41151</v>
      </c>
      <c r="C541" t="s">
        <v>299</v>
      </c>
      <c r="D541" s="27">
        <v>42840</v>
      </c>
      <c r="E541" s="26">
        <v>887000</v>
      </c>
      <c r="F541" s="26">
        <f t="shared" si="8"/>
        <v>0.88700000000000001</v>
      </c>
      <c r="G541" t="s">
        <v>103</v>
      </c>
    </row>
    <row r="542" spans="1:7" x14ac:dyDescent="0.2">
      <c r="A542" s="27">
        <v>41149</v>
      </c>
      <c r="B542" s="27">
        <v>41151</v>
      </c>
      <c r="C542" t="s">
        <v>375</v>
      </c>
      <c r="D542" s="27">
        <v>45061</v>
      </c>
      <c r="E542" s="26">
        <v>1530000</v>
      </c>
      <c r="F542" s="26">
        <f t="shared" si="8"/>
        <v>1.53</v>
      </c>
      <c r="G542" t="s">
        <v>103</v>
      </c>
    </row>
    <row r="543" spans="1:7" x14ac:dyDescent="0.2">
      <c r="A543" s="27">
        <v>41149</v>
      </c>
      <c r="B543" s="27">
        <v>41151</v>
      </c>
      <c r="C543" t="s">
        <v>377</v>
      </c>
      <c r="D543" s="27">
        <v>48714</v>
      </c>
      <c r="E543" s="26">
        <v>4284500</v>
      </c>
      <c r="F543" s="26">
        <f t="shared" si="8"/>
        <v>4.2845000000000004</v>
      </c>
      <c r="G543" t="s">
        <v>103</v>
      </c>
    </row>
    <row r="544" spans="1:7" x14ac:dyDescent="0.2">
      <c r="A544" s="27">
        <v>41149</v>
      </c>
      <c r="B544" s="27">
        <v>41151</v>
      </c>
      <c r="C544" t="s">
        <v>335</v>
      </c>
      <c r="D544" s="27">
        <v>51971</v>
      </c>
      <c r="E544" s="26">
        <v>1149500</v>
      </c>
      <c r="F544" s="26">
        <f t="shared" si="8"/>
        <v>1.1495</v>
      </c>
      <c r="G544" t="s">
        <v>103</v>
      </c>
    </row>
    <row r="545" spans="1:7" x14ac:dyDescent="0.2">
      <c r="A545" s="27">
        <v>41156</v>
      </c>
      <c r="B545" s="27">
        <v>41158</v>
      </c>
      <c r="C545" t="s">
        <v>378</v>
      </c>
      <c r="D545" s="27">
        <v>0</v>
      </c>
      <c r="E545" s="26">
        <v>182000</v>
      </c>
      <c r="F545" s="26">
        <f t="shared" si="8"/>
        <v>0.182</v>
      </c>
      <c r="G545" t="s">
        <v>322</v>
      </c>
    </row>
    <row r="546" spans="1:7" x14ac:dyDescent="0.2">
      <c r="A546" s="27">
        <v>41156</v>
      </c>
      <c r="B546" s="27">
        <v>41158</v>
      </c>
      <c r="C546" t="s">
        <v>330</v>
      </c>
      <c r="D546" s="27">
        <v>43146</v>
      </c>
      <c r="E546" s="26">
        <v>870000</v>
      </c>
      <c r="F546" s="26">
        <f t="shared" si="8"/>
        <v>0.87</v>
      </c>
      <c r="G546" t="s">
        <v>396</v>
      </c>
    </row>
    <row r="547" spans="1:7" x14ac:dyDescent="0.2">
      <c r="A547" s="27">
        <v>41156</v>
      </c>
      <c r="B547" s="27">
        <v>41158</v>
      </c>
      <c r="C547" t="s">
        <v>331</v>
      </c>
      <c r="D547" s="27">
        <v>44576</v>
      </c>
      <c r="E547" s="26">
        <v>390000</v>
      </c>
      <c r="F547" s="26">
        <f t="shared" si="8"/>
        <v>0.39</v>
      </c>
      <c r="G547" t="s">
        <v>396</v>
      </c>
    </row>
    <row r="548" spans="1:7" x14ac:dyDescent="0.2">
      <c r="A548" s="27">
        <v>41156</v>
      </c>
      <c r="B548" s="27">
        <v>41158</v>
      </c>
      <c r="C548" t="s">
        <v>332</v>
      </c>
      <c r="D548" s="27">
        <v>46402</v>
      </c>
      <c r="E548" s="26">
        <v>139000</v>
      </c>
      <c r="F548" s="26">
        <f t="shared" si="8"/>
        <v>0.13900000000000001</v>
      </c>
      <c r="G548" t="s">
        <v>396</v>
      </c>
    </row>
    <row r="549" spans="1:7" x14ac:dyDescent="0.2">
      <c r="A549" s="27">
        <v>41156</v>
      </c>
      <c r="B549" s="27">
        <v>41158</v>
      </c>
      <c r="C549" t="s">
        <v>337</v>
      </c>
      <c r="D549" s="27">
        <v>50086</v>
      </c>
      <c r="E549" s="26">
        <v>402000</v>
      </c>
      <c r="F549" s="26">
        <f t="shared" si="8"/>
        <v>0.40200000000000002</v>
      </c>
      <c r="G549" t="s">
        <v>396</v>
      </c>
    </row>
    <row r="550" spans="1:7" x14ac:dyDescent="0.2">
      <c r="A550" s="27">
        <v>41163</v>
      </c>
      <c r="B550" s="27">
        <v>41165</v>
      </c>
      <c r="C550" t="s">
        <v>379</v>
      </c>
      <c r="D550" s="27">
        <v>41255</v>
      </c>
      <c r="E550" s="26">
        <v>4487000</v>
      </c>
      <c r="F550" s="26">
        <f t="shared" si="8"/>
        <v>4.4870000000000001</v>
      </c>
      <c r="G550" t="s">
        <v>323</v>
      </c>
    </row>
    <row r="551" spans="1:7" x14ac:dyDescent="0.2">
      <c r="A551" s="27">
        <v>41163</v>
      </c>
      <c r="B551" s="27">
        <v>41165</v>
      </c>
      <c r="C551" t="s">
        <v>380</v>
      </c>
      <c r="D551" s="27">
        <v>41164</v>
      </c>
      <c r="E551" s="26">
        <v>1785000</v>
      </c>
      <c r="F551" s="26">
        <f t="shared" si="8"/>
        <v>1.7849999999999999</v>
      </c>
      <c r="G551" t="s">
        <v>324</v>
      </c>
    </row>
    <row r="552" spans="1:7" x14ac:dyDescent="0.2">
      <c r="A552" s="27">
        <v>41163</v>
      </c>
      <c r="B552" s="27">
        <v>41165</v>
      </c>
      <c r="C552" t="s">
        <v>375</v>
      </c>
      <c r="D552" s="27">
        <v>45061</v>
      </c>
      <c r="E552" s="26">
        <v>2121500</v>
      </c>
      <c r="F552" s="26">
        <f t="shared" si="8"/>
        <v>2.1215000000000002</v>
      </c>
      <c r="G552" t="s">
        <v>103</v>
      </c>
    </row>
    <row r="553" spans="1:7" x14ac:dyDescent="0.2">
      <c r="A553" s="27">
        <v>41163</v>
      </c>
      <c r="B553" s="27">
        <v>41165</v>
      </c>
      <c r="C553" t="s">
        <v>376</v>
      </c>
      <c r="D553" s="27">
        <v>46888</v>
      </c>
      <c r="E553" s="26">
        <v>1750500</v>
      </c>
      <c r="F553" s="26">
        <f t="shared" si="8"/>
        <v>1.7504999999999999</v>
      </c>
      <c r="G553" t="s">
        <v>103</v>
      </c>
    </row>
    <row r="554" spans="1:7" x14ac:dyDescent="0.2">
      <c r="A554" s="27">
        <v>41163</v>
      </c>
      <c r="B554" s="27">
        <v>41165</v>
      </c>
      <c r="C554" t="s">
        <v>377</v>
      </c>
      <c r="D554" s="27">
        <v>48714</v>
      </c>
      <c r="E554" s="26">
        <v>3973000</v>
      </c>
      <c r="F554" s="26">
        <f t="shared" si="8"/>
        <v>3.9729999999999999</v>
      </c>
      <c r="G554" t="s">
        <v>103</v>
      </c>
    </row>
    <row r="555" spans="1:7" x14ac:dyDescent="0.2">
      <c r="A555" s="27">
        <v>41170</v>
      </c>
      <c r="B555" s="27">
        <v>41172</v>
      </c>
      <c r="C555" t="s">
        <v>381</v>
      </c>
      <c r="D555" s="27">
        <v>0</v>
      </c>
      <c r="E555" s="26">
        <v>151000</v>
      </c>
      <c r="F555" s="26">
        <f t="shared" si="8"/>
        <v>0.151</v>
      </c>
      <c r="G555" t="s">
        <v>322</v>
      </c>
    </row>
    <row r="556" spans="1:7" x14ac:dyDescent="0.2">
      <c r="A556" s="27">
        <v>41170</v>
      </c>
      <c r="B556" s="27">
        <v>41172</v>
      </c>
      <c r="C556" t="s">
        <v>330</v>
      </c>
      <c r="D556" s="27">
        <v>43146</v>
      </c>
      <c r="E556" s="26">
        <v>741000</v>
      </c>
      <c r="F556" s="26">
        <f t="shared" si="8"/>
        <v>0.74099999999999999</v>
      </c>
      <c r="G556" t="s">
        <v>396</v>
      </c>
    </row>
    <row r="557" spans="1:7" x14ac:dyDescent="0.2">
      <c r="A557" s="27">
        <v>41170</v>
      </c>
      <c r="B557" s="27">
        <v>41172</v>
      </c>
      <c r="C557" t="s">
        <v>331</v>
      </c>
      <c r="D557" s="27">
        <v>44576</v>
      </c>
      <c r="E557" s="26">
        <v>241000</v>
      </c>
      <c r="F557" s="26">
        <f t="shared" si="8"/>
        <v>0.24099999999999999</v>
      </c>
      <c r="G557" t="s">
        <v>396</v>
      </c>
    </row>
    <row r="558" spans="1:7" x14ac:dyDescent="0.2">
      <c r="A558" s="27">
        <v>41170</v>
      </c>
      <c r="B558" s="27">
        <v>41172</v>
      </c>
      <c r="C558" t="s">
        <v>332</v>
      </c>
      <c r="D558" s="27">
        <v>46402</v>
      </c>
      <c r="E558" s="26">
        <v>26000</v>
      </c>
      <c r="F558" s="26">
        <f t="shared" si="8"/>
        <v>2.5999999999999999E-2</v>
      </c>
      <c r="G558" t="s">
        <v>396</v>
      </c>
    </row>
    <row r="559" spans="1:7" x14ac:dyDescent="0.2">
      <c r="A559" s="27">
        <v>41170</v>
      </c>
      <c r="B559" s="27">
        <v>41172</v>
      </c>
      <c r="C559" t="s">
        <v>337</v>
      </c>
      <c r="D559" s="27">
        <v>50086</v>
      </c>
      <c r="E559" s="26">
        <v>206000</v>
      </c>
      <c r="F559" s="26">
        <f t="shared" si="8"/>
        <v>0.20599999999999999</v>
      </c>
      <c r="G559" t="s">
        <v>396</v>
      </c>
    </row>
    <row r="560" spans="1:7" x14ac:dyDescent="0.2">
      <c r="A560" s="27">
        <v>41177</v>
      </c>
      <c r="B560" s="27">
        <v>41179</v>
      </c>
      <c r="C560" t="s">
        <v>380</v>
      </c>
      <c r="D560" s="27">
        <v>41529</v>
      </c>
      <c r="E560" s="26">
        <v>1796000</v>
      </c>
      <c r="F560" s="26">
        <f t="shared" si="8"/>
        <v>1.796</v>
      </c>
      <c r="G560" t="s">
        <v>324</v>
      </c>
    </row>
    <row r="561" spans="1:7" x14ac:dyDescent="0.2">
      <c r="A561" s="27">
        <v>41177</v>
      </c>
      <c r="B561" s="27">
        <v>41179</v>
      </c>
      <c r="C561" t="s">
        <v>299</v>
      </c>
      <c r="D561" s="27">
        <v>42840</v>
      </c>
      <c r="E561" s="26">
        <v>1761000</v>
      </c>
      <c r="F561" s="26">
        <f t="shared" si="8"/>
        <v>1.7609999999999999</v>
      </c>
      <c r="G561" t="s">
        <v>103</v>
      </c>
    </row>
    <row r="562" spans="1:7" x14ac:dyDescent="0.2">
      <c r="A562" s="27">
        <v>41177</v>
      </c>
      <c r="B562" s="27">
        <v>41179</v>
      </c>
      <c r="C562" t="s">
        <v>375</v>
      </c>
      <c r="D562" s="27">
        <v>45061</v>
      </c>
      <c r="E562" s="26">
        <v>4200800</v>
      </c>
      <c r="F562" s="26">
        <f t="shared" si="8"/>
        <v>4.2008000000000001</v>
      </c>
      <c r="G562" t="s">
        <v>103</v>
      </c>
    </row>
    <row r="563" spans="1:7" x14ac:dyDescent="0.2">
      <c r="A563" s="27">
        <v>41177</v>
      </c>
      <c r="B563" s="27">
        <v>41179</v>
      </c>
      <c r="C563" t="s">
        <v>377</v>
      </c>
      <c r="D563" s="27">
        <v>48714</v>
      </c>
      <c r="E563" s="26">
        <v>4118000</v>
      </c>
      <c r="F563" s="26">
        <f t="shared" si="8"/>
        <v>4.1180000000000003</v>
      </c>
      <c r="G563" t="s">
        <v>103</v>
      </c>
    </row>
    <row r="564" spans="1:7" x14ac:dyDescent="0.2">
      <c r="A564" s="27">
        <v>41184</v>
      </c>
      <c r="B564" s="27">
        <v>41186</v>
      </c>
      <c r="C564" t="s">
        <v>382</v>
      </c>
      <c r="D564" s="27">
        <v>41367</v>
      </c>
      <c r="E564" s="26">
        <v>265000</v>
      </c>
      <c r="F564" s="26">
        <f t="shared" si="8"/>
        <v>0.26500000000000001</v>
      </c>
      <c r="G564" t="s">
        <v>322</v>
      </c>
    </row>
    <row r="565" spans="1:7" x14ac:dyDescent="0.2">
      <c r="A565" s="27">
        <v>41184</v>
      </c>
      <c r="B565" s="27">
        <v>41186</v>
      </c>
      <c r="C565" t="s">
        <v>330</v>
      </c>
      <c r="D565" s="27">
        <v>43146</v>
      </c>
      <c r="E565" s="26">
        <v>756000</v>
      </c>
      <c r="F565" s="26">
        <f t="shared" si="8"/>
        <v>0.75600000000000001</v>
      </c>
      <c r="G565" t="s">
        <v>396</v>
      </c>
    </row>
    <row r="566" spans="1:7" x14ac:dyDescent="0.2">
      <c r="A566" s="27">
        <v>41184</v>
      </c>
      <c r="B566" s="27">
        <v>41186</v>
      </c>
      <c r="C566" t="s">
        <v>331</v>
      </c>
      <c r="D566" s="27">
        <v>44576</v>
      </c>
      <c r="E566" s="26">
        <v>209000</v>
      </c>
      <c r="F566" s="26">
        <f t="shared" si="8"/>
        <v>0.20899999999999999</v>
      </c>
      <c r="G566" t="s">
        <v>396</v>
      </c>
    </row>
    <row r="567" spans="1:7" x14ac:dyDescent="0.2">
      <c r="A567" s="27">
        <v>41184</v>
      </c>
      <c r="B567" s="27">
        <v>41186</v>
      </c>
      <c r="C567" t="s">
        <v>332</v>
      </c>
      <c r="D567" s="27">
        <v>46402</v>
      </c>
      <c r="E567" s="26">
        <v>68000</v>
      </c>
      <c r="F567" s="26">
        <f t="shared" si="8"/>
        <v>6.8000000000000005E-2</v>
      </c>
      <c r="G567" t="s">
        <v>396</v>
      </c>
    </row>
    <row r="568" spans="1:7" x14ac:dyDescent="0.2">
      <c r="A568" s="27">
        <v>41184</v>
      </c>
      <c r="B568" s="27">
        <v>41186</v>
      </c>
      <c r="C568" t="s">
        <v>337</v>
      </c>
      <c r="D568" s="27">
        <v>50086</v>
      </c>
      <c r="E568" s="26">
        <v>102000</v>
      </c>
      <c r="F568" s="26">
        <f t="shared" si="8"/>
        <v>0.10199999999999999</v>
      </c>
      <c r="G568" t="s">
        <v>396</v>
      </c>
    </row>
    <row r="569" spans="1:7" x14ac:dyDescent="0.2">
      <c r="A569" s="27">
        <v>41186</v>
      </c>
      <c r="B569" s="27">
        <v>41190</v>
      </c>
      <c r="C569" t="s">
        <v>383</v>
      </c>
      <c r="D569" s="27">
        <v>41281</v>
      </c>
      <c r="E569" s="26">
        <v>3711000</v>
      </c>
      <c r="F569" s="26">
        <f t="shared" si="8"/>
        <v>3.7109999999999999</v>
      </c>
      <c r="G569" t="s">
        <v>323</v>
      </c>
    </row>
    <row r="570" spans="1:7" x14ac:dyDescent="0.2">
      <c r="A570" s="27">
        <v>41186</v>
      </c>
      <c r="B570" s="27">
        <v>41190</v>
      </c>
      <c r="C570" t="s">
        <v>384</v>
      </c>
      <c r="D570" s="27">
        <v>41554</v>
      </c>
      <c r="E570" s="26">
        <v>2450000</v>
      </c>
      <c r="F570" s="26">
        <f t="shared" si="8"/>
        <v>2.4500000000000002</v>
      </c>
      <c r="G570" t="s">
        <v>324</v>
      </c>
    </row>
    <row r="571" spans="1:7" x14ac:dyDescent="0.2">
      <c r="A571" s="27">
        <v>41186</v>
      </c>
      <c r="B571" s="27">
        <v>41190</v>
      </c>
      <c r="C571" t="s">
        <v>375</v>
      </c>
      <c r="D571" s="27">
        <v>45061</v>
      </c>
      <c r="E571" s="26">
        <v>3366000</v>
      </c>
      <c r="F571" s="26">
        <f t="shared" si="8"/>
        <v>3.3660000000000001</v>
      </c>
      <c r="G571" t="s">
        <v>103</v>
      </c>
    </row>
    <row r="572" spans="1:7" x14ac:dyDescent="0.2">
      <c r="A572" s="27">
        <v>41186</v>
      </c>
      <c r="B572" s="27">
        <v>41190</v>
      </c>
      <c r="C572" t="s">
        <v>376</v>
      </c>
      <c r="D572" s="27">
        <v>46888</v>
      </c>
      <c r="E572" s="26">
        <v>2547500</v>
      </c>
      <c r="F572" s="26">
        <f t="shared" si="8"/>
        <v>2.5474999999999999</v>
      </c>
      <c r="G572" t="s">
        <v>103</v>
      </c>
    </row>
    <row r="573" spans="1:7" x14ac:dyDescent="0.2">
      <c r="A573" s="27">
        <v>41186</v>
      </c>
      <c r="B573" s="27">
        <v>41190</v>
      </c>
      <c r="C573" t="s">
        <v>377</v>
      </c>
      <c r="D573" s="27">
        <v>48714</v>
      </c>
      <c r="E573" s="26">
        <v>6752400</v>
      </c>
      <c r="F573" s="26">
        <f t="shared" si="8"/>
        <v>6.7523999999999997</v>
      </c>
      <c r="G573" t="s">
        <v>103</v>
      </c>
    </row>
    <row r="574" spans="1:7" x14ac:dyDescent="0.2">
      <c r="A574" s="27">
        <v>41190</v>
      </c>
      <c r="B574" s="27">
        <v>41192</v>
      </c>
      <c r="C574" t="s">
        <v>385</v>
      </c>
      <c r="D574" s="27">
        <v>42292</v>
      </c>
      <c r="E574" s="26">
        <v>12765145</v>
      </c>
      <c r="F574" s="26">
        <f t="shared" si="8"/>
        <v>12.765145</v>
      </c>
      <c r="G574" t="s">
        <v>105</v>
      </c>
    </row>
    <row r="575" spans="1:7" x14ac:dyDescent="0.2">
      <c r="A575" s="27">
        <v>41198</v>
      </c>
      <c r="B575" s="27">
        <v>41200</v>
      </c>
      <c r="C575" t="s">
        <v>386</v>
      </c>
      <c r="D575" s="27">
        <v>41381</v>
      </c>
      <c r="E575" s="26">
        <v>226000</v>
      </c>
      <c r="F575" s="26">
        <f t="shared" si="8"/>
        <v>0.22600000000000001</v>
      </c>
      <c r="G575" t="s">
        <v>322</v>
      </c>
    </row>
    <row r="576" spans="1:7" x14ac:dyDescent="0.2">
      <c r="A576" s="27">
        <v>41198</v>
      </c>
      <c r="B576" s="27">
        <v>41200</v>
      </c>
      <c r="C576" t="s">
        <v>330</v>
      </c>
      <c r="D576" s="27">
        <v>43146</v>
      </c>
      <c r="E576" s="26">
        <v>1256000</v>
      </c>
      <c r="F576" s="26">
        <f t="shared" si="8"/>
        <v>1.256</v>
      </c>
      <c r="G576" t="s">
        <v>396</v>
      </c>
    </row>
    <row r="577" spans="1:7" x14ac:dyDescent="0.2">
      <c r="A577" s="27">
        <v>41198</v>
      </c>
      <c r="B577" s="27">
        <v>41200</v>
      </c>
      <c r="C577" t="s">
        <v>331</v>
      </c>
      <c r="D577" s="27">
        <v>44576</v>
      </c>
      <c r="E577" s="26">
        <v>193000</v>
      </c>
      <c r="F577" s="26">
        <f t="shared" si="8"/>
        <v>0.193</v>
      </c>
      <c r="G577" t="s">
        <v>396</v>
      </c>
    </row>
    <row r="578" spans="1:7" x14ac:dyDescent="0.2">
      <c r="A578" s="27">
        <v>41198</v>
      </c>
      <c r="B578" s="27">
        <v>41200</v>
      </c>
      <c r="C578" t="s">
        <v>332</v>
      </c>
      <c r="D578" s="27">
        <v>46402</v>
      </c>
      <c r="E578" s="26">
        <v>205000</v>
      </c>
      <c r="F578" s="26">
        <f t="shared" si="8"/>
        <v>0.20499999999999999</v>
      </c>
      <c r="G578" t="s">
        <v>396</v>
      </c>
    </row>
    <row r="579" spans="1:7" x14ac:dyDescent="0.2">
      <c r="A579" s="27">
        <v>41198</v>
      </c>
      <c r="B579" s="27">
        <v>41200</v>
      </c>
      <c r="C579" t="s">
        <v>337</v>
      </c>
      <c r="D579" s="27">
        <v>50086</v>
      </c>
      <c r="E579" s="26">
        <v>261000</v>
      </c>
      <c r="F579" s="26">
        <f t="shared" ref="F579:F642" si="9">E579/1000000</f>
        <v>0.26100000000000001</v>
      </c>
      <c r="G579" t="s">
        <v>396</v>
      </c>
    </row>
    <row r="580" spans="1:7" x14ac:dyDescent="0.2">
      <c r="A580" s="27">
        <v>41205</v>
      </c>
      <c r="B580" s="27">
        <v>41207</v>
      </c>
      <c r="C580" t="s">
        <v>384</v>
      </c>
      <c r="D580" s="27">
        <v>41554</v>
      </c>
      <c r="E580" s="26">
        <v>1510000</v>
      </c>
      <c r="F580" s="26">
        <f t="shared" si="9"/>
        <v>1.51</v>
      </c>
      <c r="G580" t="s">
        <v>324</v>
      </c>
    </row>
    <row r="581" spans="1:7" x14ac:dyDescent="0.2">
      <c r="A581" s="27">
        <v>41205</v>
      </c>
      <c r="B581" s="27">
        <v>41207</v>
      </c>
      <c r="C581" t="s">
        <v>387</v>
      </c>
      <c r="D581" s="27">
        <v>45061</v>
      </c>
      <c r="E581" s="26">
        <v>4306000</v>
      </c>
      <c r="F581" s="26">
        <f t="shared" si="9"/>
        <v>4.306</v>
      </c>
      <c r="G581" t="s">
        <v>103</v>
      </c>
    </row>
    <row r="582" spans="1:7" x14ac:dyDescent="0.2">
      <c r="A582" s="27">
        <v>41205</v>
      </c>
      <c r="B582" s="27">
        <v>41207</v>
      </c>
      <c r="C582" t="s">
        <v>375</v>
      </c>
      <c r="D582" s="27">
        <v>45061</v>
      </c>
      <c r="E582" s="26">
        <v>4917000</v>
      </c>
      <c r="F582" s="26">
        <f t="shared" si="9"/>
        <v>4.9169999999999998</v>
      </c>
      <c r="G582" t="s">
        <v>103</v>
      </c>
    </row>
    <row r="583" spans="1:7" x14ac:dyDescent="0.2">
      <c r="A583" s="27">
        <v>41205</v>
      </c>
      <c r="B583" s="27">
        <v>41207</v>
      </c>
      <c r="C583" t="s">
        <v>377</v>
      </c>
      <c r="D583" s="27">
        <v>48714</v>
      </c>
      <c r="E583" s="26">
        <v>7234000</v>
      </c>
      <c r="F583" s="26">
        <f t="shared" si="9"/>
        <v>7.234</v>
      </c>
      <c r="G583" t="s">
        <v>103</v>
      </c>
    </row>
    <row r="584" spans="1:7" x14ac:dyDescent="0.2">
      <c r="A584" s="27">
        <v>41212</v>
      </c>
      <c r="B584" s="27">
        <v>41214</v>
      </c>
      <c r="C584" t="s">
        <v>388</v>
      </c>
      <c r="D584" s="27">
        <v>41394</v>
      </c>
      <c r="E584" s="26">
        <v>921000</v>
      </c>
      <c r="F584" s="26">
        <f t="shared" si="9"/>
        <v>0.92100000000000004</v>
      </c>
      <c r="G584" t="s">
        <v>322</v>
      </c>
    </row>
    <row r="585" spans="1:7" x14ac:dyDescent="0.2">
      <c r="A585" s="27">
        <v>41212</v>
      </c>
      <c r="B585" s="27">
        <v>41214</v>
      </c>
      <c r="C585" t="s">
        <v>330</v>
      </c>
      <c r="D585" s="27">
        <v>43146</v>
      </c>
      <c r="E585" s="26">
        <v>1286000</v>
      </c>
      <c r="F585" s="26">
        <f t="shared" si="9"/>
        <v>1.286</v>
      </c>
      <c r="G585" t="s">
        <v>396</v>
      </c>
    </row>
    <row r="586" spans="1:7" x14ac:dyDescent="0.2">
      <c r="A586" s="27">
        <v>41212</v>
      </c>
      <c r="B586" s="27">
        <v>41214</v>
      </c>
      <c r="C586" t="s">
        <v>331</v>
      </c>
      <c r="D586" s="27">
        <v>44576</v>
      </c>
      <c r="E586" s="26">
        <v>63000</v>
      </c>
      <c r="F586" s="26">
        <f t="shared" si="9"/>
        <v>6.3E-2</v>
      </c>
      <c r="G586" t="s">
        <v>396</v>
      </c>
    </row>
    <row r="587" spans="1:7" x14ac:dyDescent="0.2">
      <c r="A587" s="27">
        <v>41212</v>
      </c>
      <c r="B587" s="27">
        <v>41214</v>
      </c>
      <c r="C587" t="s">
        <v>332</v>
      </c>
      <c r="D587" s="27">
        <v>46402</v>
      </c>
      <c r="E587" s="26">
        <v>66000</v>
      </c>
      <c r="F587" s="26">
        <f t="shared" si="9"/>
        <v>6.6000000000000003E-2</v>
      </c>
      <c r="G587" t="s">
        <v>396</v>
      </c>
    </row>
    <row r="588" spans="1:7" x14ac:dyDescent="0.2">
      <c r="A588" s="27">
        <v>41212</v>
      </c>
      <c r="B588" s="27">
        <v>41214</v>
      </c>
      <c r="C588" t="s">
        <v>337</v>
      </c>
      <c r="D588" s="27">
        <v>50086</v>
      </c>
      <c r="E588" s="26">
        <v>317000</v>
      </c>
      <c r="F588" s="26">
        <f t="shared" si="9"/>
        <v>0.317</v>
      </c>
      <c r="G588" t="s">
        <v>396</v>
      </c>
    </row>
    <row r="589" spans="1:7" x14ac:dyDescent="0.2">
      <c r="A589" s="27">
        <v>41225</v>
      </c>
      <c r="B589" s="27">
        <v>41227</v>
      </c>
      <c r="C589" t="s">
        <v>389</v>
      </c>
      <c r="D589" s="27">
        <v>41318</v>
      </c>
      <c r="E589" s="26">
        <v>4050000</v>
      </c>
      <c r="F589" s="26">
        <f t="shared" si="9"/>
        <v>4.05</v>
      </c>
      <c r="G589" t="s">
        <v>323</v>
      </c>
    </row>
    <row r="590" spans="1:7" x14ac:dyDescent="0.2">
      <c r="A590" s="27">
        <v>41225</v>
      </c>
      <c r="B590" s="27">
        <v>41227</v>
      </c>
      <c r="C590" t="s">
        <v>390</v>
      </c>
      <c r="D590" s="27">
        <v>41591</v>
      </c>
      <c r="E590" s="26">
        <v>2561000</v>
      </c>
      <c r="F590" s="26">
        <f t="shared" si="9"/>
        <v>2.5609999999999999</v>
      </c>
      <c r="G590" t="s">
        <v>324</v>
      </c>
    </row>
    <row r="591" spans="1:7" x14ac:dyDescent="0.2">
      <c r="A591" s="27">
        <v>41225</v>
      </c>
      <c r="B591" s="27">
        <v>41227</v>
      </c>
      <c r="C591" t="s">
        <v>387</v>
      </c>
      <c r="D591" s="27">
        <v>43235</v>
      </c>
      <c r="E591" s="26">
        <v>5177000</v>
      </c>
      <c r="F591" s="26">
        <f t="shared" si="9"/>
        <v>5.1769999999999996</v>
      </c>
      <c r="G591" t="s">
        <v>103</v>
      </c>
    </row>
    <row r="592" spans="1:7" x14ac:dyDescent="0.2">
      <c r="A592" s="27">
        <v>41225</v>
      </c>
      <c r="B592" s="27">
        <v>41227</v>
      </c>
      <c r="C592" t="s">
        <v>376</v>
      </c>
      <c r="D592" s="27">
        <v>46888</v>
      </c>
      <c r="E592" s="26">
        <v>9340000</v>
      </c>
      <c r="F592" s="26">
        <f t="shared" si="9"/>
        <v>9.34</v>
      </c>
      <c r="G592" t="s">
        <v>103</v>
      </c>
    </row>
    <row r="593" spans="1:7" x14ac:dyDescent="0.2">
      <c r="A593" s="27">
        <v>41225</v>
      </c>
      <c r="B593" s="27">
        <v>41227</v>
      </c>
      <c r="C593" t="s">
        <v>377</v>
      </c>
      <c r="D593" s="27">
        <v>48714</v>
      </c>
      <c r="E593" s="26">
        <v>7812000</v>
      </c>
      <c r="F593" s="26">
        <f t="shared" si="9"/>
        <v>7.8120000000000003</v>
      </c>
      <c r="G593" t="s">
        <v>103</v>
      </c>
    </row>
    <row r="594" spans="1:7" x14ac:dyDescent="0.2">
      <c r="A594" s="27">
        <v>41219</v>
      </c>
      <c r="B594" s="27">
        <v>41235</v>
      </c>
      <c r="C594" t="s">
        <v>391</v>
      </c>
      <c r="D594" s="27">
        <v>44887</v>
      </c>
      <c r="E594" s="26">
        <v>7012308</v>
      </c>
      <c r="F594" s="26">
        <f t="shared" si="9"/>
        <v>7.012308</v>
      </c>
      <c r="G594" t="s">
        <v>108</v>
      </c>
    </row>
    <row r="595" spans="1:7" x14ac:dyDescent="0.2">
      <c r="A595" s="27">
        <v>41227</v>
      </c>
      <c r="B595" s="27">
        <v>41234</v>
      </c>
      <c r="C595" t="s">
        <v>392</v>
      </c>
      <c r="D595" s="27">
        <v>44886</v>
      </c>
      <c r="E595" s="26">
        <v>9639000</v>
      </c>
      <c r="F595" s="26">
        <f t="shared" si="9"/>
        <v>9.6389999999999993</v>
      </c>
      <c r="G595" t="s">
        <v>399</v>
      </c>
    </row>
    <row r="596" spans="1:7" x14ac:dyDescent="0.2">
      <c r="A596" s="27">
        <v>41246</v>
      </c>
      <c r="B596" s="27">
        <v>41248</v>
      </c>
      <c r="C596" t="s">
        <v>393</v>
      </c>
      <c r="D596" s="27">
        <v>41337</v>
      </c>
      <c r="E596" s="26">
        <v>5236000</v>
      </c>
      <c r="F596" s="26">
        <f t="shared" si="9"/>
        <v>5.2359999999999998</v>
      </c>
      <c r="G596" t="s">
        <v>323</v>
      </c>
    </row>
    <row r="597" spans="1:7" x14ac:dyDescent="0.2">
      <c r="A597" s="27">
        <v>41246</v>
      </c>
      <c r="B597" s="27">
        <v>41248</v>
      </c>
      <c r="C597" t="s">
        <v>394</v>
      </c>
      <c r="D597" s="27">
        <v>41612</v>
      </c>
      <c r="E597" s="26">
        <v>3917000</v>
      </c>
      <c r="F597" s="26">
        <f t="shared" si="9"/>
        <v>3.9169999999999998</v>
      </c>
      <c r="G597" t="s">
        <v>324</v>
      </c>
    </row>
    <row r="598" spans="1:7" x14ac:dyDescent="0.2">
      <c r="A598" s="27">
        <v>41289</v>
      </c>
      <c r="B598" s="27">
        <v>41291</v>
      </c>
      <c r="C598" t="s">
        <v>400</v>
      </c>
      <c r="D598" s="27">
        <v>41380</v>
      </c>
      <c r="E598" s="26">
        <v>1841000</v>
      </c>
      <c r="F598" s="26">
        <f t="shared" si="9"/>
        <v>1.841</v>
      </c>
      <c r="G598" t="s">
        <v>323</v>
      </c>
    </row>
    <row r="599" spans="1:7" x14ac:dyDescent="0.2">
      <c r="A599" s="27">
        <v>41289</v>
      </c>
      <c r="B599" s="27">
        <v>41291</v>
      </c>
      <c r="C599" t="s">
        <v>401</v>
      </c>
      <c r="D599" s="27">
        <v>41655</v>
      </c>
      <c r="E599" s="26">
        <v>3646000</v>
      </c>
      <c r="F599" s="26">
        <f t="shared" si="9"/>
        <v>3.6459999999999999</v>
      </c>
      <c r="G599" t="s">
        <v>324</v>
      </c>
    </row>
    <row r="600" spans="1:7" x14ac:dyDescent="0.2">
      <c r="A600" s="27">
        <v>41289</v>
      </c>
      <c r="B600" s="27">
        <v>41291</v>
      </c>
      <c r="C600" t="s">
        <v>387</v>
      </c>
      <c r="D600" s="27">
        <v>43235</v>
      </c>
      <c r="E600" s="26">
        <v>2340000</v>
      </c>
      <c r="F600" s="26">
        <f t="shared" si="9"/>
        <v>2.34</v>
      </c>
      <c r="G600" t="s">
        <v>103</v>
      </c>
    </row>
    <row r="601" spans="1:7" x14ac:dyDescent="0.2">
      <c r="A601" s="27">
        <v>41289</v>
      </c>
      <c r="B601" s="27">
        <v>41291</v>
      </c>
      <c r="C601" t="s">
        <v>375</v>
      </c>
      <c r="D601" s="27">
        <v>45061</v>
      </c>
      <c r="E601" s="26">
        <v>3421300</v>
      </c>
      <c r="F601" s="26">
        <f t="shared" si="9"/>
        <v>3.4213</v>
      </c>
      <c r="G601" t="s">
        <v>103</v>
      </c>
    </row>
    <row r="602" spans="1:7" x14ac:dyDescent="0.2">
      <c r="A602" s="27">
        <v>41289</v>
      </c>
      <c r="B602" s="27">
        <v>41291</v>
      </c>
      <c r="C602" t="s">
        <v>377</v>
      </c>
      <c r="D602" s="27">
        <v>48714</v>
      </c>
      <c r="E602" s="26">
        <v>5827000</v>
      </c>
      <c r="F602" s="26">
        <f t="shared" si="9"/>
        <v>5.827</v>
      </c>
      <c r="G602" t="s">
        <v>103</v>
      </c>
    </row>
    <row r="603" spans="1:7" x14ac:dyDescent="0.2">
      <c r="A603" s="27">
        <v>41303</v>
      </c>
      <c r="B603" s="27">
        <v>41305</v>
      </c>
      <c r="C603" t="s">
        <v>401</v>
      </c>
      <c r="D603" s="27">
        <v>41655</v>
      </c>
      <c r="E603" s="26">
        <v>4700000</v>
      </c>
      <c r="F603" s="26">
        <f t="shared" si="9"/>
        <v>4.7</v>
      </c>
      <c r="G603" t="s">
        <v>324</v>
      </c>
    </row>
    <row r="604" spans="1:7" x14ac:dyDescent="0.2">
      <c r="A604" s="27">
        <v>41303</v>
      </c>
      <c r="B604" s="27">
        <v>41305</v>
      </c>
      <c r="C604" t="s">
        <v>387</v>
      </c>
      <c r="D604" s="27">
        <v>43235</v>
      </c>
      <c r="E604" s="26">
        <v>2324000</v>
      </c>
      <c r="F604" s="26">
        <f t="shared" si="9"/>
        <v>2.3239999999999998</v>
      </c>
      <c r="G604" t="s">
        <v>103</v>
      </c>
    </row>
    <row r="605" spans="1:7" x14ac:dyDescent="0.2">
      <c r="A605" s="27">
        <v>41303</v>
      </c>
      <c r="B605" s="27">
        <v>41305</v>
      </c>
      <c r="C605" t="s">
        <v>375</v>
      </c>
      <c r="D605" s="27">
        <v>45061</v>
      </c>
      <c r="E605" s="26">
        <v>5530000</v>
      </c>
      <c r="F605" s="26">
        <f t="shared" si="9"/>
        <v>5.53</v>
      </c>
      <c r="G605" t="s">
        <v>103</v>
      </c>
    </row>
    <row r="606" spans="1:7" x14ac:dyDescent="0.2">
      <c r="A606" s="27">
        <v>41303</v>
      </c>
      <c r="B606" s="27">
        <v>41305</v>
      </c>
      <c r="C606" t="s">
        <v>376</v>
      </c>
      <c r="D606" s="27">
        <v>46888</v>
      </c>
      <c r="E606" s="26">
        <v>3792000</v>
      </c>
      <c r="F606" s="26">
        <f t="shared" si="9"/>
        <v>3.7919999999999998</v>
      </c>
      <c r="G606" t="s">
        <v>103</v>
      </c>
    </row>
    <row r="607" spans="1:7" x14ac:dyDescent="0.2">
      <c r="A607" s="27">
        <v>41310</v>
      </c>
      <c r="B607" s="27">
        <v>41312</v>
      </c>
      <c r="C607" t="s">
        <v>402</v>
      </c>
      <c r="D607" s="27">
        <v>41492</v>
      </c>
      <c r="E607" s="26">
        <v>2077000</v>
      </c>
      <c r="F607" s="26">
        <f t="shared" si="9"/>
        <v>2.077</v>
      </c>
      <c r="G607" t="s">
        <v>322</v>
      </c>
    </row>
    <row r="608" spans="1:7" x14ac:dyDescent="0.2">
      <c r="A608" s="27">
        <v>41310</v>
      </c>
      <c r="B608" s="27">
        <v>41312</v>
      </c>
      <c r="C608" t="s">
        <v>330</v>
      </c>
      <c r="D608" s="27">
        <v>43146</v>
      </c>
      <c r="E608" s="26">
        <v>556000</v>
      </c>
      <c r="F608" s="26">
        <f t="shared" si="9"/>
        <v>0.55600000000000005</v>
      </c>
      <c r="G608" t="s">
        <v>396</v>
      </c>
    </row>
    <row r="609" spans="1:7" x14ac:dyDescent="0.2">
      <c r="A609" s="27">
        <v>41310</v>
      </c>
      <c r="B609" s="27">
        <v>41312</v>
      </c>
      <c r="C609" t="s">
        <v>331</v>
      </c>
      <c r="D609" s="27">
        <v>44576</v>
      </c>
      <c r="E609" s="26">
        <v>340000</v>
      </c>
      <c r="F609" s="26">
        <f t="shared" si="9"/>
        <v>0.34</v>
      </c>
      <c r="G609" t="s">
        <v>396</v>
      </c>
    </row>
    <row r="610" spans="1:7" x14ac:dyDescent="0.2">
      <c r="A610" s="27">
        <v>41310</v>
      </c>
      <c r="B610" s="27">
        <v>41312</v>
      </c>
      <c r="C610" t="s">
        <v>332</v>
      </c>
      <c r="D610" s="27">
        <v>46402</v>
      </c>
      <c r="E610" s="26">
        <v>295000</v>
      </c>
      <c r="F610" s="26">
        <f t="shared" si="9"/>
        <v>0.29499999999999998</v>
      </c>
      <c r="G610" t="s">
        <v>396</v>
      </c>
    </row>
    <row r="611" spans="1:7" x14ac:dyDescent="0.2">
      <c r="A611" s="27">
        <v>41310</v>
      </c>
      <c r="B611" s="27">
        <v>41312</v>
      </c>
      <c r="C611" t="s">
        <v>337</v>
      </c>
      <c r="D611" s="27">
        <v>50086</v>
      </c>
      <c r="E611" s="26">
        <v>864000</v>
      </c>
      <c r="F611" s="26">
        <f t="shared" si="9"/>
        <v>0.86399999999999999</v>
      </c>
      <c r="G611" t="s">
        <v>396</v>
      </c>
    </row>
    <row r="612" spans="1:7" x14ac:dyDescent="0.2">
      <c r="A612" s="27">
        <v>41319</v>
      </c>
      <c r="B612" s="27">
        <v>41323</v>
      </c>
      <c r="C612" t="s">
        <v>403</v>
      </c>
      <c r="D612" s="27">
        <v>41411</v>
      </c>
      <c r="E612" s="26">
        <v>9157000</v>
      </c>
      <c r="F612" s="26">
        <f t="shared" si="9"/>
        <v>9.157</v>
      </c>
      <c r="G612" t="s">
        <v>323</v>
      </c>
    </row>
    <row r="613" spans="1:7" x14ac:dyDescent="0.2">
      <c r="A613" s="27">
        <v>41319</v>
      </c>
      <c r="B613" s="27">
        <v>41323</v>
      </c>
      <c r="C613" t="s">
        <v>404</v>
      </c>
      <c r="D613" s="27">
        <v>41687</v>
      </c>
      <c r="E613" s="26">
        <v>4480000</v>
      </c>
      <c r="F613" s="26">
        <f t="shared" si="9"/>
        <v>4.4800000000000004</v>
      </c>
      <c r="G613" t="s">
        <v>324</v>
      </c>
    </row>
    <row r="614" spans="1:7" x14ac:dyDescent="0.2">
      <c r="A614" s="27">
        <v>41319</v>
      </c>
      <c r="B614" s="27">
        <v>41323</v>
      </c>
      <c r="C614" t="s">
        <v>375</v>
      </c>
      <c r="D614" s="27">
        <v>45061</v>
      </c>
      <c r="E614" s="26">
        <v>5063500</v>
      </c>
      <c r="F614" s="26">
        <f t="shared" si="9"/>
        <v>5.0635000000000003</v>
      </c>
      <c r="G614" t="s">
        <v>103</v>
      </c>
    </row>
    <row r="615" spans="1:7" x14ac:dyDescent="0.2">
      <c r="A615" s="27">
        <v>41319</v>
      </c>
      <c r="B615" s="27">
        <v>41323</v>
      </c>
      <c r="C615" t="s">
        <v>376</v>
      </c>
      <c r="D615" s="27">
        <v>46888</v>
      </c>
      <c r="E615" s="26">
        <v>3613000</v>
      </c>
      <c r="F615" s="26">
        <f t="shared" si="9"/>
        <v>3.613</v>
      </c>
      <c r="G615" t="s">
        <v>103</v>
      </c>
    </row>
    <row r="616" spans="1:7" x14ac:dyDescent="0.2">
      <c r="A616" s="27">
        <v>41319</v>
      </c>
      <c r="B616" s="27">
        <v>41323</v>
      </c>
      <c r="C616" t="s">
        <v>377</v>
      </c>
      <c r="D616" s="27">
        <v>48714</v>
      </c>
      <c r="E616" s="26">
        <v>7051500</v>
      </c>
      <c r="F616" s="26">
        <f t="shared" si="9"/>
        <v>7.0514999999999999</v>
      </c>
      <c r="G616" t="s">
        <v>103</v>
      </c>
    </row>
    <row r="617" spans="1:7" x14ac:dyDescent="0.2">
      <c r="A617" s="27">
        <v>41324</v>
      </c>
      <c r="B617" s="27">
        <v>41326</v>
      </c>
      <c r="C617" t="s">
        <v>330</v>
      </c>
      <c r="D617" s="27">
        <v>43146</v>
      </c>
      <c r="E617" s="26">
        <v>992000</v>
      </c>
      <c r="F617" s="26">
        <f t="shared" si="9"/>
        <v>0.99199999999999999</v>
      </c>
      <c r="G617" t="s">
        <v>396</v>
      </c>
    </row>
    <row r="618" spans="1:7" x14ac:dyDescent="0.2">
      <c r="A618" s="27">
        <v>41324</v>
      </c>
      <c r="B618" s="27">
        <v>41326</v>
      </c>
      <c r="C618" t="s">
        <v>331</v>
      </c>
      <c r="D618" s="27">
        <v>44576</v>
      </c>
      <c r="E618" s="26">
        <v>409000</v>
      </c>
      <c r="F618" s="26">
        <f t="shared" si="9"/>
        <v>0.40899999999999997</v>
      </c>
      <c r="G618" t="s">
        <v>396</v>
      </c>
    </row>
    <row r="619" spans="1:7" x14ac:dyDescent="0.2">
      <c r="A619" s="27">
        <v>41324</v>
      </c>
      <c r="B619" s="27">
        <v>41326</v>
      </c>
      <c r="C619" t="s">
        <v>332</v>
      </c>
      <c r="D619" s="27">
        <v>46402</v>
      </c>
      <c r="E619" s="26">
        <v>210000</v>
      </c>
      <c r="F619" s="26">
        <f t="shared" si="9"/>
        <v>0.21</v>
      </c>
      <c r="G619" t="s">
        <v>396</v>
      </c>
    </row>
    <row r="620" spans="1:7" x14ac:dyDescent="0.2">
      <c r="A620" s="27">
        <v>41324</v>
      </c>
      <c r="B620" s="27">
        <v>41326</v>
      </c>
      <c r="C620" t="s">
        <v>337</v>
      </c>
      <c r="D620" s="27">
        <v>50086</v>
      </c>
      <c r="E620" s="26">
        <v>653000</v>
      </c>
      <c r="F620" s="26">
        <f t="shared" si="9"/>
        <v>0.65300000000000002</v>
      </c>
      <c r="G620" t="s">
        <v>396</v>
      </c>
    </row>
    <row r="621" spans="1:7" x14ac:dyDescent="0.2">
      <c r="A621" s="27">
        <v>41697</v>
      </c>
      <c r="B621" s="27">
        <v>41332</v>
      </c>
      <c r="C621" t="s">
        <v>405</v>
      </c>
      <c r="D621" s="27">
        <v>42427</v>
      </c>
      <c r="E621" s="26">
        <v>20870000</v>
      </c>
      <c r="F621" s="26">
        <f t="shared" si="9"/>
        <v>20.87</v>
      </c>
      <c r="G621" t="s">
        <v>208</v>
      </c>
    </row>
    <row r="622" spans="1:7" x14ac:dyDescent="0.2">
      <c r="A622" s="27">
        <v>41331</v>
      </c>
      <c r="B622" s="27">
        <v>41333</v>
      </c>
      <c r="C622" t="s">
        <v>404</v>
      </c>
      <c r="D622" s="27">
        <v>41687</v>
      </c>
      <c r="E622" s="26">
        <v>5616000</v>
      </c>
      <c r="F622" s="26">
        <f t="shared" si="9"/>
        <v>5.6159999999999997</v>
      </c>
      <c r="G622" t="s">
        <v>324</v>
      </c>
    </row>
    <row r="623" spans="1:7" x14ac:dyDescent="0.2">
      <c r="A623" s="27">
        <v>41331</v>
      </c>
      <c r="B623" s="27">
        <v>41333</v>
      </c>
      <c r="C623" t="s">
        <v>387</v>
      </c>
      <c r="D623" s="27">
        <v>43235</v>
      </c>
      <c r="E623" s="26">
        <v>2262500</v>
      </c>
      <c r="F623" s="26">
        <f t="shared" si="9"/>
        <v>2.2625000000000002</v>
      </c>
      <c r="G623" t="s">
        <v>103</v>
      </c>
    </row>
    <row r="624" spans="1:7" x14ac:dyDescent="0.2">
      <c r="A624" s="27">
        <v>41331</v>
      </c>
      <c r="B624" s="27">
        <v>41333</v>
      </c>
      <c r="C624" t="s">
        <v>375</v>
      </c>
      <c r="D624" s="27">
        <v>45061</v>
      </c>
      <c r="E624" s="26">
        <v>4493000</v>
      </c>
      <c r="F624" s="26">
        <f t="shared" si="9"/>
        <v>4.4930000000000003</v>
      </c>
      <c r="G624" t="s">
        <v>103</v>
      </c>
    </row>
    <row r="625" spans="1:7" x14ac:dyDescent="0.2">
      <c r="A625" s="27">
        <v>41331</v>
      </c>
      <c r="B625" s="27">
        <v>41333</v>
      </c>
      <c r="C625" t="s">
        <v>377</v>
      </c>
      <c r="D625" s="27">
        <v>48714</v>
      </c>
      <c r="E625" s="26">
        <v>6484000</v>
      </c>
      <c r="F625" s="26">
        <f t="shared" si="9"/>
        <v>6.484</v>
      </c>
      <c r="G625" t="s">
        <v>103</v>
      </c>
    </row>
    <row r="626" spans="1:7" x14ac:dyDescent="0.2">
      <c r="A626" s="27">
        <v>41338</v>
      </c>
      <c r="B626" s="27">
        <v>41340</v>
      </c>
      <c r="C626" t="s">
        <v>406</v>
      </c>
      <c r="D626" s="27">
        <v>41492</v>
      </c>
      <c r="E626" s="26">
        <v>2104000</v>
      </c>
      <c r="F626" s="26">
        <f t="shared" si="9"/>
        <v>2.1040000000000001</v>
      </c>
      <c r="G626" t="s">
        <v>322</v>
      </c>
    </row>
    <row r="627" spans="1:7" x14ac:dyDescent="0.2">
      <c r="A627" s="27">
        <v>41338</v>
      </c>
      <c r="B627" s="27">
        <v>41340</v>
      </c>
      <c r="C627" t="s">
        <v>330</v>
      </c>
      <c r="D627" s="27">
        <v>43146</v>
      </c>
      <c r="E627" s="26">
        <v>328000</v>
      </c>
      <c r="F627" s="26">
        <f t="shared" si="9"/>
        <v>0.32800000000000001</v>
      </c>
      <c r="G627" t="s">
        <v>396</v>
      </c>
    </row>
    <row r="628" spans="1:7" x14ac:dyDescent="0.2">
      <c r="A628" s="27">
        <v>41338</v>
      </c>
      <c r="B628" s="27">
        <v>41340</v>
      </c>
      <c r="C628" t="s">
        <v>331</v>
      </c>
      <c r="D628" s="27">
        <v>44576</v>
      </c>
      <c r="E628" s="26">
        <v>101000</v>
      </c>
      <c r="F628" s="26">
        <f t="shared" si="9"/>
        <v>0.10100000000000001</v>
      </c>
      <c r="G628" t="s">
        <v>396</v>
      </c>
    </row>
    <row r="629" spans="1:7" x14ac:dyDescent="0.2">
      <c r="A629" s="27">
        <v>41338</v>
      </c>
      <c r="B629" s="27">
        <v>41340</v>
      </c>
      <c r="C629" t="s">
        <v>332</v>
      </c>
      <c r="D629" s="27">
        <v>46402</v>
      </c>
      <c r="E629" s="26">
        <v>101000</v>
      </c>
      <c r="F629" s="26">
        <f t="shared" si="9"/>
        <v>0.10100000000000001</v>
      </c>
      <c r="G629" t="s">
        <v>396</v>
      </c>
    </row>
    <row r="630" spans="1:7" x14ac:dyDescent="0.2">
      <c r="A630" s="27">
        <v>41338</v>
      </c>
      <c r="B630" s="27">
        <v>41340</v>
      </c>
      <c r="C630" t="s">
        <v>337</v>
      </c>
      <c r="D630" s="27">
        <v>50086</v>
      </c>
      <c r="E630" s="26">
        <v>752000</v>
      </c>
      <c r="F630" s="26">
        <f t="shared" si="9"/>
        <v>0.752</v>
      </c>
      <c r="G630" t="s">
        <v>396</v>
      </c>
    </row>
    <row r="631" spans="1:7" x14ac:dyDescent="0.2">
      <c r="A631" s="27">
        <v>41346</v>
      </c>
      <c r="B631" s="27">
        <v>41348</v>
      </c>
      <c r="C631" t="s">
        <v>407</v>
      </c>
      <c r="D631" s="27">
        <v>41439</v>
      </c>
      <c r="E631" s="26">
        <v>1650000</v>
      </c>
      <c r="F631" s="26">
        <f t="shared" si="9"/>
        <v>1.65</v>
      </c>
      <c r="G631" t="s">
        <v>323</v>
      </c>
    </row>
    <row r="632" spans="1:7" x14ac:dyDescent="0.2">
      <c r="A632" s="27">
        <v>41346</v>
      </c>
      <c r="B632" s="27">
        <v>41348</v>
      </c>
      <c r="C632" t="s">
        <v>408</v>
      </c>
      <c r="D632" s="27">
        <v>41712</v>
      </c>
      <c r="E632" s="26">
        <v>3650200</v>
      </c>
      <c r="F632" s="26">
        <f t="shared" si="9"/>
        <v>3.6501999999999999</v>
      </c>
      <c r="G632" t="s">
        <v>324</v>
      </c>
    </row>
    <row r="633" spans="1:7" x14ac:dyDescent="0.2">
      <c r="A633" s="27">
        <v>41346</v>
      </c>
      <c r="B633" s="27">
        <v>41348</v>
      </c>
      <c r="C633" t="s">
        <v>387</v>
      </c>
      <c r="D633" s="27">
        <v>43235</v>
      </c>
      <c r="E633" s="26">
        <v>1231000</v>
      </c>
      <c r="F633" s="26">
        <f t="shared" si="9"/>
        <v>1.2310000000000001</v>
      </c>
      <c r="G633" t="s">
        <v>103</v>
      </c>
    </row>
    <row r="634" spans="1:7" x14ac:dyDescent="0.2">
      <c r="A634" s="27">
        <v>41346</v>
      </c>
      <c r="B634" s="27">
        <v>41348</v>
      </c>
      <c r="C634" t="s">
        <v>375</v>
      </c>
      <c r="D634" s="27">
        <v>45061</v>
      </c>
      <c r="E634" s="26">
        <v>3290000</v>
      </c>
      <c r="F634" s="26">
        <f t="shared" si="9"/>
        <v>3.29</v>
      </c>
      <c r="G634" t="s">
        <v>103</v>
      </c>
    </row>
    <row r="635" spans="1:7" x14ac:dyDescent="0.2">
      <c r="A635" s="27">
        <v>41346</v>
      </c>
      <c r="B635" s="27">
        <v>41348</v>
      </c>
      <c r="C635" t="s">
        <v>376</v>
      </c>
      <c r="D635" s="27">
        <v>46888</v>
      </c>
      <c r="E635" s="26">
        <v>4282000</v>
      </c>
      <c r="F635" s="26">
        <f t="shared" si="9"/>
        <v>4.282</v>
      </c>
      <c r="G635" t="s">
        <v>103</v>
      </c>
    </row>
    <row r="636" spans="1:7" x14ac:dyDescent="0.2">
      <c r="A636" s="27">
        <v>41352</v>
      </c>
      <c r="B636" s="27">
        <v>41354</v>
      </c>
      <c r="C636" t="s">
        <v>330</v>
      </c>
      <c r="D636" s="27">
        <v>43146</v>
      </c>
      <c r="E636" s="26">
        <v>391000</v>
      </c>
      <c r="F636" s="26">
        <f t="shared" si="9"/>
        <v>0.39100000000000001</v>
      </c>
      <c r="G636" t="s">
        <v>396</v>
      </c>
    </row>
    <row r="637" spans="1:7" x14ac:dyDescent="0.2">
      <c r="A637" s="27">
        <v>41352</v>
      </c>
      <c r="B637" s="27">
        <v>41354</v>
      </c>
      <c r="C637" t="s">
        <v>331</v>
      </c>
      <c r="D637" s="27">
        <v>44576</v>
      </c>
      <c r="E637" s="26">
        <v>111000</v>
      </c>
      <c r="F637" s="26">
        <f t="shared" si="9"/>
        <v>0.111</v>
      </c>
      <c r="G637" t="s">
        <v>396</v>
      </c>
    </row>
    <row r="638" spans="1:7" x14ac:dyDescent="0.2">
      <c r="A638" s="27">
        <v>41352</v>
      </c>
      <c r="B638" s="27">
        <v>41354</v>
      </c>
      <c r="C638" t="s">
        <v>332</v>
      </c>
      <c r="D638" s="27">
        <v>46402</v>
      </c>
      <c r="E638" s="26">
        <v>87000</v>
      </c>
      <c r="F638" s="26">
        <f t="shared" si="9"/>
        <v>8.6999999999999994E-2</v>
      </c>
      <c r="G638" t="s">
        <v>396</v>
      </c>
    </row>
    <row r="639" spans="1:7" x14ac:dyDescent="0.2">
      <c r="A639" s="27">
        <v>41352</v>
      </c>
      <c r="B639" s="27">
        <v>41354</v>
      </c>
      <c r="C639" t="s">
        <v>337</v>
      </c>
      <c r="D639" s="27">
        <v>50086</v>
      </c>
      <c r="E639" s="26">
        <v>1228000</v>
      </c>
      <c r="F639" s="26">
        <f t="shared" si="9"/>
        <v>1.228</v>
      </c>
      <c r="G639" t="s">
        <v>396</v>
      </c>
    </row>
    <row r="640" spans="1:7" x14ac:dyDescent="0.2">
      <c r="A640" s="27">
        <v>41359</v>
      </c>
      <c r="B640" s="27">
        <v>41361</v>
      </c>
      <c r="C640" t="s">
        <v>408</v>
      </c>
      <c r="D640" s="27">
        <v>41712</v>
      </c>
      <c r="E640" s="26">
        <v>1970000</v>
      </c>
      <c r="F640" s="26">
        <f t="shared" si="9"/>
        <v>1.97</v>
      </c>
      <c r="G640" t="s">
        <v>324</v>
      </c>
    </row>
    <row r="641" spans="1:7" x14ac:dyDescent="0.2">
      <c r="A641" s="27">
        <v>41359</v>
      </c>
      <c r="B641" s="27">
        <v>41361</v>
      </c>
      <c r="C641" t="s">
        <v>387</v>
      </c>
      <c r="D641" s="27">
        <v>43235</v>
      </c>
      <c r="E641" s="26">
        <v>418000</v>
      </c>
      <c r="F641" s="26">
        <f t="shared" si="9"/>
        <v>0.41799999999999998</v>
      </c>
      <c r="G641" t="s">
        <v>103</v>
      </c>
    </row>
    <row r="642" spans="1:7" x14ac:dyDescent="0.2">
      <c r="A642" s="27">
        <v>41359</v>
      </c>
      <c r="B642" s="27">
        <v>41361</v>
      </c>
      <c r="C642" t="s">
        <v>376</v>
      </c>
      <c r="D642" s="27">
        <v>46888</v>
      </c>
      <c r="E642" s="26">
        <v>2300000</v>
      </c>
      <c r="F642" s="26">
        <f t="shared" si="9"/>
        <v>2.2999999999999998</v>
      </c>
      <c r="G642" t="s">
        <v>103</v>
      </c>
    </row>
    <row r="643" spans="1:7" x14ac:dyDescent="0.2">
      <c r="A643" s="27">
        <v>41359</v>
      </c>
      <c r="B643" s="27">
        <v>41361</v>
      </c>
      <c r="C643" t="s">
        <v>377</v>
      </c>
      <c r="D643" s="27">
        <v>48714</v>
      </c>
      <c r="E643" s="26">
        <v>4751000</v>
      </c>
      <c r="F643" s="26">
        <f t="shared" ref="F643:F706" si="10">E643/1000000</f>
        <v>4.7510000000000003</v>
      </c>
      <c r="G643" t="s">
        <v>103</v>
      </c>
    </row>
    <row r="644" spans="1:7" x14ac:dyDescent="0.2">
      <c r="A644" s="27">
        <v>41366</v>
      </c>
      <c r="B644" s="27">
        <v>41368</v>
      </c>
      <c r="C644" t="s">
        <v>409</v>
      </c>
      <c r="D644" s="27">
        <v>41550</v>
      </c>
      <c r="E644" s="26">
        <v>520000</v>
      </c>
      <c r="F644" s="26">
        <f t="shared" si="10"/>
        <v>0.52</v>
      </c>
      <c r="G644" t="s">
        <v>322</v>
      </c>
    </row>
    <row r="645" spans="1:7" x14ac:dyDescent="0.2">
      <c r="A645" s="27">
        <v>41366</v>
      </c>
      <c r="B645" s="27">
        <v>41368</v>
      </c>
      <c r="C645" t="s">
        <v>330</v>
      </c>
      <c r="D645" s="27">
        <v>43146</v>
      </c>
      <c r="E645" s="26">
        <v>410000</v>
      </c>
      <c r="F645" s="26">
        <f t="shared" si="10"/>
        <v>0.41</v>
      </c>
      <c r="G645" t="s">
        <v>396</v>
      </c>
    </row>
    <row r="646" spans="1:7" x14ac:dyDescent="0.2">
      <c r="A646" s="27">
        <v>41366</v>
      </c>
      <c r="B646" s="27">
        <v>41368</v>
      </c>
      <c r="C646" t="s">
        <v>410</v>
      </c>
      <c r="D646" s="27">
        <v>43905</v>
      </c>
      <c r="E646" s="26">
        <v>200000</v>
      </c>
      <c r="F646" s="26">
        <f t="shared" si="10"/>
        <v>0.2</v>
      </c>
      <c r="G646" t="s">
        <v>396</v>
      </c>
    </row>
    <row r="647" spans="1:7" x14ac:dyDescent="0.2">
      <c r="A647" s="27">
        <v>41366</v>
      </c>
      <c r="B647" s="27">
        <v>41368</v>
      </c>
      <c r="C647" t="s">
        <v>332</v>
      </c>
      <c r="D647" s="27">
        <v>46402</v>
      </c>
      <c r="E647" s="26">
        <v>80000</v>
      </c>
      <c r="F647" s="26">
        <f t="shared" si="10"/>
        <v>0.08</v>
      </c>
      <c r="G647" t="s">
        <v>396</v>
      </c>
    </row>
    <row r="648" spans="1:7" x14ac:dyDescent="0.2">
      <c r="A648" s="27">
        <v>41366</v>
      </c>
      <c r="B648" s="27">
        <v>41368</v>
      </c>
      <c r="C648" t="s">
        <v>337</v>
      </c>
      <c r="D648" s="27">
        <v>50086</v>
      </c>
      <c r="E648" s="26">
        <v>645000</v>
      </c>
      <c r="F648" s="26">
        <f t="shared" si="10"/>
        <v>0.64500000000000002</v>
      </c>
      <c r="G648" t="s">
        <v>396</v>
      </c>
    </row>
    <row r="649" spans="1:7" x14ac:dyDescent="0.2">
      <c r="A649" s="27">
        <v>41373</v>
      </c>
      <c r="B649" s="27">
        <v>41375</v>
      </c>
      <c r="C649" t="s">
        <v>411</v>
      </c>
      <c r="D649" s="27">
        <v>41465</v>
      </c>
      <c r="E649" s="26">
        <v>1600000</v>
      </c>
      <c r="F649" s="26">
        <f t="shared" si="10"/>
        <v>1.6</v>
      </c>
      <c r="G649" t="s">
        <v>323</v>
      </c>
    </row>
    <row r="650" spans="1:7" x14ac:dyDescent="0.2">
      <c r="A650" s="27">
        <v>41373</v>
      </c>
      <c r="B650" s="27">
        <v>41375</v>
      </c>
      <c r="C650" t="s">
        <v>412</v>
      </c>
      <c r="D650" s="27">
        <v>41739</v>
      </c>
      <c r="E650" s="26">
        <v>2064000</v>
      </c>
      <c r="F650" s="26">
        <f t="shared" si="10"/>
        <v>2.0640000000000001</v>
      </c>
      <c r="G650" t="s">
        <v>324</v>
      </c>
    </row>
    <row r="651" spans="1:7" x14ac:dyDescent="0.2">
      <c r="A651" s="27">
        <v>41373</v>
      </c>
      <c r="B651" s="27">
        <v>41375</v>
      </c>
      <c r="C651" t="s">
        <v>387</v>
      </c>
      <c r="D651" s="27">
        <v>43235</v>
      </c>
      <c r="E651" s="26">
        <v>1969000</v>
      </c>
      <c r="F651" s="26">
        <f t="shared" si="10"/>
        <v>1.9690000000000001</v>
      </c>
      <c r="G651" t="s">
        <v>103</v>
      </c>
    </row>
    <row r="652" spans="1:7" x14ac:dyDescent="0.2">
      <c r="A652" s="27">
        <v>41373</v>
      </c>
      <c r="B652" s="27">
        <v>41375</v>
      </c>
      <c r="C652" t="s">
        <v>375</v>
      </c>
      <c r="D652" s="27">
        <v>45061</v>
      </c>
      <c r="E652" s="26">
        <v>1768500</v>
      </c>
      <c r="F652" s="26">
        <f t="shared" si="10"/>
        <v>1.7685</v>
      </c>
      <c r="G652" t="s">
        <v>103</v>
      </c>
    </row>
    <row r="653" spans="1:7" x14ac:dyDescent="0.2">
      <c r="A653" s="27">
        <v>41373</v>
      </c>
      <c r="B653" s="27">
        <v>41375</v>
      </c>
      <c r="C653" t="s">
        <v>377</v>
      </c>
      <c r="D653" s="27">
        <v>48714</v>
      </c>
      <c r="E653" s="26">
        <v>8111000</v>
      </c>
      <c r="F653" s="26">
        <f t="shared" si="10"/>
        <v>8.1110000000000007</v>
      </c>
      <c r="G653" t="s">
        <v>103</v>
      </c>
    </row>
    <row r="654" spans="1:7" x14ac:dyDescent="0.2">
      <c r="A654" s="27">
        <v>41372</v>
      </c>
      <c r="B654" s="27">
        <v>41379</v>
      </c>
      <c r="C654" t="s">
        <v>413</v>
      </c>
      <c r="D654" s="27">
        <v>45041</v>
      </c>
      <c r="E654" s="26">
        <v>60768750</v>
      </c>
      <c r="F654" s="26">
        <f t="shared" si="10"/>
        <v>60.768749999999997</v>
      </c>
      <c r="G654" t="s">
        <v>398</v>
      </c>
    </row>
    <row r="655" spans="1:7" x14ac:dyDescent="0.2">
      <c r="A655" s="27">
        <v>41372</v>
      </c>
      <c r="B655" s="27">
        <v>41379</v>
      </c>
      <c r="C655" t="s">
        <v>414</v>
      </c>
      <c r="D655" s="27">
        <v>52346</v>
      </c>
      <c r="E655" s="26">
        <v>60768750</v>
      </c>
      <c r="F655" s="26">
        <f t="shared" si="10"/>
        <v>60.768749999999997</v>
      </c>
      <c r="G655" t="s">
        <v>398</v>
      </c>
    </row>
    <row r="656" spans="1:7" x14ac:dyDescent="0.2">
      <c r="A656" s="27">
        <v>41380</v>
      </c>
      <c r="B656" s="27">
        <v>41382</v>
      </c>
      <c r="C656" t="s">
        <v>415</v>
      </c>
      <c r="D656" s="27">
        <v>41564</v>
      </c>
      <c r="E656" s="26">
        <v>1101000</v>
      </c>
      <c r="F656" s="26">
        <f t="shared" si="10"/>
        <v>1.101</v>
      </c>
      <c r="G656" t="s">
        <v>322</v>
      </c>
    </row>
    <row r="657" spans="1:7" x14ac:dyDescent="0.2">
      <c r="A657" s="27">
        <v>41380</v>
      </c>
      <c r="B657" s="27">
        <v>41382</v>
      </c>
      <c r="C657" t="s">
        <v>416</v>
      </c>
      <c r="D657" s="27">
        <v>43146</v>
      </c>
      <c r="E657" s="26">
        <v>602000</v>
      </c>
      <c r="F657" s="26">
        <f t="shared" si="10"/>
        <v>0.60199999999999998</v>
      </c>
      <c r="G657" t="s">
        <v>325</v>
      </c>
    </row>
    <row r="658" spans="1:7" x14ac:dyDescent="0.2">
      <c r="A658" s="27">
        <v>41380</v>
      </c>
      <c r="B658" s="27">
        <v>41382</v>
      </c>
      <c r="C658" t="s">
        <v>417</v>
      </c>
      <c r="D658" s="27">
        <v>43936</v>
      </c>
      <c r="E658" s="26">
        <v>55000</v>
      </c>
      <c r="F658" s="26">
        <f t="shared" si="10"/>
        <v>5.5E-2</v>
      </c>
      <c r="G658" t="s">
        <v>325</v>
      </c>
    </row>
    <row r="659" spans="1:7" x14ac:dyDescent="0.2">
      <c r="A659" s="27">
        <v>41380</v>
      </c>
      <c r="B659" s="27">
        <v>41382</v>
      </c>
      <c r="C659" t="s">
        <v>418</v>
      </c>
      <c r="D659" s="27">
        <v>46402</v>
      </c>
      <c r="E659" s="26">
        <v>173000</v>
      </c>
      <c r="F659" s="26">
        <f t="shared" si="10"/>
        <v>0.17299999999999999</v>
      </c>
      <c r="G659" t="s">
        <v>325</v>
      </c>
    </row>
    <row r="660" spans="1:7" x14ac:dyDescent="0.2">
      <c r="A660" s="27">
        <v>41380</v>
      </c>
      <c r="B660" s="27">
        <v>41382</v>
      </c>
      <c r="C660" t="s">
        <v>419</v>
      </c>
      <c r="D660" s="27">
        <v>50086</v>
      </c>
      <c r="E660" s="26">
        <v>994000</v>
      </c>
      <c r="F660" s="26">
        <f t="shared" si="10"/>
        <v>0.99399999999999999</v>
      </c>
      <c r="G660" t="s">
        <v>325</v>
      </c>
    </row>
    <row r="661" spans="1:7" x14ac:dyDescent="0.2">
      <c r="A661" s="27">
        <v>41387</v>
      </c>
      <c r="B661" s="27">
        <v>41389</v>
      </c>
      <c r="C661" t="s">
        <v>412</v>
      </c>
      <c r="D661" s="27">
        <v>41739</v>
      </c>
      <c r="E661" s="26">
        <v>5492000</v>
      </c>
      <c r="F661" s="26">
        <f t="shared" si="10"/>
        <v>5.492</v>
      </c>
      <c r="G661" t="s">
        <v>324</v>
      </c>
    </row>
    <row r="662" spans="1:7" x14ac:dyDescent="0.2">
      <c r="A662" s="27">
        <v>41387</v>
      </c>
      <c r="B662" s="27">
        <v>41389</v>
      </c>
      <c r="C662" t="s">
        <v>375</v>
      </c>
      <c r="D662" s="27">
        <v>45061</v>
      </c>
      <c r="E662" s="26">
        <v>2949000</v>
      </c>
      <c r="F662" s="26">
        <f t="shared" si="10"/>
        <v>2.9489999999999998</v>
      </c>
      <c r="G662" t="s">
        <v>103</v>
      </c>
    </row>
    <row r="663" spans="1:7" x14ac:dyDescent="0.2">
      <c r="A663" s="27">
        <v>41387</v>
      </c>
      <c r="B663" s="27">
        <v>41389</v>
      </c>
      <c r="C663" t="s">
        <v>376</v>
      </c>
      <c r="D663" s="27">
        <v>46888</v>
      </c>
      <c r="E663" s="26">
        <v>3856000</v>
      </c>
      <c r="F663" s="26">
        <f t="shared" si="10"/>
        <v>3.8559999999999999</v>
      </c>
      <c r="G663" t="s">
        <v>103</v>
      </c>
    </row>
    <row r="664" spans="1:7" x14ac:dyDescent="0.2">
      <c r="A664" s="27">
        <v>41387</v>
      </c>
      <c r="B664" s="27">
        <v>41389</v>
      </c>
      <c r="C664" t="s">
        <v>377</v>
      </c>
      <c r="D664" s="27">
        <v>48714</v>
      </c>
      <c r="E664" s="26">
        <v>9986500</v>
      </c>
      <c r="F664" s="26">
        <f t="shared" si="10"/>
        <v>9.9864999999999995</v>
      </c>
      <c r="G664" t="s">
        <v>103</v>
      </c>
    </row>
    <row r="665" spans="1:7" x14ac:dyDescent="0.2">
      <c r="A665" s="27">
        <v>41394</v>
      </c>
      <c r="B665" s="27">
        <v>41396</v>
      </c>
      <c r="C665" t="s">
        <v>416</v>
      </c>
      <c r="D665" s="27">
        <v>43146</v>
      </c>
      <c r="E665" s="26">
        <v>641000</v>
      </c>
      <c r="F665" s="26">
        <f t="shared" si="10"/>
        <v>0.64100000000000001</v>
      </c>
      <c r="G665" t="s">
        <v>325</v>
      </c>
    </row>
    <row r="666" spans="1:7" x14ac:dyDescent="0.2">
      <c r="A666" s="27">
        <v>41394</v>
      </c>
      <c r="B666" s="27">
        <v>41396</v>
      </c>
      <c r="C666" t="s">
        <v>418</v>
      </c>
      <c r="D666" s="27">
        <v>46402</v>
      </c>
      <c r="E666" s="26">
        <v>36000</v>
      </c>
      <c r="F666" s="26">
        <f t="shared" si="10"/>
        <v>3.5999999999999997E-2</v>
      </c>
      <c r="G666" t="s">
        <v>325</v>
      </c>
    </row>
    <row r="667" spans="1:7" x14ac:dyDescent="0.2">
      <c r="A667" s="27">
        <v>41394</v>
      </c>
      <c r="B667" s="27">
        <v>41396</v>
      </c>
      <c r="C667" t="s">
        <v>419</v>
      </c>
      <c r="D667" s="27">
        <v>50086</v>
      </c>
      <c r="E667" s="26">
        <v>567000</v>
      </c>
      <c r="F667" s="26">
        <f t="shared" si="10"/>
        <v>0.56699999999999995</v>
      </c>
      <c r="G667" t="s">
        <v>325</v>
      </c>
    </row>
    <row r="668" spans="1:7" x14ac:dyDescent="0.2">
      <c r="A668" s="27">
        <v>41394</v>
      </c>
      <c r="B668" s="27">
        <v>41396</v>
      </c>
      <c r="C668" t="s">
        <v>417</v>
      </c>
      <c r="D668" s="27">
        <v>52336</v>
      </c>
      <c r="E668" s="26">
        <v>1181500</v>
      </c>
      <c r="F668" s="26">
        <f t="shared" si="10"/>
        <v>1.1815</v>
      </c>
      <c r="G668" t="s">
        <v>325</v>
      </c>
    </row>
    <row r="669" spans="1:7" x14ac:dyDescent="0.2">
      <c r="A669" s="27">
        <v>41400</v>
      </c>
      <c r="B669" s="27">
        <v>41402</v>
      </c>
      <c r="C669" t="s">
        <v>420</v>
      </c>
      <c r="D669" s="27">
        <v>41493</v>
      </c>
      <c r="E669" s="26">
        <v>1870000</v>
      </c>
      <c r="F669" s="26">
        <f t="shared" si="10"/>
        <v>1.87</v>
      </c>
      <c r="G669" t="s">
        <v>323</v>
      </c>
    </row>
    <row r="670" spans="1:7" x14ac:dyDescent="0.2">
      <c r="A670" s="27">
        <v>41400</v>
      </c>
      <c r="B670" s="27">
        <v>41402</v>
      </c>
      <c r="C670" t="s">
        <v>421</v>
      </c>
      <c r="D670" s="27">
        <v>41766</v>
      </c>
      <c r="E670" s="26">
        <v>2784000</v>
      </c>
      <c r="F670" s="26">
        <f t="shared" si="10"/>
        <v>2.7839999999999998</v>
      </c>
      <c r="G670" t="s">
        <v>324</v>
      </c>
    </row>
    <row r="671" spans="1:7" x14ac:dyDescent="0.2">
      <c r="A671" s="27">
        <v>41400</v>
      </c>
      <c r="B671" s="27">
        <v>41402</v>
      </c>
      <c r="C671" t="s">
        <v>387</v>
      </c>
      <c r="D671" s="27">
        <v>43235</v>
      </c>
      <c r="E671" s="26">
        <v>4298000</v>
      </c>
      <c r="F671" s="26">
        <f t="shared" si="10"/>
        <v>4.298</v>
      </c>
      <c r="G671" t="s">
        <v>103</v>
      </c>
    </row>
    <row r="672" spans="1:7" x14ac:dyDescent="0.2">
      <c r="A672" s="27">
        <v>41400</v>
      </c>
      <c r="B672" s="27">
        <v>41402</v>
      </c>
      <c r="C672" t="s">
        <v>376</v>
      </c>
      <c r="D672" s="27">
        <v>46888</v>
      </c>
      <c r="E672" s="26">
        <v>3383000</v>
      </c>
      <c r="F672" s="26">
        <f t="shared" si="10"/>
        <v>3.383</v>
      </c>
      <c r="G672" t="s">
        <v>103</v>
      </c>
    </row>
    <row r="673" spans="1:7" x14ac:dyDescent="0.2">
      <c r="A673" s="27">
        <v>41400</v>
      </c>
      <c r="B673" s="27">
        <v>41402</v>
      </c>
      <c r="C673" t="s">
        <v>377</v>
      </c>
      <c r="D673" s="27">
        <v>48714</v>
      </c>
      <c r="E673" s="26">
        <v>7813500</v>
      </c>
      <c r="F673" s="26">
        <f t="shared" si="10"/>
        <v>7.8135000000000003</v>
      </c>
      <c r="G673" t="s">
        <v>103</v>
      </c>
    </row>
    <row r="674" spans="1:7" x14ac:dyDescent="0.2">
      <c r="A674" s="27">
        <v>41408</v>
      </c>
      <c r="B674" s="27">
        <v>41410</v>
      </c>
      <c r="C674" t="s">
        <v>422</v>
      </c>
      <c r="D674" s="27">
        <v>41593</v>
      </c>
      <c r="E674" s="26">
        <v>1540000</v>
      </c>
      <c r="F674" s="26">
        <f t="shared" si="10"/>
        <v>1.54</v>
      </c>
      <c r="G674" t="s">
        <v>322</v>
      </c>
    </row>
    <row r="675" spans="1:7" x14ac:dyDescent="0.2">
      <c r="A675" s="27">
        <v>41408</v>
      </c>
      <c r="B675" s="27">
        <v>41410</v>
      </c>
      <c r="C675" t="s">
        <v>416</v>
      </c>
      <c r="D675" s="27">
        <v>43146</v>
      </c>
      <c r="E675" s="26">
        <v>523000</v>
      </c>
      <c r="F675" s="26">
        <f t="shared" si="10"/>
        <v>0.52300000000000002</v>
      </c>
      <c r="G675" t="s">
        <v>325</v>
      </c>
    </row>
    <row r="676" spans="1:7" x14ac:dyDescent="0.2">
      <c r="A676" s="27">
        <v>41408</v>
      </c>
      <c r="B676" s="27">
        <v>41410</v>
      </c>
      <c r="C676" t="s">
        <v>419</v>
      </c>
      <c r="D676" s="27">
        <v>50086</v>
      </c>
      <c r="E676" s="26">
        <v>93000</v>
      </c>
      <c r="F676" s="26">
        <f t="shared" si="10"/>
        <v>9.2999999999999999E-2</v>
      </c>
      <c r="G676" t="s">
        <v>325</v>
      </c>
    </row>
    <row r="677" spans="1:7" x14ac:dyDescent="0.2">
      <c r="A677" s="27">
        <v>41408</v>
      </c>
      <c r="B677" s="27">
        <v>41410</v>
      </c>
      <c r="C677" t="s">
        <v>417</v>
      </c>
      <c r="D677" s="27">
        <v>52336</v>
      </c>
      <c r="E677" s="26">
        <v>398500</v>
      </c>
      <c r="F677" s="26">
        <f t="shared" si="10"/>
        <v>0.39850000000000002</v>
      </c>
      <c r="G677" t="s">
        <v>325</v>
      </c>
    </row>
    <row r="678" spans="1:7" x14ac:dyDescent="0.2">
      <c r="A678" s="27">
        <v>41408</v>
      </c>
      <c r="B678" s="27">
        <v>41410</v>
      </c>
      <c r="C678" t="s">
        <v>423</v>
      </c>
      <c r="D678" s="27">
        <v>42139</v>
      </c>
      <c r="E678" s="26">
        <v>667000</v>
      </c>
      <c r="F678" s="26">
        <f t="shared" si="10"/>
        <v>0.66700000000000004</v>
      </c>
      <c r="G678" t="s">
        <v>325</v>
      </c>
    </row>
    <row r="679" spans="1:7" x14ac:dyDescent="0.2">
      <c r="A679" s="27">
        <v>41415</v>
      </c>
      <c r="B679" s="27">
        <v>41417</v>
      </c>
      <c r="C679" t="s">
        <v>421</v>
      </c>
      <c r="D679" s="27">
        <v>41766</v>
      </c>
      <c r="E679" s="26">
        <v>1671000</v>
      </c>
      <c r="F679" s="26">
        <f t="shared" si="10"/>
        <v>1.671</v>
      </c>
      <c r="G679" t="s">
        <v>324</v>
      </c>
    </row>
    <row r="680" spans="1:7" x14ac:dyDescent="0.2">
      <c r="A680" s="27">
        <v>41415</v>
      </c>
      <c r="B680" s="27">
        <v>41417</v>
      </c>
      <c r="C680" t="s">
        <v>375</v>
      </c>
      <c r="D680" s="27">
        <v>45061</v>
      </c>
      <c r="E680" s="26">
        <v>2592000</v>
      </c>
      <c r="F680" s="26">
        <f t="shared" si="10"/>
        <v>2.5920000000000001</v>
      </c>
      <c r="G680" t="s">
        <v>103</v>
      </c>
    </row>
    <row r="681" spans="1:7" x14ac:dyDescent="0.2">
      <c r="A681" s="27">
        <v>41415</v>
      </c>
      <c r="B681" s="27">
        <v>41417</v>
      </c>
      <c r="C681" t="s">
        <v>376</v>
      </c>
      <c r="D681" s="27">
        <v>46888</v>
      </c>
      <c r="E681" s="26">
        <v>3903000</v>
      </c>
      <c r="F681" s="26">
        <f t="shared" si="10"/>
        <v>3.903</v>
      </c>
      <c r="G681" t="s">
        <v>103</v>
      </c>
    </row>
    <row r="682" spans="1:7" x14ac:dyDescent="0.2">
      <c r="A682" s="27">
        <v>41415</v>
      </c>
      <c r="B682" s="27">
        <v>41417</v>
      </c>
      <c r="C682" t="s">
        <v>377</v>
      </c>
      <c r="D682" s="27">
        <v>48714</v>
      </c>
      <c r="E682" s="26">
        <v>5411500</v>
      </c>
      <c r="F682" s="26">
        <f t="shared" si="10"/>
        <v>5.4115000000000002</v>
      </c>
      <c r="G682" t="s">
        <v>103</v>
      </c>
    </row>
    <row r="683" spans="1:7" x14ac:dyDescent="0.2">
      <c r="A683" s="27">
        <v>41422</v>
      </c>
      <c r="B683" s="27">
        <v>41424</v>
      </c>
      <c r="C683" t="s">
        <v>416</v>
      </c>
      <c r="D683" s="27">
        <v>43146</v>
      </c>
      <c r="E683" s="26">
        <v>533000</v>
      </c>
      <c r="F683" s="26">
        <f t="shared" si="10"/>
        <v>0.53300000000000003</v>
      </c>
      <c r="G683" t="s">
        <v>325</v>
      </c>
    </row>
    <row r="684" spans="1:7" x14ac:dyDescent="0.2">
      <c r="A684" s="27">
        <v>41422</v>
      </c>
      <c r="B684" s="27">
        <v>41424</v>
      </c>
      <c r="C684" t="s">
        <v>419</v>
      </c>
      <c r="D684" s="27">
        <v>50086</v>
      </c>
      <c r="E684" s="26">
        <v>119000</v>
      </c>
      <c r="F684" s="26">
        <f t="shared" si="10"/>
        <v>0.11899999999999999</v>
      </c>
      <c r="G684" t="s">
        <v>325</v>
      </c>
    </row>
    <row r="685" spans="1:7" x14ac:dyDescent="0.2">
      <c r="A685" s="27">
        <v>41422</v>
      </c>
      <c r="B685" s="27">
        <v>41424</v>
      </c>
      <c r="C685" t="s">
        <v>417</v>
      </c>
      <c r="D685" s="27">
        <v>52336</v>
      </c>
      <c r="E685" s="26">
        <v>791000</v>
      </c>
      <c r="F685" s="26">
        <f t="shared" si="10"/>
        <v>0.79100000000000004</v>
      </c>
      <c r="G685" t="s">
        <v>325</v>
      </c>
    </row>
    <row r="686" spans="1:7" x14ac:dyDescent="0.2">
      <c r="A686" s="27">
        <v>41422</v>
      </c>
      <c r="B686" s="27">
        <v>41424</v>
      </c>
      <c r="C686" t="s">
        <v>423</v>
      </c>
      <c r="D686" s="27">
        <v>42139</v>
      </c>
      <c r="E686" s="26">
        <v>194000</v>
      </c>
      <c r="F686" s="26">
        <f t="shared" si="10"/>
        <v>0.19400000000000001</v>
      </c>
      <c r="G686" t="s">
        <v>325</v>
      </c>
    </row>
    <row r="687" spans="1:7" x14ac:dyDescent="0.2">
      <c r="A687" s="27">
        <v>41428</v>
      </c>
      <c r="B687" s="27">
        <v>41430</v>
      </c>
      <c r="C687" t="s">
        <v>424</v>
      </c>
      <c r="D687" s="27">
        <v>41521</v>
      </c>
      <c r="E687" s="26">
        <v>2791000</v>
      </c>
      <c r="F687" s="26">
        <f t="shared" si="10"/>
        <v>2.7909999999999999</v>
      </c>
      <c r="G687" t="s">
        <v>323</v>
      </c>
    </row>
    <row r="688" spans="1:7" x14ac:dyDescent="0.2">
      <c r="A688" s="27">
        <v>41428</v>
      </c>
      <c r="B688" s="27">
        <v>41430</v>
      </c>
      <c r="C688" t="s">
        <v>425</v>
      </c>
      <c r="D688" s="27">
        <v>41794</v>
      </c>
      <c r="E688" s="26">
        <v>1066000</v>
      </c>
      <c r="F688" s="26">
        <f t="shared" si="10"/>
        <v>1.0660000000000001</v>
      </c>
      <c r="G688" t="s">
        <v>324</v>
      </c>
    </row>
    <row r="689" spans="1:7" x14ac:dyDescent="0.2">
      <c r="A689" s="27">
        <v>41428</v>
      </c>
      <c r="B689" s="27">
        <v>41430</v>
      </c>
      <c r="C689" t="s">
        <v>387</v>
      </c>
      <c r="D689" s="27">
        <v>43235</v>
      </c>
      <c r="E689" s="26">
        <v>2351000</v>
      </c>
      <c r="F689" s="26">
        <f t="shared" si="10"/>
        <v>2.351</v>
      </c>
      <c r="G689" t="s">
        <v>103</v>
      </c>
    </row>
    <row r="690" spans="1:7" x14ac:dyDescent="0.2">
      <c r="A690" s="27">
        <v>41428</v>
      </c>
      <c r="B690" s="27">
        <v>41430</v>
      </c>
      <c r="C690" t="s">
        <v>376</v>
      </c>
      <c r="D690" s="27">
        <v>46888</v>
      </c>
      <c r="E690" s="26">
        <v>1063000</v>
      </c>
      <c r="F690" s="26">
        <f t="shared" si="10"/>
        <v>1.0629999999999999</v>
      </c>
      <c r="G690" t="s">
        <v>103</v>
      </c>
    </row>
    <row r="691" spans="1:7" x14ac:dyDescent="0.2">
      <c r="A691" s="27">
        <v>41428</v>
      </c>
      <c r="B691" s="27">
        <v>41430</v>
      </c>
      <c r="C691" t="s">
        <v>377</v>
      </c>
      <c r="D691" s="27">
        <v>48714</v>
      </c>
      <c r="E691" s="26">
        <v>3017000</v>
      </c>
      <c r="F691" s="26">
        <f t="shared" si="10"/>
        <v>3.0169999999999999</v>
      </c>
      <c r="G691" t="s">
        <v>103</v>
      </c>
    </row>
    <row r="692" spans="1:7" x14ac:dyDescent="0.2">
      <c r="A692" s="27">
        <v>41436</v>
      </c>
      <c r="B692" s="27">
        <v>41438</v>
      </c>
      <c r="C692" t="s">
        <v>426</v>
      </c>
      <c r="D692" s="27">
        <v>41620</v>
      </c>
      <c r="E692" s="26">
        <v>751000</v>
      </c>
      <c r="F692" s="26">
        <f t="shared" si="10"/>
        <v>0.751</v>
      </c>
      <c r="G692" t="s">
        <v>322</v>
      </c>
    </row>
    <row r="693" spans="1:7" x14ac:dyDescent="0.2">
      <c r="A693" s="27">
        <v>41436</v>
      </c>
      <c r="B693" s="27">
        <v>41438</v>
      </c>
      <c r="C693" t="s">
        <v>416</v>
      </c>
      <c r="D693" s="27">
        <v>43146</v>
      </c>
      <c r="E693" s="26">
        <v>157000</v>
      </c>
      <c r="F693" s="26">
        <f t="shared" si="10"/>
        <v>0.157</v>
      </c>
      <c r="G693" t="s">
        <v>325</v>
      </c>
    </row>
    <row r="694" spans="1:7" x14ac:dyDescent="0.2">
      <c r="A694" s="27">
        <v>41436</v>
      </c>
      <c r="B694" s="27">
        <v>41438</v>
      </c>
      <c r="C694" t="s">
        <v>419</v>
      </c>
      <c r="D694" s="27">
        <v>50086</v>
      </c>
      <c r="E694" s="26">
        <v>76000</v>
      </c>
      <c r="F694" s="26">
        <f t="shared" si="10"/>
        <v>7.5999999999999998E-2</v>
      </c>
      <c r="G694" t="s">
        <v>325</v>
      </c>
    </row>
    <row r="695" spans="1:7" x14ac:dyDescent="0.2">
      <c r="A695" s="27">
        <v>41436</v>
      </c>
      <c r="B695" s="27">
        <v>41438</v>
      </c>
      <c r="C695" t="s">
        <v>417</v>
      </c>
      <c r="D695" s="27">
        <v>52336</v>
      </c>
      <c r="E695" s="26">
        <v>717000</v>
      </c>
      <c r="F695" s="26">
        <f t="shared" si="10"/>
        <v>0.71699999999999997</v>
      </c>
      <c r="G695" t="s">
        <v>325</v>
      </c>
    </row>
    <row r="696" spans="1:7" x14ac:dyDescent="0.2">
      <c r="A696" s="27">
        <v>41443</v>
      </c>
      <c r="B696" s="27">
        <v>41445</v>
      </c>
      <c r="C696" t="s">
        <v>425</v>
      </c>
      <c r="D696" s="27">
        <v>41794</v>
      </c>
      <c r="E696" s="26">
        <v>2101000</v>
      </c>
      <c r="F696" s="26">
        <f t="shared" si="10"/>
        <v>2.101</v>
      </c>
      <c r="G696" t="s">
        <v>324</v>
      </c>
    </row>
    <row r="697" spans="1:7" x14ac:dyDescent="0.2">
      <c r="A697" s="27">
        <v>41443</v>
      </c>
      <c r="B697" s="27">
        <v>41445</v>
      </c>
      <c r="C697" t="s">
        <v>427</v>
      </c>
      <c r="D697" s="27">
        <v>42323</v>
      </c>
      <c r="E697" s="26">
        <v>976000</v>
      </c>
      <c r="F697" s="26">
        <f t="shared" si="10"/>
        <v>0.97599999999999998</v>
      </c>
      <c r="G697" t="s">
        <v>103</v>
      </c>
    </row>
    <row r="698" spans="1:7" x14ac:dyDescent="0.2">
      <c r="A698" s="27">
        <v>41443</v>
      </c>
      <c r="B698" s="27">
        <v>41445</v>
      </c>
      <c r="C698" t="s">
        <v>387</v>
      </c>
      <c r="D698" s="27">
        <v>43235</v>
      </c>
      <c r="E698" s="26">
        <v>763000</v>
      </c>
      <c r="F698" s="26">
        <f t="shared" si="10"/>
        <v>0.76300000000000001</v>
      </c>
      <c r="G698" t="s">
        <v>103</v>
      </c>
    </row>
    <row r="699" spans="1:7" x14ac:dyDescent="0.2">
      <c r="A699" s="27">
        <v>41443</v>
      </c>
      <c r="B699" s="27">
        <v>41445</v>
      </c>
      <c r="C699" t="s">
        <v>375</v>
      </c>
      <c r="D699" s="27">
        <v>45061</v>
      </c>
      <c r="E699" s="26">
        <v>1229000</v>
      </c>
      <c r="F699" s="26">
        <f t="shared" si="10"/>
        <v>1.2290000000000001</v>
      </c>
      <c r="G699" t="s">
        <v>103</v>
      </c>
    </row>
    <row r="700" spans="1:7" x14ac:dyDescent="0.2">
      <c r="A700" s="27">
        <v>41443</v>
      </c>
      <c r="B700" s="27">
        <v>41445</v>
      </c>
      <c r="C700" t="s">
        <v>377</v>
      </c>
      <c r="D700" s="27">
        <v>48714</v>
      </c>
      <c r="E700" s="26">
        <v>2680500</v>
      </c>
      <c r="F700" s="26">
        <f t="shared" si="10"/>
        <v>2.6804999999999999</v>
      </c>
      <c r="G700" t="s">
        <v>103</v>
      </c>
    </row>
    <row r="701" spans="1:7" x14ac:dyDescent="0.2">
      <c r="A701" s="27">
        <v>41450</v>
      </c>
      <c r="B701" s="27">
        <v>41452</v>
      </c>
      <c r="C701" t="s">
        <v>428</v>
      </c>
      <c r="D701" s="27">
        <v>41634</v>
      </c>
      <c r="E701" s="26">
        <v>1681000</v>
      </c>
      <c r="F701" s="26">
        <f t="shared" si="10"/>
        <v>1.681</v>
      </c>
      <c r="G701" t="s">
        <v>322</v>
      </c>
    </row>
    <row r="702" spans="1:7" x14ac:dyDescent="0.2">
      <c r="A702" s="27">
        <v>41450</v>
      </c>
      <c r="B702" s="27">
        <v>41452</v>
      </c>
      <c r="C702" t="s">
        <v>416</v>
      </c>
      <c r="D702" s="27">
        <v>43146</v>
      </c>
      <c r="E702" s="26">
        <v>147000</v>
      </c>
      <c r="F702" s="26">
        <f t="shared" si="10"/>
        <v>0.14699999999999999</v>
      </c>
      <c r="G702" t="s">
        <v>325</v>
      </c>
    </row>
    <row r="703" spans="1:7" x14ac:dyDescent="0.2">
      <c r="A703" s="27">
        <v>41450</v>
      </c>
      <c r="B703" s="27">
        <v>41452</v>
      </c>
      <c r="C703" t="s">
        <v>419</v>
      </c>
      <c r="D703" s="27">
        <v>50086</v>
      </c>
      <c r="E703" s="26">
        <v>21000</v>
      </c>
      <c r="F703" s="26">
        <f t="shared" si="10"/>
        <v>2.1000000000000001E-2</v>
      </c>
      <c r="G703" t="s">
        <v>325</v>
      </c>
    </row>
    <row r="704" spans="1:7" x14ac:dyDescent="0.2">
      <c r="A704" s="27">
        <v>41450</v>
      </c>
      <c r="B704" s="27">
        <v>41452</v>
      </c>
      <c r="C704" t="s">
        <v>417</v>
      </c>
      <c r="D704" s="27">
        <v>52336</v>
      </c>
      <c r="E704" s="26">
        <v>620000</v>
      </c>
      <c r="F704" s="26">
        <f t="shared" si="10"/>
        <v>0.62</v>
      </c>
      <c r="G704" t="s">
        <v>325</v>
      </c>
    </row>
    <row r="705" spans="1:7" x14ac:dyDescent="0.2">
      <c r="A705" s="27">
        <v>41457</v>
      </c>
      <c r="B705" s="27">
        <v>41459</v>
      </c>
      <c r="C705" t="s">
        <v>429</v>
      </c>
      <c r="D705" s="27">
        <v>41550</v>
      </c>
      <c r="E705" s="26">
        <v>4256000</v>
      </c>
      <c r="F705" s="26">
        <f t="shared" si="10"/>
        <v>4.2560000000000002</v>
      </c>
      <c r="G705" t="s">
        <v>323</v>
      </c>
    </row>
    <row r="706" spans="1:7" x14ac:dyDescent="0.2">
      <c r="A706" s="27">
        <v>41457</v>
      </c>
      <c r="B706" s="27">
        <v>41459</v>
      </c>
      <c r="C706" t="s">
        <v>430</v>
      </c>
      <c r="D706" s="27">
        <v>41823</v>
      </c>
      <c r="E706" s="26">
        <v>2043000</v>
      </c>
      <c r="F706" s="26">
        <f t="shared" si="10"/>
        <v>2.0430000000000001</v>
      </c>
      <c r="G706" t="s">
        <v>324</v>
      </c>
    </row>
    <row r="707" spans="1:7" x14ac:dyDescent="0.2">
      <c r="A707" s="27">
        <v>41457</v>
      </c>
      <c r="B707" s="27">
        <v>41459</v>
      </c>
      <c r="C707" t="s">
        <v>375</v>
      </c>
      <c r="D707" s="27">
        <v>45061</v>
      </c>
      <c r="E707" s="26">
        <v>3064000</v>
      </c>
      <c r="F707" s="26">
        <f t="shared" ref="F707:F770" si="11">E707/1000000</f>
        <v>3.0640000000000001</v>
      </c>
      <c r="G707" t="s">
        <v>103</v>
      </c>
    </row>
    <row r="708" spans="1:7" x14ac:dyDescent="0.2">
      <c r="A708" s="27">
        <v>41457</v>
      </c>
      <c r="B708" s="27">
        <v>41459</v>
      </c>
      <c r="C708" t="s">
        <v>376</v>
      </c>
      <c r="D708" s="27">
        <v>46888</v>
      </c>
      <c r="E708" s="26">
        <v>1892000</v>
      </c>
      <c r="F708" s="26">
        <f t="shared" si="11"/>
        <v>1.8919999999999999</v>
      </c>
      <c r="G708" t="s">
        <v>103</v>
      </c>
    </row>
    <row r="709" spans="1:7" x14ac:dyDescent="0.2">
      <c r="A709" s="27">
        <v>41457</v>
      </c>
      <c r="B709" s="27">
        <v>41459</v>
      </c>
      <c r="C709" t="s">
        <v>377</v>
      </c>
      <c r="D709" s="27">
        <v>48714</v>
      </c>
      <c r="E709" s="26">
        <v>2880000</v>
      </c>
      <c r="F709" s="26">
        <f t="shared" si="11"/>
        <v>2.88</v>
      </c>
      <c r="G709" t="s">
        <v>103</v>
      </c>
    </row>
    <row r="710" spans="1:7" x14ac:dyDescent="0.2">
      <c r="A710" s="27">
        <v>41464</v>
      </c>
      <c r="B710" s="27">
        <v>41466</v>
      </c>
      <c r="C710" t="s">
        <v>431</v>
      </c>
      <c r="D710" s="27">
        <v>41649</v>
      </c>
      <c r="E710" s="26">
        <v>699000</v>
      </c>
      <c r="F710" s="26">
        <f t="shared" si="11"/>
        <v>0.69899999999999995</v>
      </c>
      <c r="G710" t="s">
        <v>322</v>
      </c>
    </row>
    <row r="711" spans="1:7" x14ac:dyDescent="0.2">
      <c r="A711" s="27">
        <v>41464</v>
      </c>
      <c r="B711" s="27">
        <v>41466</v>
      </c>
      <c r="C711" t="s">
        <v>416</v>
      </c>
      <c r="D711" s="27">
        <v>43146</v>
      </c>
      <c r="E711" s="26">
        <v>118000</v>
      </c>
      <c r="F711" s="26">
        <f t="shared" si="11"/>
        <v>0.11799999999999999</v>
      </c>
      <c r="G711" t="s">
        <v>325</v>
      </c>
    </row>
    <row r="712" spans="1:7" x14ac:dyDescent="0.2">
      <c r="A712" s="27">
        <v>41464</v>
      </c>
      <c r="B712" s="27">
        <v>41466</v>
      </c>
      <c r="C712" t="s">
        <v>418</v>
      </c>
      <c r="D712" s="27">
        <v>46402</v>
      </c>
      <c r="E712" s="26">
        <v>1000</v>
      </c>
      <c r="F712" s="26">
        <f t="shared" si="11"/>
        <v>1E-3</v>
      </c>
      <c r="G712" t="s">
        <v>325</v>
      </c>
    </row>
    <row r="713" spans="1:7" x14ac:dyDescent="0.2">
      <c r="A713" s="27">
        <v>41464</v>
      </c>
      <c r="B713" s="27">
        <v>41466</v>
      </c>
      <c r="C713" t="s">
        <v>419</v>
      </c>
      <c r="D713" s="27">
        <v>50086</v>
      </c>
      <c r="E713" s="26">
        <v>14000</v>
      </c>
      <c r="F713" s="26">
        <f t="shared" si="11"/>
        <v>1.4E-2</v>
      </c>
      <c r="G713" t="s">
        <v>325</v>
      </c>
    </row>
    <row r="714" spans="1:7" x14ac:dyDescent="0.2">
      <c r="A714" s="27">
        <v>41464</v>
      </c>
      <c r="B714" s="27">
        <v>41466</v>
      </c>
      <c r="C714" t="s">
        <v>417</v>
      </c>
      <c r="D714" s="27">
        <v>52336</v>
      </c>
      <c r="E714" s="26">
        <v>19000</v>
      </c>
      <c r="F714" s="26">
        <f t="shared" si="11"/>
        <v>1.9E-2</v>
      </c>
      <c r="G714" t="s">
        <v>325</v>
      </c>
    </row>
    <row r="715" spans="1:7" x14ac:dyDescent="0.2">
      <c r="A715" s="27">
        <v>41471</v>
      </c>
      <c r="B715" s="27">
        <v>41473</v>
      </c>
      <c r="C715" t="s">
        <v>430</v>
      </c>
      <c r="D715" s="27">
        <v>41823</v>
      </c>
      <c r="E715" s="26">
        <v>10915600</v>
      </c>
      <c r="F715" s="26">
        <f t="shared" si="11"/>
        <v>10.9156</v>
      </c>
      <c r="G715" t="s">
        <v>324</v>
      </c>
    </row>
    <row r="716" spans="1:7" x14ac:dyDescent="0.2">
      <c r="A716" s="27">
        <v>41471</v>
      </c>
      <c r="B716" s="27">
        <v>41473</v>
      </c>
      <c r="C716" t="s">
        <v>387</v>
      </c>
      <c r="D716" s="27">
        <v>43235</v>
      </c>
      <c r="E716" s="26">
        <v>553000</v>
      </c>
      <c r="F716" s="26">
        <f t="shared" si="11"/>
        <v>0.55300000000000005</v>
      </c>
      <c r="G716" t="s">
        <v>103</v>
      </c>
    </row>
    <row r="717" spans="1:7" x14ac:dyDescent="0.2">
      <c r="A717" s="27">
        <v>41471</v>
      </c>
      <c r="B717" s="27">
        <v>41473</v>
      </c>
      <c r="C717" t="s">
        <v>376</v>
      </c>
      <c r="D717" s="27">
        <v>46888</v>
      </c>
      <c r="E717" s="26">
        <v>1465000</v>
      </c>
      <c r="F717" s="26">
        <f t="shared" si="11"/>
        <v>1.4650000000000001</v>
      </c>
      <c r="G717" t="s">
        <v>103</v>
      </c>
    </row>
    <row r="718" spans="1:7" x14ac:dyDescent="0.2">
      <c r="A718" s="27">
        <v>41471</v>
      </c>
      <c r="B718" s="27">
        <v>41473</v>
      </c>
      <c r="C718" t="s">
        <v>377</v>
      </c>
      <c r="D718" s="27">
        <v>48714</v>
      </c>
      <c r="E718" s="26">
        <v>2265000</v>
      </c>
      <c r="F718" s="26">
        <f t="shared" si="11"/>
        <v>2.2650000000000001</v>
      </c>
      <c r="G718" t="s">
        <v>103</v>
      </c>
    </row>
    <row r="719" spans="1:7" x14ac:dyDescent="0.2">
      <c r="A719" s="27">
        <v>41471</v>
      </c>
      <c r="B719" s="27">
        <v>41473</v>
      </c>
      <c r="C719" t="s">
        <v>427</v>
      </c>
      <c r="D719" s="27">
        <v>52642</v>
      </c>
      <c r="E719" s="26">
        <v>1452000</v>
      </c>
      <c r="F719" s="26">
        <f t="shared" si="11"/>
        <v>1.452</v>
      </c>
      <c r="G719" t="s">
        <v>103</v>
      </c>
    </row>
    <row r="720" spans="1:7" x14ac:dyDescent="0.2">
      <c r="A720" s="27">
        <v>41465</v>
      </c>
      <c r="B720" s="27">
        <v>41472</v>
      </c>
      <c r="C720" t="s">
        <v>432</v>
      </c>
      <c r="D720" s="27">
        <v>45216</v>
      </c>
      <c r="E720" s="26">
        <v>19081923</v>
      </c>
      <c r="F720" s="26">
        <f t="shared" si="11"/>
        <v>19.081923</v>
      </c>
      <c r="G720" t="s">
        <v>458</v>
      </c>
    </row>
    <row r="721" spans="1:7" x14ac:dyDescent="0.2">
      <c r="A721" s="27">
        <v>41478</v>
      </c>
      <c r="B721" s="27">
        <v>41466</v>
      </c>
      <c r="C721" t="s">
        <v>433</v>
      </c>
      <c r="D721" s="27">
        <v>41663</v>
      </c>
      <c r="E721" s="26">
        <v>5959000</v>
      </c>
      <c r="F721" s="26">
        <f t="shared" si="11"/>
        <v>5.9589999999999996</v>
      </c>
      <c r="G721" t="s">
        <v>322</v>
      </c>
    </row>
    <row r="722" spans="1:7" x14ac:dyDescent="0.2">
      <c r="A722" s="27">
        <v>41478</v>
      </c>
      <c r="B722" s="27">
        <v>41466</v>
      </c>
      <c r="C722" t="s">
        <v>416</v>
      </c>
      <c r="D722" s="27">
        <v>43146</v>
      </c>
      <c r="E722" s="26">
        <v>104000</v>
      </c>
      <c r="F722" s="26">
        <f t="shared" si="11"/>
        <v>0.104</v>
      </c>
      <c r="G722" t="s">
        <v>325</v>
      </c>
    </row>
    <row r="723" spans="1:7" x14ac:dyDescent="0.2">
      <c r="A723" s="27">
        <v>41478</v>
      </c>
      <c r="B723" s="27">
        <v>41466</v>
      </c>
      <c r="C723" t="s">
        <v>434</v>
      </c>
      <c r="D723" s="27">
        <v>42200</v>
      </c>
      <c r="E723" s="26">
        <v>123000</v>
      </c>
      <c r="F723" s="26">
        <f t="shared" si="11"/>
        <v>0.123</v>
      </c>
      <c r="G723" t="s">
        <v>325</v>
      </c>
    </row>
    <row r="724" spans="1:7" x14ac:dyDescent="0.2">
      <c r="A724" s="27">
        <v>41478</v>
      </c>
      <c r="B724" s="27">
        <v>41466</v>
      </c>
      <c r="C724" t="s">
        <v>419</v>
      </c>
      <c r="D724" s="27">
        <v>50086</v>
      </c>
      <c r="E724" s="26">
        <v>28000</v>
      </c>
      <c r="F724" s="26">
        <f t="shared" si="11"/>
        <v>2.8000000000000001E-2</v>
      </c>
      <c r="G724" t="s">
        <v>325</v>
      </c>
    </row>
    <row r="725" spans="1:7" x14ac:dyDescent="0.2">
      <c r="A725" s="27">
        <v>41478</v>
      </c>
      <c r="B725" s="27">
        <v>41466</v>
      </c>
      <c r="C725" t="s">
        <v>417</v>
      </c>
      <c r="D725" s="27">
        <v>52336</v>
      </c>
      <c r="E725" s="26">
        <v>110000</v>
      </c>
      <c r="F725" s="26">
        <f t="shared" si="11"/>
        <v>0.11</v>
      </c>
      <c r="G725" t="s">
        <v>325</v>
      </c>
    </row>
    <row r="726" spans="1:7" x14ac:dyDescent="0.2">
      <c r="A726" s="27">
        <v>41485</v>
      </c>
      <c r="B726" s="27">
        <v>41487</v>
      </c>
      <c r="C726" t="s">
        <v>435</v>
      </c>
      <c r="D726" s="27">
        <v>41578</v>
      </c>
      <c r="E726" s="26">
        <v>7065200</v>
      </c>
      <c r="F726" s="26">
        <f t="shared" si="11"/>
        <v>7.0651999999999999</v>
      </c>
      <c r="G726" t="s">
        <v>323</v>
      </c>
    </row>
    <row r="727" spans="1:7" x14ac:dyDescent="0.2">
      <c r="A727" s="27">
        <v>41485</v>
      </c>
      <c r="B727" s="27">
        <v>41487</v>
      </c>
      <c r="C727" t="s">
        <v>436</v>
      </c>
      <c r="D727" s="27">
        <v>41851</v>
      </c>
      <c r="E727" s="26">
        <v>6490000</v>
      </c>
      <c r="F727" s="26">
        <f t="shared" si="11"/>
        <v>6.49</v>
      </c>
      <c r="G727" t="s">
        <v>324</v>
      </c>
    </row>
    <row r="728" spans="1:7" x14ac:dyDescent="0.2">
      <c r="A728" s="27">
        <v>41485</v>
      </c>
      <c r="B728" s="27">
        <v>41487</v>
      </c>
      <c r="C728" t="s">
        <v>387</v>
      </c>
      <c r="D728" s="27">
        <v>43235</v>
      </c>
      <c r="E728" s="26">
        <v>2491000</v>
      </c>
      <c r="F728" s="26">
        <f t="shared" si="11"/>
        <v>2.4910000000000001</v>
      </c>
      <c r="G728" t="s">
        <v>103</v>
      </c>
    </row>
    <row r="729" spans="1:7" x14ac:dyDescent="0.2">
      <c r="A729" s="27">
        <v>41485</v>
      </c>
      <c r="B729" s="27">
        <v>41487</v>
      </c>
      <c r="C729" t="s">
        <v>375</v>
      </c>
      <c r="D729" s="27">
        <v>45061</v>
      </c>
      <c r="E729" s="26">
        <v>6086000</v>
      </c>
      <c r="F729" s="26">
        <f t="shared" si="11"/>
        <v>6.0860000000000003</v>
      </c>
      <c r="G729" t="s">
        <v>103</v>
      </c>
    </row>
    <row r="730" spans="1:7" x14ac:dyDescent="0.2">
      <c r="A730" s="27">
        <v>41485</v>
      </c>
      <c r="B730" s="27">
        <v>41487</v>
      </c>
      <c r="C730" t="s">
        <v>437</v>
      </c>
      <c r="D730" s="27">
        <v>49018</v>
      </c>
      <c r="E730" s="26">
        <v>5062500</v>
      </c>
      <c r="F730" s="26">
        <f t="shared" si="11"/>
        <v>5.0625</v>
      </c>
      <c r="G730" t="s">
        <v>103</v>
      </c>
    </row>
    <row r="731" spans="1:7" x14ac:dyDescent="0.2">
      <c r="A731" s="27">
        <v>41506</v>
      </c>
      <c r="B731" s="27">
        <v>41508</v>
      </c>
      <c r="C731" t="s">
        <v>438</v>
      </c>
      <c r="D731" s="27">
        <v>41691</v>
      </c>
      <c r="E731" s="26">
        <v>9951000</v>
      </c>
      <c r="F731" s="26">
        <f t="shared" si="11"/>
        <v>9.9510000000000005</v>
      </c>
      <c r="G731" t="s">
        <v>322</v>
      </c>
    </row>
    <row r="732" spans="1:7" x14ac:dyDescent="0.2">
      <c r="A732" s="27">
        <v>41506</v>
      </c>
      <c r="B732" s="27">
        <v>41508</v>
      </c>
      <c r="C732" t="s">
        <v>416</v>
      </c>
      <c r="D732" s="27">
        <v>43146</v>
      </c>
      <c r="E732" s="26">
        <v>327000</v>
      </c>
      <c r="F732" s="26">
        <f t="shared" si="11"/>
        <v>0.32700000000000001</v>
      </c>
      <c r="G732" t="s">
        <v>325</v>
      </c>
    </row>
    <row r="733" spans="1:7" x14ac:dyDescent="0.2">
      <c r="A733" s="27">
        <v>41506</v>
      </c>
      <c r="B733" s="27">
        <v>41508</v>
      </c>
      <c r="C733" t="s">
        <v>419</v>
      </c>
      <c r="D733" s="27">
        <v>50086</v>
      </c>
      <c r="E733" s="26">
        <v>179000</v>
      </c>
      <c r="F733" s="26">
        <f t="shared" si="11"/>
        <v>0.17899999999999999</v>
      </c>
      <c r="G733" t="s">
        <v>325</v>
      </c>
    </row>
    <row r="734" spans="1:7" x14ac:dyDescent="0.2">
      <c r="A734" s="27">
        <v>41506</v>
      </c>
      <c r="B734" s="27">
        <v>41508</v>
      </c>
      <c r="C734" t="s">
        <v>417</v>
      </c>
      <c r="D734" s="27">
        <v>52336</v>
      </c>
      <c r="E734" s="26">
        <v>688000</v>
      </c>
      <c r="F734" s="26">
        <f t="shared" si="11"/>
        <v>0.68799999999999994</v>
      </c>
      <c r="G734" t="s">
        <v>325</v>
      </c>
    </row>
    <row r="735" spans="1:7" x14ac:dyDescent="0.2">
      <c r="A735" s="27">
        <v>41513</v>
      </c>
      <c r="B735" s="27">
        <v>41515</v>
      </c>
      <c r="C735" t="s">
        <v>436</v>
      </c>
      <c r="D735" s="27">
        <v>41851</v>
      </c>
      <c r="E735" s="26">
        <v>7164600</v>
      </c>
      <c r="F735" s="26">
        <f t="shared" si="11"/>
        <v>7.1646000000000001</v>
      </c>
      <c r="G735" t="s">
        <v>324</v>
      </c>
    </row>
    <row r="736" spans="1:7" x14ac:dyDescent="0.2">
      <c r="A736" s="27">
        <v>41513</v>
      </c>
      <c r="B736" s="27">
        <v>41515</v>
      </c>
      <c r="C736" t="s">
        <v>439</v>
      </c>
      <c r="D736" s="27">
        <v>43570</v>
      </c>
      <c r="E736" s="26">
        <v>3069000</v>
      </c>
      <c r="F736" s="26">
        <f t="shared" si="11"/>
        <v>3.069</v>
      </c>
      <c r="G736" t="s">
        <v>103</v>
      </c>
    </row>
    <row r="737" spans="1:7" x14ac:dyDescent="0.2">
      <c r="A737" s="27">
        <v>41513</v>
      </c>
      <c r="B737" s="27">
        <v>41515</v>
      </c>
      <c r="C737" t="s">
        <v>440</v>
      </c>
      <c r="D737" s="27">
        <v>45366</v>
      </c>
      <c r="E737" s="26">
        <v>9247000</v>
      </c>
      <c r="F737" s="26">
        <f t="shared" si="11"/>
        <v>9.2469999999999999</v>
      </c>
      <c r="G737" t="s">
        <v>103</v>
      </c>
    </row>
    <row r="738" spans="1:7" x14ac:dyDescent="0.2">
      <c r="A738" s="27">
        <v>41513</v>
      </c>
      <c r="B738" s="27">
        <v>41515</v>
      </c>
      <c r="C738" t="s">
        <v>437</v>
      </c>
      <c r="D738" s="27">
        <v>49018</v>
      </c>
      <c r="E738" s="26">
        <v>3534700</v>
      </c>
      <c r="F738" s="26">
        <f t="shared" si="11"/>
        <v>3.5347</v>
      </c>
      <c r="G738" t="s">
        <v>103</v>
      </c>
    </row>
    <row r="739" spans="1:7" x14ac:dyDescent="0.2">
      <c r="A739" s="27">
        <v>41520</v>
      </c>
      <c r="B739" s="27">
        <v>41522</v>
      </c>
      <c r="C739" t="s">
        <v>441</v>
      </c>
      <c r="D739" s="27">
        <v>41702</v>
      </c>
      <c r="E739" s="26">
        <v>8773000</v>
      </c>
      <c r="F739" s="26">
        <f t="shared" si="11"/>
        <v>8.7729999999999997</v>
      </c>
      <c r="G739" t="s">
        <v>322</v>
      </c>
    </row>
    <row r="740" spans="1:7" x14ac:dyDescent="0.2">
      <c r="A740" s="27">
        <v>41520</v>
      </c>
      <c r="B740" s="27">
        <v>41522</v>
      </c>
      <c r="C740" t="s">
        <v>416</v>
      </c>
      <c r="D740" s="27">
        <v>43146</v>
      </c>
      <c r="E740" s="26">
        <v>107000</v>
      </c>
      <c r="F740" s="26">
        <f t="shared" si="11"/>
        <v>0.107</v>
      </c>
      <c r="G740" t="s">
        <v>325</v>
      </c>
    </row>
    <row r="741" spans="1:7" x14ac:dyDescent="0.2">
      <c r="A741" s="27">
        <v>41520</v>
      </c>
      <c r="B741" s="27">
        <v>41522</v>
      </c>
      <c r="C741" t="s">
        <v>419</v>
      </c>
      <c r="D741" s="27">
        <v>50086</v>
      </c>
      <c r="E741" s="26">
        <v>14000</v>
      </c>
      <c r="F741" s="26">
        <f t="shared" si="11"/>
        <v>1.4E-2</v>
      </c>
      <c r="G741" t="s">
        <v>325</v>
      </c>
    </row>
    <row r="742" spans="1:7" x14ac:dyDescent="0.2">
      <c r="A742" s="27">
        <v>41520</v>
      </c>
      <c r="B742" s="27">
        <v>41522</v>
      </c>
      <c r="C742" t="s">
        <v>417</v>
      </c>
      <c r="D742" s="27">
        <v>52336</v>
      </c>
      <c r="E742" s="26">
        <v>414000</v>
      </c>
      <c r="F742" s="26">
        <f t="shared" si="11"/>
        <v>0.41399999999999998</v>
      </c>
      <c r="G742" t="s">
        <v>325</v>
      </c>
    </row>
    <row r="743" spans="1:7" x14ac:dyDescent="0.2">
      <c r="A743" s="27">
        <v>41527</v>
      </c>
      <c r="B743" s="27">
        <v>41529</v>
      </c>
      <c r="C743" t="s">
        <v>442</v>
      </c>
      <c r="D743" s="27">
        <v>41619</v>
      </c>
      <c r="E743" s="26">
        <v>7835000</v>
      </c>
      <c r="F743" s="26">
        <f t="shared" si="11"/>
        <v>7.835</v>
      </c>
      <c r="G743" t="s">
        <v>323</v>
      </c>
    </row>
    <row r="744" spans="1:7" x14ac:dyDescent="0.2">
      <c r="A744" s="27">
        <v>41527</v>
      </c>
      <c r="B744" s="27">
        <v>41529</v>
      </c>
      <c r="C744" t="s">
        <v>443</v>
      </c>
      <c r="D744" s="27">
        <v>41893</v>
      </c>
      <c r="E744" s="26">
        <v>7300000</v>
      </c>
      <c r="F744" s="26">
        <f t="shared" si="11"/>
        <v>7.3</v>
      </c>
      <c r="G744" t="s">
        <v>324</v>
      </c>
    </row>
    <row r="745" spans="1:7" x14ac:dyDescent="0.2">
      <c r="A745" s="27">
        <v>41527</v>
      </c>
      <c r="B745" s="27">
        <v>41529</v>
      </c>
      <c r="C745" t="s">
        <v>440</v>
      </c>
      <c r="D745" s="27">
        <v>45366</v>
      </c>
      <c r="E745" s="26">
        <v>8629000</v>
      </c>
      <c r="F745" s="26">
        <f t="shared" si="11"/>
        <v>8.6289999999999996</v>
      </c>
      <c r="G745" t="s">
        <v>103</v>
      </c>
    </row>
    <row r="746" spans="1:7" x14ac:dyDescent="0.2">
      <c r="A746" s="27">
        <v>41527</v>
      </c>
      <c r="B746" s="27">
        <v>41529</v>
      </c>
      <c r="C746" t="s">
        <v>444</v>
      </c>
      <c r="D746" s="27">
        <v>47192</v>
      </c>
      <c r="E746" s="26">
        <v>3895000</v>
      </c>
      <c r="F746" s="26">
        <f t="shared" si="11"/>
        <v>3.895</v>
      </c>
      <c r="G746" t="s">
        <v>103</v>
      </c>
    </row>
    <row r="747" spans="1:7" x14ac:dyDescent="0.2">
      <c r="A747" s="27">
        <v>41527</v>
      </c>
      <c r="B747" s="27">
        <v>41529</v>
      </c>
      <c r="C747" t="s">
        <v>437</v>
      </c>
      <c r="D747" s="27">
        <v>49018</v>
      </c>
      <c r="E747" s="26">
        <v>4985000</v>
      </c>
      <c r="F747" s="26">
        <f t="shared" si="11"/>
        <v>4.9850000000000003</v>
      </c>
      <c r="G747" t="s">
        <v>103</v>
      </c>
    </row>
    <row r="748" spans="1:7" x14ac:dyDescent="0.2">
      <c r="A748" s="27">
        <v>41528</v>
      </c>
      <c r="B748" s="27">
        <v>41534</v>
      </c>
      <c r="C748" t="s">
        <v>445</v>
      </c>
      <c r="D748" s="27">
        <v>43539</v>
      </c>
      <c r="E748" s="26">
        <v>0</v>
      </c>
      <c r="F748" s="26">
        <f t="shared" si="11"/>
        <v>0</v>
      </c>
      <c r="G748" t="s">
        <v>110</v>
      </c>
    </row>
    <row r="749" spans="1:7" x14ac:dyDescent="0.2">
      <c r="A749" s="27">
        <v>41534</v>
      </c>
      <c r="B749" s="27">
        <v>41536</v>
      </c>
      <c r="C749" t="s">
        <v>446</v>
      </c>
      <c r="D749" s="27">
        <v>41716</v>
      </c>
      <c r="E749" s="26">
        <v>5950000</v>
      </c>
      <c r="F749" s="26">
        <f t="shared" si="11"/>
        <v>5.95</v>
      </c>
      <c r="G749" t="s">
        <v>322</v>
      </c>
    </row>
    <row r="750" spans="1:7" x14ac:dyDescent="0.2">
      <c r="A750" s="27">
        <v>41534</v>
      </c>
      <c r="B750" s="27">
        <v>41536</v>
      </c>
      <c r="C750" t="s">
        <v>419</v>
      </c>
      <c r="D750" s="27">
        <v>50086</v>
      </c>
      <c r="E750" s="26">
        <v>3000</v>
      </c>
      <c r="F750" s="26">
        <f t="shared" si="11"/>
        <v>3.0000000000000001E-3</v>
      </c>
      <c r="G750" t="s">
        <v>325</v>
      </c>
    </row>
    <row r="751" spans="1:7" x14ac:dyDescent="0.2">
      <c r="A751" s="27">
        <v>41534</v>
      </c>
      <c r="B751" s="27">
        <v>41536</v>
      </c>
      <c r="C751" t="s">
        <v>417</v>
      </c>
      <c r="D751" s="27">
        <v>52336</v>
      </c>
      <c r="E751" s="26">
        <v>260000</v>
      </c>
      <c r="F751" s="26">
        <f t="shared" si="11"/>
        <v>0.26</v>
      </c>
      <c r="G751" t="s">
        <v>325</v>
      </c>
    </row>
    <row r="752" spans="1:7" x14ac:dyDescent="0.2">
      <c r="A752" s="27">
        <v>41534</v>
      </c>
      <c r="B752" s="27">
        <v>41536</v>
      </c>
      <c r="C752" t="s">
        <v>423</v>
      </c>
      <c r="D752" s="27">
        <v>44089</v>
      </c>
      <c r="E752" s="26">
        <v>279000</v>
      </c>
      <c r="F752" s="26">
        <f t="shared" si="11"/>
        <v>0.27900000000000003</v>
      </c>
      <c r="G752" t="s">
        <v>325</v>
      </c>
    </row>
    <row r="753" spans="1:7" x14ac:dyDescent="0.2">
      <c r="A753" s="27">
        <v>41541</v>
      </c>
      <c r="B753" s="27">
        <v>41543</v>
      </c>
      <c r="C753" t="s">
        <v>443</v>
      </c>
      <c r="D753" s="27">
        <v>41893</v>
      </c>
      <c r="E753" s="26">
        <v>7750700</v>
      </c>
      <c r="F753" s="26">
        <f t="shared" si="11"/>
        <v>7.7507000000000001</v>
      </c>
      <c r="G753" t="s">
        <v>324</v>
      </c>
    </row>
    <row r="754" spans="1:7" x14ac:dyDescent="0.2">
      <c r="A754" s="27">
        <v>41541</v>
      </c>
      <c r="B754" s="27">
        <v>41543</v>
      </c>
      <c r="C754" t="s">
        <v>439</v>
      </c>
      <c r="D754" s="27">
        <v>43570</v>
      </c>
      <c r="E754" s="26">
        <v>3434000</v>
      </c>
      <c r="F754" s="26">
        <f t="shared" si="11"/>
        <v>3.4340000000000002</v>
      </c>
      <c r="G754" t="s">
        <v>103</v>
      </c>
    </row>
    <row r="755" spans="1:7" x14ac:dyDescent="0.2">
      <c r="A755" s="27">
        <v>41541</v>
      </c>
      <c r="B755" s="27">
        <v>41543</v>
      </c>
      <c r="C755" t="s">
        <v>440</v>
      </c>
      <c r="D755" s="27">
        <v>45366</v>
      </c>
      <c r="E755" s="26">
        <v>5967000</v>
      </c>
      <c r="F755" s="26">
        <f t="shared" si="11"/>
        <v>5.9669999999999996</v>
      </c>
      <c r="G755" t="s">
        <v>103</v>
      </c>
    </row>
    <row r="756" spans="1:7" x14ac:dyDescent="0.2">
      <c r="A756" s="27">
        <v>41541</v>
      </c>
      <c r="B756" s="27">
        <v>41543</v>
      </c>
      <c r="C756" t="s">
        <v>444</v>
      </c>
      <c r="D756" s="27">
        <v>47192</v>
      </c>
      <c r="E756" s="26">
        <v>6222000</v>
      </c>
      <c r="F756" s="26">
        <f t="shared" si="11"/>
        <v>6.2220000000000004</v>
      </c>
      <c r="G756" t="s">
        <v>103</v>
      </c>
    </row>
    <row r="757" spans="1:7" x14ac:dyDescent="0.2">
      <c r="A757" s="27">
        <v>41541</v>
      </c>
      <c r="B757" s="27">
        <v>41543</v>
      </c>
      <c r="C757" t="s">
        <v>427</v>
      </c>
      <c r="D757" s="27">
        <v>52642</v>
      </c>
      <c r="E757" s="26">
        <v>2408000</v>
      </c>
      <c r="F757" s="26">
        <f t="shared" si="11"/>
        <v>2.4079999999999999</v>
      </c>
      <c r="G757" t="s">
        <v>103</v>
      </c>
    </row>
    <row r="758" spans="1:7" x14ac:dyDescent="0.2">
      <c r="A758" s="27">
        <v>41548</v>
      </c>
      <c r="B758" s="27">
        <v>41550</v>
      </c>
      <c r="C758" t="s">
        <v>447</v>
      </c>
      <c r="D758" s="27">
        <v>41731</v>
      </c>
      <c r="E758" s="26">
        <v>4627000</v>
      </c>
      <c r="F758" s="26">
        <f t="shared" si="11"/>
        <v>4.6269999999999998</v>
      </c>
      <c r="G758" t="s">
        <v>322</v>
      </c>
    </row>
    <row r="759" spans="1:7" x14ac:dyDescent="0.2">
      <c r="A759" s="27">
        <v>41548</v>
      </c>
      <c r="B759" s="27">
        <v>41550</v>
      </c>
      <c r="C759" t="s">
        <v>417</v>
      </c>
      <c r="D759" s="27">
        <v>52336</v>
      </c>
      <c r="E759" s="26">
        <v>316000</v>
      </c>
      <c r="F759" s="26">
        <f t="shared" si="11"/>
        <v>0.316</v>
      </c>
      <c r="G759" t="s">
        <v>325</v>
      </c>
    </row>
    <row r="760" spans="1:7" x14ac:dyDescent="0.2">
      <c r="A760" s="27">
        <v>41548</v>
      </c>
      <c r="B760" s="27">
        <v>41550</v>
      </c>
      <c r="C760" t="s">
        <v>423</v>
      </c>
      <c r="D760" s="27">
        <v>44089</v>
      </c>
      <c r="E760" s="26">
        <v>41000</v>
      </c>
      <c r="F760" s="26">
        <f t="shared" si="11"/>
        <v>4.1000000000000002E-2</v>
      </c>
      <c r="G760" t="s">
        <v>325</v>
      </c>
    </row>
    <row r="761" spans="1:7" x14ac:dyDescent="0.2">
      <c r="A761" s="27">
        <v>41554</v>
      </c>
      <c r="B761" s="27">
        <v>41557</v>
      </c>
      <c r="C761" t="s">
        <v>448</v>
      </c>
      <c r="D761" s="27">
        <v>42658</v>
      </c>
      <c r="E761" s="26">
        <v>20367945</v>
      </c>
      <c r="F761" s="26">
        <f t="shared" si="11"/>
        <v>20.367944999999999</v>
      </c>
      <c r="G761" t="s">
        <v>105</v>
      </c>
    </row>
    <row r="762" spans="1:7" x14ac:dyDescent="0.2">
      <c r="A762" s="27">
        <v>41555</v>
      </c>
      <c r="B762" s="27">
        <v>41557</v>
      </c>
      <c r="C762" t="s">
        <v>449</v>
      </c>
      <c r="D762" s="27">
        <v>41648</v>
      </c>
      <c r="E762" s="26">
        <v>4730000</v>
      </c>
      <c r="F762" s="26">
        <f t="shared" si="11"/>
        <v>4.7300000000000004</v>
      </c>
      <c r="G762" t="s">
        <v>323</v>
      </c>
    </row>
    <row r="763" spans="1:7" x14ac:dyDescent="0.2">
      <c r="A763" s="27">
        <v>41555</v>
      </c>
      <c r="B763" s="27">
        <v>41557</v>
      </c>
      <c r="C763" t="s">
        <v>450</v>
      </c>
      <c r="D763" s="27">
        <v>41921</v>
      </c>
      <c r="E763" s="26">
        <v>2755000</v>
      </c>
      <c r="F763" s="26">
        <f t="shared" si="11"/>
        <v>2.7549999999999999</v>
      </c>
      <c r="G763" t="s">
        <v>324</v>
      </c>
    </row>
    <row r="764" spans="1:7" x14ac:dyDescent="0.2">
      <c r="A764" s="27">
        <v>41555</v>
      </c>
      <c r="B764" s="27">
        <v>41557</v>
      </c>
      <c r="C764" t="s">
        <v>439</v>
      </c>
      <c r="D764" s="27">
        <v>43570</v>
      </c>
      <c r="E764" s="26">
        <v>2024000</v>
      </c>
      <c r="F764" s="26">
        <f t="shared" si="11"/>
        <v>2.024</v>
      </c>
      <c r="G764" t="s">
        <v>103</v>
      </c>
    </row>
    <row r="765" spans="1:7" x14ac:dyDescent="0.2">
      <c r="A765" s="27">
        <v>41555</v>
      </c>
      <c r="B765" s="27">
        <v>41557</v>
      </c>
      <c r="C765" t="s">
        <v>444</v>
      </c>
      <c r="D765" s="27">
        <v>47192</v>
      </c>
      <c r="E765" s="26">
        <v>6883500</v>
      </c>
      <c r="F765" s="26">
        <f t="shared" si="11"/>
        <v>6.8834999999999997</v>
      </c>
      <c r="G765" t="s">
        <v>103</v>
      </c>
    </row>
    <row r="766" spans="1:7" x14ac:dyDescent="0.2">
      <c r="A766" s="27">
        <v>41555</v>
      </c>
      <c r="B766" s="27">
        <v>41557</v>
      </c>
      <c r="C766" t="s">
        <v>437</v>
      </c>
      <c r="D766" s="27">
        <v>49018</v>
      </c>
      <c r="E766" s="26">
        <v>6225000</v>
      </c>
      <c r="F766" s="26">
        <f t="shared" si="11"/>
        <v>6.2249999999999996</v>
      </c>
      <c r="G766" t="s">
        <v>103</v>
      </c>
    </row>
    <row r="767" spans="1:7" x14ac:dyDescent="0.2">
      <c r="A767" s="27">
        <v>41569</v>
      </c>
      <c r="B767" s="27">
        <v>41571</v>
      </c>
      <c r="C767" t="s">
        <v>450</v>
      </c>
      <c r="D767" s="27">
        <v>41921</v>
      </c>
      <c r="E767" s="26">
        <v>3306000</v>
      </c>
      <c r="F767" s="26">
        <f t="shared" si="11"/>
        <v>3.306</v>
      </c>
      <c r="G767" t="s">
        <v>324</v>
      </c>
    </row>
    <row r="768" spans="1:7" x14ac:dyDescent="0.2">
      <c r="A768" s="27">
        <v>41569</v>
      </c>
      <c r="B768" s="27">
        <v>41571</v>
      </c>
      <c r="C768" t="s">
        <v>439</v>
      </c>
      <c r="D768" s="27">
        <v>43570</v>
      </c>
      <c r="E768" s="26">
        <v>8522500</v>
      </c>
      <c r="F768" s="26">
        <f t="shared" si="11"/>
        <v>8.5225000000000009</v>
      </c>
      <c r="G768" t="s">
        <v>103</v>
      </c>
    </row>
    <row r="769" spans="1:7" x14ac:dyDescent="0.2">
      <c r="A769" s="27">
        <v>41569</v>
      </c>
      <c r="B769" s="27">
        <v>41571</v>
      </c>
      <c r="C769" t="s">
        <v>440</v>
      </c>
      <c r="D769" s="27">
        <v>45366</v>
      </c>
      <c r="E769" s="26">
        <v>9929000</v>
      </c>
      <c r="F769" s="26">
        <f t="shared" si="11"/>
        <v>9.9290000000000003</v>
      </c>
      <c r="G769" t="s">
        <v>103</v>
      </c>
    </row>
    <row r="770" spans="1:7" x14ac:dyDescent="0.2">
      <c r="A770" s="27">
        <v>41569</v>
      </c>
      <c r="B770" s="27">
        <v>41571</v>
      </c>
      <c r="C770" t="s">
        <v>444</v>
      </c>
      <c r="D770" s="27">
        <v>47192</v>
      </c>
      <c r="E770" s="26">
        <v>10795000</v>
      </c>
      <c r="F770" s="26">
        <f t="shared" si="11"/>
        <v>10.795</v>
      </c>
      <c r="G770" t="s">
        <v>103</v>
      </c>
    </row>
    <row r="771" spans="1:7" x14ac:dyDescent="0.2">
      <c r="A771" s="27">
        <v>41569</v>
      </c>
      <c r="B771" s="27">
        <v>41571</v>
      </c>
      <c r="C771" t="s">
        <v>427</v>
      </c>
      <c r="D771" s="27">
        <v>52642</v>
      </c>
      <c r="E771" s="26">
        <v>1149700</v>
      </c>
      <c r="F771" s="26">
        <f t="shared" ref="F771:F834" si="12">E771/1000000</f>
        <v>1.1496999999999999</v>
      </c>
      <c r="G771" t="s">
        <v>103</v>
      </c>
    </row>
    <row r="772" spans="1:7" x14ac:dyDescent="0.2">
      <c r="A772" s="27">
        <v>41576</v>
      </c>
      <c r="B772" s="27">
        <v>41578</v>
      </c>
      <c r="C772" t="s">
        <v>451</v>
      </c>
      <c r="D772" s="27">
        <v>41759</v>
      </c>
      <c r="E772" s="26">
        <v>1476000</v>
      </c>
      <c r="F772" s="26">
        <f t="shared" si="12"/>
        <v>1.476</v>
      </c>
      <c r="G772" t="s">
        <v>322</v>
      </c>
    </row>
    <row r="773" spans="1:7" x14ac:dyDescent="0.2">
      <c r="A773" s="27">
        <v>41576</v>
      </c>
      <c r="B773" s="27">
        <v>41578</v>
      </c>
      <c r="C773" t="s">
        <v>419</v>
      </c>
      <c r="D773" s="27">
        <v>50086</v>
      </c>
      <c r="E773" s="26">
        <v>73000</v>
      </c>
      <c r="F773" s="26">
        <f t="shared" si="12"/>
        <v>7.2999999999999995E-2</v>
      </c>
      <c r="G773" t="s">
        <v>325</v>
      </c>
    </row>
    <row r="774" spans="1:7" x14ac:dyDescent="0.2">
      <c r="A774" s="27">
        <v>41576</v>
      </c>
      <c r="B774" s="27">
        <v>41578</v>
      </c>
      <c r="C774" t="s">
        <v>417</v>
      </c>
      <c r="D774" s="27">
        <v>52336</v>
      </c>
      <c r="E774" s="26">
        <v>423000</v>
      </c>
      <c r="F774" s="26">
        <f t="shared" si="12"/>
        <v>0.42299999999999999</v>
      </c>
      <c r="G774" t="s">
        <v>325</v>
      </c>
    </row>
    <row r="775" spans="1:7" x14ac:dyDescent="0.2">
      <c r="A775" s="27">
        <v>41576</v>
      </c>
      <c r="B775" s="27">
        <v>41578</v>
      </c>
      <c r="C775" t="s">
        <v>423</v>
      </c>
      <c r="D775" s="27">
        <v>44089</v>
      </c>
      <c r="E775" s="26">
        <v>20000</v>
      </c>
      <c r="F775" s="26">
        <f t="shared" si="12"/>
        <v>0.02</v>
      </c>
      <c r="G775" t="s">
        <v>325</v>
      </c>
    </row>
    <row r="776" spans="1:7" x14ac:dyDescent="0.2">
      <c r="A776" s="27">
        <v>41584</v>
      </c>
      <c r="B776" s="27">
        <v>41586</v>
      </c>
      <c r="C776" t="s">
        <v>452</v>
      </c>
      <c r="D776" s="27">
        <v>41677</v>
      </c>
      <c r="E776" s="26">
        <v>2052000</v>
      </c>
      <c r="F776" s="26">
        <f t="shared" si="12"/>
        <v>2.052</v>
      </c>
      <c r="G776" t="s">
        <v>323</v>
      </c>
    </row>
    <row r="777" spans="1:7" x14ac:dyDescent="0.2">
      <c r="A777" s="27">
        <v>41584</v>
      </c>
      <c r="B777" s="27">
        <v>41586</v>
      </c>
      <c r="C777" t="s">
        <v>453</v>
      </c>
      <c r="D777" s="27">
        <v>41950</v>
      </c>
      <c r="E777" s="26">
        <v>660100</v>
      </c>
      <c r="F777" s="26">
        <f t="shared" si="12"/>
        <v>0.66010000000000002</v>
      </c>
      <c r="G777" t="s">
        <v>324</v>
      </c>
    </row>
    <row r="778" spans="1:7" x14ac:dyDescent="0.2">
      <c r="A778" s="27">
        <v>41584</v>
      </c>
      <c r="B778" s="27">
        <v>41586</v>
      </c>
      <c r="C778" t="s">
        <v>440</v>
      </c>
      <c r="D778" s="27">
        <v>45366</v>
      </c>
      <c r="E778" s="26">
        <v>4498000</v>
      </c>
      <c r="F778" s="26">
        <f t="shared" si="12"/>
        <v>4.4980000000000002</v>
      </c>
      <c r="G778" t="s">
        <v>103</v>
      </c>
    </row>
    <row r="779" spans="1:7" x14ac:dyDescent="0.2">
      <c r="A779" s="27">
        <v>41584</v>
      </c>
      <c r="B779" s="27">
        <v>41586</v>
      </c>
      <c r="C779" t="s">
        <v>444</v>
      </c>
      <c r="D779" s="27">
        <v>47192</v>
      </c>
      <c r="E779" s="26">
        <v>1613000</v>
      </c>
      <c r="F779" s="26">
        <f t="shared" si="12"/>
        <v>1.613</v>
      </c>
      <c r="G779" t="s">
        <v>103</v>
      </c>
    </row>
    <row r="780" spans="1:7" x14ac:dyDescent="0.2">
      <c r="A780" s="27">
        <v>41584</v>
      </c>
      <c r="B780" s="27">
        <v>41586</v>
      </c>
      <c r="C780" t="s">
        <v>437</v>
      </c>
      <c r="D780" s="27">
        <v>49018</v>
      </c>
      <c r="E780" s="26">
        <v>2892800</v>
      </c>
      <c r="F780" s="26">
        <f t="shared" si="12"/>
        <v>2.8927999999999998</v>
      </c>
      <c r="G780" t="s">
        <v>103</v>
      </c>
    </row>
    <row r="781" spans="1:7" x14ac:dyDescent="0.2">
      <c r="A781" s="27">
        <v>41590</v>
      </c>
      <c r="B781" s="27">
        <v>41592</v>
      </c>
      <c r="C781" t="s">
        <v>419</v>
      </c>
      <c r="D781" s="27">
        <v>50086</v>
      </c>
      <c r="E781" s="26">
        <v>6000</v>
      </c>
      <c r="F781" s="26">
        <f t="shared" si="12"/>
        <v>6.0000000000000001E-3</v>
      </c>
      <c r="G781" t="s">
        <v>325</v>
      </c>
    </row>
    <row r="782" spans="1:7" x14ac:dyDescent="0.2">
      <c r="A782" s="27">
        <v>41590</v>
      </c>
      <c r="B782" s="27">
        <v>41592</v>
      </c>
      <c r="C782" t="s">
        <v>417</v>
      </c>
      <c r="D782" s="27">
        <v>52336</v>
      </c>
      <c r="E782" s="26">
        <v>281300</v>
      </c>
      <c r="F782" s="26">
        <f t="shared" si="12"/>
        <v>0.28129999999999999</v>
      </c>
      <c r="G782" t="s">
        <v>325</v>
      </c>
    </row>
    <row r="783" spans="1:7" x14ac:dyDescent="0.2">
      <c r="A783" s="27">
        <v>41590</v>
      </c>
      <c r="B783" s="27">
        <v>41592</v>
      </c>
      <c r="C783" t="s">
        <v>423</v>
      </c>
      <c r="D783" s="27">
        <v>44089</v>
      </c>
      <c r="E783" s="26">
        <v>79000</v>
      </c>
      <c r="F783" s="26">
        <f t="shared" si="12"/>
        <v>7.9000000000000001E-2</v>
      </c>
      <c r="G783" t="s">
        <v>325</v>
      </c>
    </row>
    <row r="784" spans="1:7" x14ac:dyDescent="0.2">
      <c r="A784" s="27">
        <v>41597</v>
      </c>
      <c r="B784" s="27">
        <v>41599</v>
      </c>
      <c r="C784" t="s">
        <v>453</v>
      </c>
      <c r="D784" s="27">
        <v>41950</v>
      </c>
      <c r="E784" s="26">
        <v>991000</v>
      </c>
      <c r="F784" s="26">
        <f t="shared" si="12"/>
        <v>0.99099999999999999</v>
      </c>
      <c r="G784" t="s">
        <v>324</v>
      </c>
    </row>
    <row r="785" spans="1:7" x14ac:dyDescent="0.2">
      <c r="A785" s="27">
        <v>41597</v>
      </c>
      <c r="B785" s="27">
        <v>41599</v>
      </c>
      <c r="C785" t="s">
        <v>439</v>
      </c>
      <c r="D785" s="27">
        <v>43570</v>
      </c>
      <c r="E785" s="26">
        <v>1433000</v>
      </c>
      <c r="F785" s="26">
        <f t="shared" si="12"/>
        <v>1.4330000000000001</v>
      </c>
      <c r="G785" t="s">
        <v>103</v>
      </c>
    </row>
    <row r="786" spans="1:7" x14ac:dyDescent="0.2">
      <c r="A786" s="27">
        <v>41597</v>
      </c>
      <c r="B786" s="27">
        <v>41599</v>
      </c>
      <c r="C786" t="s">
        <v>440</v>
      </c>
      <c r="D786" s="27">
        <v>45366</v>
      </c>
      <c r="E786" s="26">
        <v>8539000</v>
      </c>
      <c r="F786" s="26">
        <f t="shared" si="12"/>
        <v>8.5389999999999997</v>
      </c>
      <c r="G786" t="s">
        <v>103</v>
      </c>
    </row>
    <row r="787" spans="1:7" x14ac:dyDescent="0.2">
      <c r="A787" s="27">
        <v>41597</v>
      </c>
      <c r="B787" s="27">
        <v>41599</v>
      </c>
      <c r="C787" t="s">
        <v>444</v>
      </c>
      <c r="D787" s="27">
        <v>47192</v>
      </c>
      <c r="E787" s="26">
        <v>11063000</v>
      </c>
      <c r="F787" s="26">
        <f t="shared" si="12"/>
        <v>11.063000000000001</v>
      </c>
      <c r="G787" t="s">
        <v>103</v>
      </c>
    </row>
    <row r="788" spans="1:7" x14ac:dyDescent="0.2">
      <c r="A788" s="27">
        <v>41597</v>
      </c>
      <c r="B788" s="27">
        <v>41599</v>
      </c>
      <c r="C788" t="s">
        <v>427</v>
      </c>
      <c r="D788" s="27">
        <v>52642</v>
      </c>
      <c r="E788" s="26">
        <v>747300</v>
      </c>
      <c r="F788" s="26">
        <f t="shared" si="12"/>
        <v>0.74729999999999996</v>
      </c>
      <c r="G788" t="s">
        <v>103</v>
      </c>
    </row>
    <row r="789" spans="1:7" x14ac:dyDescent="0.2">
      <c r="A789" s="27">
        <v>41603</v>
      </c>
      <c r="B789" s="27">
        <v>41606</v>
      </c>
      <c r="C789" t="s">
        <v>454</v>
      </c>
      <c r="D789" s="27">
        <v>42870</v>
      </c>
      <c r="E789" s="26">
        <v>3439820.9</v>
      </c>
      <c r="F789" s="26">
        <f t="shared" si="12"/>
        <v>3.4398209</v>
      </c>
      <c r="G789" t="s">
        <v>459</v>
      </c>
    </row>
    <row r="790" spans="1:7" x14ac:dyDescent="0.2">
      <c r="A790" s="27">
        <v>41604</v>
      </c>
      <c r="B790" s="27">
        <v>41606</v>
      </c>
      <c r="C790" t="s">
        <v>455</v>
      </c>
      <c r="D790" s="27">
        <v>41786</v>
      </c>
      <c r="E790" s="26">
        <v>1305000</v>
      </c>
      <c r="F790" s="26">
        <f t="shared" si="12"/>
        <v>1.3049999999999999</v>
      </c>
      <c r="G790" t="s">
        <v>322</v>
      </c>
    </row>
    <row r="791" spans="1:7" x14ac:dyDescent="0.2">
      <c r="A791" s="27">
        <v>41604</v>
      </c>
      <c r="B791" s="27">
        <v>41606</v>
      </c>
      <c r="C791" t="s">
        <v>419</v>
      </c>
      <c r="D791" s="27">
        <v>50086</v>
      </c>
      <c r="E791" s="26">
        <v>4000</v>
      </c>
      <c r="F791" s="26">
        <f t="shared" si="12"/>
        <v>4.0000000000000001E-3</v>
      </c>
      <c r="G791" t="s">
        <v>325</v>
      </c>
    </row>
    <row r="792" spans="1:7" x14ac:dyDescent="0.2">
      <c r="A792" s="27">
        <v>41604</v>
      </c>
      <c r="B792" s="27">
        <v>41606</v>
      </c>
      <c r="C792" t="s">
        <v>417</v>
      </c>
      <c r="D792" s="27">
        <v>52336</v>
      </c>
      <c r="E792" s="26">
        <v>427000</v>
      </c>
      <c r="F792" s="26">
        <f t="shared" si="12"/>
        <v>0.42699999999999999</v>
      </c>
      <c r="G792" t="s">
        <v>325</v>
      </c>
    </row>
    <row r="793" spans="1:7" x14ac:dyDescent="0.2">
      <c r="A793" s="27">
        <v>41604</v>
      </c>
      <c r="B793" s="27">
        <v>41606</v>
      </c>
      <c r="C793" t="s">
        <v>423</v>
      </c>
      <c r="D793" s="27">
        <v>44089</v>
      </c>
      <c r="E793" s="26">
        <v>179500</v>
      </c>
      <c r="F793" s="26">
        <f t="shared" si="12"/>
        <v>0.17949999999999999</v>
      </c>
      <c r="G793" t="s">
        <v>325</v>
      </c>
    </row>
    <row r="794" spans="1:7" x14ac:dyDescent="0.2">
      <c r="A794" s="27">
        <v>41611</v>
      </c>
      <c r="B794" s="27">
        <v>41613</v>
      </c>
      <c r="C794" t="s">
        <v>456</v>
      </c>
      <c r="D794" s="27">
        <v>41702</v>
      </c>
      <c r="E794" s="26">
        <v>701000</v>
      </c>
      <c r="F794" s="26">
        <f t="shared" si="12"/>
        <v>0.70099999999999996</v>
      </c>
      <c r="G794" t="s">
        <v>323</v>
      </c>
    </row>
    <row r="795" spans="1:7" x14ac:dyDescent="0.2">
      <c r="A795" s="27">
        <v>41611</v>
      </c>
      <c r="B795" s="27">
        <v>41613</v>
      </c>
      <c r="C795" t="s">
        <v>457</v>
      </c>
      <c r="D795" s="27">
        <v>41977</v>
      </c>
      <c r="E795" s="26">
        <v>766000</v>
      </c>
      <c r="F795" s="26">
        <f t="shared" si="12"/>
        <v>0.76600000000000001</v>
      </c>
      <c r="G795" t="s">
        <v>324</v>
      </c>
    </row>
    <row r="796" spans="1:7" x14ac:dyDescent="0.2">
      <c r="A796" s="27">
        <v>41611</v>
      </c>
      <c r="B796" s="27">
        <v>41613</v>
      </c>
      <c r="C796" t="s">
        <v>439</v>
      </c>
      <c r="D796" s="27">
        <v>43570</v>
      </c>
      <c r="E796" s="26">
        <v>1068000</v>
      </c>
      <c r="F796" s="26">
        <f t="shared" si="12"/>
        <v>1.0680000000000001</v>
      </c>
      <c r="G796" t="s">
        <v>103</v>
      </c>
    </row>
    <row r="797" spans="1:7" x14ac:dyDescent="0.2">
      <c r="A797" s="27">
        <v>41611</v>
      </c>
      <c r="B797" s="27">
        <v>41613</v>
      </c>
      <c r="C797" t="s">
        <v>440</v>
      </c>
      <c r="D797" s="27">
        <v>45366</v>
      </c>
      <c r="E797" s="26">
        <v>3182500</v>
      </c>
      <c r="F797" s="26">
        <f t="shared" si="12"/>
        <v>3.1825000000000001</v>
      </c>
      <c r="G797" t="s">
        <v>103</v>
      </c>
    </row>
    <row r="798" spans="1:7" x14ac:dyDescent="0.2">
      <c r="A798" s="27">
        <v>41611</v>
      </c>
      <c r="B798" s="27">
        <v>41613</v>
      </c>
      <c r="C798" t="s">
        <v>437</v>
      </c>
      <c r="D798" s="27">
        <v>49018</v>
      </c>
      <c r="E798" s="26">
        <v>4350000</v>
      </c>
      <c r="F798" s="26">
        <f t="shared" si="12"/>
        <v>4.3499999999999996</v>
      </c>
      <c r="G798" t="s">
        <v>103</v>
      </c>
    </row>
    <row r="799" spans="1:7" x14ac:dyDescent="0.2">
      <c r="A799" s="27">
        <v>41638</v>
      </c>
      <c r="B799" s="27">
        <v>41641</v>
      </c>
      <c r="C799" t="s">
        <v>460</v>
      </c>
      <c r="D799" s="27">
        <v>41701</v>
      </c>
      <c r="E799" s="26">
        <v>12400000</v>
      </c>
      <c r="F799" s="26">
        <f t="shared" si="12"/>
        <v>12.4</v>
      </c>
      <c r="G799" t="s">
        <v>112</v>
      </c>
    </row>
    <row r="800" spans="1:7" x14ac:dyDescent="0.2">
      <c r="A800" s="27">
        <v>41638</v>
      </c>
      <c r="B800" s="27">
        <v>41642</v>
      </c>
      <c r="C800" t="s">
        <v>461</v>
      </c>
      <c r="D800" s="27">
        <v>43833</v>
      </c>
      <c r="E800" s="26">
        <v>3000000</v>
      </c>
      <c r="F800" s="26">
        <f t="shared" si="12"/>
        <v>3</v>
      </c>
      <c r="G800" t="s">
        <v>109</v>
      </c>
    </row>
    <row r="801" spans="1:7" x14ac:dyDescent="0.2">
      <c r="A801" s="27">
        <v>41646</v>
      </c>
      <c r="B801" s="27">
        <v>41648</v>
      </c>
      <c r="C801" t="s">
        <v>462</v>
      </c>
      <c r="D801" s="27">
        <v>41737</v>
      </c>
      <c r="E801" s="26">
        <v>5351000</v>
      </c>
      <c r="F801" s="26">
        <f t="shared" si="12"/>
        <v>5.351</v>
      </c>
      <c r="G801" t="s">
        <v>323</v>
      </c>
    </row>
    <row r="802" spans="1:7" x14ac:dyDescent="0.2">
      <c r="A802" s="27">
        <v>41646</v>
      </c>
      <c r="B802" s="27">
        <v>41648</v>
      </c>
      <c r="C802" t="s">
        <v>463</v>
      </c>
      <c r="D802" s="27">
        <v>42012</v>
      </c>
      <c r="E802" s="26">
        <v>3831000</v>
      </c>
      <c r="F802" s="26">
        <f t="shared" si="12"/>
        <v>3.831</v>
      </c>
      <c r="G802" t="s">
        <v>324</v>
      </c>
    </row>
    <row r="803" spans="1:7" x14ac:dyDescent="0.2">
      <c r="A803" s="27">
        <v>41646</v>
      </c>
      <c r="B803" s="27">
        <v>41648</v>
      </c>
      <c r="C803" t="s">
        <v>439</v>
      </c>
      <c r="D803" s="27">
        <v>43570</v>
      </c>
      <c r="E803" s="26">
        <v>1741500</v>
      </c>
      <c r="F803" s="26">
        <f t="shared" si="12"/>
        <v>1.7415</v>
      </c>
      <c r="G803" t="s">
        <v>103</v>
      </c>
    </row>
    <row r="804" spans="1:7" x14ac:dyDescent="0.2">
      <c r="A804" s="27">
        <v>41646</v>
      </c>
      <c r="B804" s="27">
        <v>41648</v>
      </c>
      <c r="C804" t="s">
        <v>440</v>
      </c>
      <c r="D804" s="27">
        <v>45366</v>
      </c>
      <c r="E804" s="26">
        <v>11597000</v>
      </c>
      <c r="F804" s="26">
        <f t="shared" si="12"/>
        <v>11.597</v>
      </c>
      <c r="G804" t="s">
        <v>103</v>
      </c>
    </row>
    <row r="805" spans="1:7" x14ac:dyDescent="0.2">
      <c r="A805" s="27">
        <v>41646</v>
      </c>
      <c r="B805" s="27">
        <v>41648</v>
      </c>
      <c r="C805" t="s">
        <v>437</v>
      </c>
      <c r="D805" s="27">
        <v>49018</v>
      </c>
      <c r="E805" s="26">
        <v>7090000</v>
      </c>
      <c r="F805" s="26">
        <f t="shared" si="12"/>
        <v>7.09</v>
      </c>
      <c r="G805" t="s">
        <v>103</v>
      </c>
    </row>
    <row r="806" spans="1:7" x14ac:dyDescent="0.2">
      <c r="A806" s="27">
        <v>41646</v>
      </c>
      <c r="B806" s="27">
        <v>41654</v>
      </c>
      <c r="C806" t="s">
        <v>464</v>
      </c>
      <c r="D806" s="27">
        <v>45306</v>
      </c>
      <c r="E806" s="26">
        <v>24234000</v>
      </c>
      <c r="F806" s="26">
        <f t="shared" si="12"/>
        <v>24.234000000000002</v>
      </c>
      <c r="G806" t="s">
        <v>395</v>
      </c>
    </row>
    <row r="807" spans="1:7" x14ac:dyDescent="0.2">
      <c r="A807" s="27">
        <v>41646</v>
      </c>
      <c r="B807" s="27">
        <v>41654</v>
      </c>
      <c r="C807" t="s">
        <v>465</v>
      </c>
      <c r="D807" s="27">
        <v>52611</v>
      </c>
      <c r="E807" s="26">
        <v>24234000</v>
      </c>
      <c r="F807" s="26">
        <f t="shared" si="12"/>
        <v>24.234000000000002</v>
      </c>
      <c r="G807" t="s">
        <v>395</v>
      </c>
    </row>
    <row r="808" spans="1:7" x14ac:dyDescent="0.2">
      <c r="A808" s="27">
        <v>41660</v>
      </c>
      <c r="B808" s="27">
        <v>41662</v>
      </c>
      <c r="C808" t="s">
        <v>463</v>
      </c>
      <c r="D808" s="27">
        <v>42012</v>
      </c>
      <c r="E808" s="26">
        <v>10255000</v>
      </c>
      <c r="F808" s="26">
        <f t="shared" si="12"/>
        <v>10.255000000000001</v>
      </c>
      <c r="G808" t="s">
        <v>324</v>
      </c>
    </row>
    <row r="809" spans="1:7" x14ac:dyDescent="0.2">
      <c r="A809" s="27">
        <v>41660</v>
      </c>
      <c r="B809" s="27">
        <v>41662</v>
      </c>
      <c r="C809" t="s">
        <v>439</v>
      </c>
      <c r="D809" s="27">
        <v>43570</v>
      </c>
      <c r="E809" s="26">
        <v>2457000</v>
      </c>
      <c r="F809" s="26">
        <f t="shared" si="12"/>
        <v>2.4569999999999999</v>
      </c>
      <c r="G809" t="s">
        <v>103</v>
      </c>
    </row>
    <row r="810" spans="1:7" x14ac:dyDescent="0.2">
      <c r="A810" s="27">
        <v>41660</v>
      </c>
      <c r="B810" s="27">
        <v>41662</v>
      </c>
      <c r="C810" t="s">
        <v>440</v>
      </c>
      <c r="D810" s="27">
        <v>45366</v>
      </c>
      <c r="E810" s="26">
        <v>8343500</v>
      </c>
      <c r="F810" s="26">
        <f t="shared" si="12"/>
        <v>8.3435000000000006</v>
      </c>
      <c r="G810" t="s">
        <v>103</v>
      </c>
    </row>
    <row r="811" spans="1:7" x14ac:dyDescent="0.2">
      <c r="A811" s="27">
        <v>41660</v>
      </c>
      <c r="B811" s="27">
        <v>41662</v>
      </c>
      <c r="C811" t="s">
        <v>444</v>
      </c>
      <c r="D811" s="27">
        <v>47192</v>
      </c>
      <c r="E811" s="26">
        <v>9015500</v>
      </c>
      <c r="F811" s="26">
        <f t="shared" si="12"/>
        <v>9.0154999999999994</v>
      </c>
      <c r="G811" t="s">
        <v>103</v>
      </c>
    </row>
    <row r="812" spans="1:7" x14ac:dyDescent="0.2">
      <c r="A812" s="27">
        <v>41667</v>
      </c>
      <c r="B812" s="27">
        <v>41669</v>
      </c>
      <c r="C812" t="s">
        <v>466</v>
      </c>
      <c r="D812" s="27">
        <v>41849</v>
      </c>
      <c r="E812" s="26">
        <v>4501000</v>
      </c>
      <c r="F812" s="26">
        <f t="shared" si="12"/>
        <v>4.5010000000000003</v>
      </c>
      <c r="G812" t="s">
        <v>322</v>
      </c>
    </row>
    <row r="813" spans="1:7" x14ac:dyDescent="0.2">
      <c r="A813" s="27">
        <v>41667</v>
      </c>
      <c r="B813" s="27">
        <v>41669</v>
      </c>
      <c r="C813" t="s">
        <v>467</v>
      </c>
      <c r="D813" s="27">
        <v>44089</v>
      </c>
      <c r="E813" s="26">
        <v>108000</v>
      </c>
      <c r="F813" s="26">
        <f t="shared" si="12"/>
        <v>0.108</v>
      </c>
      <c r="G813" t="s">
        <v>396</v>
      </c>
    </row>
    <row r="814" spans="1:7" x14ac:dyDescent="0.2">
      <c r="A814" s="27">
        <v>41667</v>
      </c>
      <c r="B814" s="27">
        <v>41669</v>
      </c>
      <c r="C814" t="s">
        <v>332</v>
      </c>
      <c r="D814" s="27">
        <v>46402</v>
      </c>
      <c r="E814" s="26">
        <v>78000</v>
      </c>
      <c r="F814" s="26">
        <f t="shared" si="12"/>
        <v>7.8E-2</v>
      </c>
      <c r="G814" t="s">
        <v>396</v>
      </c>
    </row>
    <row r="815" spans="1:7" x14ac:dyDescent="0.2">
      <c r="A815" s="27">
        <v>41667</v>
      </c>
      <c r="B815" s="27">
        <v>41669</v>
      </c>
      <c r="C815" t="s">
        <v>410</v>
      </c>
      <c r="D815" s="27">
        <v>52336</v>
      </c>
      <c r="E815" s="26">
        <v>1129000</v>
      </c>
      <c r="F815" s="26">
        <f t="shared" si="12"/>
        <v>1.129</v>
      </c>
      <c r="G815" t="s">
        <v>396</v>
      </c>
    </row>
    <row r="816" spans="1:7" x14ac:dyDescent="0.2">
      <c r="A816" s="27">
        <v>41675</v>
      </c>
      <c r="B816" s="27">
        <v>41677</v>
      </c>
      <c r="C816" t="s">
        <v>468</v>
      </c>
      <c r="D816" s="27">
        <v>41765</v>
      </c>
      <c r="E816" s="26">
        <v>4771000</v>
      </c>
      <c r="F816" s="26">
        <f t="shared" si="12"/>
        <v>4.7709999999999999</v>
      </c>
      <c r="G816" t="s">
        <v>323</v>
      </c>
    </row>
    <row r="817" spans="1:7" x14ac:dyDescent="0.2">
      <c r="A817" s="27">
        <v>41675</v>
      </c>
      <c r="B817" s="27">
        <v>41677</v>
      </c>
      <c r="C817" t="s">
        <v>469</v>
      </c>
      <c r="D817" s="27">
        <v>42041</v>
      </c>
      <c r="E817" s="26">
        <v>4361000</v>
      </c>
      <c r="F817" s="26">
        <f t="shared" si="12"/>
        <v>4.3609999999999998</v>
      </c>
      <c r="G817" t="s">
        <v>324</v>
      </c>
    </row>
    <row r="818" spans="1:7" x14ac:dyDescent="0.2">
      <c r="A818" s="27">
        <v>41675</v>
      </c>
      <c r="B818" s="27">
        <v>41677</v>
      </c>
      <c r="C818" t="s">
        <v>440</v>
      </c>
      <c r="D818" s="27">
        <v>45366</v>
      </c>
      <c r="E818" s="26">
        <v>10696000</v>
      </c>
      <c r="F818" s="26">
        <f t="shared" si="12"/>
        <v>10.696</v>
      </c>
      <c r="G818" t="s">
        <v>103</v>
      </c>
    </row>
    <row r="819" spans="1:7" x14ac:dyDescent="0.2">
      <c r="A819" s="27">
        <v>41675</v>
      </c>
      <c r="B819" s="27">
        <v>41677</v>
      </c>
      <c r="C819" t="s">
        <v>444</v>
      </c>
      <c r="D819" s="27">
        <v>47192</v>
      </c>
      <c r="E819" s="26">
        <v>5956000</v>
      </c>
      <c r="F819" s="26">
        <f t="shared" si="12"/>
        <v>5.9560000000000004</v>
      </c>
      <c r="G819" t="s">
        <v>103</v>
      </c>
    </row>
    <row r="820" spans="1:7" x14ac:dyDescent="0.2">
      <c r="A820" s="27">
        <v>41675</v>
      </c>
      <c r="B820" s="27">
        <v>41677</v>
      </c>
      <c r="C820" t="s">
        <v>437</v>
      </c>
      <c r="D820" s="27">
        <v>12493</v>
      </c>
      <c r="E820" s="26">
        <v>2619000</v>
      </c>
      <c r="F820" s="26">
        <f t="shared" si="12"/>
        <v>2.6190000000000002</v>
      </c>
      <c r="G820" t="s">
        <v>103</v>
      </c>
    </row>
    <row r="821" spans="1:7" x14ac:dyDescent="0.2">
      <c r="A821" s="27">
        <v>41681</v>
      </c>
      <c r="B821" s="27">
        <v>41683</v>
      </c>
      <c r="C821" t="s">
        <v>470</v>
      </c>
      <c r="D821" s="27">
        <v>41863</v>
      </c>
      <c r="E821" s="26">
        <v>4198000</v>
      </c>
      <c r="F821" s="26">
        <f t="shared" si="12"/>
        <v>4.1980000000000004</v>
      </c>
      <c r="G821" t="s">
        <v>397</v>
      </c>
    </row>
    <row r="822" spans="1:7" x14ac:dyDescent="0.2">
      <c r="A822" s="27">
        <v>41681</v>
      </c>
      <c r="B822" s="27">
        <v>41683</v>
      </c>
      <c r="C822" t="s">
        <v>467</v>
      </c>
      <c r="D822" s="27">
        <v>44089</v>
      </c>
      <c r="E822" s="26">
        <v>314500</v>
      </c>
      <c r="F822" s="26">
        <f t="shared" si="12"/>
        <v>0.3145</v>
      </c>
      <c r="G822" t="s">
        <v>396</v>
      </c>
    </row>
    <row r="823" spans="1:7" x14ac:dyDescent="0.2">
      <c r="A823" s="27">
        <v>41681</v>
      </c>
      <c r="B823" s="27">
        <v>41683</v>
      </c>
      <c r="C823" t="s">
        <v>332</v>
      </c>
      <c r="D823" s="27">
        <v>46402</v>
      </c>
      <c r="E823" s="26">
        <v>261000</v>
      </c>
      <c r="F823" s="26">
        <f t="shared" si="12"/>
        <v>0.26100000000000001</v>
      </c>
      <c r="G823" t="s">
        <v>396</v>
      </c>
    </row>
    <row r="824" spans="1:7" x14ac:dyDescent="0.2">
      <c r="A824" s="27">
        <v>41681</v>
      </c>
      <c r="B824" s="27">
        <v>41683</v>
      </c>
      <c r="C824" t="s">
        <v>410</v>
      </c>
      <c r="D824" s="27">
        <v>15811</v>
      </c>
      <c r="E824" s="26">
        <v>576000</v>
      </c>
      <c r="F824" s="26">
        <f t="shared" si="12"/>
        <v>0.57599999999999996</v>
      </c>
      <c r="G824" t="s">
        <v>396</v>
      </c>
    </row>
    <row r="825" spans="1:7" x14ac:dyDescent="0.2">
      <c r="A825" s="27">
        <v>41680</v>
      </c>
      <c r="B825" s="27">
        <v>41681</v>
      </c>
      <c r="C825" t="s">
        <v>471</v>
      </c>
      <c r="D825" s="27">
        <v>43507</v>
      </c>
      <c r="E825" s="26">
        <v>2000000</v>
      </c>
      <c r="F825" s="26">
        <f t="shared" si="12"/>
        <v>2</v>
      </c>
      <c r="G825" t="s">
        <v>109</v>
      </c>
    </row>
    <row r="826" spans="1:7" x14ac:dyDescent="0.2">
      <c r="A826" s="27">
        <v>41680</v>
      </c>
      <c r="B826" s="27">
        <v>41681</v>
      </c>
      <c r="C826" t="s">
        <v>472</v>
      </c>
      <c r="D826" s="27">
        <v>44603</v>
      </c>
      <c r="E826" s="26">
        <v>2000000</v>
      </c>
      <c r="F826" s="26">
        <f t="shared" si="12"/>
        <v>2</v>
      </c>
      <c r="G826" t="s">
        <v>109</v>
      </c>
    </row>
    <row r="827" spans="1:7" x14ac:dyDescent="0.2">
      <c r="A827" s="27">
        <v>41680</v>
      </c>
      <c r="B827" s="27">
        <v>41681</v>
      </c>
      <c r="C827" t="s">
        <v>473</v>
      </c>
      <c r="D827" s="27">
        <v>45333</v>
      </c>
      <c r="E827" s="26">
        <v>2000000</v>
      </c>
      <c r="F827" s="26">
        <f t="shared" si="12"/>
        <v>2</v>
      </c>
      <c r="G827" t="s">
        <v>109</v>
      </c>
    </row>
    <row r="828" spans="1:7" x14ac:dyDescent="0.2">
      <c r="A828" s="27">
        <v>41688</v>
      </c>
      <c r="B828" s="27">
        <v>41690</v>
      </c>
      <c r="C828" t="s">
        <v>469</v>
      </c>
      <c r="D828" s="27">
        <v>42041</v>
      </c>
      <c r="E828" s="26">
        <v>6346000</v>
      </c>
      <c r="F828" s="26">
        <f t="shared" si="12"/>
        <v>6.3460000000000001</v>
      </c>
      <c r="G828" t="s">
        <v>324</v>
      </c>
    </row>
    <row r="829" spans="1:7" x14ac:dyDescent="0.2">
      <c r="A829" s="27">
        <v>41688</v>
      </c>
      <c r="B829" s="27">
        <v>41690</v>
      </c>
      <c r="C829" t="s">
        <v>439</v>
      </c>
      <c r="D829" s="27">
        <v>43570</v>
      </c>
      <c r="E829" s="26">
        <v>3991000</v>
      </c>
      <c r="F829" s="26">
        <f t="shared" si="12"/>
        <v>3.9910000000000001</v>
      </c>
      <c r="G829" t="s">
        <v>103</v>
      </c>
    </row>
    <row r="830" spans="1:7" x14ac:dyDescent="0.2">
      <c r="A830" s="27">
        <v>41688</v>
      </c>
      <c r="B830" s="27">
        <v>41690</v>
      </c>
      <c r="C830" t="s">
        <v>440</v>
      </c>
      <c r="D830" s="27">
        <v>45366</v>
      </c>
      <c r="E830" s="26">
        <v>7696000</v>
      </c>
      <c r="F830" s="26">
        <f t="shared" si="12"/>
        <v>7.6959999999999997</v>
      </c>
      <c r="G830" t="s">
        <v>103</v>
      </c>
    </row>
    <row r="831" spans="1:7" x14ac:dyDescent="0.2">
      <c r="A831" s="27">
        <v>41688</v>
      </c>
      <c r="B831" s="27">
        <v>41690</v>
      </c>
      <c r="C831" t="s">
        <v>437</v>
      </c>
      <c r="D831" s="27">
        <v>12493</v>
      </c>
      <c r="E831" s="26">
        <v>5297600</v>
      </c>
      <c r="F831" s="26">
        <f t="shared" si="12"/>
        <v>5.2976000000000001</v>
      </c>
      <c r="G831" t="s">
        <v>103</v>
      </c>
    </row>
    <row r="832" spans="1:7" x14ac:dyDescent="0.2">
      <c r="A832" s="27">
        <v>41695</v>
      </c>
      <c r="B832" s="27">
        <v>41697</v>
      </c>
      <c r="C832" t="s">
        <v>470</v>
      </c>
      <c r="D832" s="27">
        <v>41863</v>
      </c>
      <c r="E832" s="26">
        <v>4721000</v>
      </c>
      <c r="F832" s="26">
        <f t="shared" si="12"/>
        <v>4.7210000000000001</v>
      </c>
      <c r="G832" t="s">
        <v>397</v>
      </c>
    </row>
    <row r="833" spans="1:7" x14ac:dyDescent="0.2">
      <c r="A833" s="27">
        <v>41695</v>
      </c>
      <c r="B833" s="27">
        <v>41697</v>
      </c>
      <c r="C833" t="s">
        <v>467</v>
      </c>
      <c r="D833" s="27">
        <v>44089</v>
      </c>
      <c r="E833" s="26">
        <v>153000</v>
      </c>
      <c r="F833" s="26">
        <f t="shared" si="12"/>
        <v>0.153</v>
      </c>
      <c r="G833" t="s">
        <v>396</v>
      </c>
    </row>
    <row r="834" spans="1:7" x14ac:dyDescent="0.2">
      <c r="A834" s="27">
        <v>41695</v>
      </c>
      <c r="B834" s="27">
        <v>41697</v>
      </c>
      <c r="C834" t="s">
        <v>332</v>
      </c>
      <c r="D834" s="27">
        <v>46402</v>
      </c>
      <c r="E834" s="26">
        <v>33000</v>
      </c>
      <c r="F834" s="26">
        <f t="shared" si="12"/>
        <v>3.3000000000000002E-2</v>
      </c>
      <c r="G834" t="s">
        <v>396</v>
      </c>
    </row>
    <row r="835" spans="1:7" x14ac:dyDescent="0.2">
      <c r="A835" s="27">
        <v>41695</v>
      </c>
      <c r="B835" s="27">
        <v>41697</v>
      </c>
      <c r="C835" t="s">
        <v>410</v>
      </c>
      <c r="D835" s="27">
        <v>15811</v>
      </c>
      <c r="E835" s="26">
        <v>786700</v>
      </c>
      <c r="F835" s="26">
        <f t="shared" ref="F835:F898" si="13">E835/1000000</f>
        <v>0.78669999999999995</v>
      </c>
      <c r="G835" t="s">
        <v>396</v>
      </c>
    </row>
    <row r="836" spans="1:7" x14ac:dyDescent="0.2">
      <c r="A836" s="27">
        <v>41702</v>
      </c>
      <c r="B836" s="27">
        <v>41704</v>
      </c>
      <c r="C836" t="s">
        <v>474</v>
      </c>
      <c r="D836" s="27">
        <v>41795</v>
      </c>
      <c r="E836" s="26">
        <v>5720000</v>
      </c>
      <c r="F836" s="26">
        <f t="shared" si="13"/>
        <v>5.72</v>
      </c>
      <c r="G836" t="s">
        <v>323</v>
      </c>
    </row>
    <row r="837" spans="1:7" x14ac:dyDescent="0.2">
      <c r="A837" s="27">
        <v>41702</v>
      </c>
      <c r="B837" s="27">
        <v>41704</v>
      </c>
      <c r="C837" t="s">
        <v>475</v>
      </c>
      <c r="D837" s="27">
        <v>42068</v>
      </c>
      <c r="E837" s="26">
        <v>5181000</v>
      </c>
      <c r="F837" s="26">
        <f t="shared" si="13"/>
        <v>5.181</v>
      </c>
      <c r="G837" t="s">
        <v>324</v>
      </c>
    </row>
    <row r="838" spans="1:7" x14ac:dyDescent="0.2">
      <c r="A838" s="27">
        <v>41702</v>
      </c>
      <c r="B838" s="27">
        <v>41704</v>
      </c>
      <c r="C838" t="s">
        <v>439</v>
      </c>
      <c r="D838" s="27">
        <v>43570</v>
      </c>
      <c r="E838" s="26">
        <v>2448000</v>
      </c>
      <c r="F838" s="26">
        <f t="shared" si="13"/>
        <v>2.448</v>
      </c>
      <c r="G838" t="s">
        <v>103</v>
      </c>
    </row>
    <row r="839" spans="1:7" x14ac:dyDescent="0.2">
      <c r="A839" s="27">
        <v>41702</v>
      </c>
      <c r="B839" s="27">
        <v>41704</v>
      </c>
      <c r="C839" t="s">
        <v>440</v>
      </c>
      <c r="D839" s="27">
        <v>45366</v>
      </c>
      <c r="E839" s="26">
        <v>6586000</v>
      </c>
      <c r="F839" s="26">
        <f t="shared" si="13"/>
        <v>6.5860000000000003</v>
      </c>
      <c r="G839" t="s">
        <v>103</v>
      </c>
    </row>
    <row r="840" spans="1:7" x14ac:dyDescent="0.2">
      <c r="A840" s="27">
        <v>41702</v>
      </c>
      <c r="B840" s="27">
        <v>41704</v>
      </c>
      <c r="C840" t="s">
        <v>444</v>
      </c>
      <c r="D840" s="27">
        <v>47192</v>
      </c>
      <c r="E840" s="26">
        <v>11459700</v>
      </c>
      <c r="F840" s="26">
        <f t="shared" si="13"/>
        <v>11.4597</v>
      </c>
      <c r="G840" t="s">
        <v>103</v>
      </c>
    </row>
    <row r="841" spans="1:7" x14ac:dyDescent="0.2">
      <c r="A841" s="27">
        <v>41702</v>
      </c>
      <c r="B841" s="27">
        <v>41704</v>
      </c>
      <c r="C841" t="s">
        <v>427</v>
      </c>
      <c r="D841" s="27">
        <v>16117</v>
      </c>
      <c r="E841" s="26">
        <v>7728900</v>
      </c>
      <c r="F841" s="26">
        <f t="shared" si="13"/>
        <v>7.7289000000000003</v>
      </c>
      <c r="G841" t="s">
        <v>103</v>
      </c>
    </row>
    <row r="842" spans="1:7" x14ac:dyDescent="0.2">
      <c r="A842" s="27">
        <v>41701</v>
      </c>
      <c r="B842" s="27">
        <v>41703</v>
      </c>
      <c r="C842" t="s">
        <v>476</v>
      </c>
      <c r="D842" s="27">
        <v>42799</v>
      </c>
      <c r="E842" s="26">
        <v>19354490</v>
      </c>
      <c r="F842" s="26">
        <f t="shared" si="13"/>
        <v>19.354489999999998</v>
      </c>
      <c r="G842" t="s">
        <v>113</v>
      </c>
    </row>
    <row r="843" spans="1:7" x14ac:dyDescent="0.2">
      <c r="A843" s="27">
        <v>41708</v>
      </c>
      <c r="B843" s="27">
        <v>41711</v>
      </c>
      <c r="C843" t="s">
        <v>454</v>
      </c>
      <c r="D843" s="27">
        <v>42870</v>
      </c>
      <c r="E843" s="26">
        <v>6825367.7999999998</v>
      </c>
      <c r="F843" s="26">
        <f t="shared" si="13"/>
        <v>6.8253677999999995</v>
      </c>
      <c r="G843" t="s">
        <v>459</v>
      </c>
    </row>
    <row r="844" spans="1:7" x14ac:dyDescent="0.2">
      <c r="A844" s="27">
        <v>41709</v>
      </c>
      <c r="B844" s="27">
        <v>41711</v>
      </c>
      <c r="C844" t="s">
        <v>477</v>
      </c>
      <c r="D844" s="27">
        <v>41894</v>
      </c>
      <c r="E844" s="26">
        <v>1531000</v>
      </c>
      <c r="F844" s="26">
        <f t="shared" si="13"/>
        <v>1.5309999999999999</v>
      </c>
      <c r="G844" t="s">
        <v>322</v>
      </c>
    </row>
    <row r="845" spans="1:7" x14ac:dyDescent="0.2">
      <c r="A845" s="27">
        <v>41709</v>
      </c>
      <c r="B845" s="27">
        <v>41711</v>
      </c>
      <c r="C845" t="s">
        <v>418</v>
      </c>
      <c r="D845" s="27">
        <v>46402</v>
      </c>
      <c r="E845" s="26">
        <v>28000</v>
      </c>
      <c r="F845" s="26">
        <f t="shared" si="13"/>
        <v>2.8000000000000001E-2</v>
      </c>
      <c r="G845" t="s">
        <v>325</v>
      </c>
    </row>
    <row r="846" spans="1:7" x14ac:dyDescent="0.2">
      <c r="A846" s="27">
        <v>41709</v>
      </c>
      <c r="B846" s="27">
        <v>41711</v>
      </c>
      <c r="C846" t="s">
        <v>417</v>
      </c>
      <c r="D846" s="27">
        <v>52336</v>
      </c>
      <c r="E846" s="26">
        <v>653300</v>
      </c>
      <c r="F846" s="26">
        <f t="shared" si="13"/>
        <v>0.65329999999999999</v>
      </c>
      <c r="G846" t="s">
        <v>325</v>
      </c>
    </row>
    <row r="847" spans="1:7" x14ac:dyDescent="0.2">
      <c r="A847" s="27">
        <v>41709</v>
      </c>
      <c r="B847" s="27">
        <v>41711</v>
      </c>
      <c r="C847" t="s">
        <v>423</v>
      </c>
      <c r="D847" s="27">
        <v>44089</v>
      </c>
      <c r="E847" s="26">
        <v>548000</v>
      </c>
      <c r="F847" s="26">
        <f t="shared" si="13"/>
        <v>0.54800000000000004</v>
      </c>
      <c r="G847" t="s">
        <v>325</v>
      </c>
    </row>
    <row r="848" spans="1:7" x14ac:dyDescent="0.2">
      <c r="A848" s="27">
        <v>41716</v>
      </c>
      <c r="B848" s="27">
        <v>41718</v>
      </c>
      <c r="C848" t="s">
        <v>463</v>
      </c>
      <c r="D848" s="27">
        <v>42012</v>
      </c>
      <c r="E848" s="26">
        <v>1150000</v>
      </c>
      <c r="F848" s="26">
        <f t="shared" si="13"/>
        <v>1.1499999999999999</v>
      </c>
      <c r="G848" t="s">
        <v>324</v>
      </c>
    </row>
    <row r="849" spans="1:7" x14ac:dyDescent="0.2">
      <c r="A849" s="27">
        <v>41716</v>
      </c>
      <c r="B849" s="27">
        <v>41718</v>
      </c>
      <c r="C849" t="s">
        <v>475</v>
      </c>
      <c r="D849" s="27">
        <v>42068</v>
      </c>
      <c r="E849" s="26">
        <v>2086000</v>
      </c>
      <c r="F849" s="26">
        <f t="shared" si="13"/>
        <v>2.0859999999999999</v>
      </c>
      <c r="G849" t="s">
        <v>324</v>
      </c>
    </row>
    <row r="850" spans="1:7" x14ac:dyDescent="0.2">
      <c r="A850" s="27">
        <v>41716</v>
      </c>
      <c r="B850" s="27">
        <v>41718</v>
      </c>
      <c r="C850" t="s">
        <v>439</v>
      </c>
      <c r="D850" s="27">
        <v>43570</v>
      </c>
      <c r="E850" s="26">
        <v>6992000</v>
      </c>
      <c r="F850" s="26">
        <f t="shared" si="13"/>
        <v>6.992</v>
      </c>
      <c r="G850" t="s">
        <v>103</v>
      </c>
    </row>
    <row r="851" spans="1:7" x14ac:dyDescent="0.2">
      <c r="A851" s="27">
        <v>41716</v>
      </c>
      <c r="B851" s="27">
        <v>41718</v>
      </c>
      <c r="C851" t="s">
        <v>444</v>
      </c>
      <c r="D851" s="27">
        <v>47192</v>
      </c>
      <c r="E851" s="26">
        <v>11708800</v>
      </c>
      <c r="F851" s="26">
        <f t="shared" si="13"/>
        <v>11.7088</v>
      </c>
      <c r="G851" t="s">
        <v>103</v>
      </c>
    </row>
    <row r="852" spans="1:7" x14ac:dyDescent="0.2">
      <c r="A852" s="27">
        <v>41716</v>
      </c>
      <c r="B852" s="27">
        <v>41718</v>
      </c>
      <c r="C852" t="s">
        <v>437</v>
      </c>
      <c r="D852" s="27">
        <v>12493</v>
      </c>
      <c r="E852" s="26">
        <v>6441500</v>
      </c>
      <c r="F852" s="26">
        <f t="shared" si="13"/>
        <v>6.4414999999999996</v>
      </c>
      <c r="G852" t="s">
        <v>103</v>
      </c>
    </row>
    <row r="853" spans="1:7" x14ac:dyDescent="0.2">
      <c r="A853" s="27">
        <v>41719</v>
      </c>
      <c r="B853" s="27">
        <v>41723</v>
      </c>
      <c r="C853" t="s">
        <v>478</v>
      </c>
      <c r="D853" s="27">
        <v>47202</v>
      </c>
      <c r="E853" s="26">
        <v>1000000</v>
      </c>
      <c r="F853" s="26">
        <f t="shared" si="13"/>
        <v>1</v>
      </c>
      <c r="G853" t="s">
        <v>109</v>
      </c>
    </row>
    <row r="854" spans="1:7" x14ac:dyDescent="0.2">
      <c r="A854" s="27">
        <v>41723</v>
      </c>
      <c r="B854" s="27">
        <v>41725</v>
      </c>
      <c r="C854" t="s">
        <v>477</v>
      </c>
      <c r="D854" s="27">
        <v>41894</v>
      </c>
      <c r="E854" s="26">
        <v>1826000</v>
      </c>
      <c r="F854" s="26">
        <f t="shared" si="13"/>
        <v>1.8260000000000001</v>
      </c>
      <c r="G854" t="s">
        <v>322</v>
      </c>
    </row>
    <row r="855" spans="1:7" x14ac:dyDescent="0.2">
      <c r="A855" s="27">
        <v>41723</v>
      </c>
      <c r="B855" s="27">
        <v>41725</v>
      </c>
      <c r="C855" t="s">
        <v>418</v>
      </c>
      <c r="D855" s="27">
        <v>46402</v>
      </c>
      <c r="E855" s="26">
        <v>17000</v>
      </c>
      <c r="F855" s="26">
        <f t="shared" si="13"/>
        <v>1.7000000000000001E-2</v>
      </c>
      <c r="G855" t="s">
        <v>325</v>
      </c>
    </row>
    <row r="856" spans="1:7" x14ac:dyDescent="0.2">
      <c r="A856" s="27">
        <v>41723</v>
      </c>
      <c r="B856" s="27">
        <v>41725</v>
      </c>
      <c r="C856" t="s">
        <v>417</v>
      </c>
      <c r="D856" s="27">
        <v>52336</v>
      </c>
      <c r="E856" s="26">
        <v>533000</v>
      </c>
      <c r="F856" s="26">
        <f t="shared" si="13"/>
        <v>0.53300000000000003</v>
      </c>
      <c r="G856" t="s">
        <v>325</v>
      </c>
    </row>
    <row r="857" spans="1:7" x14ac:dyDescent="0.2">
      <c r="A857" s="27">
        <v>41723</v>
      </c>
      <c r="B857" s="27">
        <v>41725</v>
      </c>
      <c r="C857" t="s">
        <v>423</v>
      </c>
      <c r="D857" s="27">
        <v>44089</v>
      </c>
      <c r="E857" s="26">
        <v>986000</v>
      </c>
      <c r="F857" s="26">
        <f t="shared" si="13"/>
        <v>0.98599999999999999</v>
      </c>
      <c r="G857" t="s">
        <v>325</v>
      </c>
    </row>
    <row r="858" spans="1:7" x14ac:dyDescent="0.2">
      <c r="A858" s="27">
        <v>41731</v>
      </c>
      <c r="B858" s="27">
        <v>41733</v>
      </c>
      <c r="C858" t="s">
        <v>479</v>
      </c>
      <c r="D858" s="27">
        <v>41823</v>
      </c>
      <c r="E858" s="26">
        <v>4264900</v>
      </c>
      <c r="F858" s="26">
        <f t="shared" si="13"/>
        <v>4.2648999999999999</v>
      </c>
      <c r="G858" t="s">
        <v>323</v>
      </c>
    </row>
    <row r="859" spans="1:7" x14ac:dyDescent="0.2">
      <c r="A859" s="27">
        <v>41731</v>
      </c>
      <c r="B859" s="27">
        <v>41733</v>
      </c>
      <c r="C859" t="s">
        <v>480</v>
      </c>
      <c r="D859" s="27">
        <v>42097</v>
      </c>
      <c r="E859" s="26">
        <v>2579000</v>
      </c>
      <c r="F859" s="26">
        <f t="shared" si="13"/>
        <v>2.5790000000000002</v>
      </c>
      <c r="G859" t="s">
        <v>324</v>
      </c>
    </row>
    <row r="860" spans="1:7" x14ac:dyDescent="0.2">
      <c r="A860" s="27">
        <v>41731</v>
      </c>
      <c r="B860" s="27">
        <v>41733</v>
      </c>
      <c r="C860" t="s">
        <v>439</v>
      </c>
      <c r="D860" s="27">
        <v>43570</v>
      </c>
      <c r="E860" s="26">
        <v>6977000</v>
      </c>
      <c r="F860" s="26">
        <f t="shared" si="13"/>
        <v>6.9770000000000003</v>
      </c>
      <c r="G860" t="s">
        <v>103</v>
      </c>
    </row>
    <row r="861" spans="1:7" x14ac:dyDescent="0.2">
      <c r="A861" s="27">
        <v>41731</v>
      </c>
      <c r="B861" s="27">
        <v>41733</v>
      </c>
      <c r="C861" t="s">
        <v>440</v>
      </c>
      <c r="D861" s="27">
        <v>45366</v>
      </c>
      <c r="E861" s="26">
        <v>5206300</v>
      </c>
      <c r="F861" s="26">
        <f t="shared" si="13"/>
        <v>5.2062999999999997</v>
      </c>
      <c r="G861" t="s">
        <v>103</v>
      </c>
    </row>
    <row r="862" spans="1:7" x14ac:dyDescent="0.2">
      <c r="A862" s="27">
        <v>41731</v>
      </c>
      <c r="B862" s="27">
        <v>41733</v>
      </c>
      <c r="C862" t="s">
        <v>437</v>
      </c>
      <c r="D862" s="27">
        <v>49018</v>
      </c>
      <c r="E862" s="26">
        <v>7152100</v>
      </c>
      <c r="F862" s="26">
        <f t="shared" si="13"/>
        <v>7.1520999999999999</v>
      </c>
      <c r="G862" t="s">
        <v>103</v>
      </c>
    </row>
    <row r="863" spans="1:7" x14ac:dyDescent="0.2">
      <c r="A863" s="27">
        <v>41737</v>
      </c>
      <c r="B863" s="27">
        <v>41739</v>
      </c>
      <c r="C863" t="s">
        <v>481</v>
      </c>
      <c r="D863" s="27">
        <v>41921</v>
      </c>
      <c r="E863" s="26">
        <v>2206000</v>
      </c>
      <c r="F863" s="26">
        <f t="shared" si="13"/>
        <v>2.206</v>
      </c>
      <c r="G863" t="s">
        <v>322</v>
      </c>
    </row>
    <row r="864" spans="1:7" x14ac:dyDescent="0.2">
      <c r="A864" s="27">
        <v>41737</v>
      </c>
      <c r="B864" s="27">
        <v>41739</v>
      </c>
      <c r="C864" t="s">
        <v>423</v>
      </c>
      <c r="D864" s="27">
        <v>44089</v>
      </c>
      <c r="E864" s="26">
        <v>661000</v>
      </c>
      <c r="F864" s="26">
        <f t="shared" si="13"/>
        <v>0.66100000000000003</v>
      </c>
      <c r="G864" t="s">
        <v>325</v>
      </c>
    </row>
    <row r="865" spans="1:7" x14ac:dyDescent="0.2">
      <c r="A865" s="27">
        <v>41737</v>
      </c>
      <c r="B865" s="27">
        <v>41739</v>
      </c>
      <c r="C865" t="s">
        <v>418</v>
      </c>
      <c r="D865" s="27">
        <v>46402</v>
      </c>
      <c r="E865" s="26">
        <v>271000</v>
      </c>
      <c r="F865" s="26">
        <f t="shared" si="13"/>
        <v>0.27100000000000002</v>
      </c>
      <c r="G865" t="s">
        <v>325</v>
      </c>
    </row>
    <row r="866" spans="1:7" x14ac:dyDescent="0.2">
      <c r="A866" s="27">
        <v>41737</v>
      </c>
      <c r="B866" s="27">
        <v>41739</v>
      </c>
      <c r="C866" t="s">
        <v>417</v>
      </c>
      <c r="D866" s="27">
        <v>15811</v>
      </c>
      <c r="E866" s="26">
        <v>438000</v>
      </c>
      <c r="F866" s="26">
        <f t="shared" si="13"/>
        <v>0.438</v>
      </c>
      <c r="G866" t="s">
        <v>325</v>
      </c>
    </row>
    <row r="867" spans="1:7" x14ac:dyDescent="0.2">
      <c r="A867" s="27">
        <v>41744</v>
      </c>
      <c r="B867" s="27">
        <v>41746</v>
      </c>
      <c r="C867" t="s">
        <v>469</v>
      </c>
      <c r="D867" s="27">
        <v>42041</v>
      </c>
      <c r="E867" s="26">
        <v>1295000</v>
      </c>
      <c r="F867" s="26">
        <f t="shared" si="13"/>
        <v>1.2949999999999999</v>
      </c>
      <c r="G867" t="s">
        <v>324</v>
      </c>
    </row>
    <row r="868" spans="1:7" x14ac:dyDescent="0.2">
      <c r="A868" s="27">
        <v>41744</v>
      </c>
      <c r="B868" s="27">
        <v>41746</v>
      </c>
      <c r="C868" t="s">
        <v>480</v>
      </c>
      <c r="D868" s="27">
        <v>42097</v>
      </c>
      <c r="E868" s="26">
        <v>1791000</v>
      </c>
      <c r="F868" s="26">
        <f t="shared" si="13"/>
        <v>1.7909999999999999</v>
      </c>
      <c r="G868" t="s">
        <v>324</v>
      </c>
    </row>
    <row r="869" spans="1:7" x14ac:dyDescent="0.2">
      <c r="A869" s="27">
        <v>41744</v>
      </c>
      <c r="B869" s="27">
        <v>41746</v>
      </c>
      <c r="C869" t="s">
        <v>440</v>
      </c>
      <c r="D869" s="27">
        <v>45366</v>
      </c>
      <c r="E869" s="26">
        <v>5322500</v>
      </c>
      <c r="F869" s="26">
        <f t="shared" si="13"/>
        <v>5.3224999999999998</v>
      </c>
      <c r="G869" t="s">
        <v>103</v>
      </c>
    </row>
    <row r="870" spans="1:7" x14ac:dyDescent="0.2">
      <c r="A870" s="27">
        <v>41744</v>
      </c>
      <c r="B870" s="27">
        <v>41746</v>
      </c>
      <c r="C870" t="s">
        <v>444</v>
      </c>
      <c r="D870" s="27">
        <v>47192</v>
      </c>
      <c r="E870" s="26">
        <v>1928500</v>
      </c>
      <c r="F870" s="26">
        <f t="shared" si="13"/>
        <v>1.9285000000000001</v>
      </c>
      <c r="G870" t="s">
        <v>103</v>
      </c>
    </row>
    <row r="871" spans="1:7" x14ac:dyDescent="0.2">
      <c r="A871" s="27">
        <v>41744</v>
      </c>
      <c r="B871" s="27">
        <v>41746</v>
      </c>
      <c r="C871" t="s">
        <v>437</v>
      </c>
      <c r="D871" s="27">
        <v>12493</v>
      </c>
      <c r="E871" s="26">
        <v>4812400</v>
      </c>
      <c r="F871" s="26">
        <f t="shared" si="13"/>
        <v>4.8124000000000002</v>
      </c>
      <c r="G871" t="s">
        <v>103</v>
      </c>
    </row>
    <row r="872" spans="1:7" x14ac:dyDescent="0.2">
      <c r="A872" s="27">
        <v>41751</v>
      </c>
      <c r="B872" s="27">
        <v>41753</v>
      </c>
      <c r="C872" t="s">
        <v>482</v>
      </c>
      <c r="D872" s="27">
        <v>41921</v>
      </c>
      <c r="E872" s="26">
        <v>2166000</v>
      </c>
      <c r="F872" s="26">
        <f t="shared" si="13"/>
        <v>2.1659999999999999</v>
      </c>
      <c r="G872" t="s">
        <v>397</v>
      </c>
    </row>
    <row r="873" spans="1:7" x14ac:dyDescent="0.2">
      <c r="A873" s="27">
        <v>41751</v>
      </c>
      <c r="B873" s="27">
        <v>41753</v>
      </c>
      <c r="C873" t="s">
        <v>423</v>
      </c>
      <c r="D873" s="27">
        <v>44089</v>
      </c>
      <c r="E873" s="26">
        <v>216000</v>
      </c>
      <c r="F873" s="26">
        <f t="shared" si="13"/>
        <v>0.216</v>
      </c>
      <c r="G873" t="s">
        <v>325</v>
      </c>
    </row>
    <row r="874" spans="1:7" x14ac:dyDescent="0.2">
      <c r="A874" s="27">
        <v>41751</v>
      </c>
      <c r="B874" s="27">
        <v>41753</v>
      </c>
      <c r="C874" t="s">
        <v>418</v>
      </c>
      <c r="D874" s="27">
        <v>46402</v>
      </c>
      <c r="E874" s="26">
        <v>201000</v>
      </c>
      <c r="F874" s="26">
        <f t="shared" si="13"/>
        <v>0.20100000000000001</v>
      </c>
      <c r="G874" t="s">
        <v>325</v>
      </c>
    </row>
    <row r="875" spans="1:7" x14ac:dyDescent="0.2">
      <c r="A875" s="27">
        <v>41751</v>
      </c>
      <c r="B875" s="27">
        <v>41753</v>
      </c>
      <c r="C875" t="s">
        <v>417</v>
      </c>
      <c r="D875" s="27">
        <v>15811</v>
      </c>
      <c r="E875" s="26">
        <v>390000</v>
      </c>
      <c r="F875" s="26">
        <f t="shared" si="13"/>
        <v>0.39</v>
      </c>
      <c r="G875" t="s">
        <v>325</v>
      </c>
    </row>
    <row r="876" spans="1:7" x14ac:dyDescent="0.2">
      <c r="A876" s="27">
        <v>41758</v>
      </c>
      <c r="B876" s="27">
        <v>41761</v>
      </c>
      <c r="C876" t="s">
        <v>436</v>
      </c>
      <c r="D876" s="27">
        <v>41851</v>
      </c>
      <c r="E876" s="26">
        <v>3295000</v>
      </c>
      <c r="F876" s="26">
        <f t="shared" si="13"/>
        <v>3.2949999999999999</v>
      </c>
      <c r="G876" t="s">
        <v>324</v>
      </c>
    </row>
    <row r="877" spans="1:7" x14ac:dyDescent="0.2">
      <c r="A877" s="27">
        <v>41758</v>
      </c>
      <c r="B877" s="27">
        <v>41761</v>
      </c>
      <c r="C877" t="s">
        <v>483</v>
      </c>
      <c r="D877" s="27">
        <v>42125</v>
      </c>
      <c r="E877" s="26">
        <v>2101000</v>
      </c>
      <c r="F877" s="26">
        <f t="shared" si="13"/>
        <v>2.101</v>
      </c>
      <c r="G877" t="s">
        <v>324</v>
      </c>
    </row>
    <row r="878" spans="1:7" x14ac:dyDescent="0.2">
      <c r="A878" s="27">
        <v>41758</v>
      </c>
      <c r="B878" s="27">
        <v>41761</v>
      </c>
      <c r="C878" t="s">
        <v>439</v>
      </c>
      <c r="D878" s="27">
        <v>43570</v>
      </c>
      <c r="E878" s="26">
        <v>3927500</v>
      </c>
      <c r="F878" s="26">
        <f t="shared" si="13"/>
        <v>3.9275000000000002</v>
      </c>
      <c r="G878" t="s">
        <v>103</v>
      </c>
    </row>
    <row r="879" spans="1:7" x14ac:dyDescent="0.2">
      <c r="A879" s="27">
        <v>41758</v>
      </c>
      <c r="B879" s="27">
        <v>41761</v>
      </c>
      <c r="C879" t="s">
        <v>444</v>
      </c>
      <c r="D879" s="27">
        <v>47192</v>
      </c>
      <c r="E879" s="26">
        <v>3245000</v>
      </c>
      <c r="F879" s="26">
        <f t="shared" si="13"/>
        <v>3.2450000000000001</v>
      </c>
      <c r="G879" t="s">
        <v>103</v>
      </c>
    </row>
    <row r="880" spans="1:7" x14ac:dyDescent="0.2">
      <c r="A880" s="27">
        <v>41758</v>
      </c>
      <c r="B880" s="27">
        <v>41761</v>
      </c>
      <c r="C880" t="s">
        <v>437</v>
      </c>
      <c r="D880" s="27">
        <v>12493</v>
      </c>
      <c r="E880" s="26">
        <v>2072000</v>
      </c>
      <c r="F880" s="26">
        <f t="shared" si="13"/>
        <v>2.0720000000000001</v>
      </c>
      <c r="G880" t="s">
        <v>103</v>
      </c>
    </row>
    <row r="881" spans="1:7" x14ac:dyDescent="0.2">
      <c r="A881" s="27">
        <v>41758</v>
      </c>
      <c r="B881" s="27">
        <v>41761</v>
      </c>
      <c r="C881" t="s">
        <v>427</v>
      </c>
      <c r="D881" s="27">
        <v>16117</v>
      </c>
      <c r="E881" s="26">
        <v>2259500</v>
      </c>
      <c r="F881" s="26">
        <f t="shared" si="13"/>
        <v>2.2595000000000001</v>
      </c>
      <c r="G881" t="s">
        <v>103</v>
      </c>
    </row>
    <row r="882" spans="1:7" x14ac:dyDescent="0.2">
      <c r="A882" s="27">
        <v>41765</v>
      </c>
      <c r="B882" s="27">
        <v>41767</v>
      </c>
      <c r="C882" t="s">
        <v>484</v>
      </c>
      <c r="D882" s="27">
        <v>41950</v>
      </c>
      <c r="E882" s="26">
        <v>1996000</v>
      </c>
      <c r="F882" s="26">
        <f t="shared" si="13"/>
        <v>1.996</v>
      </c>
      <c r="G882" t="s">
        <v>322</v>
      </c>
    </row>
    <row r="883" spans="1:7" x14ac:dyDescent="0.2">
      <c r="A883" s="27">
        <v>41765</v>
      </c>
      <c r="B883" s="27">
        <v>41767</v>
      </c>
      <c r="C883" t="s">
        <v>418</v>
      </c>
      <c r="D883" s="27">
        <v>46402</v>
      </c>
      <c r="E883" s="26">
        <v>204000</v>
      </c>
      <c r="F883" s="26">
        <f t="shared" si="13"/>
        <v>0.20399999999999999</v>
      </c>
      <c r="G883" t="s">
        <v>325</v>
      </c>
    </row>
    <row r="884" spans="1:7" x14ac:dyDescent="0.2">
      <c r="A884" s="27">
        <v>41765</v>
      </c>
      <c r="B884" s="27">
        <v>41767</v>
      </c>
      <c r="C884" t="s">
        <v>417</v>
      </c>
      <c r="D884" s="27">
        <v>52336</v>
      </c>
      <c r="E884" s="26">
        <v>508000</v>
      </c>
      <c r="F884" s="26">
        <f t="shared" si="13"/>
        <v>0.50800000000000001</v>
      </c>
      <c r="G884" t="s">
        <v>325</v>
      </c>
    </row>
    <row r="885" spans="1:7" x14ac:dyDescent="0.2">
      <c r="A885" s="27">
        <v>41765</v>
      </c>
      <c r="B885" s="27">
        <v>41767</v>
      </c>
      <c r="C885" t="s">
        <v>423</v>
      </c>
      <c r="D885" s="27">
        <v>44089</v>
      </c>
      <c r="E885" s="26">
        <v>126000</v>
      </c>
      <c r="F885" s="26">
        <f t="shared" si="13"/>
        <v>0.126</v>
      </c>
      <c r="G885" t="s">
        <v>325</v>
      </c>
    </row>
    <row r="886" spans="1:7" x14ac:dyDescent="0.2">
      <c r="A886" s="27">
        <v>41771</v>
      </c>
      <c r="B886" s="27">
        <v>41773</v>
      </c>
      <c r="C886" t="s">
        <v>469</v>
      </c>
      <c r="D886" s="27">
        <v>42041</v>
      </c>
      <c r="E886" s="26">
        <v>1591000</v>
      </c>
      <c r="F886" s="26">
        <f t="shared" si="13"/>
        <v>1.591</v>
      </c>
      <c r="G886" t="s">
        <v>324</v>
      </c>
    </row>
    <row r="887" spans="1:7" x14ac:dyDescent="0.2">
      <c r="A887" s="27">
        <v>41771</v>
      </c>
      <c r="B887" s="27">
        <v>41773</v>
      </c>
      <c r="C887" t="s">
        <v>483</v>
      </c>
      <c r="D887" s="27">
        <v>42125</v>
      </c>
      <c r="E887" s="26">
        <v>1896000</v>
      </c>
      <c r="F887" s="26">
        <f t="shared" si="13"/>
        <v>1.8959999999999999</v>
      </c>
      <c r="G887" t="s">
        <v>324</v>
      </c>
    </row>
    <row r="888" spans="1:7" x14ac:dyDescent="0.2">
      <c r="A888" s="27">
        <v>41771</v>
      </c>
      <c r="B888" s="27">
        <v>41773</v>
      </c>
      <c r="C888" t="s">
        <v>440</v>
      </c>
      <c r="D888" s="27">
        <v>45366</v>
      </c>
      <c r="E888" s="26">
        <v>3836000</v>
      </c>
      <c r="F888" s="26">
        <f t="shared" si="13"/>
        <v>3.8359999999999999</v>
      </c>
      <c r="G888" t="s">
        <v>103</v>
      </c>
    </row>
    <row r="889" spans="1:7" x14ac:dyDescent="0.2">
      <c r="A889" s="27">
        <v>41771</v>
      </c>
      <c r="B889" s="27">
        <v>41773</v>
      </c>
      <c r="C889" t="s">
        <v>444</v>
      </c>
      <c r="D889" s="27">
        <v>47192</v>
      </c>
      <c r="E889" s="26">
        <v>5370500</v>
      </c>
      <c r="F889" s="26">
        <f t="shared" si="13"/>
        <v>5.3704999999999998</v>
      </c>
      <c r="G889" t="s">
        <v>103</v>
      </c>
    </row>
    <row r="890" spans="1:7" x14ac:dyDescent="0.2">
      <c r="A890" s="27">
        <v>41771</v>
      </c>
      <c r="B890" s="27">
        <v>41773</v>
      </c>
      <c r="C890" t="s">
        <v>437</v>
      </c>
      <c r="D890" s="27">
        <v>49018</v>
      </c>
      <c r="E890" s="26">
        <v>1487300</v>
      </c>
      <c r="F890" s="26">
        <f t="shared" si="13"/>
        <v>1.4873000000000001</v>
      </c>
      <c r="G890" t="s">
        <v>103</v>
      </c>
    </row>
    <row r="891" spans="1:7" x14ac:dyDescent="0.2">
      <c r="A891" s="27">
        <v>41779</v>
      </c>
      <c r="B891" s="27">
        <v>41781</v>
      </c>
      <c r="C891" t="s">
        <v>484</v>
      </c>
      <c r="D891" s="27">
        <v>41950</v>
      </c>
      <c r="E891" s="26">
        <v>2232000</v>
      </c>
      <c r="F891" s="26">
        <f t="shared" si="13"/>
        <v>2.2320000000000002</v>
      </c>
      <c r="G891" t="s">
        <v>322</v>
      </c>
    </row>
    <row r="892" spans="1:7" x14ac:dyDescent="0.2">
      <c r="A892" s="27">
        <v>41779</v>
      </c>
      <c r="B892" s="27">
        <v>41781</v>
      </c>
      <c r="C892" t="s">
        <v>418</v>
      </c>
      <c r="D892" s="27">
        <v>46402</v>
      </c>
      <c r="E892" s="26">
        <v>201000</v>
      </c>
      <c r="F892" s="26">
        <f t="shared" si="13"/>
        <v>0.20100000000000001</v>
      </c>
      <c r="G892" t="s">
        <v>325</v>
      </c>
    </row>
    <row r="893" spans="1:7" x14ac:dyDescent="0.2">
      <c r="A893" s="27">
        <v>41779</v>
      </c>
      <c r="B893" s="27">
        <v>41781</v>
      </c>
      <c r="C893" t="s">
        <v>417</v>
      </c>
      <c r="D893" s="27">
        <v>52336</v>
      </c>
      <c r="E893" s="26">
        <v>518000</v>
      </c>
      <c r="F893" s="26">
        <f t="shared" si="13"/>
        <v>0.51800000000000002</v>
      </c>
      <c r="G893" t="s">
        <v>325</v>
      </c>
    </row>
    <row r="894" spans="1:7" x14ac:dyDescent="0.2">
      <c r="A894" s="27">
        <v>41779</v>
      </c>
      <c r="B894" s="27">
        <v>41781</v>
      </c>
      <c r="C894" t="s">
        <v>423</v>
      </c>
      <c r="D894" s="27">
        <v>44089</v>
      </c>
      <c r="E894" s="26">
        <v>107000</v>
      </c>
      <c r="F894" s="26">
        <f t="shared" si="13"/>
        <v>0.107</v>
      </c>
      <c r="G894" t="s">
        <v>325</v>
      </c>
    </row>
    <row r="895" spans="1:7" x14ac:dyDescent="0.2">
      <c r="A895" s="27">
        <v>41785</v>
      </c>
      <c r="B895" s="27">
        <v>41789</v>
      </c>
      <c r="C895" t="s">
        <v>475</v>
      </c>
      <c r="D895" s="27">
        <v>42068</v>
      </c>
      <c r="E895" s="26">
        <v>3776000</v>
      </c>
      <c r="F895" s="26">
        <f t="shared" si="13"/>
        <v>3.7759999999999998</v>
      </c>
      <c r="G895" t="s">
        <v>324</v>
      </c>
    </row>
    <row r="896" spans="1:7" x14ac:dyDescent="0.2">
      <c r="A896" s="27">
        <v>41785</v>
      </c>
      <c r="B896" s="27">
        <v>41789</v>
      </c>
      <c r="C896" t="s">
        <v>483</v>
      </c>
      <c r="D896" s="27">
        <v>42125</v>
      </c>
      <c r="E896" s="26">
        <v>2143000</v>
      </c>
      <c r="F896" s="26">
        <f t="shared" si="13"/>
        <v>2.1429999999999998</v>
      </c>
      <c r="G896" t="s">
        <v>324</v>
      </c>
    </row>
    <row r="897" spans="1:7" x14ac:dyDescent="0.2">
      <c r="A897" s="27">
        <v>41785</v>
      </c>
      <c r="B897" s="27">
        <v>41789</v>
      </c>
      <c r="C897" t="s">
        <v>439</v>
      </c>
      <c r="D897" s="27">
        <v>43570</v>
      </c>
      <c r="E897" s="26">
        <v>2486000</v>
      </c>
      <c r="F897" s="26">
        <f t="shared" si="13"/>
        <v>2.4860000000000002</v>
      </c>
      <c r="G897" t="s">
        <v>103</v>
      </c>
    </row>
    <row r="898" spans="1:7" x14ac:dyDescent="0.2">
      <c r="A898" s="27">
        <v>41785</v>
      </c>
      <c r="B898" s="27">
        <v>41789</v>
      </c>
      <c r="C898" t="s">
        <v>444</v>
      </c>
      <c r="D898" s="27">
        <v>47192</v>
      </c>
      <c r="E898" s="26">
        <v>5348000</v>
      </c>
      <c r="F898" s="26">
        <f t="shared" si="13"/>
        <v>5.3479999999999999</v>
      </c>
      <c r="G898" t="s">
        <v>103</v>
      </c>
    </row>
    <row r="899" spans="1:7" x14ac:dyDescent="0.2">
      <c r="A899" s="27">
        <v>41785</v>
      </c>
      <c r="B899" s="27">
        <v>41789</v>
      </c>
      <c r="C899" t="s">
        <v>437</v>
      </c>
      <c r="D899" s="27">
        <v>49018</v>
      </c>
      <c r="E899" s="26">
        <v>1356000</v>
      </c>
      <c r="F899" s="26">
        <f t="shared" ref="F899:F962" si="14">E899/1000000</f>
        <v>1.3560000000000001</v>
      </c>
      <c r="G899" t="s">
        <v>103</v>
      </c>
    </row>
    <row r="900" spans="1:7" x14ac:dyDescent="0.2">
      <c r="A900" s="27">
        <v>41785</v>
      </c>
      <c r="B900" s="27">
        <v>41789</v>
      </c>
      <c r="C900" t="s">
        <v>485</v>
      </c>
      <c r="D900" s="27">
        <v>42510</v>
      </c>
      <c r="E900" s="26">
        <v>2395385</v>
      </c>
      <c r="F900" s="26">
        <f t="shared" si="14"/>
        <v>2.3953850000000001</v>
      </c>
      <c r="G900" t="s">
        <v>504</v>
      </c>
    </row>
    <row r="901" spans="1:7" x14ac:dyDescent="0.2">
      <c r="A901" s="27">
        <v>41793</v>
      </c>
      <c r="B901" s="27">
        <v>41795</v>
      </c>
      <c r="C901" t="s">
        <v>486</v>
      </c>
      <c r="D901" s="27">
        <v>41977</v>
      </c>
      <c r="E901" s="26">
        <v>3366000</v>
      </c>
      <c r="F901" s="26">
        <f t="shared" si="14"/>
        <v>3.3660000000000001</v>
      </c>
      <c r="G901" t="s">
        <v>397</v>
      </c>
    </row>
    <row r="902" spans="1:7" x14ac:dyDescent="0.2">
      <c r="A902" s="27">
        <v>41793</v>
      </c>
      <c r="B902" s="27">
        <v>41795</v>
      </c>
      <c r="C902" t="s">
        <v>417</v>
      </c>
      <c r="D902" s="27">
        <v>15811</v>
      </c>
      <c r="E902" s="26">
        <v>341000</v>
      </c>
      <c r="F902" s="26">
        <f t="shared" si="14"/>
        <v>0.34100000000000003</v>
      </c>
      <c r="G902" t="s">
        <v>325</v>
      </c>
    </row>
    <row r="903" spans="1:7" x14ac:dyDescent="0.2">
      <c r="A903" s="27">
        <v>41793</v>
      </c>
      <c r="B903" s="27">
        <v>41795</v>
      </c>
      <c r="C903" t="s">
        <v>423</v>
      </c>
      <c r="D903" s="27">
        <v>44089</v>
      </c>
      <c r="E903" s="26">
        <v>513000</v>
      </c>
      <c r="F903" s="26">
        <f t="shared" si="14"/>
        <v>0.51300000000000001</v>
      </c>
      <c r="G903" t="s">
        <v>325</v>
      </c>
    </row>
    <row r="904" spans="1:7" x14ac:dyDescent="0.2">
      <c r="A904" s="27">
        <v>41800</v>
      </c>
      <c r="B904" s="27">
        <v>41802</v>
      </c>
      <c r="C904" t="s">
        <v>443</v>
      </c>
      <c r="D904" s="27">
        <v>41893</v>
      </c>
      <c r="E904" s="26">
        <v>5357100</v>
      </c>
      <c r="F904" s="26">
        <f t="shared" si="14"/>
        <v>5.3571</v>
      </c>
      <c r="G904" t="s">
        <v>324</v>
      </c>
    </row>
    <row r="905" spans="1:7" x14ac:dyDescent="0.2">
      <c r="A905" s="27">
        <v>41800</v>
      </c>
      <c r="B905" s="27">
        <v>41802</v>
      </c>
      <c r="C905" t="s">
        <v>487</v>
      </c>
      <c r="D905" s="27">
        <v>42166</v>
      </c>
      <c r="E905" s="26">
        <v>3121000</v>
      </c>
      <c r="F905" s="26">
        <f t="shared" si="14"/>
        <v>3.121</v>
      </c>
      <c r="G905" t="s">
        <v>324</v>
      </c>
    </row>
    <row r="906" spans="1:7" x14ac:dyDescent="0.2">
      <c r="A906" s="27">
        <v>41800</v>
      </c>
      <c r="B906" s="27">
        <v>41802</v>
      </c>
      <c r="C906" t="s">
        <v>439</v>
      </c>
      <c r="D906" s="27">
        <v>43570</v>
      </c>
      <c r="E906" s="26">
        <v>3897000</v>
      </c>
      <c r="F906" s="26">
        <f t="shared" si="14"/>
        <v>3.8969999999999998</v>
      </c>
      <c r="G906" t="s">
        <v>103</v>
      </c>
    </row>
    <row r="907" spans="1:7" x14ac:dyDescent="0.2">
      <c r="A907" s="27">
        <v>41800</v>
      </c>
      <c r="B907" s="27">
        <v>41802</v>
      </c>
      <c r="C907" t="s">
        <v>440</v>
      </c>
      <c r="D907" s="27">
        <v>45366</v>
      </c>
      <c r="E907" s="26">
        <v>5875000</v>
      </c>
      <c r="F907" s="26">
        <f t="shared" si="14"/>
        <v>5.875</v>
      </c>
      <c r="G907" t="s">
        <v>103</v>
      </c>
    </row>
    <row r="908" spans="1:7" x14ac:dyDescent="0.2">
      <c r="A908" s="27">
        <v>41800</v>
      </c>
      <c r="B908" s="27">
        <v>41802</v>
      </c>
      <c r="C908" t="s">
        <v>437</v>
      </c>
      <c r="D908" s="27">
        <v>12493</v>
      </c>
      <c r="E908" s="26">
        <v>3381000</v>
      </c>
      <c r="F908" s="26">
        <f t="shared" si="14"/>
        <v>3.3809999999999998</v>
      </c>
      <c r="G908" t="s">
        <v>103</v>
      </c>
    </row>
    <row r="909" spans="1:7" x14ac:dyDescent="0.2">
      <c r="A909" s="27">
        <v>41807</v>
      </c>
      <c r="B909" s="27">
        <v>41809</v>
      </c>
      <c r="C909" t="s">
        <v>486</v>
      </c>
      <c r="D909" s="27">
        <v>41977</v>
      </c>
      <c r="E909" s="26">
        <v>1801000</v>
      </c>
      <c r="F909" s="26">
        <f t="shared" si="14"/>
        <v>1.8009999999999999</v>
      </c>
      <c r="G909" t="s">
        <v>397</v>
      </c>
    </row>
    <row r="910" spans="1:7" x14ac:dyDescent="0.2">
      <c r="A910" s="27">
        <v>41807</v>
      </c>
      <c r="B910" s="27">
        <v>41809</v>
      </c>
      <c r="C910" t="s">
        <v>417</v>
      </c>
      <c r="D910" s="27">
        <v>15811</v>
      </c>
      <c r="E910" s="26">
        <v>512000</v>
      </c>
      <c r="F910" s="26">
        <f t="shared" si="14"/>
        <v>0.51200000000000001</v>
      </c>
      <c r="G910" t="s">
        <v>325</v>
      </c>
    </row>
    <row r="911" spans="1:7" x14ac:dyDescent="0.2">
      <c r="A911" s="27">
        <v>41807</v>
      </c>
      <c r="B911" s="27">
        <v>41809</v>
      </c>
      <c r="C911" t="s">
        <v>423</v>
      </c>
      <c r="D911" s="27">
        <v>44089</v>
      </c>
      <c r="E911" s="26">
        <v>404000</v>
      </c>
      <c r="F911" s="26">
        <f t="shared" si="14"/>
        <v>0.40400000000000003</v>
      </c>
      <c r="G911" t="s">
        <v>325</v>
      </c>
    </row>
    <row r="912" spans="1:7" x14ac:dyDescent="0.2">
      <c r="A912" s="27">
        <v>41814</v>
      </c>
      <c r="B912" s="27">
        <v>41816</v>
      </c>
      <c r="C912" t="s">
        <v>480</v>
      </c>
      <c r="D912" s="27">
        <v>42097</v>
      </c>
      <c r="E912" s="26">
        <v>1670000</v>
      </c>
      <c r="F912" s="26">
        <f t="shared" si="14"/>
        <v>1.67</v>
      </c>
      <c r="G912" t="s">
        <v>324</v>
      </c>
    </row>
    <row r="913" spans="1:7" x14ac:dyDescent="0.2">
      <c r="A913" s="27">
        <v>41814</v>
      </c>
      <c r="B913" s="27">
        <v>41816</v>
      </c>
      <c r="C913" t="s">
        <v>487</v>
      </c>
      <c r="D913" s="27">
        <v>42166</v>
      </c>
      <c r="E913" s="26">
        <v>1100000</v>
      </c>
      <c r="F913" s="26">
        <f t="shared" si="14"/>
        <v>1.1000000000000001</v>
      </c>
      <c r="G913" t="s">
        <v>324</v>
      </c>
    </row>
    <row r="914" spans="1:7" x14ac:dyDescent="0.2">
      <c r="A914" s="27">
        <v>41814</v>
      </c>
      <c r="B914" s="27">
        <v>41816</v>
      </c>
      <c r="C914" t="s">
        <v>440</v>
      </c>
      <c r="D914" s="27">
        <v>45366</v>
      </c>
      <c r="E914" s="26">
        <v>6472000</v>
      </c>
      <c r="F914" s="26">
        <f t="shared" si="14"/>
        <v>6.4720000000000004</v>
      </c>
      <c r="G914" t="s">
        <v>103</v>
      </c>
    </row>
    <row r="915" spans="1:7" x14ac:dyDescent="0.2">
      <c r="A915" s="27">
        <v>41814</v>
      </c>
      <c r="B915" s="27">
        <v>41816</v>
      </c>
      <c r="C915" t="s">
        <v>444</v>
      </c>
      <c r="D915" s="27">
        <v>47192</v>
      </c>
      <c r="E915" s="26">
        <v>3039500</v>
      </c>
      <c r="F915" s="26">
        <f t="shared" si="14"/>
        <v>3.0394999999999999</v>
      </c>
      <c r="G915" t="s">
        <v>103</v>
      </c>
    </row>
    <row r="916" spans="1:7" x14ac:dyDescent="0.2">
      <c r="A916" s="27">
        <v>41814</v>
      </c>
      <c r="B916" s="27">
        <v>41816</v>
      </c>
      <c r="C916" t="s">
        <v>437</v>
      </c>
      <c r="D916" s="27">
        <v>12493</v>
      </c>
      <c r="E916" s="26">
        <v>1527500</v>
      </c>
      <c r="F916" s="26">
        <f t="shared" si="14"/>
        <v>1.5275000000000001</v>
      </c>
      <c r="G916" t="s">
        <v>103</v>
      </c>
    </row>
    <row r="917" spans="1:7" x14ac:dyDescent="0.2">
      <c r="A917" s="27">
        <v>41821</v>
      </c>
      <c r="B917" s="27">
        <v>41823</v>
      </c>
      <c r="C917" t="s">
        <v>488</v>
      </c>
      <c r="D917" s="27">
        <v>42006</v>
      </c>
      <c r="E917" s="26">
        <v>1561000</v>
      </c>
      <c r="F917" s="26">
        <f t="shared" si="14"/>
        <v>1.5609999999999999</v>
      </c>
      <c r="G917" t="s">
        <v>397</v>
      </c>
    </row>
    <row r="918" spans="1:7" x14ac:dyDescent="0.2">
      <c r="A918" s="27">
        <v>41821</v>
      </c>
      <c r="B918" s="27">
        <v>41823</v>
      </c>
      <c r="C918" t="s">
        <v>417</v>
      </c>
      <c r="D918" s="27">
        <v>15811</v>
      </c>
      <c r="E918" s="26">
        <v>371000</v>
      </c>
      <c r="F918" s="26">
        <f t="shared" si="14"/>
        <v>0.371</v>
      </c>
      <c r="G918" t="s">
        <v>325</v>
      </c>
    </row>
    <row r="919" spans="1:7" x14ac:dyDescent="0.2">
      <c r="A919" s="27">
        <v>41821</v>
      </c>
      <c r="B919" s="27">
        <v>41823</v>
      </c>
      <c r="C919" t="s">
        <v>423</v>
      </c>
      <c r="D919" s="27">
        <v>44089</v>
      </c>
      <c r="E919" s="26">
        <v>31000</v>
      </c>
      <c r="F919" s="26">
        <f t="shared" si="14"/>
        <v>3.1E-2</v>
      </c>
      <c r="G919" t="s">
        <v>325</v>
      </c>
    </row>
    <row r="920" spans="1:7" x14ac:dyDescent="0.2">
      <c r="A920" s="27">
        <v>41822</v>
      </c>
      <c r="B920" s="27">
        <v>41828</v>
      </c>
      <c r="C920" t="s">
        <v>489</v>
      </c>
      <c r="D920" s="27">
        <v>44385</v>
      </c>
      <c r="E920" s="26">
        <v>105582754</v>
      </c>
      <c r="F920" s="26">
        <f t="shared" si="14"/>
        <v>105.58275399999999</v>
      </c>
      <c r="G920" t="s">
        <v>505</v>
      </c>
    </row>
    <row r="921" spans="1:7" x14ac:dyDescent="0.2">
      <c r="A921" s="27">
        <v>41828</v>
      </c>
      <c r="B921" s="27">
        <v>41831</v>
      </c>
      <c r="C921" t="s">
        <v>450</v>
      </c>
      <c r="D921" s="27">
        <v>41921</v>
      </c>
      <c r="E921" s="26">
        <v>2701000</v>
      </c>
      <c r="F921" s="26">
        <f t="shared" si="14"/>
        <v>2.7010000000000001</v>
      </c>
      <c r="G921" t="s">
        <v>324</v>
      </c>
    </row>
    <row r="922" spans="1:7" x14ac:dyDescent="0.2">
      <c r="A922" s="27">
        <v>41828</v>
      </c>
      <c r="B922" s="27">
        <v>41831</v>
      </c>
      <c r="C922" t="s">
        <v>490</v>
      </c>
      <c r="D922" s="27">
        <v>42195</v>
      </c>
      <c r="E922" s="26">
        <v>2781000</v>
      </c>
      <c r="F922" s="26">
        <f t="shared" si="14"/>
        <v>2.7810000000000001</v>
      </c>
      <c r="G922" t="s">
        <v>324</v>
      </c>
    </row>
    <row r="923" spans="1:7" x14ac:dyDescent="0.2">
      <c r="A923" s="27">
        <v>41828</v>
      </c>
      <c r="B923" s="27">
        <v>41831</v>
      </c>
      <c r="C923" t="s">
        <v>439</v>
      </c>
      <c r="D923" s="27">
        <v>43570</v>
      </c>
      <c r="E923" s="26">
        <v>2381000</v>
      </c>
      <c r="F923" s="26">
        <f t="shared" si="14"/>
        <v>2.3809999999999998</v>
      </c>
      <c r="G923" t="s">
        <v>103</v>
      </c>
    </row>
    <row r="924" spans="1:7" x14ac:dyDescent="0.2">
      <c r="A924" s="27">
        <v>41828</v>
      </c>
      <c r="B924" s="27">
        <v>41831</v>
      </c>
      <c r="C924" t="s">
        <v>444</v>
      </c>
      <c r="D924" s="27">
        <v>47192</v>
      </c>
      <c r="E924" s="26">
        <v>7754000</v>
      </c>
      <c r="F924" s="26">
        <f t="shared" si="14"/>
        <v>7.7539999999999996</v>
      </c>
      <c r="G924" t="s">
        <v>103</v>
      </c>
    </row>
    <row r="925" spans="1:7" x14ac:dyDescent="0.2">
      <c r="A925" s="27">
        <v>41828</v>
      </c>
      <c r="B925" s="27">
        <v>41831</v>
      </c>
      <c r="C925" t="s">
        <v>437</v>
      </c>
      <c r="D925" s="27">
        <v>12493</v>
      </c>
      <c r="E925" s="26">
        <v>6676400</v>
      </c>
      <c r="F925" s="26">
        <f t="shared" si="14"/>
        <v>6.6764000000000001</v>
      </c>
      <c r="G925" t="s">
        <v>103</v>
      </c>
    </row>
    <row r="926" spans="1:7" x14ac:dyDescent="0.2">
      <c r="A926" s="27">
        <v>41835</v>
      </c>
      <c r="B926" s="27">
        <v>41837</v>
      </c>
      <c r="C926" t="s">
        <v>488</v>
      </c>
      <c r="D926" s="27">
        <v>42006</v>
      </c>
      <c r="E926" s="26">
        <v>1271000</v>
      </c>
      <c r="F926" s="26">
        <f t="shared" si="14"/>
        <v>1.2709999999999999</v>
      </c>
      <c r="G926" t="s">
        <v>397</v>
      </c>
    </row>
    <row r="927" spans="1:7" x14ac:dyDescent="0.2">
      <c r="A927" s="27">
        <v>41835</v>
      </c>
      <c r="B927" s="27">
        <v>41837</v>
      </c>
      <c r="C927" t="s">
        <v>417</v>
      </c>
      <c r="D927" s="27">
        <v>15811</v>
      </c>
      <c r="E927" s="26">
        <v>179000</v>
      </c>
      <c r="F927" s="26">
        <f t="shared" si="14"/>
        <v>0.17899999999999999</v>
      </c>
      <c r="G927" t="s">
        <v>325</v>
      </c>
    </row>
    <row r="928" spans="1:7" x14ac:dyDescent="0.2">
      <c r="A928" s="27">
        <v>41835</v>
      </c>
      <c r="B928" s="27">
        <v>41837</v>
      </c>
      <c r="C928" t="s">
        <v>423</v>
      </c>
      <c r="D928" s="27">
        <v>44089</v>
      </c>
      <c r="E928" s="26">
        <v>145000</v>
      </c>
      <c r="F928" s="26">
        <f t="shared" si="14"/>
        <v>0.14499999999999999</v>
      </c>
      <c r="G928" t="s">
        <v>325</v>
      </c>
    </row>
    <row r="929" spans="1:7" x14ac:dyDescent="0.2">
      <c r="A929" s="27">
        <v>41842</v>
      </c>
      <c r="B929" s="27">
        <v>41844</v>
      </c>
      <c r="C929" t="s">
        <v>483</v>
      </c>
      <c r="D929" s="27">
        <v>42125</v>
      </c>
      <c r="E929" s="26">
        <v>1770000</v>
      </c>
      <c r="F929" s="26">
        <f t="shared" si="14"/>
        <v>1.77</v>
      </c>
      <c r="G929" t="s">
        <v>324</v>
      </c>
    </row>
    <row r="930" spans="1:7" x14ac:dyDescent="0.2">
      <c r="A930" s="27">
        <v>41842</v>
      </c>
      <c r="B930" s="27">
        <v>41844</v>
      </c>
      <c r="C930" t="s">
        <v>490</v>
      </c>
      <c r="D930" s="27">
        <v>42195</v>
      </c>
      <c r="E930" s="26">
        <v>1540000</v>
      </c>
      <c r="F930" s="26">
        <f t="shared" si="14"/>
        <v>1.54</v>
      </c>
      <c r="G930" t="s">
        <v>324</v>
      </c>
    </row>
    <row r="931" spans="1:7" x14ac:dyDescent="0.2">
      <c r="A931" s="27">
        <v>41842</v>
      </c>
      <c r="B931" s="27">
        <v>41844</v>
      </c>
      <c r="C931" t="s">
        <v>439</v>
      </c>
      <c r="D931" s="27">
        <v>43570</v>
      </c>
      <c r="E931" s="26">
        <v>2808000</v>
      </c>
      <c r="F931" s="26">
        <f t="shared" si="14"/>
        <v>2.8079999999999998</v>
      </c>
      <c r="G931" t="s">
        <v>103</v>
      </c>
    </row>
    <row r="932" spans="1:7" x14ac:dyDescent="0.2">
      <c r="A932" s="27">
        <v>41842</v>
      </c>
      <c r="B932" s="27">
        <v>41844</v>
      </c>
      <c r="C932" t="s">
        <v>440</v>
      </c>
      <c r="D932" s="27">
        <v>45366</v>
      </c>
      <c r="E932" s="26">
        <v>6677000</v>
      </c>
      <c r="F932" s="26">
        <f t="shared" si="14"/>
        <v>6.6769999999999996</v>
      </c>
      <c r="G932" t="s">
        <v>103</v>
      </c>
    </row>
    <row r="933" spans="1:7" x14ac:dyDescent="0.2">
      <c r="A933" s="27">
        <v>41842</v>
      </c>
      <c r="B933" s="27">
        <v>41844</v>
      </c>
      <c r="C933" t="s">
        <v>437</v>
      </c>
      <c r="D933" s="27">
        <v>12493</v>
      </c>
      <c r="E933" s="26">
        <v>6920500</v>
      </c>
      <c r="F933" s="26">
        <f t="shared" si="14"/>
        <v>6.9204999999999997</v>
      </c>
      <c r="G933" t="s">
        <v>103</v>
      </c>
    </row>
    <row r="934" spans="1:7" x14ac:dyDescent="0.2">
      <c r="A934" s="27">
        <v>41856</v>
      </c>
      <c r="B934" s="27">
        <v>41858</v>
      </c>
      <c r="C934" t="s">
        <v>453</v>
      </c>
      <c r="D934" s="27">
        <v>41950</v>
      </c>
      <c r="E934" s="26">
        <v>1633000</v>
      </c>
      <c r="F934" s="26">
        <f t="shared" si="14"/>
        <v>1.633</v>
      </c>
      <c r="G934" t="s">
        <v>324</v>
      </c>
    </row>
    <row r="935" spans="1:7" x14ac:dyDescent="0.2">
      <c r="A935" s="27">
        <v>41856</v>
      </c>
      <c r="B935" s="27">
        <v>41858</v>
      </c>
      <c r="C935" t="s">
        <v>491</v>
      </c>
      <c r="D935" s="27">
        <v>42222</v>
      </c>
      <c r="E935" s="26">
        <v>3701000</v>
      </c>
      <c r="F935" s="26">
        <f t="shared" si="14"/>
        <v>3.7010000000000001</v>
      </c>
      <c r="G935" t="s">
        <v>324</v>
      </c>
    </row>
    <row r="936" spans="1:7" x14ac:dyDescent="0.2">
      <c r="A936" s="27">
        <v>41856</v>
      </c>
      <c r="B936" s="27">
        <v>41858</v>
      </c>
      <c r="C936" t="s">
        <v>439</v>
      </c>
      <c r="D936" s="27">
        <v>43570</v>
      </c>
      <c r="E936" s="26">
        <v>1590900</v>
      </c>
      <c r="F936" s="26">
        <f t="shared" si="14"/>
        <v>1.5909</v>
      </c>
      <c r="G936" t="s">
        <v>103</v>
      </c>
    </row>
    <row r="937" spans="1:7" x14ac:dyDescent="0.2">
      <c r="A937" s="27">
        <v>41856</v>
      </c>
      <c r="B937" s="27">
        <v>41858</v>
      </c>
      <c r="C937" t="s">
        <v>440</v>
      </c>
      <c r="D937" s="27">
        <v>45366</v>
      </c>
      <c r="E937" s="26">
        <v>4100300</v>
      </c>
      <c r="F937" s="26">
        <f t="shared" si="14"/>
        <v>4.1002999999999998</v>
      </c>
      <c r="G937" t="s">
        <v>103</v>
      </c>
    </row>
    <row r="938" spans="1:7" x14ac:dyDescent="0.2">
      <c r="A938" s="27">
        <v>41856</v>
      </c>
      <c r="B938" s="27">
        <v>41858</v>
      </c>
      <c r="C938" t="s">
        <v>437</v>
      </c>
      <c r="D938" s="27">
        <v>12493</v>
      </c>
      <c r="E938" s="26">
        <v>6914800</v>
      </c>
      <c r="F938" s="26">
        <f t="shared" si="14"/>
        <v>6.9147999999999996</v>
      </c>
      <c r="G938" t="s">
        <v>103</v>
      </c>
    </row>
    <row r="939" spans="1:7" x14ac:dyDescent="0.2">
      <c r="A939" s="27">
        <v>41859</v>
      </c>
      <c r="B939" s="27">
        <v>41864</v>
      </c>
      <c r="C939" t="s">
        <v>492</v>
      </c>
      <c r="D939" s="27">
        <v>47343</v>
      </c>
      <c r="E939" s="26">
        <v>2855000</v>
      </c>
      <c r="F939" s="26">
        <f t="shared" si="14"/>
        <v>2.855</v>
      </c>
      <c r="G939" t="s">
        <v>109</v>
      </c>
    </row>
    <row r="940" spans="1:7" x14ac:dyDescent="0.2">
      <c r="A940" s="27">
        <v>41863</v>
      </c>
      <c r="B940" s="27">
        <v>41865</v>
      </c>
      <c r="C940" t="s">
        <v>493</v>
      </c>
      <c r="D940" s="27">
        <v>42048</v>
      </c>
      <c r="E940" s="26">
        <v>1991000</v>
      </c>
      <c r="F940" s="26">
        <f t="shared" si="14"/>
        <v>1.9910000000000001</v>
      </c>
      <c r="G940" t="s">
        <v>397</v>
      </c>
    </row>
    <row r="941" spans="1:7" x14ac:dyDescent="0.2">
      <c r="A941" s="27">
        <v>41863</v>
      </c>
      <c r="B941" s="27">
        <v>41865</v>
      </c>
      <c r="C941" t="s">
        <v>417</v>
      </c>
      <c r="D941" s="27">
        <v>15811</v>
      </c>
      <c r="E941" s="26">
        <v>353000</v>
      </c>
      <c r="F941" s="26">
        <f t="shared" si="14"/>
        <v>0.35299999999999998</v>
      </c>
      <c r="G941" t="s">
        <v>325</v>
      </c>
    </row>
    <row r="942" spans="1:7" x14ac:dyDescent="0.2">
      <c r="A942" s="27">
        <v>41863</v>
      </c>
      <c r="B942" s="27">
        <v>41865</v>
      </c>
      <c r="C942" t="s">
        <v>423</v>
      </c>
      <c r="D942" s="27">
        <v>44089</v>
      </c>
      <c r="E942" s="26">
        <v>712000</v>
      </c>
      <c r="F942" s="26">
        <f t="shared" si="14"/>
        <v>0.71199999999999997</v>
      </c>
      <c r="G942" t="s">
        <v>325</v>
      </c>
    </row>
    <row r="943" spans="1:7" x14ac:dyDescent="0.2">
      <c r="A943" s="27">
        <v>41870</v>
      </c>
      <c r="B943" s="27">
        <v>41872</v>
      </c>
      <c r="C943" t="s">
        <v>487</v>
      </c>
      <c r="D943" s="27">
        <v>42166</v>
      </c>
      <c r="E943" s="26">
        <v>2031000</v>
      </c>
      <c r="F943" s="26">
        <f t="shared" si="14"/>
        <v>2.0310000000000001</v>
      </c>
      <c r="G943" t="s">
        <v>324</v>
      </c>
    </row>
    <row r="944" spans="1:7" x14ac:dyDescent="0.2">
      <c r="A944" s="27">
        <v>41870</v>
      </c>
      <c r="B944" s="27">
        <v>41872</v>
      </c>
      <c r="C944" t="s">
        <v>491</v>
      </c>
      <c r="D944" s="27">
        <v>42222</v>
      </c>
      <c r="E944" s="26">
        <v>3780000</v>
      </c>
      <c r="F944" s="26">
        <f t="shared" si="14"/>
        <v>3.78</v>
      </c>
      <c r="G944" t="s">
        <v>324</v>
      </c>
    </row>
    <row r="945" spans="1:7" x14ac:dyDescent="0.2">
      <c r="A945" s="27">
        <v>41870</v>
      </c>
      <c r="B945" s="27">
        <v>41872</v>
      </c>
      <c r="C945" t="s">
        <v>440</v>
      </c>
      <c r="D945" s="27">
        <v>45366</v>
      </c>
      <c r="E945" s="26">
        <v>5621000</v>
      </c>
      <c r="F945" s="26">
        <f t="shared" si="14"/>
        <v>5.6210000000000004</v>
      </c>
      <c r="G945" t="s">
        <v>103</v>
      </c>
    </row>
    <row r="946" spans="1:7" x14ac:dyDescent="0.2">
      <c r="A946" s="27">
        <v>41870</v>
      </c>
      <c r="B946" s="27">
        <v>41872</v>
      </c>
      <c r="C946" t="s">
        <v>444</v>
      </c>
      <c r="D946" s="27">
        <v>47192</v>
      </c>
      <c r="E946" s="26">
        <v>2671000</v>
      </c>
      <c r="F946" s="26">
        <f t="shared" si="14"/>
        <v>2.6709999999999998</v>
      </c>
      <c r="G946" t="s">
        <v>103</v>
      </c>
    </row>
    <row r="947" spans="1:7" x14ac:dyDescent="0.2">
      <c r="A947" s="27">
        <v>41870</v>
      </c>
      <c r="B947" s="27">
        <v>41872</v>
      </c>
      <c r="C947" t="s">
        <v>437</v>
      </c>
      <c r="D947" s="27">
        <v>12493</v>
      </c>
      <c r="E947" s="26">
        <v>7579000</v>
      </c>
      <c r="F947" s="26">
        <f t="shared" si="14"/>
        <v>7.5789999999999997</v>
      </c>
      <c r="G947" t="s">
        <v>103</v>
      </c>
    </row>
    <row r="948" spans="1:7" x14ac:dyDescent="0.2">
      <c r="A948" s="27">
        <v>41877</v>
      </c>
      <c r="B948" s="27">
        <v>41879</v>
      </c>
      <c r="C948" t="s">
        <v>493</v>
      </c>
      <c r="D948" s="27">
        <v>42048</v>
      </c>
      <c r="E948" s="26">
        <v>2921000</v>
      </c>
      <c r="F948" s="26">
        <f t="shared" si="14"/>
        <v>2.9209999999999998</v>
      </c>
      <c r="G948" t="s">
        <v>397</v>
      </c>
    </row>
    <row r="949" spans="1:7" x14ac:dyDescent="0.2">
      <c r="A949" s="27">
        <v>41877</v>
      </c>
      <c r="B949" s="27">
        <v>41879</v>
      </c>
      <c r="C949" t="s">
        <v>417</v>
      </c>
      <c r="D949" s="27">
        <v>15811</v>
      </c>
      <c r="E949" s="26">
        <v>726000</v>
      </c>
      <c r="F949" s="26">
        <f t="shared" si="14"/>
        <v>0.72599999999999998</v>
      </c>
      <c r="G949" t="s">
        <v>325</v>
      </c>
    </row>
    <row r="950" spans="1:7" x14ac:dyDescent="0.2">
      <c r="A950" s="27">
        <v>41877</v>
      </c>
      <c r="B950" s="27">
        <v>41879</v>
      </c>
      <c r="C950" t="s">
        <v>423</v>
      </c>
      <c r="D950" s="27">
        <v>44089</v>
      </c>
      <c r="E950" s="26">
        <v>462000</v>
      </c>
      <c r="F950" s="26">
        <f t="shared" si="14"/>
        <v>0.46200000000000002</v>
      </c>
      <c r="G950" t="s">
        <v>325</v>
      </c>
    </row>
    <row r="951" spans="1:7" x14ac:dyDescent="0.2">
      <c r="A951" s="27">
        <v>41884</v>
      </c>
      <c r="B951" s="27">
        <v>41886</v>
      </c>
      <c r="C951" t="s">
        <v>494</v>
      </c>
      <c r="D951" s="27">
        <v>41976</v>
      </c>
      <c r="E951" s="26">
        <v>2201000</v>
      </c>
      <c r="F951" s="26">
        <f t="shared" si="14"/>
        <v>2.2010000000000001</v>
      </c>
      <c r="G951" t="s">
        <v>323</v>
      </c>
    </row>
    <row r="952" spans="1:7" x14ac:dyDescent="0.2">
      <c r="A952" s="27">
        <v>41884</v>
      </c>
      <c r="B952" s="27">
        <v>41886</v>
      </c>
      <c r="C952" t="s">
        <v>495</v>
      </c>
      <c r="D952" s="27">
        <v>42250</v>
      </c>
      <c r="E952" s="26">
        <v>3629000</v>
      </c>
      <c r="F952" s="26">
        <f t="shared" si="14"/>
        <v>3.629</v>
      </c>
      <c r="G952" t="s">
        <v>324</v>
      </c>
    </row>
    <row r="953" spans="1:7" x14ac:dyDescent="0.2">
      <c r="A953" s="27">
        <v>41884</v>
      </c>
      <c r="B953" s="27">
        <v>41886</v>
      </c>
      <c r="C953" t="s">
        <v>439</v>
      </c>
      <c r="D953" s="27">
        <v>43570</v>
      </c>
      <c r="E953" s="26">
        <v>7677600</v>
      </c>
      <c r="F953" s="26">
        <f t="shared" si="14"/>
        <v>7.6776</v>
      </c>
      <c r="G953" t="s">
        <v>103</v>
      </c>
    </row>
    <row r="954" spans="1:7" x14ac:dyDescent="0.2">
      <c r="A954" s="27">
        <v>41884</v>
      </c>
      <c r="B954" s="27">
        <v>41886</v>
      </c>
      <c r="C954" t="s">
        <v>440</v>
      </c>
      <c r="D954" s="27">
        <v>45366</v>
      </c>
      <c r="E954" s="26">
        <v>6603000</v>
      </c>
      <c r="F954" s="26">
        <f t="shared" si="14"/>
        <v>6.6029999999999998</v>
      </c>
      <c r="G954" t="s">
        <v>103</v>
      </c>
    </row>
    <row r="955" spans="1:7" x14ac:dyDescent="0.2">
      <c r="A955" s="27">
        <v>41884</v>
      </c>
      <c r="B955" s="27">
        <v>41886</v>
      </c>
      <c r="C955" t="s">
        <v>444</v>
      </c>
      <c r="D955" s="27">
        <v>47192</v>
      </c>
      <c r="E955" s="26">
        <v>7981200</v>
      </c>
      <c r="F955" s="26">
        <f t="shared" si="14"/>
        <v>7.9812000000000003</v>
      </c>
      <c r="G955" t="s">
        <v>103</v>
      </c>
    </row>
    <row r="956" spans="1:7" x14ac:dyDescent="0.2">
      <c r="A956" s="27">
        <v>41884</v>
      </c>
      <c r="B956" s="27">
        <v>41886</v>
      </c>
      <c r="C956" t="s">
        <v>427</v>
      </c>
      <c r="D956" s="27">
        <v>16117</v>
      </c>
      <c r="E956" s="26">
        <v>2990800</v>
      </c>
      <c r="F956" s="26">
        <f t="shared" si="14"/>
        <v>2.9908000000000001</v>
      </c>
      <c r="G956" t="s">
        <v>103</v>
      </c>
    </row>
    <row r="957" spans="1:7" x14ac:dyDescent="0.2">
      <c r="A957" s="27">
        <v>41891</v>
      </c>
      <c r="B957" s="27">
        <v>41893</v>
      </c>
      <c r="C957" t="s">
        <v>496</v>
      </c>
      <c r="D957" s="27">
        <v>42048</v>
      </c>
      <c r="E957" s="26">
        <v>2916000</v>
      </c>
      <c r="F957" s="26">
        <f t="shared" si="14"/>
        <v>2.9159999999999999</v>
      </c>
      <c r="G957" t="s">
        <v>397</v>
      </c>
    </row>
    <row r="958" spans="1:7" x14ac:dyDescent="0.2">
      <c r="A958" s="27">
        <v>41891</v>
      </c>
      <c r="B958" s="27">
        <v>41893</v>
      </c>
      <c r="C958" t="s">
        <v>417</v>
      </c>
      <c r="D958" s="27">
        <v>15811</v>
      </c>
      <c r="E958" s="26">
        <v>531000</v>
      </c>
      <c r="F958" s="26">
        <f t="shared" si="14"/>
        <v>0.53100000000000003</v>
      </c>
      <c r="G958" t="s">
        <v>325</v>
      </c>
    </row>
    <row r="959" spans="1:7" x14ac:dyDescent="0.2">
      <c r="A959" s="27">
        <v>41891</v>
      </c>
      <c r="B959" s="27">
        <v>41893</v>
      </c>
      <c r="C959" t="s">
        <v>423</v>
      </c>
      <c r="D959" s="27">
        <v>44089</v>
      </c>
      <c r="E959" s="26">
        <v>552000</v>
      </c>
      <c r="F959" s="26">
        <f t="shared" si="14"/>
        <v>0.55200000000000005</v>
      </c>
      <c r="G959" t="s">
        <v>325</v>
      </c>
    </row>
    <row r="960" spans="1:7" x14ac:dyDescent="0.2">
      <c r="A960" s="27">
        <v>41891</v>
      </c>
      <c r="B960" s="27">
        <v>41893</v>
      </c>
      <c r="C960" t="s">
        <v>496</v>
      </c>
      <c r="D960" s="27">
        <v>42048</v>
      </c>
      <c r="E960" s="26">
        <v>3000000</v>
      </c>
      <c r="F960" s="26">
        <f t="shared" si="14"/>
        <v>3</v>
      </c>
      <c r="G960" t="s">
        <v>397</v>
      </c>
    </row>
    <row r="961" spans="1:7" x14ac:dyDescent="0.2">
      <c r="A961" s="27">
        <v>41892</v>
      </c>
      <c r="B961" s="27">
        <v>41892</v>
      </c>
      <c r="C961" t="s">
        <v>497</v>
      </c>
      <c r="D961" s="27">
        <v>45545</v>
      </c>
      <c r="E961" s="26">
        <v>118310000</v>
      </c>
      <c r="F961" s="26">
        <f t="shared" si="14"/>
        <v>118.31</v>
      </c>
      <c r="G961" t="s">
        <v>399</v>
      </c>
    </row>
    <row r="962" spans="1:7" x14ac:dyDescent="0.2">
      <c r="A962" s="27">
        <v>41898</v>
      </c>
      <c r="B962" s="27">
        <v>41900</v>
      </c>
      <c r="C962" t="s">
        <v>490</v>
      </c>
      <c r="D962" s="27">
        <v>42166</v>
      </c>
      <c r="E962" s="26">
        <v>4000000</v>
      </c>
      <c r="F962" s="26">
        <f t="shared" si="14"/>
        <v>4</v>
      </c>
      <c r="G962" t="s">
        <v>324</v>
      </c>
    </row>
    <row r="963" spans="1:7" x14ac:dyDescent="0.2">
      <c r="A963" s="27">
        <v>41898</v>
      </c>
      <c r="B963" s="27">
        <v>41900</v>
      </c>
      <c r="C963" t="s">
        <v>495</v>
      </c>
      <c r="D963" s="27">
        <v>42222</v>
      </c>
      <c r="E963" s="26">
        <v>3180000</v>
      </c>
      <c r="F963" s="26">
        <f t="shared" ref="F963:F1026" si="15">E963/1000000</f>
        <v>3.18</v>
      </c>
      <c r="G963" t="s">
        <v>324</v>
      </c>
    </row>
    <row r="964" spans="1:7" x14ac:dyDescent="0.2">
      <c r="A964" s="27">
        <v>41898</v>
      </c>
      <c r="B964" s="27">
        <v>41900</v>
      </c>
      <c r="C964" t="s">
        <v>439</v>
      </c>
      <c r="D964" s="27">
        <v>43570</v>
      </c>
      <c r="E964" s="26">
        <v>5030000</v>
      </c>
      <c r="F964" s="26">
        <f t="shared" si="15"/>
        <v>5.03</v>
      </c>
      <c r="G964" t="s">
        <v>103</v>
      </c>
    </row>
    <row r="965" spans="1:7" x14ac:dyDescent="0.2">
      <c r="A965" s="27">
        <v>41898</v>
      </c>
      <c r="B965" s="27">
        <v>41900</v>
      </c>
      <c r="C965" t="s">
        <v>440</v>
      </c>
      <c r="D965" s="27">
        <v>45366</v>
      </c>
      <c r="E965" s="26">
        <v>7338600</v>
      </c>
      <c r="F965" s="26">
        <f t="shared" si="15"/>
        <v>7.3385999999999996</v>
      </c>
      <c r="G965" t="s">
        <v>103</v>
      </c>
    </row>
    <row r="966" spans="1:7" x14ac:dyDescent="0.2">
      <c r="A966" s="27">
        <v>41898</v>
      </c>
      <c r="B966" s="27">
        <v>41900</v>
      </c>
      <c r="C966" t="s">
        <v>437</v>
      </c>
      <c r="D966" s="27">
        <v>12493</v>
      </c>
      <c r="E966" s="26">
        <v>4694000</v>
      </c>
      <c r="F966" s="26">
        <f t="shared" si="15"/>
        <v>4.694</v>
      </c>
      <c r="G966" t="s">
        <v>103</v>
      </c>
    </row>
    <row r="967" spans="1:7" x14ac:dyDescent="0.2">
      <c r="A967" s="27">
        <v>41905</v>
      </c>
      <c r="B967" s="27">
        <v>41907</v>
      </c>
      <c r="C967" t="s">
        <v>496</v>
      </c>
      <c r="D967" s="27">
        <v>42048</v>
      </c>
      <c r="E967" s="26">
        <v>2570000</v>
      </c>
      <c r="F967" s="26">
        <f t="shared" si="15"/>
        <v>2.57</v>
      </c>
      <c r="G967" t="s">
        <v>397</v>
      </c>
    </row>
    <row r="968" spans="1:7" x14ac:dyDescent="0.2">
      <c r="A968" s="27">
        <v>41905</v>
      </c>
      <c r="B968" s="27">
        <v>41907</v>
      </c>
      <c r="C968" t="s">
        <v>417</v>
      </c>
      <c r="D968" s="27">
        <v>15811</v>
      </c>
      <c r="E968" s="26">
        <v>703000</v>
      </c>
      <c r="F968" s="26">
        <f t="shared" si="15"/>
        <v>0.70299999999999996</v>
      </c>
      <c r="G968" t="s">
        <v>325</v>
      </c>
    </row>
    <row r="969" spans="1:7" x14ac:dyDescent="0.2">
      <c r="A969" s="27">
        <v>41905</v>
      </c>
      <c r="B969" s="27">
        <v>41907</v>
      </c>
      <c r="C969" t="s">
        <v>423</v>
      </c>
      <c r="D969" s="27">
        <v>44089</v>
      </c>
      <c r="E969" s="26">
        <v>386000</v>
      </c>
      <c r="F969" s="26">
        <f t="shared" si="15"/>
        <v>0.38600000000000001</v>
      </c>
      <c r="G969" t="s">
        <v>325</v>
      </c>
    </row>
    <row r="970" spans="1:7" x14ac:dyDescent="0.2">
      <c r="A970" s="27">
        <v>41911</v>
      </c>
      <c r="B970" s="27">
        <v>41911</v>
      </c>
      <c r="C970" t="s">
        <v>498</v>
      </c>
      <c r="D970" s="27">
        <v>51394</v>
      </c>
      <c r="E970" s="26">
        <v>1000000</v>
      </c>
      <c r="F970" s="26">
        <f t="shared" si="15"/>
        <v>1</v>
      </c>
      <c r="G970" t="s">
        <v>325</v>
      </c>
    </row>
    <row r="971" spans="1:7" x14ac:dyDescent="0.2">
      <c r="A971" s="27">
        <v>41912</v>
      </c>
      <c r="B971" s="27">
        <v>41914</v>
      </c>
      <c r="C971" t="s">
        <v>499</v>
      </c>
      <c r="D971" s="27">
        <v>42195</v>
      </c>
      <c r="E971" s="26">
        <v>4080500</v>
      </c>
      <c r="F971" s="26">
        <f t="shared" si="15"/>
        <v>4.0804999999999998</v>
      </c>
      <c r="G971" t="s">
        <v>323</v>
      </c>
    </row>
    <row r="972" spans="1:7" x14ac:dyDescent="0.2">
      <c r="A972" s="27">
        <v>41912</v>
      </c>
      <c r="B972" s="27">
        <v>41914</v>
      </c>
      <c r="C972" t="s">
        <v>500</v>
      </c>
      <c r="D972" s="27">
        <v>42250</v>
      </c>
      <c r="E972" s="26">
        <v>3300000</v>
      </c>
      <c r="F972" s="26">
        <f t="shared" si="15"/>
        <v>3.3</v>
      </c>
      <c r="G972" t="s">
        <v>324</v>
      </c>
    </row>
    <row r="973" spans="1:7" x14ac:dyDescent="0.2">
      <c r="A973" s="27">
        <v>41912</v>
      </c>
      <c r="B973" s="27">
        <v>41914</v>
      </c>
      <c r="C973" t="s">
        <v>439</v>
      </c>
      <c r="D973" s="27">
        <v>43570</v>
      </c>
      <c r="E973" s="26">
        <v>2423000</v>
      </c>
      <c r="F973" s="26">
        <f t="shared" si="15"/>
        <v>2.423</v>
      </c>
      <c r="G973" t="s">
        <v>103</v>
      </c>
    </row>
    <row r="974" spans="1:7" x14ac:dyDescent="0.2">
      <c r="A974" s="27">
        <v>41912</v>
      </c>
      <c r="B974" s="27">
        <v>41914</v>
      </c>
      <c r="C974" t="s">
        <v>444</v>
      </c>
      <c r="D974" s="27">
        <v>47192</v>
      </c>
      <c r="E974" s="26">
        <v>5277000</v>
      </c>
      <c r="F974" s="26">
        <f t="shared" si="15"/>
        <v>5.2770000000000001</v>
      </c>
      <c r="G974" t="s">
        <v>103</v>
      </c>
    </row>
    <row r="975" spans="1:7" x14ac:dyDescent="0.2">
      <c r="A975" s="27">
        <v>41912</v>
      </c>
      <c r="B975" s="27">
        <v>41914</v>
      </c>
      <c r="C975" t="s">
        <v>437</v>
      </c>
      <c r="D975" s="27">
        <v>12493</v>
      </c>
      <c r="E975" s="26">
        <v>4786000</v>
      </c>
      <c r="F975" s="26">
        <f t="shared" si="15"/>
        <v>4.7859999999999996</v>
      </c>
      <c r="G975" t="s">
        <v>103</v>
      </c>
    </row>
    <row r="976" spans="1:7" x14ac:dyDescent="0.2">
      <c r="A976" s="27">
        <v>41919</v>
      </c>
      <c r="B976" s="27">
        <v>41921</v>
      </c>
      <c r="C976" t="s">
        <v>501</v>
      </c>
      <c r="D976" s="27">
        <v>42102</v>
      </c>
      <c r="E976" s="26">
        <v>3010000</v>
      </c>
      <c r="F976" s="26">
        <f t="shared" si="15"/>
        <v>3.01</v>
      </c>
      <c r="G976" t="s">
        <v>397</v>
      </c>
    </row>
    <row r="977" spans="1:7" x14ac:dyDescent="0.2">
      <c r="A977" s="27">
        <v>41919</v>
      </c>
      <c r="B977" s="27">
        <v>41921</v>
      </c>
      <c r="C977" t="s">
        <v>417</v>
      </c>
      <c r="D977" s="27">
        <v>15811</v>
      </c>
      <c r="E977" s="26">
        <v>159000</v>
      </c>
      <c r="F977" s="26">
        <f t="shared" si="15"/>
        <v>0.159</v>
      </c>
      <c r="G977" t="s">
        <v>325</v>
      </c>
    </row>
    <row r="978" spans="1:7" x14ac:dyDescent="0.2">
      <c r="A978" s="27">
        <v>41919</v>
      </c>
      <c r="B978" s="27">
        <v>41921</v>
      </c>
      <c r="C978" t="s">
        <v>423</v>
      </c>
      <c r="D978" s="27">
        <v>44089</v>
      </c>
      <c r="E978" s="26">
        <v>281000</v>
      </c>
      <c r="F978" s="26">
        <f t="shared" si="15"/>
        <v>0.28100000000000003</v>
      </c>
      <c r="G978" t="s">
        <v>325</v>
      </c>
    </row>
    <row r="979" spans="1:7" x14ac:dyDescent="0.2">
      <c r="A979" s="27">
        <v>41926</v>
      </c>
      <c r="B979" s="27">
        <v>41928</v>
      </c>
      <c r="C979" t="s">
        <v>491</v>
      </c>
      <c r="D979" s="27">
        <v>42222</v>
      </c>
      <c r="E979" s="26">
        <v>4090000</v>
      </c>
      <c r="F979" s="26">
        <f t="shared" si="15"/>
        <v>4.09</v>
      </c>
      <c r="G979" t="s">
        <v>324</v>
      </c>
    </row>
    <row r="980" spans="1:7" x14ac:dyDescent="0.2">
      <c r="A980" s="27">
        <v>41926</v>
      </c>
      <c r="B980" s="27">
        <v>41928</v>
      </c>
      <c r="C980" t="s">
        <v>500</v>
      </c>
      <c r="D980" s="27">
        <v>42278</v>
      </c>
      <c r="E980" s="26">
        <v>6440000</v>
      </c>
      <c r="F980" s="26">
        <f t="shared" si="15"/>
        <v>6.44</v>
      </c>
      <c r="G980" t="s">
        <v>324</v>
      </c>
    </row>
    <row r="981" spans="1:7" x14ac:dyDescent="0.2">
      <c r="A981" s="27">
        <v>41926</v>
      </c>
      <c r="B981" s="27">
        <v>41928</v>
      </c>
      <c r="C981" t="s">
        <v>439</v>
      </c>
      <c r="D981" s="27">
        <v>43570</v>
      </c>
      <c r="E981" s="26">
        <v>5236000</v>
      </c>
      <c r="F981" s="26">
        <f t="shared" si="15"/>
        <v>5.2359999999999998</v>
      </c>
      <c r="G981" t="s">
        <v>103</v>
      </c>
    </row>
    <row r="982" spans="1:7" x14ac:dyDescent="0.2">
      <c r="A982" s="27">
        <v>41926</v>
      </c>
      <c r="B982" s="27">
        <v>41928</v>
      </c>
      <c r="C982" t="s">
        <v>440</v>
      </c>
      <c r="D982" s="27">
        <v>45366</v>
      </c>
      <c r="E982" s="26">
        <v>8404400</v>
      </c>
      <c r="F982" s="26">
        <f t="shared" si="15"/>
        <v>8.4044000000000008</v>
      </c>
      <c r="G982" t="s">
        <v>103</v>
      </c>
    </row>
    <row r="983" spans="1:7" x14ac:dyDescent="0.2">
      <c r="A983" s="27">
        <v>41926</v>
      </c>
      <c r="B983" s="27">
        <v>41928</v>
      </c>
      <c r="C983" t="s">
        <v>444</v>
      </c>
      <c r="D983" s="27">
        <v>47192</v>
      </c>
      <c r="E983" s="26">
        <v>6923000</v>
      </c>
      <c r="F983" s="26">
        <f t="shared" si="15"/>
        <v>6.923</v>
      </c>
      <c r="G983" t="s">
        <v>103</v>
      </c>
    </row>
    <row r="984" spans="1:7" x14ac:dyDescent="0.2">
      <c r="A984" s="27">
        <v>41926</v>
      </c>
      <c r="B984" s="27">
        <v>41928</v>
      </c>
      <c r="C984" t="s">
        <v>427</v>
      </c>
      <c r="D984" s="27">
        <v>16117</v>
      </c>
      <c r="E984" s="26">
        <v>1757000</v>
      </c>
      <c r="F984" s="26">
        <f t="shared" si="15"/>
        <v>1.7569999999999999</v>
      </c>
      <c r="G984" t="s">
        <v>103</v>
      </c>
    </row>
    <row r="985" spans="1:7" x14ac:dyDescent="0.2">
      <c r="A985" s="27">
        <v>41932</v>
      </c>
      <c r="B985" s="27">
        <v>41934</v>
      </c>
      <c r="C985" t="s">
        <v>502</v>
      </c>
      <c r="D985" s="27">
        <v>43023</v>
      </c>
      <c r="E985" s="26">
        <v>21336170</v>
      </c>
      <c r="F985" s="26">
        <f t="shared" si="15"/>
        <v>21.336169999999999</v>
      </c>
      <c r="G985" t="s">
        <v>105</v>
      </c>
    </row>
    <row r="986" spans="1:7" x14ac:dyDescent="0.2">
      <c r="A986" s="27">
        <v>41933</v>
      </c>
      <c r="B986" s="27">
        <v>41935</v>
      </c>
      <c r="C986" t="s">
        <v>501</v>
      </c>
      <c r="D986" s="27">
        <v>42102</v>
      </c>
      <c r="E986" s="26">
        <v>3255000</v>
      </c>
      <c r="F986" s="26">
        <f t="shared" si="15"/>
        <v>3.2549999999999999</v>
      </c>
      <c r="G986" t="s">
        <v>397</v>
      </c>
    </row>
    <row r="987" spans="1:7" x14ac:dyDescent="0.2">
      <c r="A987" s="27">
        <v>41933</v>
      </c>
      <c r="B987" s="27">
        <v>41935</v>
      </c>
      <c r="C987" t="s">
        <v>417</v>
      </c>
      <c r="D987" s="27">
        <v>15811</v>
      </c>
      <c r="E987" s="26">
        <v>127000</v>
      </c>
      <c r="F987" s="26">
        <f t="shared" si="15"/>
        <v>0.127</v>
      </c>
      <c r="G987" t="s">
        <v>325</v>
      </c>
    </row>
    <row r="988" spans="1:7" x14ac:dyDescent="0.2">
      <c r="A988" s="27">
        <v>41933</v>
      </c>
      <c r="B988" s="27">
        <v>41935</v>
      </c>
      <c r="C988" t="s">
        <v>423</v>
      </c>
      <c r="D988" s="27">
        <v>44089</v>
      </c>
      <c r="E988" s="26">
        <v>180000</v>
      </c>
      <c r="F988" s="26">
        <f t="shared" si="15"/>
        <v>0.18</v>
      </c>
      <c r="G988" t="s">
        <v>325</v>
      </c>
    </row>
    <row r="989" spans="1:7" x14ac:dyDescent="0.2">
      <c r="A989" s="27">
        <v>41947</v>
      </c>
      <c r="B989" s="27">
        <v>41949</v>
      </c>
      <c r="C989" t="s">
        <v>469</v>
      </c>
      <c r="D989" s="27">
        <v>42041</v>
      </c>
      <c r="E989" s="26">
        <v>5901000</v>
      </c>
      <c r="F989" s="26">
        <f t="shared" si="15"/>
        <v>5.9009999999999998</v>
      </c>
      <c r="G989" t="s">
        <v>324</v>
      </c>
    </row>
    <row r="990" spans="1:7" x14ac:dyDescent="0.2">
      <c r="A990" s="27">
        <v>41947</v>
      </c>
      <c r="B990" s="27">
        <v>41949</v>
      </c>
      <c r="C990" t="s">
        <v>503</v>
      </c>
      <c r="D990" s="27">
        <v>42313</v>
      </c>
      <c r="E990" s="26">
        <v>6260000</v>
      </c>
      <c r="F990" s="26">
        <f t="shared" si="15"/>
        <v>6.26</v>
      </c>
      <c r="G990" t="s">
        <v>324</v>
      </c>
    </row>
    <row r="991" spans="1:7" x14ac:dyDescent="0.2">
      <c r="A991" s="27">
        <v>41947</v>
      </c>
      <c r="B991" s="27">
        <v>41949</v>
      </c>
      <c r="C991" t="s">
        <v>440</v>
      </c>
      <c r="D991" s="27">
        <v>45366</v>
      </c>
      <c r="E991" s="26">
        <v>10496000</v>
      </c>
      <c r="F991" s="26">
        <f t="shared" si="15"/>
        <v>10.496</v>
      </c>
      <c r="G991" t="s">
        <v>103</v>
      </c>
    </row>
    <row r="992" spans="1:7" x14ac:dyDescent="0.2">
      <c r="A992" s="27">
        <v>41997</v>
      </c>
      <c r="B992" s="27">
        <v>42006</v>
      </c>
      <c r="C992" t="s">
        <v>172</v>
      </c>
      <c r="D992" s="27">
        <v>44392</v>
      </c>
      <c r="E992" s="26">
        <v>1500000</v>
      </c>
      <c r="F992" s="26">
        <f t="shared" si="15"/>
        <v>1.5</v>
      </c>
      <c r="G992" t="s">
        <v>103</v>
      </c>
    </row>
    <row r="993" spans="1:7" x14ac:dyDescent="0.2">
      <c r="A993" s="27">
        <v>41997</v>
      </c>
      <c r="B993" s="27">
        <v>42006</v>
      </c>
      <c r="C993" t="s">
        <v>300</v>
      </c>
      <c r="D993" s="27">
        <v>44696</v>
      </c>
      <c r="E993" s="26">
        <v>1500000</v>
      </c>
      <c r="F993" s="26">
        <f t="shared" si="15"/>
        <v>1.5</v>
      </c>
      <c r="G993" t="s">
        <v>103</v>
      </c>
    </row>
    <row r="994" spans="1:7" x14ac:dyDescent="0.2">
      <c r="A994" s="27">
        <v>42010</v>
      </c>
      <c r="B994" s="27">
        <v>42012</v>
      </c>
      <c r="C994" t="s">
        <v>506</v>
      </c>
      <c r="D994" s="27">
        <v>42101</v>
      </c>
      <c r="E994" s="26">
        <v>6625000</v>
      </c>
      <c r="F994" s="26">
        <f t="shared" si="15"/>
        <v>6.625</v>
      </c>
      <c r="G994" t="s">
        <v>323</v>
      </c>
    </row>
    <row r="995" spans="1:7" x14ac:dyDescent="0.2">
      <c r="A995" s="27">
        <v>42010</v>
      </c>
      <c r="B995" s="27">
        <v>42012</v>
      </c>
      <c r="C995" t="s">
        <v>507</v>
      </c>
      <c r="D995" s="27">
        <v>42376</v>
      </c>
      <c r="E995" s="26">
        <v>5517000</v>
      </c>
      <c r="F995" s="26">
        <f t="shared" si="15"/>
        <v>5.5170000000000003</v>
      </c>
      <c r="G995" t="s">
        <v>324</v>
      </c>
    </row>
    <row r="996" spans="1:7" x14ac:dyDescent="0.2">
      <c r="A996" s="27">
        <v>42010</v>
      </c>
      <c r="B996" s="27">
        <v>42012</v>
      </c>
      <c r="C996" t="s">
        <v>440</v>
      </c>
      <c r="D996" s="27">
        <v>45366</v>
      </c>
      <c r="E996" s="26">
        <v>6698000</v>
      </c>
      <c r="F996" s="26">
        <f t="shared" si="15"/>
        <v>6.6980000000000004</v>
      </c>
      <c r="G996" t="s">
        <v>103</v>
      </c>
    </row>
    <row r="997" spans="1:7" x14ac:dyDescent="0.2">
      <c r="A997" s="27">
        <v>42010</v>
      </c>
      <c r="B997" s="27">
        <v>42012</v>
      </c>
      <c r="C997" t="s">
        <v>437</v>
      </c>
      <c r="D997" s="27">
        <v>49018</v>
      </c>
      <c r="E997" s="26">
        <v>4035500</v>
      </c>
      <c r="F997" s="26">
        <f t="shared" si="15"/>
        <v>4.0354999999999999</v>
      </c>
      <c r="G997" t="s">
        <v>103</v>
      </c>
    </row>
    <row r="998" spans="1:7" x14ac:dyDescent="0.2">
      <c r="A998" s="27">
        <v>42012</v>
      </c>
      <c r="B998" s="27">
        <v>42019</v>
      </c>
      <c r="C998" t="s">
        <v>508</v>
      </c>
      <c r="D998" s="27">
        <v>45672</v>
      </c>
      <c r="E998" s="26">
        <v>126510474.33499999</v>
      </c>
      <c r="F998" s="26">
        <f t="shared" si="15"/>
        <v>126.510474335</v>
      </c>
      <c r="G998" t="s">
        <v>395</v>
      </c>
    </row>
    <row r="999" spans="1:7" x14ac:dyDescent="0.2">
      <c r="A999" s="27">
        <v>42012</v>
      </c>
      <c r="B999" s="27">
        <v>42019</v>
      </c>
      <c r="C999" t="s">
        <v>509</v>
      </c>
      <c r="D999" s="27">
        <v>52977</v>
      </c>
      <c r="E999" s="26">
        <v>116193407.22500001</v>
      </c>
      <c r="F999" s="26">
        <f t="shared" si="15"/>
        <v>116.19340722500002</v>
      </c>
      <c r="G999" t="s">
        <v>395</v>
      </c>
    </row>
    <row r="1000" spans="1:7" x14ac:dyDescent="0.2">
      <c r="A1000" s="27">
        <v>42017</v>
      </c>
      <c r="B1000" s="27">
        <v>42019</v>
      </c>
      <c r="C1000" t="s">
        <v>510</v>
      </c>
      <c r="D1000" s="27">
        <v>42199</v>
      </c>
      <c r="E1000" s="26">
        <v>5600000</v>
      </c>
      <c r="F1000" s="26">
        <f t="shared" si="15"/>
        <v>5.6</v>
      </c>
      <c r="G1000" t="s">
        <v>397</v>
      </c>
    </row>
    <row r="1001" spans="1:7" x14ac:dyDescent="0.2">
      <c r="A1001" s="27">
        <v>42017</v>
      </c>
      <c r="B1001" s="27">
        <v>42019</v>
      </c>
      <c r="C1001" t="s">
        <v>511</v>
      </c>
      <c r="D1001" s="27">
        <v>42536</v>
      </c>
      <c r="E1001" s="26">
        <v>5195000</v>
      </c>
      <c r="F1001" s="26">
        <f t="shared" si="15"/>
        <v>5.1950000000000003</v>
      </c>
      <c r="G1001" t="s">
        <v>396</v>
      </c>
    </row>
    <row r="1002" spans="1:7" x14ac:dyDescent="0.2">
      <c r="A1002" s="27">
        <v>42017</v>
      </c>
      <c r="B1002" s="27">
        <v>42019</v>
      </c>
      <c r="C1002" t="s">
        <v>467</v>
      </c>
      <c r="D1002" s="27">
        <v>44089</v>
      </c>
      <c r="E1002" s="26">
        <v>1747500</v>
      </c>
      <c r="F1002" s="26">
        <f t="shared" si="15"/>
        <v>1.7475000000000001</v>
      </c>
      <c r="G1002" t="s">
        <v>396</v>
      </c>
    </row>
    <row r="1003" spans="1:7" x14ac:dyDescent="0.2">
      <c r="A1003" s="27">
        <v>42017</v>
      </c>
      <c r="B1003" s="27">
        <v>42019</v>
      </c>
      <c r="C1003" t="s">
        <v>512</v>
      </c>
      <c r="D1003" s="27">
        <v>51394</v>
      </c>
      <c r="E1003" s="26">
        <v>1212000</v>
      </c>
      <c r="F1003" s="26">
        <f t="shared" si="15"/>
        <v>1.212</v>
      </c>
      <c r="G1003" t="s">
        <v>396</v>
      </c>
    </row>
    <row r="1004" spans="1:7" x14ac:dyDescent="0.2">
      <c r="A1004" s="27">
        <v>42024</v>
      </c>
      <c r="B1004" s="27">
        <v>42026</v>
      </c>
      <c r="C1004" t="s">
        <v>507</v>
      </c>
      <c r="D1004" s="27">
        <v>42376</v>
      </c>
      <c r="E1004" s="26">
        <v>17502000</v>
      </c>
      <c r="F1004" s="26">
        <f t="shared" si="15"/>
        <v>17.501999999999999</v>
      </c>
      <c r="G1004" t="s">
        <v>324</v>
      </c>
    </row>
    <row r="1005" spans="1:7" x14ac:dyDescent="0.2">
      <c r="A1005" s="27">
        <v>42024</v>
      </c>
      <c r="B1005" s="27">
        <v>42026</v>
      </c>
      <c r="C1005" t="s">
        <v>440</v>
      </c>
      <c r="D1005" s="27">
        <v>45366</v>
      </c>
      <c r="E1005" s="26">
        <v>16799000</v>
      </c>
      <c r="F1005" s="26">
        <f t="shared" si="15"/>
        <v>16.798999999999999</v>
      </c>
      <c r="G1005" t="s">
        <v>103</v>
      </c>
    </row>
    <row r="1006" spans="1:7" x14ac:dyDescent="0.2">
      <c r="A1006" s="27">
        <v>42024</v>
      </c>
      <c r="B1006" s="27">
        <v>42026</v>
      </c>
      <c r="C1006" t="s">
        <v>437</v>
      </c>
      <c r="D1006" s="27">
        <v>49018</v>
      </c>
      <c r="E1006" s="26">
        <v>20484200</v>
      </c>
      <c r="F1006" s="26">
        <f t="shared" si="15"/>
        <v>20.484200000000001</v>
      </c>
      <c r="G1006" t="s">
        <v>103</v>
      </c>
    </row>
    <row r="1007" spans="1:7" x14ac:dyDescent="0.2">
      <c r="A1007" s="27">
        <v>42031</v>
      </c>
      <c r="B1007" s="27">
        <v>42033</v>
      </c>
      <c r="C1007" t="s">
        <v>510</v>
      </c>
      <c r="D1007" s="27">
        <v>42199</v>
      </c>
      <c r="E1007" s="26">
        <v>5150000</v>
      </c>
      <c r="F1007" s="26">
        <f t="shared" si="15"/>
        <v>5.15</v>
      </c>
      <c r="G1007" t="s">
        <v>397</v>
      </c>
    </row>
    <row r="1008" spans="1:7" x14ac:dyDescent="0.2">
      <c r="A1008" s="27">
        <v>42031</v>
      </c>
      <c r="B1008" s="27">
        <v>42033</v>
      </c>
      <c r="C1008" t="s">
        <v>511</v>
      </c>
      <c r="D1008" s="27">
        <v>42536</v>
      </c>
      <c r="E1008" s="26">
        <v>9510000</v>
      </c>
      <c r="F1008" s="26">
        <f t="shared" si="15"/>
        <v>9.51</v>
      </c>
      <c r="G1008" t="s">
        <v>396</v>
      </c>
    </row>
    <row r="1009" spans="1:7" x14ac:dyDescent="0.2">
      <c r="A1009" s="27">
        <v>42031</v>
      </c>
      <c r="B1009" s="27">
        <v>42033</v>
      </c>
      <c r="C1009" t="s">
        <v>467</v>
      </c>
      <c r="D1009" s="27">
        <v>44089</v>
      </c>
      <c r="E1009" s="26">
        <v>3315000</v>
      </c>
      <c r="F1009" s="26">
        <f t="shared" si="15"/>
        <v>3.3149999999999999</v>
      </c>
      <c r="G1009" t="s">
        <v>396</v>
      </c>
    </row>
    <row r="1010" spans="1:7" x14ac:dyDescent="0.2">
      <c r="A1010" s="27">
        <v>42031</v>
      </c>
      <c r="B1010" s="27">
        <v>42033</v>
      </c>
      <c r="C1010" t="s">
        <v>512</v>
      </c>
      <c r="D1010" s="27">
        <v>51394</v>
      </c>
      <c r="E1010" s="26">
        <v>1087000</v>
      </c>
      <c r="F1010" s="26">
        <f t="shared" si="15"/>
        <v>1.087</v>
      </c>
      <c r="G1010" t="s">
        <v>396</v>
      </c>
    </row>
    <row r="1011" spans="1:7" x14ac:dyDescent="0.2">
      <c r="A1011" s="27">
        <v>42038</v>
      </c>
      <c r="B1011" s="27">
        <v>42040</v>
      </c>
      <c r="C1011" t="s">
        <v>513</v>
      </c>
      <c r="D1011" s="27">
        <v>42128</v>
      </c>
      <c r="E1011" s="26">
        <v>6815000</v>
      </c>
      <c r="F1011" s="26">
        <f t="shared" si="15"/>
        <v>6.8150000000000004</v>
      </c>
      <c r="G1011" t="s">
        <v>323</v>
      </c>
    </row>
    <row r="1012" spans="1:7" x14ac:dyDescent="0.2">
      <c r="A1012" s="27">
        <v>42038</v>
      </c>
      <c r="B1012" s="27">
        <v>42040</v>
      </c>
      <c r="C1012" t="s">
        <v>514</v>
      </c>
      <c r="D1012" s="27">
        <v>42404</v>
      </c>
      <c r="E1012" s="26">
        <v>7240000</v>
      </c>
      <c r="F1012" s="26">
        <f t="shared" si="15"/>
        <v>7.24</v>
      </c>
      <c r="G1012" t="s">
        <v>324</v>
      </c>
    </row>
    <row r="1013" spans="1:7" x14ac:dyDescent="0.2">
      <c r="A1013" s="27">
        <v>42038</v>
      </c>
      <c r="B1013" s="27">
        <v>42040</v>
      </c>
      <c r="C1013" t="s">
        <v>439</v>
      </c>
      <c r="D1013" s="27">
        <v>43570</v>
      </c>
      <c r="E1013" s="26">
        <v>8969400</v>
      </c>
      <c r="F1013" s="26">
        <f t="shared" si="15"/>
        <v>8.9694000000000003</v>
      </c>
      <c r="G1013" t="s">
        <v>103</v>
      </c>
    </row>
    <row r="1014" spans="1:7" x14ac:dyDescent="0.2">
      <c r="A1014" s="27">
        <v>42038</v>
      </c>
      <c r="B1014" s="27">
        <v>42040</v>
      </c>
      <c r="C1014" t="s">
        <v>444</v>
      </c>
      <c r="D1014" s="27">
        <v>47192</v>
      </c>
      <c r="E1014" s="26">
        <v>17209600</v>
      </c>
      <c r="F1014" s="26">
        <f t="shared" si="15"/>
        <v>17.209599999999998</v>
      </c>
      <c r="G1014" t="s">
        <v>103</v>
      </c>
    </row>
    <row r="1015" spans="1:7" x14ac:dyDescent="0.2">
      <c r="A1015" s="27">
        <v>42045</v>
      </c>
      <c r="B1015" s="27">
        <v>42047</v>
      </c>
      <c r="C1015" t="s">
        <v>515</v>
      </c>
      <c r="D1015" s="27">
        <v>42227</v>
      </c>
      <c r="E1015" s="26">
        <v>4007000</v>
      </c>
      <c r="F1015" s="26">
        <f t="shared" si="15"/>
        <v>4.0069999999999997</v>
      </c>
      <c r="G1015" t="s">
        <v>397</v>
      </c>
    </row>
    <row r="1016" spans="1:7" x14ac:dyDescent="0.2">
      <c r="A1016" s="27">
        <v>42045</v>
      </c>
      <c r="B1016" s="27">
        <v>42047</v>
      </c>
      <c r="C1016" t="s">
        <v>511</v>
      </c>
      <c r="D1016" s="27">
        <v>42536</v>
      </c>
      <c r="E1016" s="26">
        <v>4508000</v>
      </c>
      <c r="F1016" s="26">
        <f t="shared" si="15"/>
        <v>4.508</v>
      </c>
      <c r="G1016" t="s">
        <v>396</v>
      </c>
    </row>
    <row r="1017" spans="1:7" x14ac:dyDescent="0.2">
      <c r="A1017" s="27">
        <v>42045</v>
      </c>
      <c r="B1017" s="27">
        <v>42047</v>
      </c>
      <c r="C1017" t="s">
        <v>467</v>
      </c>
      <c r="D1017" s="27">
        <v>44089</v>
      </c>
      <c r="E1017" s="26">
        <v>1375000</v>
      </c>
      <c r="F1017" s="26">
        <f t="shared" si="15"/>
        <v>1.375</v>
      </c>
      <c r="G1017" t="s">
        <v>396</v>
      </c>
    </row>
    <row r="1018" spans="1:7" x14ac:dyDescent="0.2">
      <c r="A1018" s="27">
        <v>42045</v>
      </c>
      <c r="B1018" s="27">
        <v>42047</v>
      </c>
      <c r="C1018" t="s">
        <v>512</v>
      </c>
      <c r="D1018" s="27">
        <v>51394</v>
      </c>
      <c r="E1018" s="26">
        <v>1729000</v>
      </c>
      <c r="F1018" s="26">
        <f t="shared" si="15"/>
        <v>1.7290000000000001</v>
      </c>
      <c r="G1018" t="s">
        <v>396</v>
      </c>
    </row>
    <row r="1019" spans="1:7" x14ac:dyDescent="0.2">
      <c r="A1019" s="27">
        <v>42051</v>
      </c>
      <c r="B1019" s="27">
        <v>42053</v>
      </c>
      <c r="C1019" t="s">
        <v>514</v>
      </c>
      <c r="D1019" s="27">
        <v>42404</v>
      </c>
      <c r="E1019" s="26">
        <v>9010000</v>
      </c>
      <c r="F1019" s="26">
        <f t="shared" si="15"/>
        <v>9.01</v>
      </c>
      <c r="G1019" t="s">
        <v>324</v>
      </c>
    </row>
    <row r="1020" spans="1:7" x14ac:dyDescent="0.2">
      <c r="A1020" s="27">
        <v>42051</v>
      </c>
      <c r="B1020" s="27">
        <v>42053</v>
      </c>
      <c r="C1020" t="s">
        <v>440</v>
      </c>
      <c r="D1020" s="27">
        <v>45366</v>
      </c>
      <c r="E1020" s="26">
        <v>17127800</v>
      </c>
      <c r="F1020" s="26">
        <f t="shared" si="15"/>
        <v>17.127800000000001</v>
      </c>
      <c r="G1020" t="s">
        <v>103</v>
      </c>
    </row>
    <row r="1021" spans="1:7" x14ac:dyDescent="0.2">
      <c r="A1021" s="27">
        <v>42051</v>
      </c>
      <c r="B1021" s="27">
        <v>42053</v>
      </c>
      <c r="C1021" t="s">
        <v>437</v>
      </c>
      <c r="D1021" s="27">
        <v>49018</v>
      </c>
      <c r="E1021" s="26">
        <v>9952500</v>
      </c>
      <c r="F1021" s="26">
        <f t="shared" si="15"/>
        <v>9.9525000000000006</v>
      </c>
      <c r="G1021" t="s">
        <v>103</v>
      </c>
    </row>
    <row r="1022" spans="1:7" x14ac:dyDescent="0.2">
      <c r="A1022" s="27">
        <v>42059</v>
      </c>
      <c r="B1022" s="27">
        <v>42061</v>
      </c>
      <c r="C1022" t="s">
        <v>515</v>
      </c>
      <c r="D1022" s="27">
        <v>42227</v>
      </c>
      <c r="E1022" s="26">
        <v>3311000</v>
      </c>
      <c r="F1022" s="26">
        <f t="shared" si="15"/>
        <v>3.3109999999999999</v>
      </c>
      <c r="G1022" t="s">
        <v>397</v>
      </c>
    </row>
    <row r="1023" spans="1:7" x14ac:dyDescent="0.2">
      <c r="A1023" s="27">
        <v>42059</v>
      </c>
      <c r="B1023" s="27">
        <v>42061</v>
      </c>
      <c r="C1023" t="s">
        <v>511</v>
      </c>
      <c r="D1023" s="27">
        <v>42536</v>
      </c>
      <c r="E1023" s="26">
        <v>2960000</v>
      </c>
      <c r="F1023" s="26">
        <f t="shared" si="15"/>
        <v>2.96</v>
      </c>
      <c r="G1023" t="s">
        <v>396</v>
      </c>
    </row>
    <row r="1024" spans="1:7" x14ac:dyDescent="0.2">
      <c r="A1024" s="27">
        <v>42059</v>
      </c>
      <c r="B1024" s="27">
        <v>42061</v>
      </c>
      <c r="C1024" t="s">
        <v>467</v>
      </c>
      <c r="D1024" s="27">
        <v>44089</v>
      </c>
      <c r="E1024" s="26">
        <v>1575000</v>
      </c>
      <c r="F1024" s="26">
        <f t="shared" si="15"/>
        <v>1.575</v>
      </c>
      <c r="G1024" t="s">
        <v>396</v>
      </c>
    </row>
    <row r="1025" spans="1:7" x14ac:dyDescent="0.2">
      <c r="A1025" s="27">
        <v>42059</v>
      </c>
      <c r="B1025" s="27">
        <v>42061</v>
      </c>
      <c r="C1025" t="s">
        <v>512</v>
      </c>
      <c r="D1025" s="27">
        <v>51394</v>
      </c>
      <c r="E1025" s="26">
        <v>1817000</v>
      </c>
      <c r="F1025" s="26">
        <f t="shared" si="15"/>
        <v>1.8169999999999999</v>
      </c>
      <c r="G1025" t="s">
        <v>396</v>
      </c>
    </row>
    <row r="1026" spans="1:7" x14ac:dyDescent="0.2">
      <c r="A1026" s="27">
        <v>42066</v>
      </c>
      <c r="B1026" s="27">
        <v>42068</v>
      </c>
      <c r="C1026" t="s">
        <v>516</v>
      </c>
      <c r="D1026" s="27">
        <v>42159</v>
      </c>
      <c r="E1026" s="26">
        <v>5673000</v>
      </c>
      <c r="F1026" s="26">
        <f t="shared" si="15"/>
        <v>5.673</v>
      </c>
      <c r="G1026" t="s">
        <v>323</v>
      </c>
    </row>
    <row r="1027" spans="1:7" x14ac:dyDescent="0.2">
      <c r="A1027" s="27">
        <v>42066</v>
      </c>
      <c r="B1027" s="27">
        <v>42068</v>
      </c>
      <c r="C1027" t="s">
        <v>517</v>
      </c>
      <c r="D1027" s="27">
        <v>42433</v>
      </c>
      <c r="E1027" s="26">
        <v>6135000</v>
      </c>
      <c r="F1027" s="26">
        <f t="shared" ref="F1027:F1090" si="16">E1027/1000000</f>
        <v>6.1349999999999998</v>
      </c>
      <c r="G1027" t="s">
        <v>324</v>
      </c>
    </row>
    <row r="1028" spans="1:7" x14ac:dyDescent="0.2">
      <c r="A1028" s="27">
        <v>42066</v>
      </c>
      <c r="B1028" s="27">
        <v>42068</v>
      </c>
      <c r="C1028" t="s">
        <v>440</v>
      </c>
      <c r="D1028" s="27">
        <v>45366</v>
      </c>
      <c r="E1028" s="26">
        <v>7015000</v>
      </c>
      <c r="F1028" s="26">
        <f t="shared" si="16"/>
        <v>7.0149999999999997</v>
      </c>
      <c r="G1028" t="s">
        <v>103</v>
      </c>
    </row>
    <row r="1029" spans="1:7" x14ac:dyDescent="0.2">
      <c r="A1029" s="27">
        <v>42066</v>
      </c>
      <c r="B1029" s="27">
        <v>42068</v>
      </c>
      <c r="C1029" t="s">
        <v>437</v>
      </c>
      <c r="D1029" s="27">
        <v>49018</v>
      </c>
      <c r="E1029" s="26">
        <v>4019500</v>
      </c>
      <c r="F1029" s="26">
        <f t="shared" si="16"/>
        <v>4.0194999999999999</v>
      </c>
      <c r="G1029" t="s">
        <v>103</v>
      </c>
    </row>
    <row r="1030" spans="1:7" x14ac:dyDescent="0.2">
      <c r="A1030" s="27">
        <v>42072</v>
      </c>
      <c r="B1030" s="27">
        <v>42074</v>
      </c>
      <c r="C1030" t="s">
        <v>518</v>
      </c>
      <c r="D1030" s="27">
        <v>43170</v>
      </c>
      <c r="E1030" s="26">
        <v>22438930</v>
      </c>
      <c r="F1030" s="26">
        <f t="shared" si="16"/>
        <v>22.438929999999999</v>
      </c>
      <c r="G1030" t="s">
        <v>208</v>
      </c>
    </row>
    <row r="1031" spans="1:7" x14ac:dyDescent="0.2">
      <c r="A1031" s="27">
        <v>42073</v>
      </c>
      <c r="B1031" s="27">
        <v>42075</v>
      </c>
      <c r="C1031" t="s">
        <v>519</v>
      </c>
      <c r="D1031" s="27">
        <v>42258</v>
      </c>
      <c r="E1031" s="26">
        <v>3131000</v>
      </c>
      <c r="F1031" s="26">
        <f t="shared" si="16"/>
        <v>3.1309999999999998</v>
      </c>
      <c r="G1031" t="s">
        <v>397</v>
      </c>
    </row>
    <row r="1032" spans="1:7" x14ac:dyDescent="0.2">
      <c r="A1032" s="27">
        <v>42073</v>
      </c>
      <c r="B1032" s="27">
        <v>42075</v>
      </c>
      <c r="C1032" t="s">
        <v>511</v>
      </c>
      <c r="D1032" s="27">
        <v>42536</v>
      </c>
      <c r="E1032" s="26">
        <v>1997000</v>
      </c>
      <c r="F1032" s="26">
        <f t="shared" si="16"/>
        <v>1.9970000000000001</v>
      </c>
      <c r="G1032" t="s">
        <v>396</v>
      </c>
    </row>
    <row r="1033" spans="1:7" x14ac:dyDescent="0.2">
      <c r="A1033" s="27">
        <v>42073</v>
      </c>
      <c r="B1033" s="27">
        <v>42075</v>
      </c>
      <c r="C1033" t="s">
        <v>467</v>
      </c>
      <c r="D1033" s="27">
        <v>44089</v>
      </c>
      <c r="E1033" s="26">
        <v>647000</v>
      </c>
      <c r="F1033" s="26">
        <f t="shared" si="16"/>
        <v>0.64700000000000002</v>
      </c>
      <c r="G1033" t="s">
        <v>396</v>
      </c>
    </row>
    <row r="1034" spans="1:7" x14ac:dyDescent="0.2">
      <c r="A1034" s="27">
        <v>42073</v>
      </c>
      <c r="B1034" s="27">
        <v>42075</v>
      </c>
      <c r="C1034" t="s">
        <v>512</v>
      </c>
      <c r="D1034" s="27">
        <v>51394</v>
      </c>
      <c r="E1034" s="26">
        <v>1857000</v>
      </c>
      <c r="F1034" s="26">
        <f t="shared" si="16"/>
        <v>1.857</v>
      </c>
      <c r="G1034" t="s">
        <v>396</v>
      </c>
    </row>
    <row r="1035" spans="1:7" x14ac:dyDescent="0.2">
      <c r="A1035" s="27">
        <v>42080</v>
      </c>
      <c r="B1035" s="27">
        <v>42082</v>
      </c>
      <c r="C1035" t="s">
        <v>517</v>
      </c>
      <c r="D1035" s="27">
        <v>42433</v>
      </c>
      <c r="E1035" s="26">
        <v>4635000</v>
      </c>
      <c r="F1035" s="26">
        <f t="shared" si="16"/>
        <v>4.6349999999999998</v>
      </c>
      <c r="G1035" t="s">
        <v>324</v>
      </c>
    </row>
    <row r="1036" spans="1:7" x14ac:dyDescent="0.2">
      <c r="A1036" s="27">
        <v>42080</v>
      </c>
      <c r="B1036" s="27">
        <v>42082</v>
      </c>
      <c r="C1036" t="s">
        <v>439</v>
      </c>
      <c r="D1036" s="27">
        <v>43570</v>
      </c>
      <c r="E1036" s="26">
        <v>6601300</v>
      </c>
      <c r="F1036" s="26">
        <f t="shared" si="16"/>
        <v>6.6013000000000002</v>
      </c>
      <c r="G1036" t="s">
        <v>103</v>
      </c>
    </row>
    <row r="1037" spans="1:7" x14ac:dyDescent="0.2">
      <c r="A1037" s="27">
        <v>42080</v>
      </c>
      <c r="B1037" s="27">
        <v>42082</v>
      </c>
      <c r="C1037" t="s">
        <v>444</v>
      </c>
      <c r="D1037" s="27">
        <v>47192</v>
      </c>
      <c r="E1037" s="26">
        <v>4167000</v>
      </c>
      <c r="F1037" s="26">
        <f t="shared" si="16"/>
        <v>4.1669999999999998</v>
      </c>
      <c r="G1037" t="s">
        <v>103</v>
      </c>
    </row>
    <row r="1038" spans="1:7" x14ac:dyDescent="0.2">
      <c r="A1038" s="27">
        <v>42080</v>
      </c>
      <c r="B1038" s="27">
        <v>42082</v>
      </c>
      <c r="C1038" t="s">
        <v>427</v>
      </c>
      <c r="D1038" s="27">
        <v>52642</v>
      </c>
      <c r="E1038" s="26">
        <v>1874500</v>
      </c>
      <c r="F1038" s="26">
        <f t="shared" si="16"/>
        <v>1.8745000000000001</v>
      </c>
      <c r="G1038" t="s">
        <v>103</v>
      </c>
    </row>
    <row r="1039" spans="1:7" x14ac:dyDescent="0.2">
      <c r="A1039" s="27">
        <v>42087</v>
      </c>
      <c r="B1039" s="27">
        <v>42089</v>
      </c>
      <c r="C1039" t="s">
        <v>519</v>
      </c>
      <c r="D1039" s="27">
        <v>42258</v>
      </c>
      <c r="E1039" s="26">
        <v>1382000</v>
      </c>
      <c r="F1039" s="26">
        <f t="shared" si="16"/>
        <v>1.3819999999999999</v>
      </c>
      <c r="G1039" t="s">
        <v>397</v>
      </c>
    </row>
    <row r="1040" spans="1:7" x14ac:dyDescent="0.2">
      <c r="A1040" s="27">
        <v>42087</v>
      </c>
      <c r="B1040" s="27">
        <v>42089</v>
      </c>
      <c r="C1040" t="s">
        <v>511</v>
      </c>
      <c r="D1040" s="27">
        <v>42536</v>
      </c>
      <c r="E1040" s="26">
        <v>945000</v>
      </c>
      <c r="F1040" s="26">
        <f t="shared" si="16"/>
        <v>0.94499999999999995</v>
      </c>
      <c r="G1040" t="s">
        <v>396</v>
      </c>
    </row>
    <row r="1041" spans="1:7" x14ac:dyDescent="0.2">
      <c r="A1041" s="27">
        <v>42087</v>
      </c>
      <c r="B1041" s="27">
        <v>42089</v>
      </c>
      <c r="C1041" t="s">
        <v>467</v>
      </c>
      <c r="D1041" s="27">
        <v>44089</v>
      </c>
      <c r="E1041" s="26">
        <v>459000</v>
      </c>
      <c r="F1041" s="26">
        <f t="shared" si="16"/>
        <v>0.45900000000000002</v>
      </c>
      <c r="G1041" t="s">
        <v>396</v>
      </c>
    </row>
    <row r="1042" spans="1:7" x14ac:dyDescent="0.2">
      <c r="A1042" s="27">
        <v>42087</v>
      </c>
      <c r="B1042" s="27">
        <v>42089</v>
      </c>
      <c r="C1042" t="s">
        <v>512</v>
      </c>
      <c r="D1042" s="27">
        <v>51394</v>
      </c>
      <c r="E1042" s="26">
        <v>464000</v>
      </c>
      <c r="F1042" s="26">
        <f t="shared" si="16"/>
        <v>0.46400000000000002</v>
      </c>
      <c r="G1042" t="s">
        <v>396</v>
      </c>
    </row>
    <row r="1043" spans="1:7" x14ac:dyDescent="0.2">
      <c r="A1043" s="27">
        <v>42087</v>
      </c>
      <c r="B1043" s="27">
        <v>42089</v>
      </c>
      <c r="C1043" t="s">
        <v>467</v>
      </c>
      <c r="D1043" s="27">
        <v>44089</v>
      </c>
      <c r="E1043" s="26">
        <v>2700000</v>
      </c>
      <c r="F1043" s="26">
        <f t="shared" si="16"/>
        <v>2.7</v>
      </c>
      <c r="G1043" t="s">
        <v>396</v>
      </c>
    </row>
    <row r="1044" spans="1:7" x14ac:dyDescent="0.2">
      <c r="A1044" s="27">
        <v>42094</v>
      </c>
      <c r="B1044" s="27">
        <v>42096</v>
      </c>
      <c r="C1044" t="s">
        <v>520</v>
      </c>
      <c r="D1044" s="27">
        <v>42186</v>
      </c>
      <c r="E1044" s="26">
        <v>3516000</v>
      </c>
      <c r="F1044" s="26">
        <f t="shared" si="16"/>
        <v>3.516</v>
      </c>
      <c r="G1044" t="s">
        <v>323</v>
      </c>
    </row>
    <row r="1045" spans="1:7" x14ac:dyDescent="0.2">
      <c r="A1045" s="27">
        <v>42094</v>
      </c>
      <c r="B1045" s="27">
        <v>42096</v>
      </c>
      <c r="C1045" t="s">
        <v>521</v>
      </c>
      <c r="D1045" s="27">
        <v>42401</v>
      </c>
      <c r="E1045" s="26">
        <v>2901000</v>
      </c>
      <c r="F1045" s="26">
        <f t="shared" si="16"/>
        <v>2.9009999999999998</v>
      </c>
      <c r="G1045" t="s">
        <v>324</v>
      </c>
    </row>
    <row r="1046" spans="1:7" x14ac:dyDescent="0.2">
      <c r="A1046" s="27">
        <v>42094</v>
      </c>
      <c r="B1046" s="27">
        <v>42096</v>
      </c>
      <c r="C1046" t="s">
        <v>440</v>
      </c>
      <c r="D1046" s="27">
        <v>45366</v>
      </c>
      <c r="E1046" s="26">
        <v>4999100</v>
      </c>
      <c r="F1046" s="26">
        <f t="shared" si="16"/>
        <v>4.9991000000000003</v>
      </c>
      <c r="G1046" t="s">
        <v>103</v>
      </c>
    </row>
    <row r="1047" spans="1:7" x14ac:dyDescent="0.2">
      <c r="A1047" s="27">
        <v>42094</v>
      </c>
      <c r="B1047" s="27">
        <v>42096</v>
      </c>
      <c r="C1047" t="s">
        <v>437</v>
      </c>
      <c r="D1047" s="27">
        <v>49018</v>
      </c>
      <c r="E1047" s="26">
        <v>3772100</v>
      </c>
      <c r="F1047" s="26">
        <f t="shared" si="16"/>
        <v>3.7721</v>
      </c>
      <c r="G1047" t="s">
        <v>103</v>
      </c>
    </row>
    <row r="1048" spans="1:7" x14ac:dyDescent="0.2">
      <c r="A1048" s="27">
        <v>42101</v>
      </c>
      <c r="B1048" s="27">
        <v>42103</v>
      </c>
      <c r="C1048" t="s">
        <v>522</v>
      </c>
      <c r="D1048" s="27">
        <v>42285</v>
      </c>
      <c r="E1048" s="26">
        <v>2700000</v>
      </c>
      <c r="F1048" s="26">
        <f t="shared" si="16"/>
        <v>2.7</v>
      </c>
      <c r="G1048" t="s">
        <v>397</v>
      </c>
    </row>
    <row r="1049" spans="1:7" x14ac:dyDescent="0.2">
      <c r="A1049" s="27">
        <v>42101</v>
      </c>
      <c r="B1049" s="27">
        <v>42103</v>
      </c>
      <c r="C1049" t="s">
        <v>511</v>
      </c>
      <c r="D1049" s="27">
        <v>42536</v>
      </c>
      <c r="E1049" s="26">
        <v>1315000</v>
      </c>
      <c r="F1049" s="26">
        <f t="shared" si="16"/>
        <v>1.3149999999999999</v>
      </c>
      <c r="G1049" t="s">
        <v>396</v>
      </c>
    </row>
    <row r="1050" spans="1:7" x14ac:dyDescent="0.2">
      <c r="A1050" s="27">
        <v>42101</v>
      </c>
      <c r="B1050" s="27">
        <v>42103</v>
      </c>
      <c r="C1050" t="s">
        <v>467</v>
      </c>
      <c r="D1050" s="27">
        <v>44089</v>
      </c>
      <c r="E1050" s="26">
        <v>287000</v>
      </c>
      <c r="F1050" s="26">
        <f t="shared" si="16"/>
        <v>0.28699999999999998</v>
      </c>
      <c r="G1050" t="s">
        <v>396</v>
      </c>
    </row>
    <row r="1051" spans="1:7" x14ac:dyDescent="0.2">
      <c r="A1051" s="27">
        <v>42101</v>
      </c>
      <c r="B1051" s="27">
        <v>42103</v>
      </c>
      <c r="C1051" t="s">
        <v>512</v>
      </c>
      <c r="D1051" s="27">
        <v>51394</v>
      </c>
      <c r="E1051" s="26">
        <v>1095000</v>
      </c>
      <c r="F1051" s="26">
        <f t="shared" si="16"/>
        <v>1.095</v>
      </c>
      <c r="G1051" t="s">
        <v>396</v>
      </c>
    </row>
    <row r="1052" spans="1:7" x14ac:dyDescent="0.2">
      <c r="A1052" s="27">
        <v>42108</v>
      </c>
      <c r="B1052" s="27">
        <v>42110</v>
      </c>
      <c r="C1052" t="s">
        <v>507</v>
      </c>
      <c r="D1052" s="27">
        <v>42376</v>
      </c>
      <c r="E1052" s="26">
        <v>1950000</v>
      </c>
      <c r="F1052" s="26">
        <f t="shared" si="16"/>
        <v>1.95</v>
      </c>
      <c r="G1052" t="s">
        <v>324</v>
      </c>
    </row>
    <row r="1053" spans="1:7" x14ac:dyDescent="0.2">
      <c r="A1053" s="27">
        <v>42108</v>
      </c>
      <c r="B1053" s="27">
        <v>42110</v>
      </c>
      <c r="C1053" t="s">
        <v>439</v>
      </c>
      <c r="D1053" s="27">
        <v>43570</v>
      </c>
      <c r="E1053" s="26">
        <v>3422000</v>
      </c>
      <c r="F1053" s="26">
        <f t="shared" si="16"/>
        <v>3.4220000000000002</v>
      </c>
      <c r="G1053" t="s">
        <v>103</v>
      </c>
    </row>
    <row r="1054" spans="1:7" x14ac:dyDescent="0.2">
      <c r="A1054" s="27">
        <v>42108</v>
      </c>
      <c r="B1054" s="27">
        <v>42110</v>
      </c>
      <c r="C1054" t="s">
        <v>444</v>
      </c>
      <c r="D1054" s="27">
        <v>47192</v>
      </c>
      <c r="E1054" s="26">
        <v>4642000</v>
      </c>
      <c r="F1054" s="26">
        <f t="shared" si="16"/>
        <v>4.6420000000000003</v>
      </c>
      <c r="G1054" t="s">
        <v>103</v>
      </c>
    </row>
    <row r="1055" spans="1:7" x14ac:dyDescent="0.2">
      <c r="A1055" s="27">
        <v>42115</v>
      </c>
      <c r="B1055" s="27">
        <v>42117</v>
      </c>
      <c r="C1055" t="s">
        <v>522</v>
      </c>
      <c r="D1055" s="27">
        <v>42285</v>
      </c>
      <c r="E1055" s="26">
        <v>2395000</v>
      </c>
      <c r="F1055" s="26">
        <f t="shared" si="16"/>
        <v>2.395</v>
      </c>
      <c r="G1055" t="s">
        <v>397</v>
      </c>
    </row>
    <row r="1056" spans="1:7" x14ac:dyDescent="0.2">
      <c r="A1056" s="27">
        <v>42115</v>
      </c>
      <c r="B1056" s="27">
        <v>42117</v>
      </c>
      <c r="C1056" t="s">
        <v>511</v>
      </c>
      <c r="D1056" s="27">
        <v>42536</v>
      </c>
      <c r="E1056" s="26">
        <v>901000</v>
      </c>
      <c r="F1056" s="26">
        <f t="shared" si="16"/>
        <v>0.90100000000000002</v>
      </c>
      <c r="G1056" t="s">
        <v>396</v>
      </c>
    </row>
    <row r="1057" spans="1:7" x14ac:dyDescent="0.2">
      <c r="A1057" s="27">
        <v>42115</v>
      </c>
      <c r="B1057" s="27">
        <v>42117</v>
      </c>
      <c r="C1057" t="s">
        <v>467</v>
      </c>
      <c r="D1057" s="27">
        <v>44089</v>
      </c>
      <c r="E1057" s="26">
        <v>158000</v>
      </c>
      <c r="F1057" s="26">
        <f t="shared" si="16"/>
        <v>0.158</v>
      </c>
      <c r="G1057" t="s">
        <v>396</v>
      </c>
    </row>
    <row r="1058" spans="1:7" x14ac:dyDescent="0.2">
      <c r="A1058" s="27">
        <v>42115</v>
      </c>
      <c r="B1058" s="27">
        <v>42117</v>
      </c>
      <c r="C1058" t="s">
        <v>512</v>
      </c>
      <c r="D1058" s="27">
        <v>51394</v>
      </c>
      <c r="E1058" s="26">
        <v>1275000</v>
      </c>
      <c r="F1058" s="26">
        <f t="shared" si="16"/>
        <v>1.2749999999999999</v>
      </c>
      <c r="G1058" t="s">
        <v>396</v>
      </c>
    </row>
    <row r="1059" spans="1:7" x14ac:dyDescent="0.2">
      <c r="A1059" s="27">
        <v>42122</v>
      </c>
      <c r="B1059" s="27">
        <v>42124</v>
      </c>
      <c r="C1059" t="s">
        <v>514</v>
      </c>
      <c r="D1059" s="27">
        <v>42404</v>
      </c>
      <c r="E1059" s="26">
        <v>1665000</v>
      </c>
      <c r="F1059" s="26">
        <f t="shared" si="16"/>
        <v>1.665</v>
      </c>
      <c r="G1059" t="s">
        <v>324</v>
      </c>
    </row>
    <row r="1060" spans="1:7" x14ac:dyDescent="0.2">
      <c r="A1060" s="27">
        <v>42122</v>
      </c>
      <c r="B1060" s="27">
        <v>42124</v>
      </c>
      <c r="C1060" t="s">
        <v>439</v>
      </c>
      <c r="D1060" s="27">
        <v>43570</v>
      </c>
      <c r="E1060" s="26">
        <v>1778000</v>
      </c>
      <c r="F1060" s="26">
        <f t="shared" si="16"/>
        <v>1.778</v>
      </c>
      <c r="G1060" t="s">
        <v>103</v>
      </c>
    </row>
    <row r="1061" spans="1:7" x14ac:dyDescent="0.2">
      <c r="A1061" s="27">
        <v>42122</v>
      </c>
      <c r="B1061" s="27">
        <v>42124</v>
      </c>
      <c r="C1061" t="s">
        <v>444</v>
      </c>
      <c r="D1061" s="27">
        <v>47192</v>
      </c>
      <c r="E1061" s="26">
        <v>3089000</v>
      </c>
      <c r="F1061" s="26">
        <f t="shared" si="16"/>
        <v>3.089</v>
      </c>
      <c r="G1061" t="s">
        <v>103</v>
      </c>
    </row>
    <row r="1062" spans="1:7" x14ac:dyDescent="0.2">
      <c r="A1062" s="27">
        <v>42122</v>
      </c>
      <c r="B1062" s="27">
        <v>42124</v>
      </c>
      <c r="C1062" t="s">
        <v>427</v>
      </c>
      <c r="D1062" s="27">
        <v>52642</v>
      </c>
      <c r="E1062" s="26">
        <v>1373500</v>
      </c>
      <c r="F1062" s="26">
        <f t="shared" si="16"/>
        <v>1.3734999999999999</v>
      </c>
      <c r="G1062" t="s">
        <v>103</v>
      </c>
    </row>
    <row r="1063" spans="1:7" x14ac:dyDescent="0.2">
      <c r="A1063" s="27">
        <v>42129</v>
      </c>
      <c r="B1063" s="27">
        <v>42131</v>
      </c>
      <c r="C1063" t="s">
        <v>523</v>
      </c>
      <c r="D1063" s="27">
        <v>42314</v>
      </c>
      <c r="E1063" s="26">
        <v>1650000</v>
      </c>
      <c r="F1063" s="26">
        <f t="shared" si="16"/>
        <v>1.65</v>
      </c>
      <c r="G1063" t="s">
        <v>397</v>
      </c>
    </row>
    <row r="1064" spans="1:7" x14ac:dyDescent="0.2">
      <c r="A1064" s="27">
        <v>42129</v>
      </c>
      <c r="B1064" s="27">
        <v>42131</v>
      </c>
      <c r="C1064" t="s">
        <v>511</v>
      </c>
      <c r="D1064" s="27">
        <v>42536</v>
      </c>
      <c r="E1064" s="26">
        <v>1285000</v>
      </c>
      <c r="F1064" s="26">
        <f t="shared" si="16"/>
        <v>1.2849999999999999</v>
      </c>
      <c r="G1064" t="s">
        <v>396</v>
      </c>
    </row>
    <row r="1065" spans="1:7" x14ac:dyDescent="0.2">
      <c r="A1065" s="27">
        <v>42129</v>
      </c>
      <c r="B1065" s="27">
        <v>42131</v>
      </c>
      <c r="C1065" t="s">
        <v>467</v>
      </c>
      <c r="D1065" s="27">
        <v>44089</v>
      </c>
      <c r="E1065" s="26">
        <v>135000</v>
      </c>
      <c r="F1065" s="26">
        <f t="shared" si="16"/>
        <v>0.13500000000000001</v>
      </c>
      <c r="G1065" t="s">
        <v>396</v>
      </c>
    </row>
    <row r="1066" spans="1:7" x14ac:dyDescent="0.2">
      <c r="A1066" s="27">
        <v>42129</v>
      </c>
      <c r="B1066" s="27">
        <v>42131</v>
      </c>
      <c r="C1066" t="s">
        <v>512</v>
      </c>
      <c r="D1066" s="27">
        <v>51394</v>
      </c>
      <c r="E1066" s="26">
        <v>532000</v>
      </c>
      <c r="F1066" s="26">
        <f t="shared" si="16"/>
        <v>0.53200000000000003</v>
      </c>
      <c r="G1066" t="s">
        <v>396</v>
      </c>
    </row>
    <row r="1067" spans="1:7" x14ac:dyDescent="0.2">
      <c r="A1067" s="27">
        <v>42135</v>
      </c>
      <c r="B1067" s="27">
        <v>42137</v>
      </c>
      <c r="C1067" t="s">
        <v>524</v>
      </c>
      <c r="D1067" s="27">
        <v>42228</v>
      </c>
      <c r="E1067" s="26">
        <v>1351000</v>
      </c>
      <c r="F1067" s="26">
        <f t="shared" si="16"/>
        <v>1.351</v>
      </c>
      <c r="G1067" t="s">
        <v>323</v>
      </c>
    </row>
    <row r="1068" spans="1:7" x14ac:dyDescent="0.2">
      <c r="A1068" s="27">
        <v>42135</v>
      </c>
      <c r="B1068" s="27">
        <v>42137</v>
      </c>
      <c r="C1068" t="s">
        <v>525</v>
      </c>
      <c r="D1068" s="27">
        <v>42502</v>
      </c>
      <c r="E1068" s="26">
        <v>1500000</v>
      </c>
      <c r="F1068" s="26">
        <f t="shared" si="16"/>
        <v>1.5</v>
      </c>
      <c r="G1068" t="s">
        <v>324</v>
      </c>
    </row>
    <row r="1069" spans="1:7" x14ac:dyDescent="0.2">
      <c r="A1069" s="27">
        <v>42135</v>
      </c>
      <c r="B1069" s="27">
        <v>42137</v>
      </c>
      <c r="C1069" t="s">
        <v>440</v>
      </c>
      <c r="D1069" s="27">
        <v>45366</v>
      </c>
      <c r="E1069" s="26">
        <v>7482300</v>
      </c>
      <c r="F1069" s="26">
        <f t="shared" si="16"/>
        <v>7.4823000000000004</v>
      </c>
      <c r="G1069" t="s">
        <v>103</v>
      </c>
    </row>
    <row r="1070" spans="1:7" x14ac:dyDescent="0.2">
      <c r="A1070" s="27">
        <v>42135</v>
      </c>
      <c r="B1070" s="27">
        <v>42137</v>
      </c>
      <c r="C1070" t="s">
        <v>437</v>
      </c>
      <c r="D1070" s="27">
        <v>49018</v>
      </c>
      <c r="E1070" s="26">
        <v>2969500</v>
      </c>
      <c r="F1070" s="26">
        <f t="shared" si="16"/>
        <v>2.9695</v>
      </c>
      <c r="G1070" t="s">
        <v>103</v>
      </c>
    </row>
    <row r="1071" spans="1:7" x14ac:dyDescent="0.2">
      <c r="A1071" s="27">
        <v>42143</v>
      </c>
      <c r="B1071" s="27">
        <v>42145</v>
      </c>
      <c r="C1071" t="s">
        <v>523</v>
      </c>
      <c r="D1071" s="27">
        <v>42314</v>
      </c>
      <c r="E1071" s="26">
        <v>2175000</v>
      </c>
      <c r="F1071" s="26">
        <f t="shared" si="16"/>
        <v>2.1749999999999998</v>
      </c>
      <c r="G1071" t="s">
        <v>397</v>
      </c>
    </row>
    <row r="1072" spans="1:7" x14ac:dyDescent="0.2">
      <c r="A1072" s="27">
        <v>42143</v>
      </c>
      <c r="B1072" s="27">
        <v>42145</v>
      </c>
      <c r="C1072" t="s">
        <v>511</v>
      </c>
      <c r="D1072" s="27">
        <v>42536</v>
      </c>
      <c r="E1072" s="26">
        <v>1615000</v>
      </c>
      <c r="F1072" s="26">
        <f t="shared" si="16"/>
        <v>1.615</v>
      </c>
      <c r="G1072" t="s">
        <v>396</v>
      </c>
    </row>
    <row r="1073" spans="1:7" x14ac:dyDescent="0.2">
      <c r="A1073" s="27">
        <v>42143</v>
      </c>
      <c r="B1073" s="27">
        <v>42145</v>
      </c>
      <c r="C1073" t="s">
        <v>467</v>
      </c>
      <c r="D1073" s="27">
        <v>44089</v>
      </c>
      <c r="E1073" s="26">
        <v>129000</v>
      </c>
      <c r="F1073" s="26">
        <f t="shared" si="16"/>
        <v>0.129</v>
      </c>
      <c r="G1073" t="s">
        <v>396</v>
      </c>
    </row>
    <row r="1074" spans="1:7" x14ac:dyDescent="0.2">
      <c r="A1074" s="27">
        <v>42143</v>
      </c>
      <c r="B1074" s="27">
        <v>42145</v>
      </c>
      <c r="C1074" t="s">
        <v>512</v>
      </c>
      <c r="D1074" s="27">
        <v>51394</v>
      </c>
      <c r="E1074" s="26">
        <v>1164500</v>
      </c>
      <c r="F1074" s="26">
        <f t="shared" si="16"/>
        <v>1.1645000000000001</v>
      </c>
      <c r="G1074" t="s">
        <v>396</v>
      </c>
    </row>
    <row r="1075" spans="1:7" x14ac:dyDescent="0.2">
      <c r="A1075" s="27">
        <v>42150</v>
      </c>
      <c r="B1075" s="27">
        <v>42152</v>
      </c>
      <c r="C1075" t="s">
        <v>517</v>
      </c>
      <c r="D1075" s="27">
        <v>42433</v>
      </c>
      <c r="E1075" s="26">
        <v>2351000</v>
      </c>
      <c r="F1075" s="26">
        <f t="shared" si="16"/>
        <v>2.351</v>
      </c>
      <c r="G1075" t="s">
        <v>324</v>
      </c>
    </row>
    <row r="1076" spans="1:7" x14ac:dyDescent="0.2">
      <c r="A1076" s="27">
        <v>42150</v>
      </c>
      <c r="B1076" s="27">
        <v>42152</v>
      </c>
      <c r="C1076" t="s">
        <v>440</v>
      </c>
      <c r="D1076" s="27">
        <v>45366</v>
      </c>
      <c r="E1076" s="26">
        <v>6974000</v>
      </c>
      <c r="F1076" s="26">
        <f t="shared" si="16"/>
        <v>6.9740000000000002</v>
      </c>
      <c r="G1076" t="s">
        <v>103</v>
      </c>
    </row>
    <row r="1077" spans="1:7" x14ac:dyDescent="0.2">
      <c r="A1077" s="27">
        <v>42150</v>
      </c>
      <c r="B1077" s="27">
        <v>42152</v>
      </c>
      <c r="C1077" t="s">
        <v>437</v>
      </c>
      <c r="D1077" s="27">
        <v>49018</v>
      </c>
      <c r="E1077" s="26">
        <v>2268000</v>
      </c>
      <c r="F1077" s="26">
        <f t="shared" si="16"/>
        <v>2.2679999999999998</v>
      </c>
      <c r="G1077" t="s">
        <v>103</v>
      </c>
    </row>
    <row r="1078" spans="1:7" x14ac:dyDescent="0.2">
      <c r="A1078" s="27">
        <v>42145</v>
      </c>
      <c r="B1078" s="27">
        <v>42152</v>
      </c>
      <c r="C1078" t="s">
        <v>526</v>
      </c>
      <c r="D1078" s="27">
        <v>45805</v>
      </c>
      <c r="E1078" s="26">
        <v>89834800</v>
      </c>
      <c r="F1078" s="26">
        <f t="shared" si="16"/>
        <v>89.834800000000001</v>
      </c>
      <c r="G1078" t="s">
        <v>399</v>
      </c>
    </row>
    <row r="1079" spans="1:7" x14ac:dyDescent="0.2">
      <c r="A1079" s="27">
        <v>42158</v>
      </c>
      <c r="B1079" s="27">
        <v>42160</v>
      </c>
      <c r="C1079" t="s">
        <v>527</v>
      </c>
      <c r="D1079" s="27">
        <v>42342</v>
      </c>
      <c r="E1079" s="26">
        <v>1626000</v>
      </c>
      <c r="F1079" s="26">
        <f t="shared" si="16"/>
        <v>1.6259999999999999</v>
      </c>
      <c r="G1079" t="s">
        <v>397</v>
      </c>
    </row>
    <row r="1080" spans="1:7" x14ac:dyDescent="0.2">
      <c r="A1080" s="27">
        <v>42158</v>
      </c>
      <c r="B1080" s="27">
        <v>42160</v>
      </c>
      <c r="C1080" t="s">
        <v>511</v>
      </c>
      <c r="D1080" s="27">
        <v>42536</v>
      </c>
      <c r="E1080" s="26">
        <v>2360000</v>
      </c>
      <c r="F1080" s="26">
        <f t="shared" si="16"/>
        <v>2.36</v>
      </c>
      <c r="G1080" t="s">
        <v>396</v>
      </c>
    </row>
    <row r="1081" spans="1:7" x14ac:dyDescent="0.2">
      <c r="A1081" s="27">
        <v>42158</v>
      </c>
      <c r="B1081" s="27">
        <v>42160</v>
      </c>
      <c r="C1081" t="s">
        <v>467</v>
      </c>
      <c r="D1081" s="27">
        <v>44089</v>
      </c>
      <c r="E1081" s="26">
        <v>417000</v>
      </c>
      <c r="F1081" s="26">
        <f t="shared" si="16"/>
        <v>0.41699999999999998</v>
      </c>
      <c r="G1081" t="s">
        <v>396</v>
      </c>
    </row>
    <row r="1082" spans="1:7" x14ac:dyDescent="0.2">
      <c r="A1082" s="27">
        <v>42158</v>
      </c>
      <c r="B1082" s="27">
        <v>42160</v>
      </c>
      <c r="C1082" t="s">
        <v>512</v>
      </c>
      <c r="D1082" s="27">
        <v>51394</v>
      </c>
      <c r="E1082" s="26">
        <v>435000</v>
      </c>
      <c r="F1082" s="26">
        <f t="shared" si="16"/>
        <v>0.435</v>
      </c>
      <c r="G1082" t="s">
        <v>396</v>
      </c>
    </row>
    <row r="1083" spans="1:7" x14ac:dyDescent="0.2">
      <c r="A1083" s="27">
        <v>42164</v>
      </c>
      <c r="B1083" s="27">
        <v>42166</v>
      </c>
      <c r="C1083" t="s">
        <v>528</v>
      </c>
      <c r="D1083" s="27">
        <v>42257</v>
      </c>
      <c r="E1083" s="26">
        <v>1721000</v>
      </c>
      <c r="F1083" s="26">
        <f t="shared" si="16"/>
        <v>1.7210000000000001</v>
      </c>
      <c r="G1083" t="s">
        <v>323</v>
      </c>
    </row>
    <row r="1084" spans="1:7" x14ac:dyDescent="0.2">
      <c r="A1084" s="27">
        <v>42164</v>
      </c>
      <c r="B1084" s="27">
        <v>42166</v>
      </c>
      <c r="C1084" t="s">
        <v>529</v>
      </c>
      <c r="D1084" s="27">
        <v>42531</v>
      </c>
      <c r="E1084" s="26">
        <v>1970000</v>
      </c>
      <c r="F1084" s="26">
        <f t="shared" si="16"/>
        <v>1.97</v>
      </c>
      <c r="G1084" t="s">
        <v>324</v>
      </c>
    </row>
    <row r="1085" spans="1:7" x14ac:dyDescent="0.2">
      <c r="A1085" s="27">
        <v>42164</v>
      </c>
      <c r="B1085" s="27">
        <v>42166</v>
      </c>
      <c r="C1085" t="s">
        <v>172</v>
      </c>
      <c r="D1085" s="27">
        <v>44392</v>
      </c>
      <c r="E1085" s="26">
        <v>7799000</v>
      </c>
      <c r="F1085" s="26">
        <f t="shared" si="16"/>
        <v>7.7990000000000004</v>
      </c>
      <c r="G1085" t="s">
        <v>103</v>
      </c>
    </row>
    <row r="1086" spans="1:7" x14ac:dyDescent="0.2">
      <c r="A1086" s="27">
        <v>42164</v>
      </c>
      <c r="B1086" s="27">
        <v>42166</v>
      </c>
      <c r="C1086" t="s">
        <v>444</v>
      </c>
      <c r="D1086" s="27">
        <v>47192</v>
      </c>
      <c r="E1086" s="26">
        <v>13790300</v>
      </c>
      <c r="F1086" s="26">
        <f t="shared" si="16"/>
        <v>13.7903</v>
      </c>
      <c r="G1086" t="s">
        <v>103</v>
      </c>
    </row>
    <row r="1087" spans="1:7" x14ac:dyDescent="0.2">
      <c r="A1087" s="27">
        <v>42171</v>
      </c>
      <c r="B1087" s="27">
        <v>42173</v>
      </c>
      <c r="C1087" t="s">
        <v>527</v>
      </c>
      <c r="D1087" s="27">
        <v>42342</v>
      </c>
      <c r="E1087" s="26">
        <v>1051000</v>
      </c>
      <c r="F1087" s="26">
        <f t="shared" si="16"/>
        <v>1.0509999999999999</v>
      </c>
      <c r="G1087" t="s">
        <v>397</v>
      </c>
    </row>
    <row r="1088" spans="1:7" x14ac:dyDescent="0.2">
      <c r="A1088" s="27">
        <v>42171</v>
      </c>
      <c r="B1088" s="27">
        <v>42173</v>
      </c>
      <c r="C1088" t="s">
        <v>511</v>
      </c>
      <c r="D1088" s="27">
        <v>42536</v>
      </c>
      <c r="E1088" s="26">
        <v>2660000</v>
      </c>
      <c r="F1088" s="26">
        <f t="shared" si="16"/>
        <v>2.66</v>
      </c>
      <c r="G1088" t="s">
        <v>396</v>
      </c>
    </row>
    <row r="1089" spans="1:7" x14ac:dyDescent="0.2">
      <c r="A1089" s="27">
        <v>42171</v>
      </c>
      <c r="B1089" s="27">
        <v>42173</v>
      </c>
      <c r="C1089" t="s">
        <v>467</v>
      </c>
      <c r="D1089" s="27">
        <v>44089</v>
      </c>
      <c r="E1089" s="26">
        <v>371000</v>
      </c>
      <c r="F1089" s="26">
        <f t="shared" si="16"/>
        <v>0.371</v>
      </c>
      <c r="G1089" t="s">
        <v>396</v>
      </c>
    </row>
    <row r="1090" spans="1:7" x14ac:dyDescent="0.2">
      <c r="A1090" s="27">
        <v>42171</v>
      </c>
      <c r="B1090" s="27">
        <v>42173</v>
      </c>
      <c r="C1090" t="s">
        <v>512</v>
      </c>
      <c r="D1090" s="27">
        <v>51394</v>
      </c>
      <c r="E1090" s="26">
        <v>385000</v>
      </c>
      <c r="F1090" s="26">
        <f t="shared" si="16"/>
        <v>0.38500000000000001</v>
      </c>
      <c r="G1090" t="s">
        <v>396</v>
      </c>
    </row>
    <row r="1091" spans="1:7" x14ac:dyDescent="0.2">
      <c r="A1091" s="27">
        <v>42178</v>
      </c>
      <c r="B1091" s="27">
        <v>42180</v>
      </c>
      <c r="C1091" t="s">
        <v>521</v>
      </c>
      <c r="D1091" s="27">
        <v>42461</v>
      </c>
      <c r="E1091" s="26">
        <v>2650000</v>
      </c>
      <c r="F1091" s="26">
        <f t="shared" ref="F1091:F1154" si="17">E1091/1000000</f>
        <v>2.65</v>
      </c>
      <c r="G1091" t="s">
        <v>324</v>
      </c>
    </row>
    <row r="1092" spans="1:7" x14ac:dyDescent="0.2">
      <c r="A1092" s="27">
        <v>42178</v>
      </c>
      <c r="B1092" s="27">
        <v>42180</v>
      </c>
      <c r="C1092" t="s">
        <v>172</v>
      </c>
      <c r="D1092" s="27">
        <v>44392</v>
      </c>
      <c r="E1092" s="26">
        <v>8221000</v>
      </c>
      <c r="F1092" s="26">
        <f t="shared" si="17"/>
        <v>8.2210000000000001</v>
      </c>
      <c r="G1092" t="s">
        <v>103</v>
      </c>
    </row>
    <row r="1093" spans="1:7" x14ac:dyDescent="0.2">
      <c r="A1093" s="27">
        <v>42178</v>
      </c>
      <c r="B1093" s="27">
        <v>42180</v>
      </c>
      <c r="C1093" t="s">
        <v>189</v>
      </c>
      <c r="D1093" s="27">
        <v>46280</v>
      </c>
      <c r="E1093" s="26">
        <v>16497500</v>
      </c>
      <c r="F1093" s="26">
        <f t="shared" si="17"/>
        <v>16.497499999999999</v>
      </c>
      <c r="G1093" t="s">
        <v>103</v>
      </c>
    </row>
    <row r="1094" spans="1:7" x14ac:dyDescent="0.2">
      <c r="A1094" s="27">
        <v>42178</v>
      </c>
      <c r="B1094" s="27">
        <v>42180</v>
      </c>
      <c r="C1094" t="s">
        <v>444</v>
      </c>
      <c r="D1094" s="27">
        <v>47192</v>
      </c>
      <c r="E1094" s="26">
        <v>9442500</v>
      </c>
      <c r="F1094" s="26">
        <f t="shared" si="17"/>
        <v>9.4425000000000008</v>
      </c>
      <c r="G1094" t="s">
        <v>103</v>
      </c>
    </row>
    <row r="1095" spans="1:7" x14ac:dyDescent="0.2">
      <c r="A1095" s="27">
        <v>42178</v>
      </c>
      <c r="B1095" s="27">
        <v>42180</v>
      </c>
      <c r="C1095" t="s">
        <v>437</v>
      </c>
      <c r="D1095" s="27">
        <v>49018</v>
      </c>
      <c r="E1095" s="26">
        <v>3196500</v>
      </c>
      <c r="F1095" s="26">
        <f t="shared" si="17"/>
        <v>3.1964999999999999</v>
      </c>
      <c r="G1095" t="s">
        <v>103</v>
      </c>
    </row>
    <row r="1096" spans="1:7" x14ac:dyDescent="0.2">
      <c r="A1096" s="27">
        <v>42179</v>
      </c>
      <c r="B1096" s="27">
        <v>42184</v>
      </c>
      <c r="C1096" t="s">
        <v>530</v>
      </c>
      <c r="D1096" s="27">
        <v>44011</v>
      </c>
      <c r="E1096" s="26">
        <v>1000000</v>
      </c>
      <c r="F1096" s="26">
        <f t="shared" si="17"/>
        <v>1</v>
      </c>
      <c r="G1096" t="s">
        <v>109</v>
      </c>
    </row>
    <row r="1097" spans="1:7" x14ac:dyDescent="0.2">
      <c r="A1097" s="27">
        <v>42184</v>
      </c>
      <c r="B1097" s="27">
        <v>42187</v>
      </c>
      <c r="C1097" t="s">
        <v>454</v>
      </c>
      <c r="D1097" s="27">
        <v>42870</v>
      </c>
      <c r="E1097" s="26">
        <v>11625862.9</v>
      </c>
      <c r="F1097" s="26">
        <f t="shared" si="17"/>
        <v>11.6258629</v>
      </c>
      <c r="G1097" t="s">
        <v>459</v>
      </c>
    </row>
    <row r="1098" spans="1:7" x14ac:dyDescent="0.2">
      <c r="A1098" s="27">
        <v>42185</v>
      </c>
      <c r="B1098" s="27">
        <v>42187</v>
      </c>
      <c r="C1098" t="s">
        <v>531</v>
      </c>
      <c r="D1098" s="27">
        <v>42384</v>
      </c>
      <c r="E1098" s="26">
        <v>1101000</v>
      </c>
      <c r="F1098" s="26">
        <f t="shared" si="17"/>
        <v>1.101</v>
      </c>
      <c r="G1098" t="s">
        <v>397</v>
      </c>
    </row>
    <row r="1099" spans="1:7" x14ac:dyDescent="0.2">
      <c r="A1099" s="27">
        <v>42185</v>
      </c>
      <c r="B1099" s="27">
        <v>42187</v>
      </c>
      <c r="C1099" t="s">
        <v>511</v>
      </c>
      <c r="D1099" s="27">
        <v>42536</v>
      </c>
      <c r="E1099" s="26">
        <v>2241000</v>
      </c>
      <c r="F1099" s="26">
        <f t="shared" si="17"/>
        <v>2.2410000000000001</v>
      </c>
      <c r="G1099" t="s">
        <v>396</v>
      </c>
    </row>
    <row r="1100" spans="1:7" x14ac:dyDescent="0.2">
      <c r="A1100" s="27">
        <v>42185</v>
      </c>
      <c r="B1100" s="27">
        <v>42187</v>
      </c>
      <c r="C1100" t="s">
        <v>467</v>
      </c>
      <c r="D1100" s="27">
        <v>44089</v>
      </c>
      <c r="E1100" s="26">
        <v>382000</v>
      </c>
      <c r="F1100" s="26">
        <f t="shared" si="17"/>
        <v>0.38200000000000001</v>
      </c>
      <c r="G1100" t="s">
        <v>396</v>
      </c>
    </row>
    <row r="1101" spans="1:7" x14ac:dyDescent="0.2">
      <c r="A1101" s="27">
        <v>42185</v>
      </c>
      <c r="B1101" s="27">
        <v>42187</v>
      </c>
      <c r="C1101" t="s">
        <v>512</v>
      </c>
      <c r="D1101" s="27">
        <v>51394</v>
      </c>
      <c r="E1101" s="26">
        <v>149000</v>
      </c>
      <c r="F1101" s="26">
        <f t="shared" si="17"/>
        <v>0.14899999999999999</v>
      </c>
      <c r="G1101" t="s">
        <v>396</v>
      </c>
    </row>
    <row r="1102" spans="1:7" x14ac:dyDescent="0.2">
      <c r="A1102" s="27">
        <v>42188</v>
      </c>
      <c r="B1102" s="27">
        <v>42193</v>
      </c>
      <c r="C1102" t="s">
        <v>532</v>
      </c>
      <c r="D1102" s="27">
        <v>45846</v>
      </c>
      <c r="E1102" s="26">
        <v>2000000</v>
      </c>
      <c r="F1102" s="26">
        <f t="shared" si="17"/>
        <v>2</v>
      </c>
      <c r="G1102" t="s">
        <v>109</v>
      </c>
    </row>
    <row r="1103" spans="1:7" x14ac:dyDescent="0.2">
      <c r="A1103" s="27">
        <v>42192</v>
      </c>
      <c r="B1103" s="27">
        <v>42194</v>
      </c>
      <c r="C1103" t="s">
        <v>533</v>
      </c>
      <c r="D1103" s="27">
        <v>42285</v>
      </c>
      <c r="E1103" s="26">
        <v>2372000</v>
      </c>
      <c r="F1103" s="26">
        <f t="shared" si="17"/>
        <v>2.3719999999999999</v>
      </c>
      <c r="G1103" t="s">
        <v>323</v>
      </c>
    </row>
    <row r="1104" spans="1:7" x14ac:dyDescent="0.2">
      <c r="A1104" s="27">
        <v>42192</v>
      </c>
      <c r="B1104" s="27">
        <v>42194</v>
      </c>
      <c r="C1104" t="s">
        <v>534</v>
      </c>
      <c r="D1104" s="27">
        <v>42559</v>
      </c>
      <c r="E1104" s="26">
        <v>2550000</v>
      </c>
      <c r="F1104" s="26">
        <f t="shared" si="17"/>
        <v>2.5499999999999998</v>
      </c>
      <c r="G1104" t="s">
        <v>324</v>
      </c>
    </row>
    <row r="1105" spans="1:7" x14ac:dyDescent="0.2">
      <c r="A1105" s="27">
        <v>42192</v>
      </c>
      <c r="B1105" s="27">
        <v>42194</v>
      </c>
      <c r="C1105" t="s">
        <v>189</v>
      </c>
      <c r="D1105" s="27">
        <v>46280</v>
      </c>
      <c r="E1105" s="26">
        <v>12465000</v>
      </c>
      <c r="F1105" s="26">
        <f t="shared" si="17"/>
        <v>12.465</v>
      </c>
      <c r="G1105" t="s">
        <v>103</v>
      </c>
    </row>
    <row r="1106" spans="1:7" x14ac:dyDescent="0.2">
      <c r="A1106" s="27">
        <v>42192</v>
      </c>
      <c r="B1106" s="27">
        <v>42194</v>
      </c>
      <c r="C1106" t="s">
        <v>535</v>
      </c>
      <c r="D1106" s="27">
        <v>49810</v>
      </c>
      <c r="E1106" s="26">
        <v>9033500</v>
      </c>
      <c r="F1106" s="26">
        <f t="shared" si="17"/>
        <v>9.0335000000000001</v>
      </c>
      <c r="G1106" t="s">
        <v>103</v>
      </c>
    </row>
    <row r="1107" spans="1:7" x14ac:dyDescent="0.2">
      <c r="A1107" s="27">
        <v>42208</v>
      </c>
      <c r="B1107" s="27">
        <v>42215</v>
      </c>
      <c r="C1107" t="s">
        <v>536</v>
      </c>
      <c r="D1107" s="27">
        <v>45868</v>
      </c>
      <c r="E1107" s="26">
        <v>35250445.647000007</v>
      </c>
      <c r="F1107" s="26">
        <f t="shared" si="17"/>
        <v>35.250445647000006</v>
      </c>
      <c r="G1107" t="s">
        <v>505</v>
      </c>
    </row>
    <row r="1108" spans="1:7" x14ac:dyDescent="0.2">
      <c r="A1108" s="27">
        <v>42213</v>
      </c>
      <c r="B1108" s="27">
        <v>42215</v>
      </c>
      <c r="C1108" t="s">
        <v>531</v>
      </c>
      <c r="D1108" s="27">
        <v>42384</v>
      </c>
      <c r="E1108" s="26">
        <v>1551000</v>
      </c>
      <c r="F1108" s="26">
        <f t="shared" si="17"/>
        <v>1.5509999999999999</v>
      </c>
      <c r="G1108" t="s">
        <v>397</v>
      </c>
    </row>
    <row r="1109" spans="1:7" x14ac:dyDescent="0.2">
      <c r="A1109" s="27">
        <v>42213</v>
      </c>
      <c r="B1109" s="27">
        <v>42215</v>
      </c>
      <c r="C1109" t="s">
        <v>511</v>
      </c>
      <c r="D1109" s="27">
        <v>42536</v>
      </c>
      <c r="E1109" s="26">
        <v>2121000</v>
      </c>
      <c r="F1109" s="26">
        <f t="shared" si="17"/>
        <v>2.121</v>
      </c>
      <c r="G1109" t="s">
        <v>396</v>
      </c>
    </row>
    <row r="1110" spans="1:7" x14ac:dyDescent="0.2">
      <c r="A1110" s="27">
        <v>42213</v>
      </c>
      <c r="B1110" s="27">
        <v>42215</v>
      </c>
      <c r="C1110" t="s">
        <v>467</v>
      </c>
      <c r="D1110" s="27">
        <v>44089</v>
      </c>
      <c r="E1110" s="26">
        <v>535000</v>
      </c>
      <c r="F1110" s="26">
        <f t="shared" si="17"/>
        <v>0.53500000000000003</v>
      </c>
      <c r="G1110" t="s">
        <v>396</v>
      </c>
    </row>
    <row r="1111" spans="1:7" x14ac:dyDescent="0.2">
      <c r="A1111" s="27">
        <v>42213</v>
      </c>
      <c r="B1111" s="27">
        <v>42215</v>
      </c>
      <c r="C1111" t="s">
        <v>512</v>
      </c>
      <c r="D1111" s="27">
        <v>51394</v>
      </c>
      <c r="E1111" s="26">
        <v>285000</v>
      </c>
      <c r="F1111" s="26">
        <f t="shared" si="17"/>
        <v>0.28499999999999998</v>
      </c>
      <c r="G1111" t="s">
        <v>396</v>
      </c>
    </row>
    <row r="1112" spans="1:7" x14ac:dyDescent="0.2">
      <c r="A1112" s="27">
        <v>42213</v>
      </c>
      <c r="B1112" s="27">
        <v>42215</v>
      </c>
      <c r="C1112" t="s">
        <v>537</v>
      </c>
      <c r="D1112" s="27">
        <v>43125</v>
      </c>
      <c r="E1112" s="26">
        <v>2235000</v>
      </c>
      <c r="F1112" s="26">
        <f t="shared" si="17"/>
        <v>2.2349999999999999</v>
      </c>
      <c r="G1112" t="s">
        <v>396</v>
      </c>
    </row>
    <row r="1113" spans="1:7" x14ac:dyDescent="0.2">
      <c r="A1113" s="27">
        <v>42220</v>
      </c>
      <c r="B1113" s="27">
        <v>42222</v>
      </c>
      <c r="C1113" t="s">
        <v>503</v>
      </c>
      <c r="D1113" s="27">
        <v>42313</v>
      </c>
      <c r="E1113" s="26">
        <v>2650000</v>
      </c>
      <c r="F1113" s="26">
        <f t="shared" si="17"/>
        <v>2.65</v>
      </c>
      <c r="G1113" t="s">
        <v>324</v>
      </c>
    </row>
    <row r="1114" spans="1:7" x14ac:dyDescent="0.2">
      <c r="A1114" s="27">
        <v>42220</v>
      </c>
      <c r="B1114" s="27">
        <v>42222</v>
      </c>
      <c r="C1114" t="s">
        <v>538</v>
      </c>
      <c r="D1114" s="27">
        <v>42587</v>
      </c>
      <c r="E1114" s="26">
        <v>2476000</v>
      </c>
      <c r="F1114" s="26">
        <f t="shared" si="17"/>
        <v>2.476</v>
      </c>
      <c r="G1114" t="s">
        <v>324</v>
      </c>
    </row>
    <row r="1115" spans="1:7" x14ac:dyDescent="0.2">
      <c r="A1115" s="27">
        <v>42220</v>
      </c>
      <c r="B1115" s="27">
        <v>42222</v>
      </c>
      <c r="C1115" t="s">
        <v>172</v>
      </c>
      <c r="D1115" s="27">
        <v>44392</v>
      </c>
      <c r="E1115" s="26">
        <v>16466000</v>
      </c>
      <c r="F1115" s="26">
        <f t="shared" si="17"/>
        <v>16.466000000000001</v>
      </c>
      <c r="G1115" t="s">
        <v>103</v>
      </c>
    </row>
    <row r="1116" spans="1:7" x14ac:dyDescent="0.2">
      <c r="A1116" s="27">
        <v>42220</v>
      </c>
      <c r="B1116" s="27">
        <v>42222</v>
      </c>
      <c r="C1116" t="s">
        <v>539</v>
      </c>
      <c r="D1116" s="27">
        <v>47983</v>
      </c>
      <c r="E1116" s="26">
        <v>6470000</v>
      </c>
      <c r="F1116" s="26">
        <f t="shared" si="17"/>
        <v>6.47</v>
      </c>
      <c r="G1116" t="s">
        <v>103</v>
      </c>
    </row>
    <row r="1117" spans="1:7" x14ac:dyDescent="0.2">
      <c r="A1117" s="27">
        <v>42220</v>
      </c>
      <c r="B1117" s="27">
        <v>42229</v>
      </c>
      <c r="C1117" t="s">
        <v>540</v>
      </c>
      <c r="D1117" s="27">
        <v>43325</v>
      </c>
      <c r="E1117" s="26">
        <v>2487150</v>
      </c>
      <c r="F1117" s="26">
        <f t="shared" si="17"/>
        <v>2.4871500000000002</v>
      </c>
      <c r="G1117" t="s">
        <v>108</v>
      </c>
    </row>
    <row r="1118" spans="1:7" x14ac:dyDescent="0.2">
      <c r="A1118" s="27">
        <v>42220</v>
      </c>
      <c r="B1118" s="27">
        <v>42229</v>
      </c>
      <c r="C1118" t="s">
        <v>541</v>
      </c>
      <c r="D1118" s="27">
        <v>44056</v>
      </c>
      <c r="E1118" s="26">
        <v>2487150</v>
      </c>
      <c r="F1118" s="26">
        <f t="shared" si="17"/>
        <v>2.4871500000000002</v>
      </c>
      <c r="G1118" t="s">
        <v>108</v>
      </c>
    </row>
    <row r="1119" spans="1:7" x14ac:dyDescent="0.2">
      <c r="A1119" s="27">
        <v>42220</v>
      </c>
      <c r="B1119" s="27">
        <v>42229</v>
      </c>
      <c r="C1119" t="s">
        <v>542</v>
      </c>
      <c r="D1119" s="27">
        <v>45882</v>
      </c>
      <c r="E1119" s="26">
        <v>6079700</v>
      </c>
      <c r="F1119" s="26">
        <f t="shared" si="17"/>
        <v>6.0796999999999999</v>
      </c>
      <c r="G1119" t="s">
        <v>108</v>
      </c>
    </row>
    <row r="1120" spans="1:7" x14ac:dyDescent="0.2">
      <c r="A1120" s="27">
        <v>42227</v>
      </c>
      <c r="B1120" s="27">
        <v>42229</v>
      </c>
      <c r="C1120" t="s">
        <v>543</v>
      </c>
      <c r="D1120" s="27">
        <v>42405</v>
      </c>
      <c r="E1120" s="26">
        <v>3131000</v>
      </c>
      <c r="F1120" s="26">
        <f t="shared" si="17"/>
        <v>3.1309999999999998</v>
      </c>
      <c r="G1120" t="s">
        <v>397</v>
      </c>
    </row>
    <row r="1121" spans="1:7" x14ac:dyDescent="0.2">
      <c r="A1121" s="27">
        <v>42227</v>
      </c>
      <c r="B1121" s="27">
        <v>42229</v>
      </c>
      <c r="C1121" t="s">
        <v>511</v>
      </c>
      <c r="D1121" s="27">
        <v>42536</v>
      </c>
      <c r="E1121" s="26">
        <v>4185000</v>
      </c>
      <c r="F1121" s="26">
        <f t="shared" si="17"/>
        <v>4.1849999999999996</v>
      </c>
      <c r="G1121" t="s">
        <v>396</v>
      </c>
    </row>
    <row r="1122" spans="1:7" x14ac:dyDescent="0.2">
      <c r="A1122" s="27">
        <v>42227</v>
      </c>
      <c r="B1122" s="27">
        <v>42229</v>
      </c>
      <c r="C1122" t="s">
        <v>467</v>
      </c>
      <c r="D1122" s="27">
        <v>44089</v>
      </c>
      <c r="E1122" s="26">
        <v>1005000</v>
      </c>
      <c r="F1122" s="26">
        <f t="shared" si="17"/>
        <v>1.0049999999999999</v>
      </c>
      <c r="G1122" t="s">
        <v>396</v>
      </c>
    </row>
    <row r="1123" spans="1:7" x14ac:dyDescent="0.2">
      <c r="A1123" s="27">
        <v>42227</v>
      </c>
      <c r="B1123" s="27">
        <v>42229</v>
      </c>
      <c r="C1123" t="s">
        <v>512</v>
      </c>
      <c r="D1123" s="27">
        <v>51394</v>
      </c>
      <c r="E1123" s="26">
        <v>40000</v>
      </c>
      <c r="F1123" s="26">
        <f t="shared" si="17"/>
        <v>0.04</v>
      </c>
      <c r="G1123" t="s">
        <v>396</v>
      </c>
    </row>
    <row r="1124" spans="1:7" x14ac:dyDescent="0.2">
      <c r="A1124" s="27">
        <v>42227</v>
      </c>
      <c r="B1124" s="27">
        <v>42229</v>
      </c>
      <c r="C1124" t="s">
        <v>537</v>
      </c>
      <c r="D1124" s="27">
        <v>43125</v>
      </c>
      <c r="E1124" s="26">
        <v>3465000</v>
      </c>
      <c r="F1124" s="26">
        <f t="shared" si="17"/>
        <v>3.4649999999999999</v>
      </c>
      <c r="G1124" t="s">
        <v>396</v>
      </c>
    </row>
    <row r="1125" spans="1:7" x14ac:dyDescent="0.2">
      <c r="A1125" s="27">
        <v>42234</v>
      </c>
      <c r="B1125" s="27">
        <v>42236</v>
      </c>
      <c r="C1125" t="s">
        <v>525</v>
      </c>
      <c r="D1125" s="27">
        <v>42313</v>
      </c>
      <c r="E1125" s="26">
        <v>4805000</v>
      </c>
      <c r="F1125" s="26">
        <f t="shared" si="17"/>
        <v>4.8049999999999997</v>
      </c>
      <c r="G1125" t="s">
        <v>324</v>
      </c>
    </row>
    <row r="1126" spans="1:7" x14ac:dyDescent="0.2">
      <c r="A1126" s="27">
        <v>42234</v>
      </c>
      <c r="B1126" s="27">
        <v>42236</v>
      </c>
      <c r="C1126" t="s">
        <v>172</v>
      </c>
      <c r="D1126" s="27">
        <v>44392</v>
      </c>
      <c r="E1126" s="26">
        <v>7830000</v>
      </c>
      <c r="F1126" s="26">
        <f t="shared" si="17"/>
        <v>7.83</v>
      </c>
      <c r="G1126" t="s">
        <v>103</v>
      </c>
    </row>
    <row r="1127" spans="1:7" x14ac:dyDescent="0.2">
      <c r="A1127" s="27">
        <v>42234</v>
      </c>
      <c r="B1127" s="27">
        <v>42236</v>
      </c>
      <c r="C1127" t="s">
        <v>189</v>
      </c>
      <c r="D1127" s="27">
        <v>46280</v>
      </c>
      <c r="E1127" s="26">
        <v>6495000</v>
      </c>
      <c r="F1127" s="26">
        <f t="shared" si="17"/>
        <v>6.4950000000000001</v>
      </c>
      <c r="G1127" t="s">
        <v>103</v>
      </c>
    </row>
    <row r="1128" spans="1:7" x14ac:dyDescent="0.2">
      <c r="A1128" s="27">
        <v>42234</v>
      </c>
      <c r="B1128" s="27">
        <v>42236</v>
      </c>
      <c r="C1128" t="s">
        <v>539</v>
      </c>
      <c r="D1128" s="27">
        <v>47983</v>
      </c>
      <c r="E1128" s="26">
        <v>1755000</v>
      </c>
      <c r="F1128" s="26">
        <f t="shared" si="17"/>
        <v>1.7549999999999999</v>
      </c>
      <c r="G1128" t="s">
        <v>103</v>
      </c>
    </row>
    <row r="1129" spans="1:7" x14ac:dyDescent="0.2">
      <c r="A1129" s="27">
        <v>42241</v>
      </c>
      <c r="B1129" s="27">
        <v>42243</v>
      </c>
      <c r="C1129" t="s">
        <v>543</v>
      </c>
      <c r="D1129" s="27">
        <v>42405</v>
      </c>
      <c r="E1129" s="26">
        <v>2126000</v>
      </c>
      <c r="F1129" s="26">
        <f t="shared" si="17"/>
        <v>2.1259999999999999</v>
      </c>
      <c r="G1129" t="s">
        <v>397</v>
      </c>
    </row>
    <row r="1130" spans="1:7" x14ac:dyDescent="0.2">
      <c r="A1130" s="27">
        <v>42241</v>
      </c>
      <c r="B1130" s="27">
        <v>42243</v>
      </c>
      <c r="C1130" t="s">
        <v>511</v>
      </c>
      <c r="D1130" s="27">
        <v>42536</v>
      </c>
      <c r="E1130" s="26">
        <v>1605000</v>
      </c>
      <c r="F1130" s="26">
        <f t="shared" si="17"/>
        <v>1.605</v>
      </c>
      <c r="G1130" t="s">
        <v>396</v>
      </c>
    </row>
    <row r="1131" spans="1:7" x14ac:dyDescent="0.2">
      <c r="A1131" s="27">
        <v>42241</v>
      </c>
      <c r="B1131" s="27">
        <v>42243</v>
      </c>
      <c r="C1131" t="s">
        <v>537</v>
      </c>
      <c r="D1131" s="27">
        <v>43125</v>
      </c>
      <c r="E1131" s="26">
        <v>1945000</v>
      </c>
      <c r="F1131" s="26">
        <f t="shared" si="17"/>
        <v>1.9450000000000001</v>
      </c>
      <c r="G1131" t="s">
        <v>396</v>
      </c>
    </row>
    <row r="1132" spans="1:7" x14ac:dyDescent="0.2">
      <c r="A1132" s="27">
        <v>42241</v>
      </c>
      <c r="B1132" s="27">
        <v>42243</v>
      </c>
      <c r="C1132" t="s">
        <v>467</v>
      </c>
      <c r="D1132" s="27">
        <v>44089</v>
      </c>
      <c r="E1132" s="26">
        <v>632000</v>
      </c>
      <c r="F1132" s="26">
        <f t="shared" si="17"/>
        <v>0.63200000000000001</v>
      </c>
      <c r="G1132" t="s">
        <v>396</v>
      </c>
    </row>
    <row r="1133" spans="1:7" x14ac:dyDescent="0.2">
      <c r="A1133" s="27">
        <v>42248</v>
      </c>
      <c r="B1133" s="27">
        <v>42250</v>
      </c>
      <c r="C1133" t="s">
        <v>544</v>
      </c>
      <c r="D1133" s="27">
        <v>42340</v>
      </c>
      <c r="E1133" s="26">
        <v>2950000</v>
      </c>
      <c r="F1133" s="26">
        <f t="shared" si="17"/>
        <v>2.95</v>
      </c>
      <c r="G1133" t="s">
        <v>323</v>
      </c>
    </row>
    <row r="1134" spans="1:7" x14ac:dyDescent="0.2">
      <c r="A1134" s="27">
        <v>42248</v>
      </c>
      <c r="B1134" s="27">
        <v>42250</v>
      </c>
      <c r="C1134" t="s">
        <v>545</v>
      </c>
      <c r="D1134" s="27">
        <v>42615</v>
      </c>
      <c r="E1134" s="26">
        <v>3245000</v>
      </c>
      <c r="F1134" s="26">
        <f t="shared" si="17"/>
        <v>3.2450000000000001</v>
      </c>
      <c r="G1134" t="s">
        <v>324</v>
      </c>
    </row>
    <row r="1135" spans="1:7" x14ac:dyDescent="0.2">
      <c r="A1135" s="27">
        <v>42248</v>
      </c>
      <c r="B1135" s="27">
        <v>42250</v>
      </c>
      <c r="C1135" t="s">
        <v>172</v>
      </c>
      <c r="D1135" s="27">
        <v>44392</v>
      </c>
      <c r="E1135" s="26">
        <v>4360000</v>
      </c>
      <c r="F1135" s="26">
        <f t="shared" si="17"/>
        <v>4.3600000000000003</v>
      </c>
      <c r="G1135" t="s">
        <v>103</v>
      </c>
    </row>
    <row r="1136" spans="1:7" x14ac:dyDescent="0.2">
      <c r="A1136" s="27">
        <v>42248</v>
      </c>
      <c r="B1136" s="27">
        <v>42250</v>
      </c>
      <c r="C1136" t="s">
        <v>189</v>
      </c>
      <c r="D1136" s="27">
        <v>46280</v>
      </c>
      <c r="E1136" s="26">
        <v>3793000</v>
      </c>
      <c r="F1136" s="26">
        <f t="shared" si="17"/>
        <v>3.7930000000000001</v>
      </c>
      <c r="G1136" t="s">
        <v>103</v>
      </c>
    </row>
    <row r="1137" spans="1:7" x14ac:dyDescent="0.2">
      <c r="A1137" s="27">
        <v>42248</v>
      </c>
      <c r="B1137" s="27">
        <v>42250</v>
      </c>
      <c r="C1137" t="s">
        <v>535</v>
      </c>
      <c r="D1137" s="27">
        <v>49810</v>
      </c>
      <c r="E1137" s="26">
        <v>2033200</v>
      </c>
      <c r="F1137" s="26">
        <f t="shared" si="17"/>
        <v>2.0331999999999999</v>
      </c>
      <c r="G1137" t="s">
        <v>103</v>
      </c>
    </row>
    <row r="1138" spans="1:7" x14ac:dyDescent="0.2">
      <c r="A1138" s="27">
        <v>42255</v>
      </c>
      <c r="B1138" s="27">
        <v>42257</v>
      </c>
      <c r="C1138" t="s">
        <v>546</v>
      </c>
      <c r="D1138" s="27">
        <v>42438</v>
      </c>
      <c r="E1138" s="26">
        <v>1660000</v>
      </c>
      <c r="F1138" s="26">
        <f t="shared" si="17"/>
        <v>1.66</v>
      </c>
      <c r="G1138" t="s">
        <v>397</v>
      </c>
    </row>
    <row r="1139" spans="1:7" x14ac:dyDescent="0.2">
      <c r="A1139" s="27">
        <v>42255</v>
      </c>
      <c r="B1139" s="27">
        <v>42257</v>
      </c>
      <c r="C1139" t="s">
        <v>511</v>
      </c>
      <c r="D1139" s="27">
        <v>42536</v>
      </c>
      <c r="E1139" s="26">
        <v>680000</v>
      </c>
      <c r="F1139" s="26">
        <f t="shared" si="17"/>
        <v>0.68</v>
      </c>
      <c r="G1139" t="s">
        <v>396</v>
      </c>
    </row>
    <row r="1140" spans="1:7" x14ac:dyDescent="0.2">
      <c r="A1140" s="27">
        <v>42255</v>
      </c>
      <c r="B1140" s="27">
        <v>42257</v>
      </c>
      <c r="C1140" t="s">
        <v>537</v>
      </c>
      <c r="D1140" s="27">
        <v>43125</v>
      </c>
      <c r="E1140" s="26">
        <v>1835000</v>
      </c>
      <c r="F1140" s="26">
        <f t="shared" si="17"/>
        <v>1.835</v>
      </c>
      <c r="G1140" t="s">
        <v>396</v>
      </c>
    </row>
    <row r="1141" spans="1:7" x14ac:dyDescent="0.2">
      <c r="A1141" s="27">
        <v>42255</v>
      </c>
      <c r="B1141" s="27">
        <v>42257</v>
      </c>
      <c r="C1141" t="s">
        <v>467</v>
      </c>
      <c r="D1141" s="27">
        <v>44089</v>
      </c>
      <c r="E1141" s="26">
        <v>670000</v>
      </c>
      <c r="F1141" s="26">
        <f t="shared" si="17"/>
        <v>0.67</v>
      </c>
      <c r="G1141" t="s">
        <v>396</v>
      </c>
    </row>
    <row r="1142" spans="1:7" x14ac:dyDescent="0.2">
      <c r="A1142" s="27">
        <v>42262</v>
      </c>
      <c r="B1142" s="27">
        <v>42264</v>
      </c>
      <c r="C1142" t="s">
        <v>529</v>
      </c>
      <c r="D1142" s="27">
        <v>42531</v>
      </c>
      <c r="E1142" s="26">
        <v>2210000</v>
      </c>
      <c r="F1142" s="26">
        <f t="shared" si="17"/>
        <v>2.21</v>
      </c>
      <c r="G1142" t="s">
        <v>324</v>
      </c>
    </row>
    <row r="1143" spans="1:7" x14ac:dyDescent="0.2">
      <c r="A1143" s="27">
        <v>42262</v>
      </c>
      <c r="B1143" s="27">
        <v>42264</v>
      </c>
      <c r="C1143" t="s">
        <v>172</v>
      </c>
      <c r="D1143" s="27">
        <v>44392</v>
      </c>
      <c r="E1143" s="26">
        <v>2644000</v>
      </c>
      <c r="F1143" s="26">
        <f t="shared" si="17"/>
        <v>2.6440000000000001</v>
      </c>
      <c r="G1143" t="s">
        <v>103</v>
      </c>
    </row>
    <row r="1144" spans="1:7" x14ac:dyDescent="0.2">
      <c r="A1144" s="27">
        <v>42262</v>
      </c>
      <c r="B1144" s="27">
        <v>42264</v>
      </c>
      <c r="C1144" t="s">
        <v>539</v>
      </c>
      <c r="D1144" s="27">
        <v>47983</v>
      </c>
      <c r="E1144" s="26">
        <v>925000</v>
      </c>
      <c r="F1144" s="26">
        <f t="shared" si="17"/>
        <v>0.92500000000000004</v>
      </c>
      <c r="G1144" t="s">
        <v>103</v>
      </c>
    </row>
    <row r="1145" spans="1:7" x14ac:dyDescent="0.2">
      <c r="A1145" s="27">
        <v>42262</v>
      </c>
      <c r="B1145" s="27">
        <v>42264</v>
      </c>
      <c r="C1145" t="s">
        <v>427</v>
      </c>
      <c r="D1145" s="27">
        <v>52642</v>
      </c>
      <c r="E1145" s="26">
        <v>2665000</v>
      </c>
      <c r="F1145" s="26">
        <f t="shared" si="17"/>
        <v>2.665</v>
      </c>
      <c r="G1145" t="s">
        <v>103</v>
      </c>
    </row>
    <row r="1146" spans="1:7" x14ac:dyDescent="0.2">
      <c r="A1146" s="27">
        <v>42269</v>
      </c>
      <c r="B1146" s="27">
        <v>42272</v>
      </c>
      <c r="C1146" t="s">
        <v>546</v>
      </c>
      <c r="D1146" s="27">
        <v>42438</v>
      </c>
      <c r="E1146" s="26">
        <v>1151000</v>
      </c>
      <c r="F1146" s="26">
        <f t="shared" si="17"/>
        <v>1.151</v>
      </c>
      <c r="G1146" t="s">
        <v>397</v>
      </c>
    </row>
    <row r="1147" spans="1:7" x14ac:dyDescent="0.2">
      <c r="A1147" s="27">
        <v>42269</v>
      </c>
      <c r="B1147" s="27">
        <v>42272</v>
      </c>
      <c r="C1147" t="s">
        <v>511</v>
      </c>
      <c r="D1147" s="27">
        <v>42536</v>
      </c>
      <c r="E1147" s="26">
        <v>926000</v>
      </c>
      <c r="F1147" s="26">
        <f t="shared" si="17"/>
        <v>0.92600000000000005</v>
      </c>
      <c r="G1147" t="s">
        <v>396</v>
      </c>
    </row>
    <row r="1148" spans="1:7" x14ac:dyDescent="0.2">
      <c r="A1148" s="27">
        <v>42269</v>
      </c>
      <c r="B1148" s="27">
        <v>42272</v>
      </c>
      <c r="C1148" t="s">
        <v>537</v>
      </c>
      <c r="D1148" s="27">
        <v>43125</v>
      </c>
      <c r="E1148" s="26">
        <v>1784500</v>
      </c>
      <c r="F1148" s="26">
        <f t="shared" si="17"/>
        <v>1.7845</v>
      </c>
      <c r="G1148" t="s">
        <v>396</v>
      </c>
    </row>
    <row r="1149" spans="1:7" x14ac:dyDescent="0.2">
      <c r="A1149" s="27">
        <v>42269</v>
      </c>
      <c r="B1149" s="27">
        <v>42272</v>
      </c>
      <c r="C1149" t="s">
        <v>467</v>
      </c>
      <c r="D1149" s="27">
        <v>44089</v>
      </c>
      <c r="E1149" s="26">
        <v>810000</v>
      </c>
      <c r="F1149" s="26">
        <f t="shared" si="17"/>
        <v>0.81</v>
      </c>
      <c r="G1149" t="s">
        <v>396</v>
      </c>
    </row>
    <row r="1150" spans="1:7" x14ac:dyDescent="0.2">
      <c r="A1150" s="27">
        <v>42276</v>
      </c>
      <c r="B1150" s="27">
        <v>42278</v>
      </c>
      <c r="C1150" t="s">
        <v>534</v>
      </c>
      <c r="D1150" s="27">
        <v>42559</v>
      </c>
      <c r="E1150" s="26">
        <v>1080000</v>
      </c>
      <c r="F1150" s="26">
        <f t="shared" si="17"/>
        <v>1.08</v>
      </c>
      <c r="G1150" t="s">
        <v>324</v>
      </c>
    </row>
    <row r="1151" spans="1:7" x14ac:dyDescent="0.2">
      <c r="A1151" s="27">
        <v>42276</v>
      </c>
      <c r="B1151" s="27">
        <v>42278</v>
      </c>
      <c r="C1151" t="s">
        <v>172</v>
      </c>
      <c r="D1151" s="27">
        <v>44392</v>
      </c>
      <c r="E1151" s="26">
        <v>2990000</v>
      </c>
      <c r="F1151" s="26">
        <f t="shared" si="17"/>
        <v>2.99</v>
      </c>
      <c r="G1151" t="s">
        <v>103</v>
      </c>
    </row>
    <row r="1152" spans="1:7" x14ac:dyDescent="0.2">
      <c r="A1152" s="27">
        <v>42276</v>
      </c>
      <c r="B1152" s="27">
        <v>42278</v>
      </c>
      <c r="C1152" t="s">
        <v>189</v>
      </c>
      <c r="D1152" s="27">
        <v>46280</v>
      </c>
      <c r="E1152" s="26">
        <v>2671000</v>
      </c>
      <c r="F1152" s="26">
        <f t="shared" si="17"/>
        <v>2.6709999999999998</v>
      </c>
      <c r="G1152" t="s">
        <v>103</v>
      </c>
    </row>
    <row r="1153" spans="1:7" x14ac:dyDescent="0.2">
      <c r="A1153" s="27">
        <v>42276</v>
      </c>
      <c r="B1153" s="27">
        <v>42278</v>
      </c>
      <c r="C1153" t="s">
        <v>539</v>
      </c>
      <c r="D1153" s="27">
        <v>47983</v>
      </c>
      <c r="E1153" s="26">
        <v>1513000</v>
      </c>
      <c r="F1153" s="26">
        <f t="shared" si="17"/>
        <v>1.5129999999999999</v>
      </c>
      <c r="G1153" t="s">
        <v>103</v>
      </c>
    </row>
    <row r="1154" spans="1:7" x14ac:dyDescent="0.2">
      <c r="A1154" s="27">
        <v>42282</v>
      </c>
      <c r="B1154" s="27">
        <v>42285</v>
      </c>
      <c r="C1154" t="s">
        <v>547</v>
      </c>
      <c r="D1154" s="27">
        <v>42461</v>
      </c>
      <c r="E1154" s="26">
        <v>1357918</v>
      </c>
      <c r="F1154" s="26">
        <f t="shared" si="17"/>
        <v>1.357918</v>
      </c>
      <c r="G1154" t="s">
        <v>112</v>
      </c>
    </row>
    <row r="1155" spans="1:7" x14ac:dyDescent="0.2">
      <c r="A1155" s="27">
        <v>42283</v>
      </c>
      <c r="B1155" s="27">
        <v>42285</v>
      </c>
      <c r="C1155" t="s">
        <v>548</v>
      </c>
      <c r="D1155" s="27">
        <v>42467</v>
      </c>
      <c r="E1155" s="26">
        <v>2185000</v>
      </c>
      <c r="F1155" s="26">
        <f t="shared" ref="F1155:F1218" si="18">E1155/1000000</f>
        <v>2.1850000000000001</v>
      </c>
      <c r="G1155" t="s">
        <v>397</v>
      </c>
    </row>
    <row r="1156" spans="1:7" x14ac:dyDescent="0.2">
      <c r="A1156" s="27">
        <v>42283</v>
      </c>
      <c r="B1156" s="27">
        <v>42285</v>
      </c>
      <c r="C1156" t="s">
        <v>537</v>
      </c>
      <c r="D1156" s="27">
        <v>43125</v>
      </c>
      <c r="E1156" s="26">
        <v>920000</v>
      </c>
      <c r="F1156" s="26">
        <f t="shared" si="18"/>
        <v>0.92</v>
      </c>
      <c r="G1156" t="s">
        <v>396</v>
      </c>
    </row>
    <row r="1157" spans="1:7" x14ac:dyDescent="0.2">
      <c r="A1157" s="27">
        <v>42283</v>
      </c>
      <c r="B1157" s="27">
        <v>42285</v>
      </c>
      <c r="C1157" t="s">
        <v>467</v>
      </c>
      <c r="D1157" s="27">
        <v>44089</v>
      </c>
      <c r="E1157" s="26">
        <v>1295000</v>
      </c>
      <c r="F1157" s="26">
        <f t="shared" si="18"/>
        <v>1.2949999999999999</v>
      </c>
      <c r="G1157" t="s">
        <v>396</v>
      </c>
    </row>
    <row r="1158" spans="1:7" x14ac:dyDescent="0.2">
      <c r="A1158" s="27">
        <v>42290</v>
      </c>
      <c r="B1158" s="27">
        <v>42293</v>
      </c>
      <c r="C1158" t="s">
        <v>549</v>
      </c>
      <c r="D1158" s="27">
        <v>42384</v>
      </c>
      <c r="E1158" s="26">
        <v>1001000</v>
      </c>
      <c r="F1158" s="26">
        <f t="shared" si="18"/>
        <v>1.0009999999999999</v>
      </c>
      <c r="G1158" t="s">
        <v>323</v>
      </c>
    </row>
    <row r="1159" spans="1:7" x14ac:dyDescent="0.2">
      <c r="A1159" s="27">
        <v>42290</v>
      </c>
      <c r="B1159" s="27">
        <v>42293</v>
      </c>
      <c r="C1159" t="s">
        <v>550</v>
      </c>
      <c r="D1159" s="27">
        <v>42658</v>
      </c>
      <c r="E1159" s="26">
        <v>1580000</v>
      </c>
      <c r="F1159" s="26">
        <f t="shared" si="18"/>
        <v>1.58</v>
      </c>
      <c r="G1159" t="s">
        <v>324</v>
      </c>
    </row>
    <row r="1160" spans="1:7" x14ac:dyDescent="0.2">
      <c r="A1160" s="27">
        <v>42290</v>
      </c>
      <c r="B1160" s="27">
        <v>42293</v>
      </c>
      <c r="C1160" t="s">
        <v>172</v>
      </c>
      <c r="D1160" s="27">
        <v>44392</v>
      </c>
      <c r="E1160" s="26">
        <v>1816000</v>
      </c>
      <c r="F1160" s="26">
        <f t="shared" si="18"/>
        <v>1.8160000000000001</v>
      </c>
      <c r="G1160" t="s">
        <v>103</v>
      </c>
    </row>
    <row r="1161" spans="1:7" x14ac:dyDescent="0.2">
      <c r="A1161" s="27">
        <v>42290</v>
      </c>
      <c r="B1161" s="27">
        <v>42293</v>
      </c>
      <c r="C1161" t="s">
        <v>189</v>
      </c>
      <c r="D1161" s="27">
        <v>46280</v>
      </c>
      <c r="E1161" s="26">
        <v>4624500</v>
      </c>
      <c r="F1161" s="26">
        <f t="shared" si="18"/>
        <v>4.6245000000000003</v>
      </c>
      <c r="G1161" t="s">
        <v>103</v>
      </c>
    </row>
    <row r="1162" spans="1:7" x14ac:dyDescent="0.2">
      <c r="A1162" s="27">
        <v>42290</v>
      </c>
      <c r="B1162" s="27">
        <v>42293</v>
      </c>
      <c r="C1162" t="s">
        <v>535</v>
      </c>
      <c r="D1162" s="27">
        <v>49810</v>
      </c>
      <c r="E1162" s="26">
        <v>2174300</v>
      </c>
      <c r="F1162" s="26">
        <f t="shared" si="18"/>
        <v>2.1743000000000001</v>
      </c>
      <c r="G1162" t="s">
        <v>103</v>
      </c>
    </row>
    <row r="1163" spans="1:7" x14ac:dyDescent="0.2">
      <c r="A1163" s="27">
        <v>42296</v>
      </c>
      <c r="B1163" s="27">
        <v>42298</v>
      </c>
      <c r="C1163" t="s">
        <v>551</v>
      </c>
      <c r="D1163" s="27">
        <v>43388</v>
      </c>
      <c r="E1163" s="26">
        <v>27707470</v>
      </c>
      <c r="F1163" s="26">
        <f t="shared" si="18"/>
        <v>27.707470000000001</v>
      </c>
      <c r="G1163" t="s">
        <v>105</v>
      </c>
    </row>
    <row r="1164" spans="1:7" x14ac:dyDescent="0.2">
      <c r="A1164" s="27">
        <v>42298</v>
      </c>
      <c r="B1164" s="27">
        <v>42303</v>
      </c>
      <c r="C1164" t="s">
        <v>552</v>
      </c>
      <c r="D1164" s="27">
        <v>43490</v>
      </c>
      <c r="E1164" s="26">
        <v>1000000</v>
      </c>
      <c r="F1164" s="26">
        <f t="shared" si="18"/>
        <v>1</v>
      </c>
      <c r="G1164" t="s">
        <v>396</v>
      </c>
    </row>
    <row r="1165" spans="1:7" x14ac:dyDescent="0.2">
      <c r="A1165" s="27">
        <v>42297</v>
      </c>
      <c r="B1165" s="27">
        <v>42299</v>
      </c>
      <c r="C1165" t="s">
        <v>548</v>
      </c>
      <c r="D1165" s="27">
        <v>42467</v>
      </c>
      <c r="E1165" s="26">
        <v>1470000</v>
      </c>
      <c r="F1165" s="26">
        <f t="shared" si="18"/>
        <v>1.47</v>
      </c>
      <c r="G1165" t="s">
        <v>397</v>
      </c>
    </row>
    <row r="1166" spans="1:7" x14ac:dyDescent="0.2">
      <c r="A1166" s="27">
        <v>42297</v>
      </c>
      <c r="B1166" s="27">
        <v>42299</v>
      </c>
      <c r="C1166" t="s">
        <v>537</v>
      </c>
      <c r="D1166" s="27">
        <v>43125</v>
      </c>
      <c r="E1166" s="26">
        <v>653500</v>
      </c>
      <c r="F1166" s="26">
        <f t="shared" si="18"/>
        <v>0.65349999999999997</v>
      </c>
      <c r="G1166" t="s">
        <v>396</v>
      </c>
    </row>
    <row r="1167" spans="1:7" x14ac:dyDescent="0.2">
      <c r="A1167" s="27">
        <v>42297</v>
      </c>
      <c r="B1167" s="27">
        <v>42299</v>
      </c>
      <c r="C1167" t="s">
        <v>467</v>
      </c>
      <c r="D1167" s="27">
        <v>44089</v>
      </c>
      <c r="E1167" s="26">
        <v>867100</v>
      </c>
      <c r="F1167" s="26">
        <f t="shared" si="18"/>
        <v>0.86709999999999998</v>
      </c>
      <c r="G1167" t="s">
        <v>396</v>
      </c>
    </row>
    <row r="1168" spans="1:7" x14ac:dyDescent="0.2">
      <c r="A1168" s="27">
        <v>42304</v>
      </c>
      <c r="B1168" s="27">
        <v>42306</v>
      </c>
      <c r="C1168" t="s">
        <v>534</v>
      </c>
      <c r="D1168" s="27">
        <v>42559</v>
      </c>
      <c r="E1168" s="26">
        <v>1790000</v>
      </c>
      <c r="F1168" s="26">
        <f t="shared" si="18"/>
        <v>1.79</v>
      </c>
      <c r="G1168" t="s">
        <v>324</v>
      </c>
    </row>
    <row r="1169" spans="1:7" x14ac:dyDescent="0.2">
      <c r="A1169" s="27">
        <v>42304</v>
      </c>
      <c r="B1169" s="27">
        <v>42306</v>
      </c>
      <c r="C1169" t="s">
        <v>172</v>
      </c>
      <c r="D1169" s="27">
        <v>44392</v>
      </c>
      <c r="E1169" s="26">
        <v>1985000</v>
      </c>
      <c r="F1169" s="26">
        <f t="shared" si="18"/>
        <v>1.9850000000000001</v>
      </c>
      <c r="G1169" t="s">
        <v>103</v>
      </c>
    </row>
    <row r="1170" spans="1:7" x14ac:dyDescent="0.2">
      <c r="A1170" s="27">
        <v>42304</v>
      </c>
      <c r="B1170" s="27">
        <v>42306</v>
      </c>
      <c r="C1170" t="s">
        <v>189</v>
      </c>
      <c r="D1170" s="27">
        <v>46280</v>
      </c>
      <c r="E1170" s="26">
        <v>4492000</v>
      </c>
      <c r="F1170" s="26">
        <f t="shared" si="18"/>
        <v>4.492</v>
      </c>
      <c r="G1170" t="s">
        <v>103</v>
      </c>
    </row>
    <row r="1171" spans="1:7" x14ac:dyDescent="0.2">
      <c r="A1171" s="27">
        <v>42304</v>
      </c>
      <c r="B1171" s="27">
        <v>42306</v>
      </c>
      <c r="C1171" t="s">
        <v>539</v>
      </c>
      <c r="D1171" s="27">
        <v>47983</v>
      </c>
      <c r="E1171" s="26">
        <v>3113500</v>
      </c>
      <c r="F1171" s="26">
        <f t="shared" si="18"/>
        <v>3.1135000000000002</v>
      </c>
      <c r="G1171" t="s">
        <v>103</v>
      </c>
    </row>
    <row r="1172" spans="1:7" x14ac:dyDescent="0.2">
      <c r="A1172" s="27">
        <v>42304</v>
      </c>
      <c r="B1172" s="27">
        <v>42306</v>
      </c>
      <c r="C1172" t="s">
        <v>427</v>
      </c>
      <c r="D1172" s="27">
        <v>52642</v>
      </c>
      <c r="E1172" s="26">
        <v>1276000</v>
      </c>
      <c r="F1172" s="26">
        <f t="shared" si="18"/>
        <v>1.276</v>
      </c>
      <c r="G1172" t="s">
        <v>103</v>
      </c>
    </row>
    <row r="1173" spans="1:7" x14ac:dyDescent="0.2">
      <c r="A1173" s="27">
        <v>42305</v>
      </c>
      <c r="B1173" s="27">
        <v>42311</v>
      </c>
      <c r="C1173" t="s">
        <v>375</v>
      </c>
      <c r="D1173" s="27">
        <v>45061</v>
      </c>
      <c r="E1173" s="26">
        <v>900000</v>
      </c>
      <c r="F1173" s="26">
        <f t="shared" si="18"/>
        <v>0.9</v>
      </c>
      <c r="G1173" t="s">
        <v>103</v>
      </c>
    </row>
    <row r="1174" spans="1:7" x14ac:dyDescent="0.2">
      <c r="A1174" s="27">
        <v>42307</v>
      </c>
      <c r="B1174" s="27">
        <v>42312</v>
      </c>
      <c r="C1174" t="s">
        <v>553</v>
      </c>
      <c r="D1174" s="27">
        <v>45234</v>
      </c>
      <c r="E1174" s="26">
        <v>1500000</v>
      </c>
      <c r="F1174" s="26">
        <f t="shared" si="18"/>
        <v>1.5</v>
      </c>
      <c r="G1174" t="s">
        <v>109</v>
      </c>
    </row>
    <row r="1175" spans="1:7" x14ac:dyDescent="0.2">
      <c r="A1175" s="27">
        <v>42311</v>
      </c>
      <c r="B1175" s="27">
        <v>42313</v>
      </c>
      <c r="C1175" t="s">
        <v>554</v>
      </c>
      <c r="D1175" s="27">
        <v>42494</v>
      </c>
      <c r="E1175" s="26">
        <v>2100000</v>
      </c>
      <c r="F1175" s="26">
        <f t="shared" si="18"/>
        <v>2.1</v>
      </c>
      <c r="G1175" t="s">
        <v>397</v>
      </c>
    </row>
    <row r="1176" spans="1:7" x14ac:dyDescent="0.2">
      <c r="A1176" s="27">
        <v>42311</v>
      </c>
      <c r="B1176" s="27">
        <v>42313</v>
      </c>
      <c r="C1176" t="s">
        <v>537</v>
      </c>
      <c r="D1176" s="27">
        <v>43125</v>
      </c>
      <c r="E1176" s="26">
        <v>610000</v>
      </c>
      <c r="F1176" s="26">
        <f t="shared" si="18"/>
        <v>0.61</v>
      </c>
      <c r="G1176" t="s">
        <v>396</v>
      </c>
    </row>
    <row r="1177" spans="1:7" x14ac:dyDescent="0.2">
      <c r="A1177" s="27">
        <v>42311</v>
      </c>
      <c r="B1177" s="27">
        <v>42313</v>
      </c>
      <c r="C1177" t="s">
        <v>467</v>
      </c>
      <c r="D1177" s="27">
        <v>44089</v>
      </c>
      <c r="E1177" s="26">
        <v>410000</v>
      </c>
      <c r="F1177" s="26">
        <f t="shared" si="18"/>
        <v>0.41</v>
      </c>
      <c r="G1177" t="s">
        <v>396</v>
      </c>
    </row>
    <row r="1178" spans="1:7" x14ac:dyDescent="0.2">
      <c r="A1178" s="27">
        <v>42311</v>
      </c>
      <c r="B1178" s="27">
        <v>42313</v>
      </c>
      <c r="C1178" t="s">
        <v>555</v>
      </c>
      <c r="D1178" s="27">
        <v>45153</v>
      </c>
      <c r="E1178" s="26">
        <v>210000</v>
      </c>
      <c r="F1178" s="26">
        <f t="shared" si="18"/>
        <v>0.21</v>
      </c>
      <c r="G1178" t="s">
        <v>396</v>
      </c>
    </row>
    <row r="1179" spans="1:7" x14ac:dyDescent="0.2">
      <c r="A1179" s="27">
        <v>42318</v>
      </c>
      <c r="B1179" s="27">
        <v>42320</v>
      </c>
      <c r="C1179" t="s">
        <v>556</v>
      </c>
      <c r="D1179" s="27">
        <v>42411</v>
      </c>
      <c r="E1179" s="26">
        <v>1221000</v>
      </c>
      <c r="F1179" s="26">
        <f t="shared" si="18"/>
        <v>1.2210000000000001</v>
      </c>
      <c r="G1179" t="s">
        <v>323</v>
      </c>
    </row>
    <row r="1180" spans="1:7" x14ac:dyDescent="0.2">
      <c r="A1180" s="27">
        <v>42318</v>
      </c>
      <c r="B1180" s="27">
        <v>42320</v>
      </c>
      <c r="C1180" t="s">
        <v>557</v>
      </c>
      <c r="D1180" s="27">
        <v>42685</v>
      </c>
      <c r="E1180" s="26">
        <v>1750000</v>
      </c>
      <c r="F1180" s="26">
        <f t="shared" si="18"/>
        <v>1.75</v>
      </c>
      <c r="G1180" t="s">
        <v>324</v>
      </c>
    </row>
    <row r="1181" spans="1:7" x14ac:dyDescent="0.2">
      <c r="A1181" s="27">
        <v>42318</v>
      </c>
      <c r="B1181" s="27">
        <v>42320</v>
      </c>
      <c r="C1181" t="s">
        <v>189</v>
      </c>
      <c r="D1181" s="27">
        <v>46280</v>
      </c>
      <c r="E1181" s="26">
        <v>8108000</v>
      </c>
      <c r="F1181" s="26">
        <f t="shared" si="18"/>
        <v>8.1080000000000005</v>
      </c>
      <c r="G1181" t="s">
        <v>103</v>
      </c>
    </row>
    <row r="1182" spans="1:7" x14ac:dyDescent="0.2">
      <c r="A1182" s="27">
        <v>42318</v>
      </c>
      <c r="B1182" s="27">
        <v>42320</v>
      </c>
      <c r="C1182" t="s">
        <v>535</v>
      </c>
      <c r="D1182" s="27">
        <v>49810</v>
      </c>
      <c r="E1182" s="26">
        <v>2598000</v>
      </c>
      <c r="F1182" s="26">
        <f t="shared" si="18"/>
        <v>2.5979999999999999</v>
      </c>
      <c r="G1182" t="s">
        <v>103</v>
      </c>
    </row>
    <row r="1183" spans="1:7" x14ac:dyDescent="0.2">
      <c r="A1183" s="27">
        <v>42325</v>
      </c>
      <c r="B1183" s="27">
        <v>42327</v>
      </c>
      <c r="C1183" t="s">
        <v>554</v>
      </c>
      <c r="D1183" s="27">
        <v>42494</v>
      </c>
      <c r="E1183" s="26">
        <v>2411000</v>
      </c>
      <c r="F1183" s="26">
        <f t="shared" si="18"/>
        <v>2.411</v>
      </c>
      <c r="G1183" t="s">
        <v>397</v>
      </c>
    </row>
    <row r="1184" spans="1:7" x14ac:dyDescent="0.2">
      <c r="A1184" s="27">
        <v>42325</v>
      </c>
      <c r="B1184" s="27">
        <v>42327</v>
      </c>
      <c r="C1184" t="s">
        <v>537</v>
      </c>
      <c r="D1184" s="27">
        <v>43125</v>
      </c>
      <c r="E1184" s="26">
        <v>532000</v>
      </c>
      <c r="F1184" s="26">
        <f t="shared" si="18"/>
        <v>0.53200000000000003</v>
      </c>
      <c r="G1184" t="s">
        <v>396</v>
      </c>
    </row>
    <row r="1185" spans="1:7" x14ac:dyDescent="0.2">
      <c r="A1185" s="27">
        <v>42325</v>
      </c>
      <c r="B1185" s="27">
        <v>42327</v>
      </c>
      <c r="C1185" t="s">
        <v>467</v>
      </c>
      <c r="D1185" s="27">
        <v>44089</v>
      </c>
      <c r="E1185" s="26">
        <v>741700</v>
      </c>
      <c r="F1185" s="26">
        <f t="shared" si="18"/>
        <v>0.74170000000000003</v>
      </c>
      <c r="G1185" t="s">
        <v>396</v>
      </c>
    </row>
    <row r="1186" spans="1:7" x14ac:dyDescent="0.2">
      <c r="A1186" s="27">
        <v>42325</v>
      </c>
      <c r="B1186" s="27">
        <v>42327</v>
      </c>
      <c r="C1186" t="s">
        <v>555</v>
      </c>
      <c r="D1186" s="27">
        <v>45153</v>
      </c>
      <c r="E1186" s="26">
        <v>276000</v>
      </c>
      <c r="F1186" s="26">
        <f t="shared" si="18"/>
        <v>0.27600000000000002</v>
      </c>
      <c r="G1186" t="s">
        <v>396</v>
      </c>
    </row>
    <row r="1187" spans="1:7" x14ac:dyDescent="0.2">
      <c r="A1187" s="27">
        <v>42327</v>
      </c>
      <c r="B1187" s="27">
        <v>42332</v>
      </c>
      <c r="C1187" t="s">
        <v>558</v>
      </c>
      <c r="D1187" s="27">
        <v>42423</v>
      </c>
      <c r="E1187" s="26">
        <v>10168286</v>
      </c>
      <c r="F1187" s="26">
        <f t="shared" si="18"/>
        <v>10.168286</v>
      </c>
      <c r="G1187" t="s">
        <v>112</v>
      </c>
    </row>
    <row r="1188" spans="1:7" x14ac:dyDescent="0.2">
      <c r="A1188" s="27">
        <v>42327</v>
      </c>
      <c r="B1188" s="27">
        <v>42332</v>
      </c>
      <c r="C1188" t="s">
        <v>559</v>
      </c>
      <c r="D1188" s="27">
        <v>42423</v>
      </c>
      <c r="E1188" s="26">
        <v>5084143</v>
      </c>
      <c r="F1188" s="26">
        <f t="shared" si="18"/>
        <v>5.0841430000000001</v>
      </c>
      <c r="G1188" t="s">
        <v>397</v>
      </c>
    </row>
    <row r="1189" spans="1:7" x14ac:dyDescent="0.2">
      <c r="A1189" s="27">
        <v>42331</v>
      </c>
      <c r="B1189" s="27">
        <v>42334</v>
      </c>
      <c r="C1189" t="s">
        <v>560</v>
      </c>
      <c r="D1189" s="27">
        <v>42615</v>
      </c>
      <c r="E1189" s="26">
        <v>657915</v>
      </c>
      <c r="F1189" s="26">
        <f t="shared" si="18"/>
        <v>0.65791500000000003</v>
      </c>
      <c r="G1189" t="s">
        <v>112</v>
      </c>
    </row>
    <row r="1190" spans="1:7" x14ac:dyDescent="0.2">
      <c r="A1190" s="27">
        <v>42332</v>
      </c>
      <c r="B1190" s="27">
        <v>42334</v>
      </c>
      <c r="C1190" t="s">
        <v>538</v>
      </c>
      <c r="D1190" s="27">
        <v>42587</v>
      </c>
      <c r="E1190" s="26">
        <v>1525000</v>
      </c>
      <c r="F1190" s="26">
        <f t="shared" si="18"/>
        <v>1.5249999999999999</v>
      </c>
      <c r="G1190" t="s">
        <v>324</v>
      </c>
    </row>
    <row r="1191" spans="1:7" x14ac:dyDescent="0.2">
      <c r="A1191" s="27">
        <v>42332</v>
      </c>
      <c r="B1191" s="27">
        <v>42334</v>
      </c>
      <c r="C1191" t="s">
        <v>172</v>
      </c>
      <c r="D1191" s="27">
        <v>44392</v>
      </c>
      <c r="E1191" s="26">
        <v>4523900</v>
      </c>
      <c r="F1191" s="26">
        <f t="shared" si="18"/>
        <v>4.5239000000000003</v>
      </c>
      <c r="G1191" t="s">
        <v>103</v>
      </c>
    </row>
    <row r="1192" spans="1:7" x14ac:dyDescent="0.2">
      <c r="A1192" s="27">
        <v>42332</v>
      </c>
      <c r="B1192" s="27">
        <v>42334</v>
      </c>
      <c r="C1192" t="s">
        <v>189</v>
      </c>
      <c r="D1192" s="27">
        <v>46280</v>
      </c>
      <c r="E1192" s="26">
        <v>8923500</v>
      </c>
      <c r="F1192" s="26">
        <f t="shared" si="18"/>
        <v>8.9235000000000007</v>
      </c>
      <c r="G1192" t="s">
        <v>103</v>
      </c>
    </row>
    <row r="1193" spans="1:7" x14ac:dyDescent="0.2">
      <c r="A1193" s="27">
        <v>42332</v>
      </c>
      <c r="B1193" s="27">
        <v>42334</v>
      </c>
      <c r="C1193" t="s">
        <v>539</v>
      </c>
      <c r="D1193" s="27">
        <v>47983</v>
      </c>
      <c r="E1193" s="26">
        <v>2886000</v>
      </c>
      <c r="F1193" s="26">
        <f t="shared" si="18"/>
        <v>2.8860000000000001</v>
      </c>
      <c r="G1193" t="s">
        <v>103</v>
      </c>
    </row>
    <row r="1194" spans="1:7" x14ac:dyDescent="0.2">
      <c r="A1194" s="27">
        <v>42339</v>
      </c>
      <c r="B1194" s="27">
        <v>42341</v>
      </c>
      <c r="C1194" t="s">
        <v>517</v>
      </c>
      <c r="D1194" s="27">
        <v>42433</v>
      </c>
      <c r="E1194" s="26">
        <v>2361000</v>
      </c>
      <c r="F1194" s="26">
        <f t="shared" si="18"/>
        <v>2.3610000000000002</v>
      </c>
      <c r="G1194" t="s">
        <v>324</v>
      </c>
    </row>
    <row r="1195" spans="1:7" x14ac:dyDescent="0.2">
      <c r="A1195" s="27">
        <v>42339</v>
      </c>
      <c r="B1195" s="27">
        <v>42341</v>
      </c>
      <c r="C1195" t="s">
        <v>561</v>
      </c>
      <c r="D1195" s="27">
        <v>42706</v>
      </c>
      <c r="E1195" s="26">
        <v>1001000</v>
      </c>
      <c r="F1195" s="26">
        <f t="shared" si="18"/>
        <v>1.0009999999999999</v>
      </c>
      <c r="G1195" t="s">
        <v>324</v>
      </c>
    </row>
    <row r="1196" spans="1:7" x14ac:dyDescent="0.2">
      <c r="A1196" s="27">
        <v>42339</v>
      </c>
      <c r="B1196" s="27">
        <v>42341</v>
      </c>
      <c r="C1196" t="s">
        <v>172</v>
      </c>
      <c r="D1196" s="27">
        <v>44392</v>
      </c>
      <c r="E1196" s="26">
        <v>3427000</v>
      </c>
      <c r="F1196" s="26">
        <f t="shared" si="18"/>
        <v>3.427</v>
      </c>
      <c r="G1196" t="s">
        <v>103</v>
      </c>
    </row>
    <row r="1197" spans="1:7" x14ac:dyDescent="0.2">
      <c r="A1197" s="27">
        <v>42339</v>
      </c>
      <c r="B1197" s="27">
        <v>42341</v>
      </c>
      <c r="C1197" t="s">
        <v>189</v>
      </c>
      <c r="D1197" s="27">
        <v>46280</v>
      </c>
      <c r="E1197" s="26">
        <v>7867000</v>
      </c>
      <c r="F1197" s="26">
        <f t="shared" si="18"/>
        <v>7.867</v>
      </c>
      <c r="G1197" t="s">
        <v>103</v>
      </c>
    </row>
    <row r="1198" spans="1:7" x14ac:dyDescent="0.2">
      <c r="A1198" s="27">
        <v>42339</v>
      </c>
      <c r="B1198" s="27">
        <v>42341</v>
      </c>
      <c r="C1198" t="s">
        <v>539</v>
      </c>
      <c r="D1198" s="27">
        <v>47983</v>
      </c>
      <c r="E1198" s="26">
        <v>4237000</v>
      </c>
      <c r="F1198" s="26">
        <f t="shared" si="18"/>
        <v>4.2370000000000001</v>
      </c>
      <c r="G1198" t="s">
        <v>103</v>
      </c>
    </row>
    <row r="1199" spans="1:7" x14ac:dyDescent="0.2">
      <c r="A1199" s="27">
        <v>42342</v>
      </c>
      <c r="B1199" s="27">
        <v>42348</v>
      </c>
      <c r="C1199" t="s">
        <v>537</v>
      </c>
      <c r="D1199" s="27">
        <v>43125</v>
      </c>
      <c r="E1199" s="26">
        <v>1000000</v>
      </c>
      <c r="F1199" s="26">
        <f t="shared" si="18"/>
        <v>1</v>
      </c>
      <c r="G1199" t="s">
        <v>396</v>
      </c>
    </row>
    <row r="1200" spans="1:7" x14ac:dyDescent="0.2">
      <c r="A1200" s="27">
        <v>42356</v>
      </c>
      <c r="B1200" s="27">
        <v>42361</v>
      </c>
      <c r="C1200" t="s">
        <v>440</v>
      </c>
      <c r="D1200" s="27">
        <v>45366</v>
      </c>
      <c r="E1200" s="26">
        <v>7000000</v>
      </c>
      <c r="F1200" s="26">
        <f t="shared" si="18"/>
        <v>7</v>
      </c>
      <c r="G1200" t="s">
        <v>103</v>
      </c>
    </row>
    <row r="1201" spans="1:7" x14ac:dyDescent="0.2">
      <c r="A1201" s="27">
        <v>42356</v>
      </c>
      <c r="B1201" s="27">
        <v>42367</v>
      </c>
      <c r="C1201" t="s">
        <v>562</v>
      </c>
      <c r="D1201" s="27">
        <v>42615</v>
      </c>
      <c r="E1201" s="26">
        <v>7000000</v>
      </c>
      <c r="F1201" s="26">
        <f t="shared" si="18"/>
        <v>7</v>
      </c>
      <c r="G1201" t="s">
        <v>103</v>
      </c>
    </row>
    <row r="1202" spans="1:7" x14ac:dyDescent="0.2">
      <c r="A1202" s="27">
        <v>42366</v>
      </c>
      <c r="B1202" s="27">
        <v>42368</v>
      </c>
      <c r="C1202" t="s">
        <v>563</v>
      </c>
      <c r="D1202" s="27">
        <v>42398</v>
      </c>
      <c r="E1202" s="26">
        <v>1500000</v>
      </c>
      <c r="F1202" s="26">
        <f t="shared" si="18"/>
        <v>1.5</v>
      </c>
      <c r="G1202" t="s">
        <v>112</v>
      </c>
    </row>
    <row r="1203" spans="1:7" x14ac:dyDescent="0.2">
      <c r="A1203" s="27">
        <v>42366</v>
      </c>
      <c r="B1203" s="27">
        <v>42368</v>
      </c>
      <c r="C1203" t="s">
        <v>564</v>
      </c>
      <c r="D1203" s="27">
        <v>42426</v>
      </c>
      <c r="E1203" s="26">
        <v>2500000</v>
      </c>
      <c r="F1203" s="26">
        <f t="shared" si="18"/>
        <v>2.5</v>
      </c>
      <c r="G1203" t="s">
        <v>112</v>
      </c>
    </row>
    <row r="1204" spans="1:7" x14ac:dyDescent="0.2">
      <c r="A1204" s="27">
        <v>42366</v>
      </c>
      <c r="B1204" s="27">
        <v>42368</v>
      </c>
      <c r="C1204" t="s">
        <v>564</v>
      </c>
      <c r="D1204" s="27">
        <v>42426</v>
      </c>
      <c r="E1204" s="26">
        <v>3000000</v>
      </c>
      <c r="F1204" s="26">
        <f t="shared" si="18"/>
        <v>3</v>
      </c>
      <c r="G1204" t="s">
        <v>112</v>
      </c>
    </row>
    <row r="1205" spans="1:7" x14ac:dyDescent="0.2">
      <c r="A1205" s="27">
        <v>42366</v>
      </c>
      <c r="B1205" s="27">
        <v>42368</v>
      </c>
      <c r="C1205" t="s">
        <v>564</v>
      </c>
      <c r="D1205" s="27">
        <v>42426</v>
      </c>
      <c r="E1205" s="26">
        <v>3250000</v>
      </c>
      <c r="F1205" s="26">
        <f t="shared" si="18"/>
        <v>3.25</v>
      </c>
      <c r="G1205" t="s">
        <v>112</v>
      </c>
    </row>
    <row r="1206" spans="1:7" x14ac:dyDescent="0.2">
      <c r="A1206" s="27">
        <v>42366</v>
      </c>
      <c r="B1206" s="27">
        <v>42368</v>
      </c>
      <c r="C1206" t="s">
        <v>565</v>
      </c>
      <c r="D1206" s="27">
        <v>43327</v>
      </c>
      <c r="E1206" s="26">
        <v>860000</v>
      </c>
      <c r="F1206" s="26">
        <f t="shared" si="18"/>
        <v>0.86</v>
      </c>
      <c r="G1206" t="s">
        <v>103</v>
      </c>
    </row>
    <row r="1207" spans="1:7" x14ac:dyDescent="0.2">
      <c r="A1207" s="27">
        <v>42366</v>
      </c>
      <c r="B1207" s="27">
        <v>42368</v>
      </c>
      <c r="C1207" t="s">
        <v>467</v>
      </c>
      <c r="D1207" s="27">
        <v>44089</v>
      </c>
      <c r="E1207" s="26">
        <v>553000</v>
      </c>
      <c r="F1207" s="26">
        <f t="shared" si="18"/>
        <v>0.55300000000000005</v>
      </c>
      <c r="G1207" t="s">
        <v>396</v>
      </c>
    </row>
    <row r="1208" spans="1:7" x14ac:dyDescent="0.2">
      <c r="A1208" s="27">
        <v>42340</v>
      </c>
      <c r="B1208" s="27">
        <v>42346</v>
      </c>
      <c r="C1208" t="s">
        <v>566</v>
      </c>
      <c r="D1208" s="27">
        <v>46030</v>
      </c>
      <c r="E1208" s="26">
        <v>76439000</v>
      </c>
      <c r="F1208" s="26">
        <f t="shared" si="18"/>
        <v>76.438999999999993</v>
      </c>
      <c r="G1208" t="s">
        <v>395</v>
      </c>
    </row>
    <row r="1209" spans="1:7" x14ac:dyDescent="0.2">
      <c r="A1209" s="27">
        <v>42340</v>
      </c>
      <c r="B1209" s="27">
        <v>42346</v>
      </c>
      <c r="C1209" t="s">
        <v>567</v>
      </c>
      <c r="D1209" s="27">
        <v>53335</v>
      </c>
      <c r="E1209" s="26">
        <v>36134800</v>
      </c>
      <c r="F1209" s="26">
        <f t="shared" si="18"/>
        <v>36.134799999999998</v>
      </c>
      <c r="G1209" t="s">
        <v>395</v>
      </c>
    </row>
    <row r="1210" spans="1:7" x14ac:dyDescent="0.2">
      <c r="A1210" s="27">
        <v>42348</v>
      </c>
      <c r="B1210" s="27">
        <v>42348</v>
      </c>
      <c r="C1210" t="s">
        <v>537</v>
      </c>
      <c r="D1210" s="27">
        <v>43125</v>
      </c>
      <c r="E1210" s="26">
        <v>1000000</v>
      </c>
      <c r="F1210" s="26">
        <f t="shared" si="18"/>
        <v>1</v>
      </c>
      <c r="G1210" t="s">
        <v>396</v>
      </c>
    </row>
    <row r="1211" spans="1:7" x14ac:dyDescent="0.2">
      <c r="A1211" s="27">
        <v>42356</v>
      </c>
      <c r="B1211" s="27">
        <v>42361</v>
      </c>
      <c r="C1211" t="s">
        <v>440</v>
      </c>
      <c r="D1211" s="27">
        <v>45366</v>
      </c>
      <c r="E1211" s="26">
        <v>7000000</v>
      </c>
      <c r="F1211" s="26">
        <f t="shared" si="18"/>
        <v>7</v>
      </c>
      <c r="G1211" t="s">
        <v>103</v>
      </c>
    </row>
    <row r="1212" spans="1:7" x14ac:dyDescent="0.2">
      <c r="A1212" s="27">
        <v>42367</v>
      </c>
      <c r="B1212" s="27">
        <v>42367</v>
      </c>
      <c r="C1212" t="s">
        <v>562</v>
      </c>
      <c r="D1212" s="27">
        <v>42615</v>
      </c>
      <c r="E1212" s="26">
        <v>7000000</v>
      </c>
      <c r="F1212" s="26">
        <f t="shared" si="18"/>
        <v>7</v>
      </c>
      <c r="G1212" t="s">
        <v>103</v>
      </c>
    </row>
    <row r="1213" spans="1:7" x14ac:dyDescent="0.2">
      <c r="A1213" s="27">
        <v>42374</v>
      </c>
      <c r="B1213" s="27">
        <v>42376</v>
      </c>
      <c r="C1213" t="s">
        <v>521</v>
      </c>
      <c r="D1213" s="27">
        <v>42461</v>
      </c>
      <c r="E1213" s="26">
        <v>1951000</v>
      </c>
      <c r="F1213" s="26">
        <f t="shared" si="18"/>
        <v>1.9510000000000001</v>
      </c>
      <c r="G1213" t="s">
        <v>324</v>
      </c>
    </row>
    <row r="1214" spans="1:7" x14ac:dyDescent="0.2">
      <c r="A1214" s="27">
        <v>42374</v>
      </c>
      <c r="B1214" s="27">
        <v>42376</v>
      </c>
      <c r="C1214" t="s">
        <v>568</v>
      </c>
      <c r="D1214" s="27">
        <v>42741</v>
      </c>
      <c r="E1214" s="26">
        <v>2825000</v>
      </c>
      <c r="F1214" s="26">
        <f t="shared" si="18"/>
        <v>2.8250000000000002</v>
      </c>
      <c r="G1214" t="s">
        <v>324</v>
      </c>
    </row>
    <row r="1215" spans="1:7" x14ac:dyDescent="0.2">
      <c r="A1215" s="27">
        <v>42374</v>
      </c>
      <c r="B1215" s="27">
        <v>42376</v>
      </c>
      <c r="C1215" t="s">
        <v>172</v>
      </c>
      <c r="D1215" s="27">
        <v>44392</v>
      </c>
      <c r="E1215" s="26">
        <v>8418000</v>
      </c>
      <c r="F1215" s="26">
        <f t="shared" si="18"/>
        <v>8.4179999999999993</v>
      </c>
      <c r="G1215" t="s">
        <v>103</v>
      </c>
    </row>
    <row r="1216" spans="1:7" x14ac:dyDescent="0.2">
      <c r="A1216" s="27">
        <v>42374</v>
      </c>
      <c r="B1216" s="27">
        <v>42376</v>
      </c>
      <c r="C1216" t="s">
        <v>189</v>
      </c>
      <c r="D1216" s="27">
        <v>46280</v>
      </c>
      <c r="E1216" s="26">
        <v>11247000</v>
      </c>
      <c r="F1216" s="26">
        <f t="shared" si="18"/>
        <v>11.247</v>
      </c>
      <c r="G1216" t="s">
        <v>103</v>
      </c>
    </row>
    <row r="1217" spans="1:7" x14ac:dyDescent="0.2">
      <c r="A1217" s="27">
        <v>42374</v>
      </c>
      <c r="B1217" s="27">
        <v>42376</v>
      </c>
      <c r="C1217" t="s">
        <v>535</v>
      </c>
      <c r="D1217" s="27">
        <v>49810</v>
      </c>
      <c r="E1217" s="26">
        <v>1763000</v>
      </c>
      <c r="F1217" s="26">
        <f t="shared" si="18"/>
        <v>1.7629999999999999</v>
      </c>
      <c r="G1217" t="s">
        <v>103</v>
      </c>
    </row>
    <row r="1218" spans="1:7" x14ac:dyDescent="0.2">
      <c r="A1218" s="27">
        <v>42381</v>
      </c>
      <c r="B1218" s="27">
        <v>42383</v>
      </c>
      <c r="C1218" t="s">
        <v>569</v>
      </c>
      <c r="D1218" s="27">
        <v>42564</v>
      </c>
      <c r="E1218" s="26">
        <v>2901000</v>
      </c>
      <c r="F1218" s="26">
        <f t="shared" si="18"/>
        <v>2.9009999999999998</v>
      </c>
      <c r="G1218" t="s">
        <v>397</v>
      </c>
    </row>
    <row r="1219" spans="1:7" x14ac:dyDescent="0.2">
      <c r="A1219" s="27">
        <v>42381</v>
      </c>
      <c r="B1219" s="27">
        <v>42383</v>
      </c>
      <c r="C1219" t="s">
        <v>467</v>
      </c>
      <c r="D1219" s="27">
        <v>44089</v>
      </c>
      <c r="E1219" s="26">
        <v>1311000</v>
      </c>
      <c r="F1219" s="26">
        <f t="shared" ref="F1219:F1282" si="19">E1219/1000000</f>
        <v>1.3109999999999999</v>
      </c>
      <c r="G1219" t="s">
        <v>396</v>
      </c>
    </row>
    <row r="1220" spans="1:7" x14ac:dyDescent="0.2">
      <c r="A1220" s="27">
        <v>42381</v>
      </c>
      <c r="B1220" s="27">
        <v>42383</v>
      </c>
      <c r="C1220" t="s">
        <v>537</v>
      </c>
      <c r="D1220" s="27">
        <v>43125</v>
      </c>
      <c r="E1220" s="26">
        <v>2731000</v>
      </c>
      <c r="F1220" s="26">
        <f t="shared" si="19"/>
        <v>2.7309999999999999</v>
      </c>
      <c r="G1220" t="s">
        <v>396</v>
      </c>
    </row>
    <row r="1221" spans="1:7" x14ac:dyDescent="0.2">
      <c r="A1221" s="27">
        <v>42381</v>
      </c>
      <c r="B1221" s="27">
        <v>42383</v>
      </c>
      <c r="C1221" t="s">
        <v>555</v>
      </c>
      <c r="D1221" s="27">
        <v>45153</v>
      </c>
      <c r="E1221" s="26">
        <v>360000</v>
      </c>
      <c r="F1221" s="26">
        <f t="shared" si="19"/>
        <v>0.36</v>
      </c>
      <c r="G1221" t="s">
        <v>396</v>
      </c>
    </row>
    <row r="1222" spans="1:7" x14ac:dyDescent="0.2">
      <c r="A1222" s="27">
        <v>42381</v>
      </c>
      <c r="B1222" s="27">
        <v>42383</v>
      </c>
      <c r="C1222" t="s">
        <v>570</v>
      </c>
      <c r="D1222" s="27">
        <v>47802</v>
      </c>
      <c r="E1222" s="26">
        <v>635000</v>
      </c>
      <c r="F1222" s="26">
        <f t="shared" si="19"/>
        <v>0.63500000000000001</v>
      </c>
      <c r="G1222" t="s">
        <v>396</v>
      </c>
    </row>
    <row r="1223" spans="1:7" x14ac:dyDescent="0.2">
      <c r="A1223" s="27">
        <v>42388</v>
      </c>
      <c r="B1223" s="27">
        <v>42390</v>
      </c>
      <c r="C1223" t="s">
        <v>568</v>
      </c>
      <c r="D1223" s="27">
        <v>42826</v>
      </c>
      <c r="E1223" s="26">
        <v>6685000</v>
      </c>
      <c r="F1223" s="26">
        <f t="shared" si="19"/>
        <v>6.6849999999999996</v>
      </c>
      <c r="G1223" t="s">
        <v>324</v>
      </c>
    </row>
    <row r="1224" spans="1:7" x14ac:dyDescent="0.2">
      <c r="A1224" s="27">
        <v>42388</v>
      </c>
      <c r="B1224" s="27">
        <v>42390</v>
      </c>
      <c r="C1224" t="s">
        <v>189</v>
      </c>
      <c r="D1224" s="27">
        <v>46280</v>
      </c>
      <c r="E1224" s="26">
        <v>13240300</v>
      </c>
      <c r="F1224" s="26">
        <f t="shared" si="19"/>
        <v>13.2403</v>
      </c>
      <c r="G1224" t="s">
        <v>103</v>
      </c>
    </row>
    <row r="1225" spans="1:7" x14ac:dyDescent="0.2">
      <c r="A1225" s="27">
        <v>42388</v>
      </c>
      <c r="B1225" s="27">
        <v>42390</v>
      </c>
      <c r="C1225" t="s">
        <v>539</v>
      </c>
      <c r="D1225" s="27">
        <v>47983</v>
      </c>
      <c r="E1225" s="26">
        <v>3003000</v>
      </c>
      <c r="F1225" s="26">
        <f t="shared" si="19"/>
        <v>3.0030000000000001</v>
      </c>
      <c r="G1225" t="s">
        <v>103</v>
      </c>
    </row>
    <row r="1226" spans="1:7" x14ac:dyDescent="0.2">
      <c r="A1226" s="27">
        <v>42388</v>
      </c>
      <c r="B1226" s="27">
        <v>42390</v>
      </c>
      <c r="C1226" t="s">
        <v>535</v>
      </c>
      <c r="D1226" s="27">
        <v>49810</v>
      </c>
      <c r="E1226" s="26">
        <v>2076900</v>
      </c>
      <c r="F1226" s="26">
        <f t="shared" si="19"/>
        <v>2.0769000000000002</v>
      </c>
      <c r="G1226" t="s">
        <v>103</v>
      </c>
    </row>
    <row r="1227" spans="1:7" x14ac:dyDescent="0.2">
      <c r="A1227" s="27">
        <v>42395</v>
      </c>
      <c r="B1227" s="27">
        <v>42397</v>
      </c>
      <c r="C1227" t="s">
        <v>569</v>
      </c>
      <c r="D1227" s="27">
        <v>42564</v>
      </c>
      <c r="E1227" s="26">
        <v>4295000</v>
      </c>
      <c r="F1227" s="26">
        <f t="shared" si="19"/>
        <v>4.2949999999999999</v>
      </c>
      <c r="G1227" t="s">
        <v>397</v>
      </c>
    </row>
    <row r="1228" spans="1:7" x14ac:dyDescent="0.2">
      <c r="A1228" s="27">
        <v>42395</v>
      </c>
      <c r="B1228" s="27">
        <v>42397</v>
      </c>
      <c r="C1228" t="s">
        <v>467</v>
      </c>
      <c r="D1228" s="27">
        <v>44089</v>
      </c>
      <c r="E1228" s="26">
        <v>4235000</v>
      </c>
      <c r="F1228" s="26">
        <f t="shared" si="19"/>
        <v>4.2350000000000003</v>
      </c>
      <c r="G1228" t="s">
        <v>396</v>
      </c>
    </row>
    <row r="1229" spans="1:7" x14ac:dyDescent="0.2">
      <c r="A1229" s="27">
        <v>42395</v>
      </c>
      <c r="B1229" s="27">
        <v>42397</v>
      </c>
      <c r="C1229" t="s">
        <v>537</v>
      </c>
      <c r="D1229" s="27">
        <v>43125</v>
      </c>
      <c r="E1229" s="26">
        <v>2545000</v>
      </c>
      <c r="F1229" s="26">
        <f t="shared" si="19"/>
        <v>2.5449999999999999</v>
      </c>
      <c r="G1229" t="s">
        <v>396</v>
      </c>
    </row>
    <row r="1230" spans="1:7" x14ac:dyDescent="0.2">
      <c r="A1230" s="27">
        <v>42395</v>
      </c>
      <c r="B1230" s="27">
        <v>42397</v>
      </c>
      <c r="C1230" t="s">
        <v>555</v>
      </c>
      <c r="D1230" s="27">
        <v>45153</v>
      </c>
      <c r="E1230" s="26">
        <v>2228000</v>
      </c>
      <c r="F1230" s="26">
        <f t="shared" si="19"/>
        <v>2.2280000000000002</v>
      </c>
      <c r="G1230" t="s">
        <v>396</v>
      </c>
    </row>
    <row r="1231" spans="1:7" x14ac:dyDescent="0.2">
      <c r="A1231" s="27">
        <v>42395</v>
      </c>
      <c r="B1231" s="27">
        <v>42397</v>
      </c>
      <c r="C1231" t="s">
        <v>570</v>
      </c>
      <c r="D1231" s="27">
        <v>47802</v>
      </c>
      <c r="E1231" s="26">
        <v>345000</v>
      </c>
      <c r="F1231" s="26">
        <f t="shared" si="19"/>
        <v>0.34499999999999997</v>
      </c>
      <c r="G1231" t="s">
        <v>396</v>
      </c>
    </row>
    <row r="1232" spans="1:7" x14ac:dyDescent="0.2">
      <c r="A1232" s="27">
        <v>42402</v>
      </c>
      <c r="B1232" s="27">
        <v>42404</v>
      </c>
      <c r="C1232" t="s">
        <v>571</v>
      </c>
      <c r="D1232" s="27">
        <v>42493</v>
      </c>
      <c r="E1232" s="26">
        <v>3823000</v>
      </c>
      <c r="F1232" s="26">
        <f t="shared" si="19"/>
        <v>3.823</v>
      </c>
      <c r="G1232" t="s">
        <v>323</v>
      </c>
    </row>
    <row r="1233" spans="1:7" x14ac:dyDescent="0.2">
      <c r="A1233" s="27">
        <v>42402</v>
      </c>
      <c r="B1233" s="27">
        <v>42404</v>
      </c>
      <c r="C1233" t="s">
        <v>572</v>
      </c>
      <c r="D1233" s="27">
        <v>42769</v>
      </c>
      <c r="E1233" s="26">
        <v>5176500</v>
      </c>
      <c r="F1233" s="26">
        <f t="shared" si="19"/>
        <v>5.1764999999999999</v>
      </c>
      <c r="G1233" t="s">
        <v>324</v>
      </c>
    </row>
    <row r="1234" spans="1:7" x14ac:dyDescent="0.2">
      <c r="A1234" s="27">
        <v>42402</v>
      </c>
      <c r="B1234" s="27">
        <v>42404</v>
      </c>
      <c r="C1234" t="s">
        <v>172</v>
      </c>
      <c r="D1234" s="27">
        <v>44392</v>
      </c>
      <c r="E1234" s="26">
        <v>8927000</v>
      </c>
      <c r="F1234" s="26">
        <f t="shared" si="19"/>
        <v>8.9269999999999996</v>
      </c>
      <c r="G1234" t="s">
        <v>103</v>
      </c>
    </row>
    <row r="1235" spans="1:7" x14ac:dyDescent="0.2">
      <c r="A1235" s="27">
        <v>42402</v>
      </c>
      <c r="B1235" s="27">
        <v>42404</v>
      </c>
      <c r="C1235" t="s">
        <v>189</v>
      </c>
      <c r="D1235" s="27">
        <v>46280</v>
      </c>
      <c r="E1235" s="26">
        <v>8899000</v>
      </c>
      <c r="F1235" s="26">
        <f t="shared" si="19"/>
        <v>8.8989999999999991</v>
      </c>
      <c r="G1235" t="s">
        <v>103</v>
      </c>
    </row>
    <row r="1236" spans="1:7" x14ac:dyDescent="0.2">
      <c r="A1236" s="27">
        <v>42402</v>
      </c>
      <c r="B1236" s="27">
        <v>42404</v>
      </c>
      <c r="C1236" t="s">
        <v>539</v>
      </c>
      <c r="D1236" s="27">
        <v>47983</v>
      </c>
      <c r="E1236" s="26">
        <v>7814000</v>
      </c>
      <c r="F1236" s="26">
        <f t="shared" si="19"/>
        <v>7.8140000000000001</v>
      </c>
      <c r="G1236" t="s">
        <v>103</v>
      </c>
    </row>
    <row r="1237" spans="1:7" x14ac:dyDescent="0.2">
      <c r="A1237" s="27">
        <v>42403</v>
      </c>
      <c r="B1237" s="27">
        <v>42405</v>
      </c>
      <c r="C1237" t="s">
        <v>439</v>
      </c>
      <c r="D1237" s="27">
        <v>43570</v>
      </c>
      <c r="E1237" s="26">
        <v>1700000</v>
      </c>
      <c r="F1237" s="26">
        <f t="shared" si="19"/>
        <v>1.7</v>
      </c>
      <c r="G1237" t="s">
        <v>103</v>
      </c>
    </row>
    <row r="1238" spans="1:7" x14ac:dyDescent="0.2">
      <c r="A1238" s="27">
        <v>42409</v>
      </c>
      <c r="B1238" s="27">
        <v>42411</v>
      </c>
      <c r="C1238" t="s">
        <v>573</v>
      </c>
      <c r="D1238" s="27">
        <v>42592</v>
      </c>
      <c r="E1238" s="26">
        <v>5291000</v>
      </c>
      <c r="F1238" s="26">
        <f t="shared" si="19"/>
        <v>5.2910000000000004</v>
      </c>
      <c r="G1238" t="s">
        <v>397</v>
      </c>
    </row>
    <row r="1239" spans="1:7" x14ac:dyDescent="0.2">
      <c r="A1239" s="27">
        <v>42409</v>
      </c>
      <c r="B1239" s="27">
        <v>42411</v>
      </c>
      <c r="C1239" t="s">
        <v>467</v>
      </c>
      <c r="D1239" s="27">
        <v>44089</v>
      </c>
      <c r="E1239" s="26">
        <v>1970000</v>
      </c>
      <c r="F1239" s="26">
        <f t="shared" si="19"/>
        <v>1.97</v>
      </c>
      <c r="G1239" t="s">
        <v>396</v>
      </c>
    </row>
    <row r="1240" spans="1:7" x14ac:dyDescent="0.2">
      <c r="A1240" s="27">
        <v>42409</v>
      </c>
      <c r="B1240" s="27">
        <v>42411</v>
      </c>
      <c r="C1240" t="s">
        <v>537</v>
      </c>
      <c r="D1240" s="27">
        <v>43125</v>
      </c>
      <c r="E1240" s="26">
        <v>5213000</v>
      </c>
      <c r="F1240" s="26">
        <f t="shared" si="19"/>
        <v>5.2130000000000001</v>
      </c>
      <c r="G1240" t="s">
        <v>396</v>
      </c>
    </row>
    <row r="1241" spans="1:7" x14ac:dyDescent="0.2">
      <c r="A1241" s="27">
        <v>42409</v>
      </c>
      <c r="B1241" s="27">
        <v>42411</v>
      </c>
      <c r="C1241" t="s">
        <v>555</v>
      </c>
      <c r="D1241" s="27">
        <v>45153</v>
      </c>
      <c r="E1241" s="26">
        <v>1442000</v>
      </c>
      <c r="F1241" s="26">
        <f t="shared" si="19"/>
        <v>1.4419999999999999</v>
      </c>
      <c r="G1241" t="s">
        <v>396</v>
      </c>
    </row>
    <row r="1242" spans="1:7" x14ac:dyDescent="0.2">
      <c r="A1242" s="27">
        <v>42409</v>
      </c>
      <c r="B1242" s="27">
        <v>42411</v>
      </c>
      <c r="C1242" t="s">
        <v>570</v>
      </c>
      <c r="D1242" s="27">
        <v>47802</v>
      </c>
      <c r="E1242" s="26">
        <v>910000</v>
      </c>
      <c r="F1242" s="26">
        <f t="shared" si="19"/>
        <v>0.91</v>
      </c>
      <c r="G1242" t="s">
        <v>396</v>
      </c>
    </row>
    <row r="1243" spans="1:7" x14ac:dyDescent="0.2">
      <c r="A1243" s="27">
        <v>42416</v>
      </c>
      <c r="B1243" s="27">
        <v>42418</v>
      </c>
      <c r="C1243" t="s">
        <v>572</v>
      </c>
      <c r="D1243" s="27">
        <v>42769</v>
      </c>
      <c r="E1243" s="26">
        <v>5905000</v>
      </c>
      <c r="F1243" s="26">
        <f t="shared" si="19"/>
        <v>5.9050000000000002</v>
      </c>
      <c r="G1243" t="s">
        <v>324</v>
      </c>
    </row>
    <row r="1244" spans="1:7" x14ac:dyDescent="0.2">
      <c r="A1244" s="27">
        <v>42416</v>
      </c>
      <c r="B1244" s="27">
        <v>42418</v>
      </c>
      <c r="C1244" t="s">
        <v>189</v>
      </c>
      <c r="D1244" s="27">
        <v>46280</v>
      </c>
      <c r="E1244" s="26">
        <v>7587000</v>
      </c>
      <c r="F1244" s="26">
        <f t="shared" si="19"/>
        <v>7.5869999999999997</v>
      </c>
      <c r="G1244" t="s">
        <v>103</v>
      </c>
    </row>
    <row r="1245" spans="1:7" x14ac:dyDescent="0.2">
      <c r="A1245" s="27">
        <v>42416</v>
      </c>
      <c r="B1245" s="27">
        <v>42418</v>
      </c>
      <c r="C1245" t="s">
        <v>539</v>
      </c>
      <c r="D1245" s="27">
        <v>47983</v>
      </c>
      <c r="E1245" s="26">
        <v>4027500</v>
      </c>
      <c r="F1245" s="26">
        <f t="shared" si="19"/>
        <v>4.0274999999999999</v>
      </c>
      <c r="G1245" t="s">
        <v>103</v>
      </c>
    </row>
    <row r="1246" spans="1:7" x14ac:dyDescent="0.2">
      <c r="A1246" s="27">
        <v>42416</v>
      </c>
      <c r="B1246" s="27">
        <v>42418</v>
      </c>
      <c r="C1246" t="s">
        <v>535</v>
      </c>
      <c r="D1246" s="27">
        <v>49810</v>
      </c>
      <c r="E1246" s="26">
        <v>7129000</v>
      </c>
      <c r="F1246" s="26">
        <f t="shared" si="19"/>
        <v>7.1289999999999996</v>
      </c>
      <c r="G1246" t="s">
        <v>103</v>
      </c>
    </row>
    <row r="1247" spans="1:7" x14ac:dyDescent="0.2">
      <c r="A1247" s="27">
        <v>42419</v>
      </c>
      <c r="B1247" s="27">
        <v>42419</v>
      </c>
      <c r="C1247" t="s">
        <v>552</v>
      </c>
      <c r="D1247" s="27">
        <v>43490</v>
      </c>
      <c r="E1247" s="26">
        <v>1500000</v>
      </c>
      <c r="F1247" s="26">
        <f t="shared" si="19"/>
        <v>1.5</v>
      </c>
      <c r="G1247" t="s">
        <v>396</v>
      </c>
    </row>
    <row r="1248" spans="1:7" x14ac:dyDescent="0.2">
      <c r="A1248" s="27">
        <v>42423</v>
      </c>
      <c r="B1248" s="27">
        <v>42425</v>
      </c>
      <c r="C1248" t="s">
        <v>573</v>
      </c>
      <c r="D1248" s="27">
        <v>42592</v>
      </c>
      <c r="E1248" s="26">
        <v>3658000</v>
      </c>
      <c r="F1248" s="26">
        <f t="shared" si="19"/>
        <v>3.6579999999999999</v>
      </c>
      <c r="G1248" t="s">
        <v>397</v>
      </c>
    </row>
    <row r="1249" spans="1:7" x14ac:dyDescent="0.2">
      <c r="A1249" s="27">
        <v>42423</v>
      </c>
      <c r="B1249" s="27">
        <v>42425</v>
      </c>
      <c r="C1249" t="s">
        <v>467</v>
      </c>
      <c r="D1249" s="27">
        <v>44089</v>
      </c>
      <c r="E1249" s="26">
        <v>591000</v>
      </c>
      <c r="F1249" s="26">
        <f t="shared" si="19"/>
        <v>0.59099999999999997</v>
      </c>
      <c r="G1249" t="s">
        <v>396</v>
      </c>
    </row>
    <row r="1250" spans="1:7" x14ac:dyDescent="0.2">
      <c r="A1250" s="27">
        <v>42423</v>
      </c>
      <c r="B1250" s="27">
        <v>42425</v>
      </c>
      <c r="C1250" t="s">
        <v>537</v>
      </c>
      <c r="D1250" s="27">
        <v>43125</v>
      </c>
      <c r="E1250" s="26">
        <v>4422000</v>
      </c>
      <c r="F1250" s="26">
        <f t="shared" si="19"/>
        <v>4.4219999999999997</v>
      </c>
      <c r="G1250" t="s">
        <v>396</v>
      </c>
    </row>
    <row r="1251" spans="1:7" x14ac:dyDescent="0.2">
      <c r="A1251" s="27">
        <v>42423</v>
      </c>
      <c r="B1251" s="27">
        <v>42425</v>
      </c>
      <c r="C1251" t="s">
        <v>555</v>
      </c>
      <c r="D1251" s="27">
        <v>45153</v>
      </c>
      <c r="E1251" s="26">
        <v>305000</v>
      </c>
      <c r="F1251" s="26">
        <f t="shared" si="19"/>
        <v>0.30499999999999999</v>
      </c>
      <c r="G1251" t="s">
        <v>396</v>
      </c>
    </row>
    <row r="1252" spans="1:7" x14ac:dyDescent="0.2">
      <c r="A1252" s="27">
        <v>42423</v>
      </c>
      <c r="B1252" s="27">
        <v>42425</v>
      </c>
      <c r="C1252" t="s">
        <v>570</v>
      </c>
      <c r="D1252" s="27">
        <v>47802</v>
      </c>
      <c r="E1252" s="26">
        <v>876000</v>
      </c>
      <c r="F1252" s="26">
        <f t="shared" si="19"/>
        <v>0.876</v>
      </c>
      <c r="G1252" t="s">
        <v>396</v>
      </c>
    </row>
    <row r="1253" spans="1:7" x14ac:dyDescent="0.2">
      <c r="A1253" s="27">
        <v>42430</v>
      </c>
      <c r="B1253" s="27">
        <v>42432</v>
      </c>
      <c r="C1253" t="s">
        <v>574</v>
      </c>
      <c r="D1253" s="27">
        <v>42523</v>
      </c>
      <c r="E1253" s="26">
        <v>2325000</v>
      </c>
      <c r="F1253" s="26">
        <f t="shared" si="19"/>
        <v>2.3250000000000002</v>
      </c>
      <c r="G1253" t="s">
        <v>323</v>
      </c>
    </row>
    <row r="1254" spans="1:7" x14ac:dyDescent="0.2">
      <c r="A1254" s="27">
        <v>42430</v>
      </c>
      <c r="B1254" s="27">
        <v>42432</v>
      </c>
      <c r="C1254" t="s">
        <v>575</v>
      </c>
      <c r="D1254" s="27">
        <v>42796</v>
      </c>
      <c r="E1254" s="26">
        <v>2818000</v>
      </c>
      <c r="F1254" s="26">
        <f t="shared" si="19"/>
        <v>2.8180000000000001</v>
      </c>
      <c r="G1254" t="s">
        <v>324</v>
      </c>
    </row>
    <row r="1255" spans="1:7" x14ac:dyDescent="0.2">
      <c r="A1255" s="27">
        <v>42430</v>
      </c>
      <c r="B1255" s="27">
        <v>42432</v>
      </c>
      <c r="C1255" t="s">
        <v>172</v>
      </c>
      <c r="D1255" s="27">
        <v>44392</v>
      </c>
      <c r="E1255" s="26">
        <v>5430000</v>
      </c>
      <c r="F1255" s="26">
        <f t="shared" si="19"/>
        <v>5.43</v>
      </c>
      <c r="G1255" t="s">
        <v>103</v>
      </c>
    </row>
    <row r="1256" spans="1:7" x14ac:dyDescent="0.2">
      <c r="A1256" s="27">
        <v>42430</v>
      </c>
      <c r="B1256" s="27">
        <v>42432</v>
      </c>
      <c r="C1256" t="s">
        <v>189</v>
      </c>
      <c r="D1256" s="27">
        <v>46280</v>
      </c>
      <c r="E1256" s="26">
        <v>11928000</v>
      </c>
      <c r="F1256" s="26">
        <f t="shared" si="19"/>
        <v>11.928000000000001</v>
      </c>
      <c r="G1256" t="s">
        <v>103</v>
      </c>
    </row>
    <row r="1257" spans="1:7" x14ac:dyDescent="0.2">
      <c r="A1257" s="27">
        <v>42430</v>
      </c>
      <c r="B1257" s="27">
        <v>42432</v>
      </c>
      <c r="C1257" t="s">
        <v>535</v>
      </c>
      <c r="D1257" s="27">
        <v>49810</v>
      </c>
      <c r="E1257" s="26">
        <v>4076600</v>
      </c>
      <c r="F1257" s="26">
        <f t="shared" si="19"/>
        <v>4.0766</v>
      </c>
      <c r="G1257" t="s">
        <v>103</v>
      </c>
    </row>
    <row r="1258" spans="1:7" x14ac:dyDescent="0.2">
      <c r="A1258" s="27">
        <v>42437</v>
      </c>
      <c r="B1258" s="27">
        <v>42440</v>
      </c>
      <c r="C1258" t="s">
        <v>576</v>
      </c>
      <c r="D1258" s="27">
        <v>42622</v>
      </c>
      <c r="E1258" s="26">
        <v>2325000</v>
      </c>
      <c r="F1258" s="26">
        <f t="shared" si="19"/>
        <v>2.3250000000000002</v>
      </c>
      <c r="G1258" t="s">
        <v>397</v>
      </c>
    </row>
    <row r="1259" spans="1:7" x14ac:dyDescent="0.2">
      <c r="A1259" s="27">
        <v>42437</v>
      </c>
      <c r="B1259" s="27">
        <v>42440</v>
      </c>
      <c r="C1259" t="s">
        <v>467</v>
      </c>
      <c r="D1259" s="27">
        <v>44089</v>
      </c>
      <c r="E1259" s="26">
        <v>1859500</v>
      </c>
      <c r="F1259" s="26">
        <f t="shared" si="19"/>
        <v>1.8594999999999999</v>
      </c>
      <c r="G1259" t="s">
        <v>396</v>
      </c>
    </row>
    <row r="1260" spans="1:7" x14ac:dyDescent="0.2">
      <c r="A1260" s="27">
        <v>42437</v>
      </c>
      <c r="B1260" s="27">
        <v>42440</v>
      </c>
      <c r="C1260" t="s">
        <v>537</v>
      </c>
      <c r="D1260" s="27">
        <v>43125</v>
      </c>
      <c r="E1260" s="26">
        <v>4339000</v>
      </c>
      <c r="F1260" s="26">
        <f t="shared" si="19"/>
        <v>4.3390000000000004</v>
      </c>
      <c r="G1260" t="s">
        <v>396</v>
      </c>
    </row>
    <row r="1261" spans="1:7" x14ac:dyDescent="0.2">
      <c r="A1261" s="27">
        <v>42437</v>
      </c>
      <c r="B1261" s="27">
        <v>42440</v>
      </c>
      <c r="C1261" t="s">
        <v>555</v>
      </c>
      <c r="D1261" s="27">
        <v>45153</v>
      </c>
      <c r="E1261" s="26">
        <v>1350000</v>
      </c>
      <c r="F1261" s="26">
        <f t="shared" si="19"/>
        <v>1.35</v>
      </c>
      <c r="G1261" t="s">
        <v>396</v>
      </c>
    </row>
    <row r="1262" spans="1:7" x14ac:dyDescent="0.2">
      <c r="A1262" s="27">
        <v>42437</v>
      </c>
      <c r="B1262" s="27">
        <v>42440</v>
      </c>
      <c r="C1262" t="s">
        <v>570</v>
      </c>
      <c r="D1262" s="27">
        <v>47802</v>
      </c>
      <c r="E1262" s="26">
        <v>1458000</v>
      </c>
      <c r="F1262" s="26">
        <f t="shared" si="19"/>
        <v>1.458</v>
      </c>
      <c r="G1262" t="s">
        <v>396</v>
      </c>
    </row>
    <row r="1263" spans="1:7" x14ac:dyDescent="0.2">
      <c r="A1263" s="27">
        <v>42439</v>
      </c>
      <c r="B1263" s="27">
        <v>42439</v>
      </c>
      <c r="C1263" t="s">
        <v>577</v>
      </c>
      <c r="D1263" s="27">
        <v>43534</v>
      </c>
      <c r="E1263" s="26">
        <v>31500000</v>
      </c>
      <c r="F1263" s="26">
        <f t="shared" si="19"/>
        <v>31.5</v>
      </c>
      <c r="G1263" t="s">
        <v>208</v>
      </c>
    </row>
    <row r="1264" spans="1:7" x14ac:dyDescent="0.2">
      <c r="A1264" s="27">
        <v>42437</v>
      </c>
      <c r="B1264" s="27">
        <v>42440</v>
      </c>
      <c r="C1264" t="s">
        <v>578</v>
      </c>
      <c r="D1264" s="27">
        <v>42531</v>
      </c>
      <c r="E1264" s="26">
        <v>1054132</v>
      </c>
      <c r="F1264" s="26">
        <f t="shared" si="19"/>
        <v>1.0541320000000001</v>
      </c>
      <c r="G1264" t="s">
        <v>112</v>
      </c>
    </row>
    <row r="1265" spans="1:7" x14ac:dyDescent="0.2">
      <c r="A1265" s="27">
        <v>42440</v>
      </c>
      <c r="B1265" s="27">
        <v>42440</v>
      </c>
      <c r="C1265" t="s">
        <v>552</v>
      </c>
      <c r="D1265" s="27">
        <v>43490</v>
      </c>
      <c r="E1265" s="26">
        <v>1000000</v>
      </c>
      <c r="F1265" s="26">
        <f t="shared" si="19"/>
        <v>1</v>
      </c>
      <c r="G1265" t="s">
        <v>396</v>
      </c>
    </row>
    <row r="1266" spans="1:7" x14ac:dyDescent="0.2">
      <c r="A1266" s="27">
        <v>42444</v>
      </c>
      <c r="B1266" s="27">
        <v>42446</v>
      </c>
      <c r="C1266" t="s">
        <v>575</v>
      </c>
      <c r="D1266" s="27">
        <v>42796</v>
      </c>
      <c r="E1266" s="26">
        <v>2140000</v>
      </c>
      <c r="F1266" s="26">
        <f t="shared" si="19"/>
        <v>2.14</v>
      </c>
      <c r="G1266" t="s">
        <v>324</v>
      </c>
    </row>
    <row r="1267" spans="1:7" x14ac:dyDescent="0.2">
      <c r="A1267" s="27">
        <v>42444</v>
      </c>
      <c r="B1267" s="27">
        <v>42446</v>
      </c>
      <c r="C1267" t="s">
        <v>172</v>
      </c>
      <c r="D1267" s="27">
        <v>44392</v>
      </c>
      <c r="E1267" s="26">
        <v>7135000</v>
      </c>
      <c r="F1267" s="26">
        <f t="shared" si="19"/>
        <v>7.1349999999999998</v>
      </c>
      <c r="G1267" t="s">
        <v>103</v>
      </c>
    </row>
    <row r="1268" spans="1:7" x14ac:dyDescent="0.2">
      <c r="A1268" s="27">
        <v>42444</v>
      </c>
      <c r="B1268" s="27">
        <v>42446</v>
      </c>
      <c r="C1268" t="s">
        <v>539</v>
      </c>
      <c r="D1268" s="27">
        <v>47983</v>
      </c>
      <c r="E1268" s="26">
        <v>4788000</v>
      </c>
      <c r="F1268" s="26">
        <f t="shared" si="19"/>
        <v>4.7880000000000003</v>
      </c>
      <c r="G1268" t="s">
        <v>103</v>
      </c>
    </row>
    <row r="1269" spans="1:7" x14ac:dyDescent="0.2">
      <c r="A1269" s="27">
        <v>42444</v>
      </c>
      <c r="B1269" s="27">
        <v>42446</v>
      </c>
      <c r="C1269" t="s">
        <v>535</v>
      </c>
      <c r="D1269" s="27">
        <v>49810</v>
      </c>
      <c r="E1269" s="26">
        <v>5754500</v>
      </c>
      <c r="F1269" s="26">
        <f t="shared" si="19"/>
        <v>5.7545000000000002</v>
      </c>
      <c r="G1269" t="s">
        <v>103</v>
      </c>
    </row>
    <row r="1270" spans="1:7" x14ac:dyDescent="0.2">
      <c r="A1270" s="27">
        <v>42444</v>
      </c>
      <c r="B1270" s="27">
        <v>42446</v>
      </c>
      <c r="C1270" t="s">
        <v>427</v>
      </c>
      <c r="D1270" s="27">
        <v>52642</v>
      </c>
      <c r="E1270" s="26">
        <v>2257800</v>
      </c>
      <c r="F1270" s="26">
        <f t="shared" si="19"/>
        <v>2.2578</v>
      </c>
      <c r="G1270" t="s">
        <v>103</v>
      </c>
    </row>
    <row r="1271" spans="1:7" x14ac:dyDescent="0.2">
      <c r="A1271" s="27">
        <v>42450</v>
      </c>
      <c r="B1271" s="27">
        <v>42458</v>
      </c>
      <c r="C1271" t="s">
        <v>579</v>
      </c>
      <c r="D1271" s="27">
        <v>44284</v>
      </c>
      <c r="E1271" s="26">
        <v>10022250</v>
      </c>
      <c r="F1271" s="26">
        <f t="shared" si="19"/>
        <v>10.02225</v>
      </c>
      <c r="G1271" t="s">
        <v>399</v>
      </c>
    </row>
    <row r="1272" spans="1:7" x14ac:dyDescent="0.2">
      <c r="A1272" s="27">
        <v>42450</v>
      </c>
      <c r="B1272" s="27">
        <v>42458</v>
      </c>
      <c r="C1272" t="s">
        <v>580</v>
      </c>
      <c r="D1272" s="27">
        <v>46110</v>
      </c>
      <c r="E1272" s="26">
        <v>23385250</v>
      </c>
      <c r="F1272" s="26">
        <f t="shared" si="19"/>
        <v>23.385249999999999</v>
      </c>
      <c r="G1272" t="s">
        <v>399</v>
      </c>
    </row>
    <row r="1273" spans="1:7" x14ac:dyDescent="0.2">
      <c r="A1273" s="27">
        <v>42451</v>
      </c>
      <c r="B1273" s="27">
        <v>42453</v>
      </c>
      <c r="C1273" t="s">
        <v>576</v>
      </c>
      <c r="D1273" s="27">
        <v>42622</v>
      </c>
      <c r="E1273" s="26">
        <v>2571000</v>
      </c>
      <c r="F1273" s="26">
        <f t="shared" si="19"/>
        <v>2.5710000000000002</v>
      </c>
      <c r="G1273" t="s">
        <v>397</v>
      </c>
    </row>
    <row r="1274" spans="1:7" x14ac:dyDescent="0.2">
      <c r="A1274" s="27">
        <v>42451</v>
      </c>
      <c r="B1274" s="27">
        <v>42453</v>
      </c>
      <c r="C1274" t="s">
        <v>467</v>
      </c>
      <c r="D1274" s="27">
        <v>44089</v>
      </c>
      <c r="E1274" s="26">
        <v>663000</v>
      </c>
      <c r="F1274" s="26">
        <f t="shared" si="19"/>
        <v>0.66300000000000003</v>
      </c>
      <c r="G1274" t="s">
        <v>396</v>
      </c>
    </row>
    <row r="1275" spans="1:7" x14ac:dyDescent="0.2">
      <c r="A1275" s="27">
        <v>42451</v>
      </c>
      <c r="B1275" s="27">
        <v>42453</v>
      </c>
      <c r="C1275" t="s">
        <v>537</v>
      </c>
      <c r="D1275" s="27">
        <v>43125</v>
      </c>
      <c r="E1275" s="26">
        <v>2684000</v>
      </c>
      <c r="F1275" s="26">
        <f t="shared" si="19"/>
        <v>2.6840000000000002</v>
      </c>
      <c r="G1275" t="s">
        <v>396</v>
      </c>
    </row>
    <row r="1276" spans="1:7" x14ac:dyDescent="0.2">
      <c r="A1276" s="27">
        <v>42451</v>
      </c>
      <c r="B1276" s="27">
        <v>42453</v>
      </c>
      <c r="C1276" t="s">
        <v>555</v>
      </c>
      <c r="D1276" s="27">
        <v>45153</v>
      </c>
      <c r="E1276" s="26">
        <v>3144000</v>
      </c>
      <c r="F1276" s="26">
        <f t="shared" si="19"/>
        <v>3.1440000000000001</v>
      </c>
      <c r="G1276" t="s">
        <v>396</v>
      </c>
    </row>
    <row r="1277" spans="1:7" x14ac:dyDescent="0.2">
      <c r="A1277" s="27">
        <v>42451</v>
      </c>
      <c r="B1277" s="27">
        <v>42453</v>
      </c>
      <c r="C1277" t="s">
        <v>570</v>
      </c>
      <c r="D1277" s="27">
        <v>47802</v>
      </c>
      <c r="E1277" s="26">
        <v>1818500</v>
      </c>
      <c r="F1277" s="26">
        <f t="shared" si="19"/>
        <v>1.8185</v>
      </c>
      <c r="G1277" t="s">
        <v>396</v>
      </c>
    </row>
    <row r="1278" spans="1:7" x14ac:dyDescent="0.2">
      <c r="A1278" s="27">
        <v>42458</v>
      </c>
      <c r="B1278" s="27">
        <v>42460</v>
      </c>
      <c r="C1278" t="s">
        <v>575</v>
      </c>
      <c r="D1278" s="27">
        <v>42796</v>
      </c>
      <c r="E1278" s="26">
        <v>2030000</v>
      </c>
      <c r="F1278" s="26">
        <f t="shared" si="19"/>
        <v>2.0299999999999998</v>
      </c>
      <c r="G1278" t="s">
        <v>324</v>
      </c>
    </row>
    <row r="1279" spans="1:7" x14ac:dyDescent="0.2">
      <c r="A1279" s="27">
        <v>42458</v>
      </c>
      <c r="B1279" s="27">
        <v>42460</v>
      </c>
      <c r="C1279" t="s">
        <v>189</v>
      </c>
      <c r="D1279" s="27">
        <v>46280</v>
      </c>
      <c r="E1279" s="26">
        <v>3637000</v>
      </c>
      <c r="F1279" s="26">
        <f t="shared" si="19"/>
        <v>3.637</v>
      </c>
      <c r="G1279" t="s">
        <v>103</v>
      </c>
    </row>
    <row r="1280" spans="1:7" x14ac:dyDescent="0.2">
      <c r="A1280" s="27">
        <v>42458</v>
      </c>
      <c r="B1280" s="27">
        <v>42460</v>
      </c>
      <c r="C1280" t="s">
        <v>539</v>
      </c>
      <c r="D1280" s="27">
        <v>47983</v>
      </c>
      <c r="E1280" s="26">
        <v>5019000</v>
      </c>
      <c r="F1280" s="26">
        <f t="shared" si="19"/>
        <v>5.0190000000000001</v>
      </c>
      <c r="G1280" t="s">
        <v>103</v>
      </c>
    </row>
    <row r="1281" spans="1:7" x14ac:dyDescent="0.2">
      <c r="A1281" s="27">
        <v>42458</v>
      </c>
      <c r="B1281" s="27">
        <v>42460</v>
      </c>
      <c r="C1281" t="s">
        <v>535</v>
      </c>
      <c r="D1281" s="27">
        <v>49810</v>
      </c>
      <c r="E1281" s="26">
        <v>5360800</v>
      </c>
      <c r="F1281" s="26">
        <f t="shared" si="19"/>
        <v>5.3608000000000002</v>
      </c>
      <c r="G1281" t="s">
        <v>103</v>
      </c>
    </row>
    <row r="1282" spans="1:7" x14ac:dyDescent="0.2">
      <c r="A1282" s="27">
        <v>42464</v>
      </c>
      <c r="B1282" s="27">
        <v>42468</v>
      </c>
      <c r="C1282" t="s">
        <v>581</v>
      </c>
      <c r="D1282" s="27">
        <v>42552</v>
      </c>
      <c r="E1282" s="26">
        <v>360814</v>
      </c>
      <c r="F1282" s="26">
        <f t="shared" si="19"/>
        <v>0.36081400000000002</v>
      </c>
      <c r="G1282" t="s">
        <v>112</v>
      </c>
    </row>
    <row r="1283" spans="1:7" x14ac:dyDescent="0.2">
      <c r="A1283" s="27">
        <v>42465</v>
      </c>
      <c r="B1283" s="27">
        <v>42467</v>
      </c>
      <c r="C1283" t="s">
        <v>582</v>
      </c>
      <c r="D1283" s="27">
        <v>42649</v>
      </c>
      <c r="E1283" s="26">
        <v>1716000</v>
      </c>
      <c r="F1283" s="26">
        <f t="shared" ref="F1283:F1346" si="20">E1283/1000000</f>
        <v>1.716</v>
      </c>
      <c r="G1283" t="s">
        <v>397</v>
      </c>
    </row>
    <row r="1284" spans="1:7" x14ac:dyDescent="0.2">
      <c r="A1284" s="27">
        <v>42465</v>
      </c>
      <c r="B1284" s="27">
        <v>42467</v>
      </c>
      <c r="C1284" t="s">
        <v>467</v>
      </c>
      <c r="D1284" s="27">
        <v>44089</v>
      </c>
      <c r="E1284" s="26">
        <v>2182000</v>
      </c>
      <c r="F1284" s="26">
        <f t="shared" si="20"/>
        <v>2.1819999999999999</v>
      </c>
      <c r="G1284" t="s">
        <v>396</v>
      </c>
    </row>
    <row r="1285" spans="1:7" x14ac:dyDescent="0.2">
      <c r="A1285" s="27">
        <v>42465</v>
      </c>
      <c r="B1285" s="27">
        <v>42467</v>
      </c>
      <c r="C1285" t="s">
        <v>537</v>
      </c>
      <c r="D1285" s="27">
        <v>43125</v>
      </c>
      <c r="E1285" s="26">
        <v>4826000</v>
      </c>
      <c r="F1285" s="26">
        <f t="shared" si="20"/>
        <v>4.8259999999999996</v>
      </c>
      <c r="G1285" t="s">
        <v>396</v>
      </c>
    </row>
    <row r="1286" spans="1:7" x14ac:dyDescent="0.2">
      <c r="A1286" s="27">
        <v>42465</v>
      </c>
      <c r="B1286" s="27">
        <v>42467</v>
      </c>
      <c r="C1286" t="s">
        <v>555</v>
      </c>
      <c r="D1286" s="27">
        <v>45153</v>
      </c>
      <c r="E1286" s="26">
        <v>2176000</v>
      </c>
      <c r="F1286" s="26">
        <f t="shared" si="20"/>
        <v>2.1760000000000002</v>
      </c>
      <c r="G1286" t="s">
        <v>396</v>
      </c>
    </row>
    <row r="1287" spans="1:7" x14ac:dyDescent="0.2">
      <c r="A1287" s="27">
        <v>42465</v>
      </c>
      <c r="B1287" s="27">
        <v>42467</v>
      </c>
      <c r="C1287" t="s">
        <v>570</v>
      </c>
      <c r="D1287" s="27">
        <v>47802</v>
      </c>
      <c r="E1287" s="26">
        <v>2351000</v>
      </c>
      <c r="F1287" s="26">
        <f t="shared" si="20"/>
        <v>2.351</v>
      </c>
      <c r="G1287" t="s">
        <v>396</v>
      </c>
    </row>
    <row r="1288" spans="1:7" x14ac:dyDescent="0.2">
      <c r="A1288" s="27">
        <v>42472</v>
      </c>
      <c r="B1288" s="27">
        <v>42474</v>
      </c>
      <c r="C1288" t="s">
        <v>583</v>
      </c>
      <c r="D1288" s="27">
        <v>42564</v>
      </c>
      <c r="E1288" s="26">
        <v>4755000</v>
      </c>
      <c r="F1288" s="26">
        <f t="shared" si="20"/>
        <v>4.7549999999999999</v>
      </c>
      <c r="G1288" t="s">
        <v>323</v>
      </c>
    </row>
    <row r="1289" spans="1:7" x14ac:dyDescent="0.2">
      <c r="A1289" s="27">
        <v>42472</v>
      </c>
      <c r="B1289" s="27">
        <v>42474</v>
      </c>
      <c r="C1289" t="s">
        <v>584</v>
      </c>
      <c r="D1289" s="27">
        <v>42838</v>
      </c>
      <c r="E1289" s="26">
        <v>3040000</v>
      </c>
      <c r="F1289" s="26">
        <f t="shared" si="20"/>
        <v>3.04</v>
      </c>
      <c r="G1289" t="s">
        <v>324</v>
      </c>
    </row>
    <row r="1290" spans="1:7" x14ac:dyDescent="0.2">
      <c r="A1290" s="27">
        <v>42472</v>
      </c>
      <c r="B1290" s="27">
        <v>42474</v>
      </c>
      <c r="C1290" t="s">
        <v>172</v>
      </c>
      <c r="D1290" s="27">
        <v>44392</v>
      </c>
      <c r="E1290" s="26">
        <v>3055700</v>
      </c>
      <c r="F1290" s="26">
        <f t="shared" si="20"/>
        <v>3.0556999999999999</v>
      </c>
      <c r="G1290" t="s">
        <v>103</v>
      </c>
    </row>
    <row r="1291" spans="1:7" x14ac:dyDescent="0.2">
      <c r="A1291" s="27">
        <v>42472</v>
      </c>
      <c r="B1291" s="27">
        <v>42474</v>
      </c>
      <c r="C1291" t="s">
        <v>189</v>
      </c>
      <c r="D1291" s="27">
        <v>46280</v>
      </c>
      <c r="E1291" s="26">
        <v>11096000</v>
      </c>
      <c r="F1291" s="26">
        <f t="shared" si="20"/>
        <v>11.096</v>
      </c>
      <c r="G1291" t="s">
        <v>103</v>
      </c>
    </row>
    <row r="1292" spans="1:7" x14ac:dyDescent="0.2">
      <c r="A1292" s="27">
        <v>42472</v>
      </c>
      <c r="B1292" s="27">
        <v>42474</v>
      </c>
      <c r="C1292" t="s">
        <v>539</v>
      </c>
      <c r="D1292" s="27">
        <v>47983</v>
      </c>
      <c r="E1292" s="26">
        <v>10084000</v>
      </c>
      <c r="F1292" s="26">
        <f t="shared" si="20"/>
        <v>10.084</v>
      </c>
      <c r="G1292" t="s">
        <v>103</v>
      </c>
    </row>
    <row r="1293" spans="1:7" x14ac:dyDescent="0.2">
      <c r="A1293" s="27">
        <v>42479</v>
      </c>
      <c r="B1293" s="27">
        <v>42481</v>
      </c>
      <c r="C1293" t="s">
        <v>582</v>
      </c>
      <c r="D1293" s="27">
        <v>42649</v>
      </c>
      <c r="E1293" s="26">
        <v>3105000</v>
      </c>
      <c r="F1293" s="26">
        <f t="shared" si="20"/>
        <v>3.105</v>
      </c>
      <c r="G1293" t="s">
        <v>397</v>
      </c>
    </row>
    <row r="1294" spans="1:7" x14ac:dyDescent="0.2">
      <c r="A1294" s="27">
        <v>42479</v>
      </c>
      <c r="B1294" s="27">
        <v>42481</v>
      </c>
      <c r="C1294" t="s">
        <v>467</v>
      </c>
      <c r="D1294" s="27">
        <v>44089</v>
      </c>
      <c r="E1294" s="26">
        <v>2295000</v>
      </c>
      <c r="F1294" s="26">
        <f t="shared" si="20"/>
        <v>2.2949999999999999</v>
      </c>
      <c r="G1294" t="s">
        <v>396</v>
      </c>
    </row>
    <row r="1295" spans="1:7" x14ac:dyDescent="0.2">
      <c r="A1295" s="27">
        <v>42479</v>
      </c>
      <c r="B1295" s="27">
        <v>42481</v>
      </c>
      <c r="C1295" t="s">
        <v>537</v>
      </c>
      <c r="D1295" s="27">
        <v>43125</v>
      </c>
      <c r="E1295" s="26">
        <v>4813000</v>
      </c>
      <c r="F1295" s="26">
        <f t="shared" si="20"/>
        <v>4.8129999999999997</v>
      </c>
      <c r="G1295" t="s">
        <v>396</v>
      </c>
    </row>
    <row r="1296" spans="1:7" x14ac:dyDescent="0.2">
      <c r="A1296" s="27">
        <v>42479</v>
      </c>
      <c r="B1296" s="27">
        <v>42481</v>
      </c>
      <c r="C1296" t="s">
        <v>555</v>
      </c>
      <c r="D1296" s="27">
        <v>45153</v>
      </c>
      <c r="E1296" s="26">
        <v>1756000</v>
      </c>
      <c r="F1296" s="26">
        <f t="shared" si="20"/>
        <v>1.756</v>
      </c>
      <c r="G1296" t="s">
        <v>396</v>
      </c>
    </row>
    <row r="1297" spans="1:7" x14ac:dyDescent="0.2">
      <c r="A1297" s="27">
        <v>42479</v>
      </c>
      <c r="B1297" s="27">
        <v>42481</v>
      </c>
      <c r="C1297" t="s">
        <v>570</v>
      </c>
      <c r="D1297" s="27">
        <v>47802</v>
      </c>
      <c r="E1297" s="26">
        <v>3344000</v>
      </c>
      <c r="F1297" s="26">
        <f t="shared" si="20"/>
        <v>3.3439999999999999</v>
      </c>
      <c r="G1297" t="s">
        <v>396</v>
      </c>
    </row>
    <row r="1298" spans="1:7" x14ac:dyDescent="0.2">
      <c r="A1298" s="27">
        <v>42487</v>
      </c>
      <c r="B1298" s="27">
        <v>42487</v>
      </c>
      <c r="C1298" t="s">
        <v>585</v>
      </c>
      <c r="D1298" s="27">
        <v>43582</v>
      </c>
      <c r="E1298" s="26">
        <v>1000000</v>
      </c>
      <c r="F1298" s="26">
        <f t="shared" si="20"/>
        <v>1</v>
      </c>
      <c r="G1298" t="s">
        <v>109</v>
      </c>
    </row>
    <row r="1299" spans="1:7" x14ac:dyDescent="0.2">
      <c r="A1299" s="27">
        <v>42486</v>
      </c>
      <c r="B1299" s="27">
        <v>42488</v>
      </c>
      <c r="C1299" t="s">
        <v>568</v>
      </c>
      <c r="D1299" s="27">
        <v>42741</v>
      </c>
      <c r="E1299" s="26">
        <v>4746000</v>
      </c>
      <c r="F1299" s="26">
        <f t="shared" si="20"/>
        <v>4.7460000000000004</v>
      </c>
      <c r="G1299" t="s">
        <v>324</v>
      </c>
    </row>
    <row r="1300" spans="1:7" x14ac:dyDescent="0.2">
      <c r="A1300" s="27">
        <v>42486</v>
      </c>
      <c r="B1300" s="27">
        <v>42488</v>
      </c>
      <c r="C1300" t="s">
        <v>172</v>
      </c>
      <c r="D1300" s="27">
        <v>44392</v>
      </c>
      <c r="E1300" s="26">
        <v>4041000</v>
      </c>
      <c r="F1300" s="26">
        <f t="shared" si="20"/>
        <v>4.0410000000000004</v>
      </c>
      <c r="G1300" t="s">
        <v>103</v>
      </c>
    </row>
    <row r="1301" spans="1:7" x14ac:dyDescent="0.2">
      <c r="A1301" s="27">
        <v>42486</v>
      </c>
      <c r="B1301" s="27">
        <v>42488</v>
      </c>
      <c r="C1301" t="s">
        <v>189</v>
      </c>
      <c r="D1301" s="27">
        <v>46280</v>
      </c>
      <c r="E1301" s="26">
        <v>8950500</v>
      </c>
      <c r="F1301" s="26">
        <f t="shared" si="20"/>
        <v>8.9504999999999999</v>
      </c>
      <c r="G1301" t="s">
        <v>103</v>
      </c>
    </row>
    <row r="1302" spans="1:7" x14ac:dyDescent="0.2">
      <c r="A1302" s="27">
        <v>42486</v>
      </c>
      <c r="B1302" s="27">
        <v>42488</v>
      </c>
      <c r="C1302" t="s">
        <v>535</v>
      </c>
      <c r="D1302" s="27">
        <v>49810</v>
      </c>
      <c r="E1302" s="26">
        <v>4525400</v>
      </c>
      <c r="F1302" s="26">
        <f t="shared" si="20"/>
        <v>4.5254000000000003</v>
      </c>
      <c r="G1302" t="s">
        <v>103</v>
      </c>
    </row>
    <row r="1303" spans="1:7" x14ac:dyDescent="0.2">
      <c r="A1303" s="27">
        <v>42486</v>
      </c>
      <c r="B1303" s="27">
        <v>42488</v>
      </c>
      <c r="C1303" t="s">
        <v>427</v>
      </c>
      <c r="D1303" s="27">
        <v>52642</v>
      </c>
      <c r="E1303" s="26">
        <v>2148500</v>
      </c>
      <c r="F1303" s="26">
        <f t="shared" si="20"/>
        <v>2.1484999999999999</v>
      </c>
      <c r="G1303" t="s">
        <v>103</v>
      </c>
    </row>
    <row r="1304" spans="1:7" x14ac:dyDescent="0.2">
      <c r="A1304" s="27">
        <v>42493</v>
      </c>
      <c r="B1304" s="27">
        <v>42499</v>
      </c>
      <c r="C1304" t="s">
        <v>586</v>
      </c>
      <c r="D1304" s="27">
        <v>42678</v>
      </c>
      <c r="E1304" s="26">
        <v>1751000</v>
      </c>
      <c r="F1304" s="26">
        <f t="shared" si="20"/>
        <v>1.7509999999999999</v>
      </c>
      <c r="G1304" t="s">
        <v>397</v>
      </c>
    </row>
    <row r="1305" spans="1:7" x14ac:dyDescent="0.2">
      <c r="A1305" s="27">
        <v>42493</v>
      </c>
      <c r="B1305" s="27">
        <v>42499</v>
      </c>
      <c r="C1305" t="s">
        <v>467</v>
      </c>
      <c r="D1305" s="27">
        <v>44089</v>
      </c>
      <c r="E1305" s="26">
        <v>1735000</v>
      </c>
      <c r="F1305" s="26">
        <f t="shared" si="20"/>
        <v>1.7350000000000001</v>
      </c>
      <c r="G1305" t="s">
        <v>396</v>
      </c>
    </row>
    <row r="1306" spans="1:7" x14ac:dyDescent="0.2">
      <c r="A1306" s="27">
        <v>42493</v>
      </c>
      <c r="B1306" s="27">
        <v>42499</v>
      </c>
      <c r="C1306" t="s">
        <v>537</v>
      </c>
      <c r="D1306" s="27">
        <v>43125</v>
      </c>
      <c r="E1306" s="26">
        <v>5392000</v>
      </c>
      <c r="F1306" s="26">
        <f t="shared" si="20"/>
        <v>5.3920000000000003</v>
      </c>
      <c r="G1306" t="s">
        <v>396</v>
      </c>
    </row>
    <row r="1307" spans="1:7" x14ac:dyDescent="0.2">
      <c r="A1307" s="27">
        <v>42493</v>
      </c>
      <c r="B1307" s="27">
        <v>42499</v>
      </c>
      <c r="C1307" t="s">
        <v>555</v>
      </c>
      <c r="D1307" s="27">
        <v>45153</v>
      </c>
      <c r="E1307" s="26">
        <v>1750000</v>
      </c>
      <c r="F1307" s="26">
        <f t="shared" si="20"/>
        <v>1.75</v>
      </c>
      <c r="G1307" t="s">
        <v>396</v>
      </c>
    </row>
    <row r="1308" spans="1:7" x14ac:dyDescent="0.2">
      <c r="A1308" s="27">
        <v>42493</v>
      </c>
      <c r="B1308" s="27">
        <v>42499</v>
      </c>
      <c r="C1308" t="s">
        <v>570</v>
      </c>
      <c r="D1308" s="27">
        <v>47802</v>
      </c>
      <c r="E1308" s="26">
        <v>2616100</v>
      </c>
      <c r="F1308" s="26">
        <f t="shared" si="20"/>
        <v>2.6160999999999999</v>
      </c>
      <c r="G1308" t="s">
        <v>396</v>
      </c>
    </row>
    <row r="1309" spans="1:7" x14ac:dyDescent="0.2">
      <c r="A1309" s="27">
        <v>42500</v>
      </c>
      <c r="B1309" s="27">
        <v>42502</v>
      </c>
      <c r="C1309" t="s">
        <v>587</v>
      </c>
      <c r="D1309" s="27">
        <v>42593</v>
      </c>
      <c r="E1309" s="26">
        <v>1775000</v>
      </c>
      <c r="F1309" s="26">
        <f t="shared" si="20"/>
        <v>1.7749999999999999</v>
      </c>
      <c r="G1309" t="s">
        <v>323</v>
      </c>
    </row>
    <row r="1310" spans="1:7" x14ac:dyDescent="0.2">
      <c r="A1310" s="27">
        <v>42500</v>
      </c>
      <c r="B1310" s="27">
        <v>42502</v>
      </c>
      <c r="C1310" t="s">
        <v>588</v>
      </c>
      <c r="D1310" s="27">
        <v>42866</v>
      </c>
      <c r="E1310" s="26">
        <v>2551000</v>
      </c>
      <c r="F1310" s="26">
        <f t="shared" si="20"/>
        <v>2.5510000000000002</v>
      </c>
      <c r="G1310" t="s">
        <v>324</v>
      </c>
    </row>
    <row r="1311" spans="1:7" x14ac:dyDescent="0.2">
      <c r="A1311" s="27">
        <v>42500</v>
      </c>
      <c r="B1311" s="27">
        <v>42502</v>
      </c>
      <c r="C1311" t="s">
        <v>172</v>
      </c>
      <c r="D1311" s="27">
        <v>44392</v>
      </c>
      <c r="E1311" s="26">
        <v>2931500</v>
      </c>
      <c r="F1311" s="26">
        <f t="shared" si="20"/>
        <v>2.9315000000000002</v>
      </c>
      <c r="G1311" t="s">
        <v>103</v>
      </c>
    </row>
    <row r="1312" spans="1:7" x14ac:dyDescent="0.2">
      <c r="A1312" s="27">
        <v>42500</v>
      </c>
      <c r="B1312" s="27">
        <v>42502</v>
      </c>
      <c r="C1312" t="s">
        <v>539</v>
      </c>
      <c r="D1312" s="27">
        <v>47983</v>
      </c>
      <c r="E1312" s="26">
        <v>3114400</v>
      </c>
      <c r="F1312" s="26">
        <f t="shared" si="20"/>
        <v>3.1143999999999998</v>
      </c>
      <c r="G1312" t="s">
        <v>103</v>
      </c>
    </row>
    <row r="1313" spans="1:7" x14ac:dyDescent="0.2">
      <c r="A1313" s="27">
        <v>42500</v>
      </c>
      <c r="B1313" s="27">
        <v>42502</v>
      </c>
      <c r="C1313" t="s">
        <v>535</v>
      </c>
      <c r="D1313" s="27">
        <v>49810</v>
      </c>
      <c r="E1313" s="26">
        <v>3060000</v>
      </c>
      <c r="F1313" s="26">
        <f t="shared" si="20"/>
        <v>3.06</v>
      </c>
      <c r="G1313" t="s">
        <v>103</v>
      </c>
    </row>
    <row r="1314" spans="1:7" x14ac:dyDescent="0.2">
      <c r="A1314" s="27">
        <v>42507</v>
      </c>
      <c r="B1314" s="27">
        <v>42509</v>
      </c>
      <c r="C1314" t="s">
        <v>586</v>
      </c>
      <c r="D1314" s="27">
        <v>42678</v>
      </c>
      <c r="E1314" s="26">
        <v>1600000</v>
      </c>
      <c r="F1314" s="26">
        <f t="shared" si="20"/>
        <v>1.6</v>
      </c>
      <c r="G1314" t="s">
        <v>397</v>
      </c>
    </row>
    <row r="1315" spans="1:7" x14ac:dyDescent="0.2">
      <c r="A1315" s="27">
        <v>42507</v>
      </c>
      <c r="B1315" s="27">
        <v>42509</v>
      </c>
      <c r="C1315" t="s">
        <v>467</v>
      </c>
      <c r="D1315" s="27">
        <v>44089</v>
      </c>
      <c r="E1315" s="26">
        <v>1712500</v>
      </c>
      <c r="F1315" s="26">
        <f t="shared" si="20"/>
        <v>1.7124999999999999</v>
      </c>
      <c r="G1315" t="s">
        <v>396</v>
      </c>
    </row>
    <row r="1316" spans="1:7" x14ac:dyDescent="0.2">
      <c r="A1316" s="27">
        <v>42507</v>
      </c>
      <c r="B1316" s="27">
        <v>42509</v>
      </c>
      <c r="C1316" t="s">
        <v>537</v>
      </c>
      <c r="D1316" s="27">
        <v>43125</v>
      </c>
      <c r="E1316" s="26">
        <v>8336000</v>
      </c>
      <c r="F1316" s="26">
        <f t="shared" si="20"/>
        <v>8.3360000000000003</v>
      </c>
      <c r="G1316" t="s">
        <v>396</v>
      </c>
    </row>
    <row r="1317" spans="1:7" x14ac:dyDescent="0.2">
      <c r="A1317" s="27">
        <v>42507</v>
      </c>
      <c r="B1317" s="27">
        <v>42509</v>
      </c>
      <c r="C1317" t="s">
        <v>555</v>
      </c>
      <c r="D1317" s="27">
        <v>45153</v>
      </c>
      <c r="E1317" s="26">
        <v>950600</v>
      </c>
      <c r="F1317" s="26">
        <f t="shared" si="20"/>
        <v>0.9506</v>
      </c>
      <c r="G1317" t="s">
        <v>396</v>
      </c>
    </row>
    <row r="1318" spans="1:7" x14ac:dyDescent="0.2">
      <c r="A1318" s="27">
        <v>42507</v>
      </c>
      <c r="B1318" s="27">
        <v>42509</v>
      </c>
      <c r="C1318" t="s">
        <v>570</v>
      </c>
      <c r="D1318" s="27">
        <v>47802</v>
      </c>
      <c r="E1318" s="26">
        <v>1912000</v>
      </c>
      <c r="F1318" s="26">
        <f t="shared" si="20"/>
        <v>1.9119999999999999</v>
      </c>
      <c r="G1318" t="s">
        <v>396</v>
      </c>
    </row>
    <row r="1319" spans="1:7" x14ac:dyDescent="0.2">
      <c r="A1319" s="27">
        <v>42508</v>
      </c>
      <c r="B1319" s="27">
        <v>42510</v>
      </c>
      <c r="C1319" t="s">
        <v>335</v>
      </c>
      <c r="D1319" s="27">
        <v>51971</v>
      </c>
      <c r="E1319" s="26">
        <v>400000</v>
      </c>
      <c r="F1319" s="26">
        <f t="shared" si="20"/>
        <v>0.4</v>
      </c>
      <c r="G1319" t="s">
        <v>103</v>
      </c>
    </row>
    <row r="1320" spans="1:7" x14ac:dyDescent="0.2">
      <c r="A1320" s="27">
        <v>42513</v>
      </c>
      <c r="B1320" s="27">
        <v>42515</v>
      </c>
      <c r="C1320" t="s">
        <v>589</v>
      </c>
      <c r="D1320" s="27">
        <v>43240</v>
      </c>
      <c r="E1320" s="26">
        <v>3929005</v>
      </c>
      <c r="F1320" s="26">
        <f t="shared" si="20"/>
        <v>3.9290050000000001</v>
      </c>
      <c r="G1320" t="s">
        <v>504</v>
      </c>
    </row>
    <row r="1321" spans="1:7" x14ac:dyDescent="0.2">
      <c r="A1321" s="27">
        <v>42514</v>
      </c>
      <c r="B1321" s="27">
        <v>42516</v>
      </c>
      <c r="C1321" t="s">
        <v>572</v>
      </c>
      <c r="D1321" s="27">
        <v>42769</v>
      </c>
      <c r="E1321" s="26">
        <v>890000</v>
      </c>
      <c r="F1321" s="26">
        <f t="shared" si="20"/>
        <v>0.89</v>
      </c>
      <c r="G1321" t="s">
        <v>324</v>
      </c>
    </row>
    <row r="1322" spans="1:7" x14ac:dyDescent="0.2">
      <c r="A1322" s="27">
        <v>42514</v>
      </c>
      <c r="B1322" s="27">
        <v>42516</v>
      </c>
      <c r="C1322" t="s">
        <v>189</v>
      </c>
      <c r="D1322" s="27">
        <v>46280</v>
      </c>
      <c r="E1322" s="26">
        <v>6332500</v>
      </c>
      <c r="F1322" s="26">
        <f t="shared" si="20"/>
        <v>6.3324999999999996</v>
      </c>
      <c r="G1322" t="s">
        <v>103</v>
      </c>
    </row>
    <row r="1323" spans="1:7" x14ac:dyDescent="0.2">
      <c r="A1323" s="27">
        <v>42514</v>
      </c>
      <c r="B1323" s="27">
        <v>42516</v>
      </c>
      <c r="C1323" t="s">
        <v>539</v>
      </c>
      <c r="D1323" s="27">
        <v>47983</v>
      </c>
      <c r="E1323" s="26">
        <v>3980000</v>
      </c>
      <c r="F1323" s="26">
        <f t="shared" si="20"/>
        <v>3.98</v>
      </c>
      <c r="G1323" t="s">
        <v>103</v>
      </c>
    </row>
    <row r="1324" spans="1:7" x14ac:dyDescent="0.2">
      <c r="A1324" s="27">
        <v>42514</v>
      </c>
      <c r="B1324" s="27">
        <v>42516</v>
      </c>
      <c r="C1324" t="s">
        <v>535</v>
      </c>
      <c r="D1324" s="27">
        <v>49810</v>
      </c>
      <c r="E1324" s="26">
        <v>3483600</v>
      </c>
      <c r="F1324" s="26">
        <f t="shared" si="20"/>
        <v>3.4836</v>
      </c>
      <c r="G1324" t="s">
        <v>103</v>
      </c>
    </row>
    <row r="1325" spans="1:7" x14ac:dyDescent="0.2">
      <c r="A1325" s="27">
        <v>42521</v>
      </c>
      <c r="B1325" s="27">
        <v>42528</v>
      </c>
      <c r="C1325" t="s">
        <v>590</v>
      </c>
      <c r="D1325" s="27">
        <v>42705</v>
      </c>
      <c r="E1325" s="26">
        <v>1531000</v>
      </c>
      <c r="F1325" s="26">
        <f t="shared" si="20"/>
        <v>1.5309999999999999</v>
      </c>
      <c r="G1325" t="s">
        <v>397</v>
      </c>
    </row>
    <row r="1326" spans="1:7" x14ac:dyDescent="0.2">
      <c r="A1326" s="27">
        <v>42521</v>
      </c>
      <c r="B1326" s="27">
        <v>42528</v>
      </c>
      <c r="C1326" t="s">
        <v>467</v>
      </c>
      <c r="D1326" s="27">
        <v>44089</v>
      </c>
      <c r="E1326" s="26">
        <v>1248000</v>
      </c>
      <c r="F1326" s="26">
        <f t="shared" si="20"/>
        <v>1.248</v>
      </c>
      <c r="G1326" t="s">
        <v>396</v>
      </c>
    </row>
    <row r="1327" spans="1:7" x14ac:dyDescent="0.2">
      <c r="A1327" s="27">
        <v>42521</v>
      </c>
      <c r="B1327" s="27">
        <v>42528</v>
      </c>
      <c r="C1327" t="s">
        <v>537</v>
      </c>
      <c r="D1327" s="27">
        <v>43125</v>
      </c>
      <c r="E1327" s="26">
        <v>5255000</v>
      </c>
      <c r="F1327" s="26">
        <f t="shared" si="20"/>
        <v>5.2549999999999999</v>
      </c>
      <c r="G1327" t="s">
        <v>396</v>
      </c>
    </row>
    <row r="1328" spans="1:7" x14ac:dyDescent="0.2">
      <c r="A1328" s="27">
        <v>42521</v>
      </c>
      <c r="B1328" s="27">
        <v>42528</v>
      </c>
      <c r="C1328" t="s">
        <v>555</v>
      </c>
      <c r="D1328" s="27">
        <v>45153</v>
      </c>
      <c r="E1328" s="26">
        <v>376200</v>
      </c>
      <c r="F1328" s="26">
        <f t="shared" si="20"/>
        <v>0.37619999999999998</v>
      </c>
      <c r="G1328" t="s">
        <v>396</v>
      </c>
    </row>
    <row r="1329" spans="1:7" x14ac:dyDescent="0.2">
      <c r="A1329" s="27">
        <v>42521</v>
      </c>
      <c r="B1329" s="27">
        <v>42528</v>
      </c>
      <c r="C1329" t="s">
        <v>570</v>
      </c>
      <c r="D1329" s="27">
        <v>47802</v>
      </c>
      <c r="E1329" s="26">
        <v>1219000</v>
      </c>
      <c r="F1329" s="26">
        <f t="shared" si="20"/>
        <v>1.2190000000000001</v>
      </c>
      <c r="G1329" t="s">
        <v>396</v>
      </c>
    </row>
    <row r="1330" spans="1:7" x14ac:dyDescent="0.2">
      <c r="A1330" s="27">
        <v>42528</v>
      </c>
      <c r="B1330" s="27">
        <v>42530</v>
      </c>
      <c r="C1330" t="s">
        <v>591</v>
      </c>
      <c r="D1330" s="27">
        <v>42621</v>
      </c>
      <c r="E1330" s="26">
        <v>2811000</v>
      </c>
      <c r="F1330" s="26">
        <f t="shared" si="20"/>
        <v>2.8109999999999999</v>
      </c>
      <c r="G1330" t="s">
        <v>323</v>
      </c>
    </row>
    <row r="1331" spans="1:7" x14ac:dyDescent="0.2">
      <c r="A1331" s="27">
        <v>42528</v>
      </c>
      <c r="B1331" s="27">
        <v>42530</v>
      </c>
      <c r="C1331" t="s">
        <v>592</v>
      </c>
      <c r="D1331" s="27">
        <v>42894</v>
      </c>
      <c r="E1331" s="26">
        <v>2291000</v>
      </c>
      <c r="F1331" s="26">
        <f t="shared" si="20"/>
        <v>2.2909999999999999</v>
      </c>
      <c r="G1331" t="s">
        <v>324</v>
      </c>
    </row>
    <row r="1332" spans="1:7" x14ac:dyDescent="0.2">
      <c r="A1332" s="27">
        <v>42528</v>
      </c>
      <c r="B1332" s="27">
        <v>42530</v>
      </c>
      <c r="C1332" t="s">
        <v>172</v>
      </c>
      <c r="D1332" s="27">
        <v>44392</v>
      </c>
      <c r="E1332" s="26">
        <v>9775000</v>
      </c>
      <c r="F1332" s="26">
        <f t="shared" si="20"/>
        <v>9.7750000000000004</v>
      </c>
      <c r="G1332" t="s">
        <v>103</v>
      </c>
    </row>
    <row r="1333" spans="1:7" x14ac:dyDescent="0.2">
      <c r="A1333" s="27">
        <v>42528</v>
      </c>
      <c r="B1333" s="27">
        <v>42530</v>
      </c>
      <c r="C1333" t="s">
        <v>189</v>
      </c>
      <c r="D1333" s="27">
        <v>46280</v>
      </c>
      <c r="E1333" s="26">
        <v>16277000</v>
      </c>
      <c r="F1333" s="26">
        <f t="shared" si="20"/>
        <v>16.277000000000001</v>
      </c>
      <c r="G1333" t="s">
        <v>103</v>
      </c>
    </row>
    <row r="1334" spans="1:7" x14ac:dyDescent="0.2">
      <c r="A1334" s="27">
        <v>42528</v>
      </c>
      <c r="B1334" s="27">
        <v>42530</v>
      </c>
      <c r="C1334" t="s">
        <v>539</v>
      </c>
      <c r="D1334" s="27">
        <v>47983</v>
      </c>
      <c r="E1334" s="26">
        <v>11174400</v>
      </c>
      <c r="F1334" s="26">
        <f t="shared" si="20"/>
        <v>11.1744</v>
      </c>
      <c r="G1334" t="s">
        <v>103</v>
      </c>
    </row>
    <row r="1335" spans="1:7" x14ac:dyDescent="0.2">
      <c r="A1335" s="27">
        <v>42528</v>
      </c>
      <c r="B1335" s="27">
        <v>42535</v>
      </c>
      <c r="C1335" t="s">
        <v>593</v>
      </c>
      <c r="D1335" s="27">
        <v>45091</v>
      </c>
      <c r="E1335" s="26">
        <v>63415610.100000001</v>
      </c>
      <c r="F1335" s="26">
        <f t="shared" si="20"/>
        <v>63.415610100000002</v>
      </c>
      <c r="G1335" t="s">
        <v>505</v>
      </c>
    </row>
    <row r="1336" spans="1:7" x14ac:dyDescent="0.2">
      <c r="A1336" s="27">
        <v>42528</v>
      </c>
      <c r="B1336" s="27">
        <v>42535</v>
      </c>
      <c r="C1336" t="s">
        <v>594</v>
      </c>
      <c r="D1336" s="27">
        <v>46918</v>
      </c>
      <c r="E1336" s="26">
        <v>61916423.100000001</v>
      </c>
      <c r="F1336" s="26">
        <f t="shared" si="20"/>
        <v>61.916423100000003</v>
      </c>
      <c r="G1336" t="s">
        <v>505</v>
      </c>
    </row>
    <row r="1337" spans="1:7" x14ac:dyDescent="0.2">
      <c r="A1337" s="27">
        <v>42535</v>
      </c>
      <c r="B1337" s="27">
        <v>42537</v>
      </c>
      <c r="C1337" t="s">
        <v>590</v>
      </c>
      <c r="D1337" s="27">
        <v>42705</v>
      </c>
      <c r="E1337" s="26">
        <v>1236000</v>
      </c>
      <c r="F1337" s="26">
        <f t="shared" si="20"/>
        <v>1.236</v>
      </c>
      <c r="G1337" t="s">
        <v>397</v>
      </c>
    </row>
    <row r="1338" spans="1:7" x14ac:dyDescent="0.2">
      <c r="A1338" s="27">
        <v>42535</v>
      </c>
      <c r="B1338" s="27">
        <v>42537</v>
      </c>
      <c r="C1338" t="s">
        <v>467</v>
      </c>
      <c r="D1338" s="27">
        <v>44089</v>
      </c>
      <c r="E1338" s="26">
        <v>340000</v>
      </c>
      <c r="F1338" s="26">
        <f t="shared" si="20"/>
        <v>0.34</v>
      </c>
      <c r="G1338" t="s">
        <v>396</v>
      </c>
    </row>
    <row r="1339" spans="1:7" x14ac:dyDescent="0.2">
      <c r="A1339" s="27">
        <v>42535</v>
      </c>
      <c r="B1339" s="27">
        <v>42537</v>
      </c>
      <c r="C1339" t="s">
        <v>537</v>
      </c>
      <c r="D1339" s="27">
        <v>43125</v>
      </c>
      <c r="E1339" s="26">
        <v>3400000</v>
      </c>
      <c r="F1339" s="26">
        <f t="shared" si="20"/>
        <v>3.4</v>
      </c>
      <c r="G1339" t="s">
        <v>396</v>
      </c>
    </row>
    <row r="1340" spans="1:7" x14ac:dyDescent="0.2">
      <c r="A1340" s="27">
        <v>42535</v>
      </c>
      <c r="B1340" s="27">
        <v>42537</v>
      </c>
      <c r="C1340" t="s">
        <v>555</v>
      </c>
      <c r="D1340" s="27">
        <v>45153</v>
      </c>
      <c r="E1340" s="26">
        <v>376200</v>
      </c>
      <c r="F1340" s="26">
        <f t="shared" si="20"/>
        <v>0.37619999999999998</v>
      </c>
      <c r="G1340" t="s">
        <v>396</v>
      </c>
    </row>
    <row r="1341" spans="1:7" x14ac:dyDescent="0.2">
      <c r="A1341" s="27">
        <v>42535</v>
      </c>
      <c r="B1341" s="27">
        <v>42537</v>
      </c>
      <c r="C1341" t="s">
        <v>570</v>
      </c>
      <c r="D1341" s="27">
        <v>47802</v>
      </c>
      <c r="E1341" s="26">
        <v>1820000</v>
      </c>
      <c r="F1341" s="26">
        <f t="shared" si="20"/>
        <v>1.82</v>
      </c>
      <c r="G1341" t="s">
        <v>396</v>
      </c>
    </row>
    <row r="1342" spans="1:7" x14ac:dyDescent="0.2">
      <c r="A1342" s="27">
        <v>42536</v>
      </c>
      <c r="B1342" s="27">
        <v>42542</v>
      </c>
      <c r="C1342" t="s">
        <v>595</v>
      </c>
      <c r="D1342" s="27">
        <v>43637</v>
      </c>
      <c r="E1342" s="26">
        <v>7911820</v>
      </c>
      <c r="F1342" s="26">
        <f t="shared" si="20"/>
        <v>7.9118199999999996</v>
      </c>
      <c r="G1342" t="s">
        <v>108</v>
      </c>
    </row>
    <row r="1343" spans="1:7" x14ac:dyDescent="0.2">
      <c r="A1343" s="27">
        <v>42536</v>
      </c>
      <c r="B1343" s="27">
        <v>42542</v>
      </c>
      <c r="C1343" t="s">
        <v>596</v>
      </c>
      <c r="D1343" s="27">
        <v>44368</v>
      </c>
      <c r="E1343" s="26">
        <v>4849180</v>
      </c>
      <c r="F1343" s="26">
        <f t="shared" si="20"/>
        <v>4.8491799999999996</v>
      </c>
      <c r="G1343" t="s">
        <v>108</v>
      </c>
    </row>
    <row r="1344" spans="1:7" x14ac:dyDescent="0.2">
      <c r="A1344" s="27">
        <v>42542</v>
      </c>
      <c r="B1344" s="27">
        <v>42544</v>
      </c>
      <c r="C1344" t="s">
        <v>575</v>
      </c>
      <c r="D1344" s="27">
        <v>42796</v>
      </c>
      <c r="E1344" s="26">
        <v>1400000</v>
      </c>
      <c r="F1344" s="26">
        <f t="shared" si="20"/>
        <v>1.4</v>
      </c>
      <c r="G1344" t="s">
        <v>324</v>
      </c>
    </row>
    <row r="1345" spans="1:7" x14ac:dyDescent="0.2">
      <c r="A1345" s="27">
        <v>42542</v>
      </c>
      <c r="B1345" s="27">
        <v>42544</v>
      </c>
      <c r="C1345" t="s">
        <v>172</v>
      </c>
      <c r="D1345" s="27">
        <v>44392</v>
      </c>
      <c r="E1345" s="26">
        <v>5435000</v>
      </c>
      <c r="F1345" s="26">
        <f t="shared" si="20"/>
        <v>5.4349999999999996</v>
      </c>
      <c r="G1345" t="s">
        <v>103</v>
      </c>
    </row>
    <row r="1346" spans="1:7" x14ac:dyDescent="0.2">
      <c r="A1346" s="27">
        <v>42542</v>
      </c>
      <c r="B1346" s="27">
        <v>42544</v>
      </c>
      <c r="C1346" t="s">
        <v>539</v>
      </c>
      <c r="D1346" s="27">
        <v>47983</v>
      </c>
      <c r="E1346" s="26">
        <v>6059500</v>
      </c>
      <c r="F1346" s="26">
        <f t="shared" si="20"/>
        <v>6.0594999999999999</v>
      </c>
      <c r="G1346" t="s">
        <v>103</v>
      </c>
    </row>
    <row r="1347" spans="1:7" x14ac:dyDescent="0.2">
      <c r="A1347" s="27">
        <v>42542</v>
      </c>
      <c r="B1347" s="27">
        <v>42544</v>
      </c>
      <c r="C1347" t="s">
        <v>535</v>
      </c>
      <c r="D1347" s="27">
        <v>49810</v>
      </c>
      <c r="E1347" s="26">
        <v>4639600</v>
      </c>
      <c r="F1347" s="26">
        <f t="shared" ref="F1347:F1410" si="21">E1347/1000000</f>
        <v>4.6395999999999997</v>
      </c>
      <c r="G1347" t="s">
        <v>103</v>
      </c>
    </row>
    <row r="1348" spans="1:7" x14ac:dyDescent="0.2">
      <c r="A1348" s="27">
        <v>42541</v>
      </c>
      <c r="B1348" s="27">
        <v>42545</v>
      </c>
      <c r="C1348" t="s">
        <v>597</v>
      </c>
      <c r="D1348" s="27">
        <v>46197</v>
      </c>
      <c r="E1348" s="26">
        <v>2659200</v>
      </c>
      <c r="F1348" s="26">
        <f t="shared" si="21"/>
        <v>2.6591999999999998</v>
      </c>
      <c r="G1348" t="s">
        <v>459</v>
      </c>
    </row>
    <row r="1349" spans="1:7" x14ac:dyDescent="0.2">
      <c r="A1349" s="27">
        <v>42549</v>
      </c>
      <c r="B1349" s="27">
        <v>42551</v>
      </c>
      <c r="C1349" t="s">
        <v>598</v>
      </c>
      <c r="D1349" s="27">
        <v>42705</v>
      </c>
      <c r="E1349" s="26">
        <v>1191000</v>
      </c>
      <c r="F1349" s="26">
        <f t="shared" si="21"/>
        <v>1.1910000000000001</v>
      </c>
      <c r="G1349" t="s">
        <v>397</v>
      </c>
    </row>
    <row r="1350" spans="1:7" x14ac:dyDescent="0.2">
      <c r="A1350" s="27">
        <v>42549</v>
      </c>
      <c r="B1350" s="27">
        <v>42551</v>
      </c>
      <c r="C1350" t="s">
        <v>467</v>
      </c>
      <c r="D1350" s="27">
        <v>44089</v>
      </c>
      <c r="E1350" s="26">
        <v>1901000</v>
      </c>
      <c r="F1350" s="26">
        <f t="shared" si="21"/>
        <v>1.901</v>
      </c>
      <c r="G1350" t="s">
        <v>396</v>
      </c>
    </row>
    <row r="1351" spans="1:7" x14ac:dyDescent="0.2">
      <c r="A1351" s="27">
        <v>42549</v>
      </c>
      <c r="B1351" s="27">
        <v>42551</v>
      </c>
      <c r="C1351" t="s">
        <v>537</v>
      </c>
      <c r="D1351" s="27">
        <v>43125</v>
      </c>
      <c r="E1351" s="26">
        <v>2445000</v>
      </c>
      <c r="F1351" s="26">
        <f t="shared" si="21"/>
        <v>2.4449999999999998</v>
      </c>
      <c r="G1351" t="s">
        <v>396</v>
      </c>
    </row>
    <row r="1352" spans="1:7" x14ac:dyDescent="0.2">
      <c r="A1352" s="27">
        <v>42549</v>
      </c>
      <c r="B1352" s="27">
        <v>42551</v>
      </c>
      <c r="C1352" t="s">
        <v>555</v>
      </c>
      <c r="D1352" s="27">
        <v>45153</v>
      </c>
      <c r="E1352" s="26">
        <v>135300</v>
      </c>
      <c r="F1352" s="26">
        <f t="shared" si="21"/>
        <v>0.1353</v>
      </c>
      <c r="G1352" t="s">
        <v>396</v>
      </c>
    </row>
    <row r="1353" spans="1:7" x14ac:dyDescent="0.2">
      <c r="A1353" s="27">
        <v>42549</v>
      </c>
      <c r="B1353" s="27">
        <v>42551</v>
      </c>
      <c r="C1353" t="s">
        <v>570</v>
      </c>
      <c r="D1353" s="27">
        <v>47802</v>
      </c>
      <c r="E1353" s="26">
        <v>2130500</v>
      </c>
      <c r="F1353" s="26">
        <f t="shared" si="21"/>
        <v>2.1305000000000001</v>
      </c>
      <c r="G1353" t="s">
        <v>396</v>
      </c>
    </row>
    <row r="1354" spans="1:7" x14ac:dyDescent="0.2">
      <c r="A1354" s="27">
        <v>42548</v>
      </c>
      <c r="B1354" s="27">
        <v>42552</v>
      </c>
      <c r="C1354" t="s">
        <v>599</v>
      </c>
      <c r="D1354" s="27">
        <v>42643</v>
      </c>
      <c r="E1354" s="26">
        <v>211767</v>
      </c>
      <c r="F1354" s="26">
        <f t="shared" si="21"/>
        <v>0.21176700000000001</v>
      </c>
      <c r="G1354" t="s">
        <v>112</v>
      </c>
    </row>
    <row r="1355" spans="1:7" x14ac:dyDescent="0.2">
      <c r="A1355" s="27">
        <v>42564</v>
      </c>
      <c r="B1355" s="27">
        <v>42564</v>
      </c>
      <c r="C1355" t="s">
        <v>600</v>
      </c>
      <c r="D1355" s="27">
        <v>42655</v>
      </c>
      <c r="E1355" s="26">
        <v>2535030</v>
      </c>
      <c r="F1355" s="26">
        <f t="shared" si="21"/>
        <v>2.5350299999999999</v>
      </c>
      <c r="G1355" t="s">
        <v>397</v>
      </c>
    </row>
    <row r="1356" spans="1:7" x14ac:dyDescent="0.2">
      <c r="A1356" s="27">
        <v>42565</v>
      </c>
      <c r="B1356" s="27">
        <v>42569</v>
      </c>
      <c r="C1356" t="s">
        <v>601</v>
      </c>
      <c r="D1356" s="27">
        <v>50175</v>
      </c>
      <c r="E1356" s="26">
        <v>3226304</v>
      </c>
      <c r="F1356" s="26">
        <f t="shared" si="21"/>
        <v>3.2263039999999998</v>
      </c>
      <c r="G1356" t="s">
        <v>103</v>
      </c>
    </row>
    <row r="1357" spans="1:7" x14ac:dyDescent="0.2">
      <c r="A1357" s="27">
        <v>42565</v>
      </c>
      <c r="B1357" s="27">
        <v>42569</v>
      </c>
      <c r="C1357" t="s">
        <v>444</v>
      </c>
      <c r="D1357" s="27">
        <v>47192</v>
      </c>
      <c r="E1357" s="26">
        <v>1288682</v>
      </c>
      <c r="F1357" s="26">
        <f t="shared" si="21"/>
        <v>1.2886820000000001</v>
      </c>
      <c r="G1357" t="s">
        <v>103</v>
      </c>
    </row>
    <row r="1358" spans="1:7" x14ac:dyDescent="0.2">
      <c r="A1358" s="27">
        <v>42565</v>
      </c>
      <c r="B1358" s="27">
        <v>42569</v>
      </c>
      <c r="C1358" t="s">
        <v>440</v>
      </c>
      <c r="D1358" s="27">
        <v>45366</v>
      </c>
      <c r="E1358" s="26">
        <v>907421</v>
      </c>
      <c r="F1358" s="26">
        <f t="shared" si="21"/>
        <v>0.90742100000000003</v>
      </c>
      <c r="G1358" t="s">
        <v>103</v>
      </c>
    </row>
    <row r="1359" spans="1:7" x14ac:dyDescent="0.2">
      <c r="A1359" s="27">
        <v>42565</v>
      </c>
      <c r="B1359" s="27">
        <v>42569</v>
      </c>
      <c r="C1359" t="s">
        <v>245</v>
      </c>
      <c r="D1359" s="27">
        <v>51636</v>
      </c>
      <c r="E1359" s="26">
        <v>3686573</v>
      </c>
      <c r="F1359" s="26">
        <f t="shared" si="21"/>
        <v>3.6865730000000001</v>
      </c>
      <c r="G1359" t="s">
        <v>103</v>
      </c>
    </row>
    <row r="1360" spans="1:7" x14ac:dyDescent="0.2">
      <c r="A1360" s="27">
        <v>42565</v>
      </c>
      <c r="B1360" s="27">
        <v>42569</v>
      </c>
      <c r="C1360" t="s">
        <v>427</v>
      </c>
      <c r="D1360" s="27">
        <v>52642</v>
      </c>
      <c r="E1360" s="26">
        <v>1318284</v>
      </c>
      <c r="F1360" s="26">
        <f t="shared" si="21"/>
        <v>1.318284</v>
      </c>
      <c r="G1360" t="s">
        <v>103</v>
      </c>
    </row>
    <row r="1361" spans="1:7" x14ac:dyDescent="0.2">
      <c r="A1361" s="27">
        <v>42570</v>
      </c>
      <c r="B1361" s="27">
        <v>42572</v>
      </c>
      <c r="C1361" t="s">
        <v>602</v>
      </c>
      <c r="D1361" s="27">
        <v>42663</v>
      </c>
      <c r="E1361" s="26">
        <v>4130000</v>
      </c>
      <c r="F1361" s="26">
        <f t="shared" si="21"/>
        <v>4.13</v>
      </c>
      <c r="G1361" t="s">
        <v>323</v>
      </c>
    </row>
    <row r="1362" spans="1:7" x14ac:dyDescent="0.2">
      <c r="A1362" s="27">
        <v>42570</v>
      </c>
      <c r="B1362" s="27">
        <v>42572</v>
      </c>
      <c r="C1362" t="s">
        <v>603</v>
      </c>
      <c r="D1362" s="27">
        <v>42936</v>
      </c>
      <c r="E1362" s="26">
        <v>3385000</v>
      </c>
      <c r="F1362" s="26">
        <f t="shared" si="21"/>
        <v>3.3849999999999998</v>
      </c>
      <c r="G1362" t="s">
        <v>324</v>
      </c>
    </row>
    <row r="1363" spans="1:7" x14ac:dyDescent="0.2">
      <c r="A1363" s="27">
        <v>42570</v>
      </c>
      <c r="B1363" s="27">
        <v>42572</v>
      </c>
      <c r="C1363" t="s">
        <v>172</v>
      </c>
      <c r="D1363" s="27">
        <v>44392</v>
      </c>
      <c r="E1363" s="26">
        <v>20474000</v>
      </c>
      <c r="F1363" s="26">
        <f t="shared" si="21"/>
        <v>20.474</v>
      </c>
      <c r="G1363" t="s">
        <v>103</v>
      </c>
    </row>
    <row r="1364" spans="1:7" x14ac:dyDescent="0.2">
      <c r="A1364" s="27">
        <v>42570</v>
      </c>
      <c r="B1364" s="27">
        <v>42572</v>
      </c>
      <c r="C1364" t="s">
        <v>189</v>
      </c>
      <c r="D1364" s="27">
        <v>46280</v>
      </c>
      <c r="E1364" s="26">
        <v>11975000</v>
      </c>
      <c r="F1364" s="26">
        <f t="shared" si="21"/>
        <v>11.975</v>
      </c>
      <c r="G1364" t="s">
        <v>103</v>
      </c>
    </row>
    <row r="1365" spans="1:7" x14ac:dyDescent="0.2">
      <c r="A1365" s="27">
        <v>42570</v>
      </c>
      <c r="B1365" s="27">
        <v>42572</v>
      </c>
      <c r="C1365" t="s">
        <v>535</v>
      </c>
      <c r="D1365" s="27">
        <v>49810</v>
      </c>
      <c r="E1365" s="26">
        <v>6886500</v>
      </c>
      <c r="F1365" s="26">
        <f t="shared" si="21"/>
        <v>6.8864999999999998</v>
      </c>
      <c r="G1365" t="s">
        <v>103</v>
      </c>
    </row>
    <row r="1366" spans="1:7" x14ac:dyDescent="0.2">
      <c r="A1366" s="27">
        <v>42577</v>
      </c>
      <c r="B1366" s="27">
        <v>42579</v>
      </c>
      <c r="C1366" t="s">
        <v>604</v>
      </c>
      <c r="D1366" s="27">
        <v>42762</v>
      </c>
      <c r="E1366" s="26">
        <v>1152000</v>
      </c>
      <c r="F1366" s="26">
        <f t="shared" si="21"/>
        <v>1.1519999999999999</v>
      </c>
      <c r="G1366" t="s">
        <v>397</v>
      </c>
    </row>
    <row r="1367" spans="1:7" x14ac:dyDescent="0.2">
      <c r="A1367" s="27">
        <v>42577</v>
      </c>
      <c r="B1367" s="27">
        <v>42579</v>
      </c>
      <c r="C1367" t="s">
        <v>467</v>
      </c>
      <c r="D1367" s="27">
        <v>44089</v>
      </c>
      <c r="E1367" s="26">
        <v>8244500</v>
      </c>
      <c r="F1367" s="26">
        <f t="shared" si="21"/>
        <v>8.2445000000000004</v>
      </c>
      <c r="G1367" t="s">
        <v>396</v>
      </c>
    </row>
    <row r="1368" spans="1:7" x14ac:dyDescent="0.2">
      <c r="A1368" s="27">
        <v>42577</v>
      </c>
      <c r="B1368" s="27">
        <v>42579</v>
      </c>
      <c r="C1368" t="s">
        <v>537</v>
      </c>
      <c r="D1368" s="27">
        <v>43125</v>
      </c>
      <c r="E1368" s="26">
        <v>6803500</v>
      </c>
      <c r="F1368" s="26">
        <f t="shared" si="21"/>
        <v>6.8034999999999997</v>
      </c>
      <c r="G1368" t="s">
        <v>396</v>
      </c>
    </row>
    <row r="1369" spans="1:7" x14ac:dyDescent="0.2">
      <c r="A1369" s="27">
        <v>42577</v>
      </c>
      <c r="B1369" s="27">
        <v>42579</v>
      </c>
      <c r="C1369" t="s">
        <v>555</v>
      </c>
      <c r="D1369" s="27">
        <v>45153</v>
      </c>
      <c r="E1369" s="26">
        <v>1080000</v>
      </c>
      <c r="F1369" s="26">
        <f t="shared" si="21"/>
        <v>1.08</v>
      </c>
      <c r="G1369" t="s">
        <v>396</v>
      </c>
    </row>
    <row r="1370" spans="1:7" x14ac:dyDescent="0.2">
      <c r="A1370" s="27">
        <v>42577</v>
      </c>
      <c r="B1370" s="27">
        <v>42579</v>
      </c>
      <c r="C1370" t="s">
        <v>570</v>
      </c>
      <c r="D1370" s="27">
        <v>47802</v>
      </c>
      <c r="E1370" s="26">
        <v>4079500</v>
      </c>
      <c r="F1370" s="26">
        <f t="shared" si="21"/>
        <v>4.0795000000000003</v>
      </c>
      <c r="G1370" t="s">
        <v>396</v>
      </c>
    </row>
    <row r="1371" spans="1:7" x14ac:dyDescent="0.2">
      <c r="A1371" s="27">
        <v>42584</v>
      </c>
      <c r="B1371" s="27">
        <v>42586</v>
      </c>
      <c r="C1371" t="s">
        <v>605</v>
      </c>
      <c r="D1371" s="27">
        <v>42663</v>
      </c>
      <c r="E1371" s="26">
        <v>3451000</v>
      </c>
      <c r="F1371" s="26">
        <f t="shared" si="21"/>
        <v>3.4510000000000001</v>
      </c>
      <c r="G1371" t="s">
        <v>323</v>
      </c>
    </row>
    <row r="1372" spans="1:7" x14ac:dyDescent="0.2">
      <c r="A1372" s="27">
        <v>42584</v>
      </c>
      <c r="B1372" s="27">
        <v>42586</v>
      </c>
      <c r="C1372" t="s">
        <v>606</v>
      </c>
      <c r="D1372" s="27">
        <v>42936</v>
      </c>
      <c r="E1372" s="26">
        <v>2857000</v>
      </c>
      <c r="F1372" s="26">
        <f t="shared" si="21"/>
        <v>2.8570000000000002</v>
      </c>
      <c r="G1372" t="s">
        <v>324</v>
      </c>
    </row>
    <row r="1373" spans="1:7" x14ac:dyDescent="0.2">
      <c r="A1373" s="27">
        <v>42584</v>
      </c>
      <c r="B1373" s="27">
        <v>42586</v>
      </c>
      <c r="C1373" t="s">
        <v>172</v>
      </c>
      <c r="D1373" s="27">
        <v>44392</v>
      </c>
      <c r="E1373" s="26">
        <v>14879600</v>
      </c>
      <c r="F1373" s="26">
        <f t="shared" si="21"/>
        <v>14.8796</v>
      </c>
      <c r="G1373" t="s">
        <v>103</v>
      </c>
    </row>
    <row r="1374" spans="1:7" x14ac:dyDescent="0.2">
      <c r="A1374" s="27">
        <v>42584</v>
      </c>
      <c r="B1374" s="27">
        <v>42586</v>
      </c>
      <c r="C1374" t="s">
        <v>189</v>
      </c>
      <c r="D1374" s="27">
        <v>46280</v>
      </c>
      <c r="E1374" s="26">
        <v>16721800</v>
      </c>
      <c r="F1374" s="26">
        <f t="shared" si="21"/>
        <v>16.721800000000002</v>
      </c>
      <c r="G1374" t="s">
        <v>103</v>
      </c>
    </row>
    <row r="1375" spans="1:7" x14ac:dyDescent="0.2">
      <c r="A1375" s="27">
        <v>42584</v>
      </c>
      <c r="B1375" s="27">
        <v>42586</v>
      </c>
      <c r="C1375" t="s">
        <v>539</v>
      </c>
      <c r="D1375" s="27">
        <v>47983</v>
      </c>
      <c r="E1375" s="26">
        <v>7973700</v>
      </c>
      <c r="F1375" s="26">
        <f t="shared" si="21"/>
        <v>7.9737</v>
      </c>
      <c r="G1375" t="s">
        <v>103</v>
      </c>
    </row>
    <row r="1376" spans="1:7" x14ac:dyDescent="0.2">
      <c r="A1376" s="27">
        <v>42587</v>
      </c>
      <c r="B1376" s="27">
        <v>42591</v>
      </c>
      <c r="C1376" t="s">
        <v>552</v>
      </c>
      <c r="D1376" s="27">
        <v>43490</v>
      </c>
      <c r="E1376" s="26">
        <v>300000</v>
      </c>
      <c r="F1376" s="26">
        <f t="shared" si="21"/>
        <v>0.3</v>
      </c>
      <c r="G1376" t="s">
        <v>396</v>
      </c>
    </row>
    <row r="1377" spans="1:7" x14ac:dyDescent="0.2">
      <c r="A1377" s="27">
        <v>42591</v>
      </c>
      <c r="B1377" s="27">
        <v>42593</v>
      </c>
      <c r="C1377" t="s">
        <v>604</v>
      </c>
      <c r="D1377" s="27">
        <v>42762</v>
      </c>
      <c r="E1377" s="26">
        <v>1900000</v>
      </c>
      <c r="F1377" s="26">
        <f t="shared" si="21"/>
        <v>1.9</v>
      </c>
      <c r="G1377" t="s">
        <v>397</v>
      </c>
    </row>
    <row r="1378" spans="1:7" x14ac:dyDescent="0.2">
      <c r="A1378" s="27">
        <v>42591</v>
      </c>
      <c r="B1378" s="27">
        <v>42593</v>
      </c>
      <c r="C1378" t="s">
        <v>467</v>
      </c>
      <c r="D1378" s="27">
        <v>44089</v>
      </c>
      <c r="E1378" s="26">
        <v>5553000</v>
      </c>
      <c r="F1378" s="26">
        <f t="shared" si="21"/>
        <v>5.5529999999999999</v>
      </c>
      <c r="G1378" t="s">
        <v>396</v>
      </c>
    </row>
    <row r="1379" spans="1:7" x14ac:dyDescent="0.2">
      <c r="A1379" s="27">
        <v>42591</v>
      </c>
      <c r="B1379" s="27">
        <v>42593</v>
      </c>
      <c r="C1379" t="s">
        <v>537</v>
      </c>
      <c r="D1379" s="27">
        <v>43125</v>
      </c>
      <c r="E1379" s="26">
        <v>4352000</v>
      </c>
      <c r="F1379" s="26">
        <f t="shared" si="21"/>
        <v>4.3520000000000003</v>
      </c>
      <c r="G1379" t="s">
        <v>396</v>
      </c>
    </row>
    <row r="1380" spans="1:7" x14ac:dyDescent="0.2">
      <c r="A1380" s="27">
        <v>42591</v>
      </c>
      <c r="B1380" s="27">
        <v>42593</v>
      </c>
      <c r="C1380" t="s">
        <v>555</v>
      </c>
      <c r="D1380" s="27">
        <v>45153</v>
      </c>
      <c r="E1380" s="26">
        <v>2193000</v>
      </c>
      <c r="F1380" s="26">
        <f t="shared" si="21"/>
        <v>2.1930000000000001</v>
      </c>
      <c r="G1380" t="s">
        <v>396</v>
      </c>
    </row>
    <row r="1381" spans="1:7" x14ac:dyDescent="0.2">
      <c r="A1381" s="27">
        <v>42591</v>
      </c>
      <c r="B1381" s="27">
        <v>42593</v>
      </c>
      <c r="C1381" t="s">
        <v>570</v>
      </c>
      <c r="D1381" s="27">
        <v>47802</v>
      </c>
      <c r="E1381" s="26">
        <v>3551000</v>
      </c>
      <c r="F1381" s="26">
        <f t="shared" si="21"/>
        <v>3.5510000000000002</v>
      </c>
      <c r="G1381" t="s">
        <v>396</v>
      </c>
    </row>
    <row r="1382" spans="1:7" x14ac:dyDescent="0.2">
      <c r="A1382" s="27">
        <v>42592</v>
      </c>
      <c r="B1382" s="27">
        <v>42594</v>
      </c>
      <c r="C1382" t="s">
        <v>300</v>
      </c>
      <c r="D1382" s="27">
        <v>44696</v>
      </c>
      <c r="E1382" s="26">
        <v>825000</v>
      </c>
      <c r="F1382" s="26">
        <f t="shared" si="21"/>
        <v>0.82499999999999996</v>
      </c>
      <c r="G1382" t="s">
        <v>103</v>
      </c>
    </row>
    <row r="1383" spans="1:7" x14ac:dyDescent="0.2">
      <c r="A1383" s="27">
        <v>42592</v>
      </c>
      <c r="B1383" s="27">
        <v>42594</v>
      </c>
      <c r="C1383" t="s">
        <v>375</v>
      </c>
      <c r="D1383" s="27">
        <v>45061</v>
      </c>
      <c r="E1383" s="26">
        <v>1100000</v>
      </c>
      <c r="F1383" s="26">
        <f t="shared" si="21"/>
        <v>1.1000000000000001</v>
      </c>
      <c r="G1383" t="s">
        <v>103</v>
      </c>
    </row>
    <row r="1384" spans="1:7" x14ac:dyDescent="0.2">
      <c r="A1384" s="27">
        <v>42592</v>
      </c>
      <c r="B1384" s="27">
        <v>42594</v>
      </c>
      <c r="C1384" t="s">
        <v>562</v>
      </c>
      <c r="D1384" s="27">
        <v>45122</v>
      </c>
      <c r="E1384" s="26">
        <v>825000</v>
      </c>
      <c r="F1384" s="26">
        <f t="shared" si="21"/>
        <v>0.82499999999999996</v>
      </c>
      <c r="G1384" t="s">
        <v>103</v>
      </c>
    </row>
    <row r="1385" spans="1:7" x14ac:dyDescent="0.2">
      <c r="A1385" s="27">
        <v>42592</v>
      </c>
      <c r="B1385" s="27">
        <v>42594</v>
      </c>
      <c r="C1385" t="s">
        <v>335</v>
      </c>
      <c r="D1385" s="27">
        <v>51971</v>
      </c>
      <c r="E1385" s="26">
        <v>992000</v>
      </c>
      <c r="F1385" s="26">
        <f t="shared" si="21"/>
        <v>0.99199999999999999</v>
      </c>
      <c r="G1385" t="s">
        <v>103</v>
      </c>
    </row>
    <row r="1386" spans="1:7" x14ac:dyDescent="0.2">
      <c r="A1386" s="27">
        <v>42598</v>
      </c>
      <c r="B1386" s="27">
        <v>42601</v>
      </c>
      <c r="C1386" t="s">
        <v>588</v>
      </c>
      <c r="D1386" s="27">
        <v>42866</v>
      </c>
      <c r="E1386" s="26">
        <v>9482400</v>
      </c>
      <c r="F1386" s="26">
        <f t="shared" si="21"/>
        <v>9.4824000000000002</v>
      </c>
      <c r="G1386" t="s">
        <v>324</v>
      </c>
    </row>
    <row r="1387" spans="1:7" x14ac:dyDescent="0.2">
      <c r="A1387" s="27">
        <v>42598</v>
      </c>
      <c r="B1387" s="27">
        <v>42601</v>
      </c>
      <c r="C1387" t="s">
        <v>172</v>
      </c>
      <c r="D1387" s="27">
        <v>44392</v>
      </c>
      <c r="E1387" s="26">
        <v>12223800</v>
      </c>
      <c r="F1387" s="26">
        <f t="shared" si="21"/>
        <v>12.223800000000001</v>
      </c>
      <c r="G1387" t="s">
        <v>103</v>
      </c>
    </row>
    <row r="1388" spans="1:7" x14ac:dyDescent="0.2">
      <c r="A1388" s="27">
        <v>42598</v>
      </c>
      <c r="B1388" s="27">
        <v>42601</v>
      </c>
      <c r="C1388" t="s">
        <v>539</v>
      </c>
      <c r="D1388" s="27">
        <v>47983</v>
      </c>
      <c r="E1388" s="26">
        <v>9122200</v>
      </c>
      <c r="F1388" s="26">
        <f t="shared" si="21"/>
        <v>9.1221999999999994</v>
      </c>
      <c r="G1388" t="s">
        <v>103</v>
      </c>
    </row>
    <row r="1389" spans="1:7" x14ac:dyDescent="0.2">
      <c r="A1389" s="27">
        <v>42598</v>
      </c>
      <c r="B1389" s="27">
        <v>42601</v>
      </c>
      <c r="C1389" t="s">
        <v>535</v>
      </c>
      <c r="D1389" s="27">
        <v>49810</v>
      </c>
      <c r="E1389" s="26">
        <v>6132800</v>
      </c>
      <c r="F1389" s="26">
        <f t="shared" si="21"/>
        <v>6.1327999999999996</v>
      </c>
      <c r="G1389" t="s">
        <v>103</v>
      </c>
    </row>
    <row r="1390" spans="1:7" x14ac:dyDescent="0.2">
      <c r="A1390" s="27">
        <v>42605</v>
      </c>
      <c r="B1390" s="27">
        <v>42607</v>
      </c>
      <c r="C1390" t="s">
        <v>607</v>
      </c>
      <c r="D1390" s="27">
        <v>42790</v>
      </c>
      <c r="E1390" s="26">
        <v>2978000</v>
      </c>
      <c r="F1390" s="26">
        <f t="shared" si="21"/>
        <v>2.9780000000000002</v>
      </c>
      <c r="G1390" t="s">
        <v>397</v>
      </c>
    </row>
    <row r="1391" spans="1:7" x14ac:dyDescent="0.2">
      <c r="A1391" s="27">
        <v>42605</v>
      </c>
      <c r="B1391" s="27">
        <v>42607</v>
      </c>
      <c r="C1391" t="s">
        <v>467</v>
      </c>
      <c r="D1391" s="27">
        <v>44089</v>
      </c>
      <c r="E1391" s="26">
        <v>5849000</v>
      </c>
      <c r="F1391" s="26">
        <f t="shared" si="21"/>
        <v>5.8490000000000002</v>
      </c>
      <c r="G1391" t="s">
        <v>396</v>
      </c>
    </row>
    <row r="1392" spans="1:7" x14ac:dyDescent="0.2">
      <c r="A1392" s="27">
        <v>42605</v>
      </c>
      <c r="B1392" s="27">
        <v>42607</v>
      </c>
      <c r="C1392" t="s">
        <v>537</v>
      </c>
      <c r="D1392" s="27">
        <v>43125</v>
      </c>
      <c r="E1392" s="26">
        <v>1626000</v>
      </c>
      <c r="F1392" s="26">
        <f t="shared" si="21"/>
        <v>1.6259999999999999</v>
      </c>
      <c r="G1392" t="s">
        <v>396</v>
      </c>
    </row>
    <row r="1393" spans="1:7" x14ac:dyDescent="0.2">
      <c r="A1393" s="27">
        <v>42605</v>
      </c>
      <c r="B1393" s="27">
        <v>42607</v>
      </c>
      <c r="C1393" t="s">
        <v>555</v>
      </c>
      <c r="D1393" s="27">
        <v>45153</v>
      </c>
      <c r="E1393" s="26">
        <v>1895500</v>
      </c>
      <c r="F1393" s="26">
        <f t="shared" si="21"/>
        <v>1.8955</v>
      </c>
      <c r="G1393" t="s">
        <v>396</v>
      </c>
    </row>
    <row r="1394" spans="1:7" x14ac:dyDescent="0.2">
      <c r="A1394" s="27">
        <v>42605</v>
      </c>
      <c r="B1394" s="27">
        <v>42607</v>
      </c>
      <c r="C1394" t="s">
        <v>570</v>
      </c>
      <c r="D1394" s="27">
        <v>47802</v>
      </c>
      <c r="E1394" s="26">
        <v>2918000</v>
      </c>
      <c r="F1394" s="26">
        <f t="shared" si="21"/>
        <v>2.9180000000000001</v>
      </c>
      <c r="G1394" t="s">
        <v>396</v>
      </c>
    </row>
    <row r="1395" spans="1:7" x14ac:dyDescent="0.2">
      <c r="A1395" s="27">
        <v>42612</v>
      </c>
      <c r="B1395" s="27">
        <v>42614</v>
      </c>
      <c r="C1395" t="s">
        <v>561</v>
      </c>
      <c r="D1395" s="27">
        <v>42706</v>
      </c>
      <c r="E1395" s="26">
        <v>2374400</v>
      </c>
      <c r="F1395" s="26">
        <f t="shared" si="21"/>
        <v>2.3744000000000001</v>
      </c>
      <c r="G1395" t="s">
        <v>324</v>
      </c>
    </row>
    <row r="1396" spans="1:7" x14ac:dyDescent="0.2">
      <c r="A1396" s="27">
        <v>42612</v>
      </c>
      <c r="B1396" s="27">
        <v>42614</v>
      </c>
      <c r="C1396" t="s">
        <v>606</v>
      </c>
      <c r="D1396" s="27">
        <v>42951</v>
      </c>
      <c r="E1396" s="26">
        <v>993100</v>
      </c>
      <c r="F1396" s="26">
        <f t="shared" si="21"/>
        <v>0.99309999999999998</v>
      </c>
      <c r="G1396" t="s">
        <v>324</v>
      </c>
    </row>
    <row r="1397" spans="1:7" x14ac:dyDescent="0.2">
      <c r="A1397" s="27">
        <v>42612</v>
      </c>
      <c r="B1397" s="27">
        <v>42614</v>
      </c>
      <c r="C1397" t="s">
        <v>189</v>
      </c>
      <c r="D1397" s="27">
        <v>46280</v>
      </c>
      <c r="E1397" s="26">
        <v>10754400</v>
      </c>
      <c r="F1397" s="26">
        <f t="shared" si="21"/>
        <v>10.7544</v>
      </c>
      <c r="G1397" t="s">
        <v>103</v>
      </c>
    </row>
    <row r="1398" spans="1:7" x14ac:dyDescent="0.2">
      <c r="A1398" s="27">
        <v>42612</v>
      </c>
      <c r="B1398" s="27">
        <v>42614</v>
      </c>
      <c r="C1398" t="s">
        <v>539</v>
      </c>
      <c r="D1398" s="27">
        <v>47983</v>
      </c>
      <c r="E1398" s="26">
        <v>4059500</v>
      </c>
      <c r="F1398" s="26">
        <f t="shared" si="21"/>
        <v>4.0594999999999999</v>
      </c>
      <c r="G1398" t="s">
        <v>103</v>
      </c>
    </row>
    <row r="1399" spans="1:7" x14ac:dyDescent="0.2">
      <c r="A1399" s="27">
        <v>42612</v>
      </c>
      <c r="B1399" s="27">
        <v>42614</v>
      </c>
      <c r="C1399" t="s">
        <v>535</v>
      </c>
      <c r="D1399" s="27">
        <v>49810</v>
      </c>
      <c r="E1399" s="26">
        <v>3934900</v>
      </c>
      <c r="F1399" s="26">
        <f t="shared" si="21"/>
        <v>3.9348999999999998</v>
      </c>
      <c r="G1399" t="s">
        <v>103</v>
      </c>
    </row>
    <row r="1400" spans="1:7" x14ac:dyDescent="0.2">
      <c r="A1400" s="27">
        <v>42618</v>
      </c>
      <c r="B1400" s="27">
        <v>42620</v>
      </c>
      <c r="C1400" t="s">
        <v>608</v>
      </c>
      <c r="D1400" s="27">
        <v>43350</v>
      </c>
      <c r="E1400" s="26">
        <v>2585122</v>
      </c>
      <c r="F1400" s="26">
        <f t="shared" si="21"/>
        <v>2.5851220000000001</v>
      </c>
      <c r="G1400" t="s">
        <v>623</v>
      </c>
    </row>
    <row r="1401" spans="1:7" x14ac:dyDescent="0.2">
      <c r="A1401" s="27">
        <v>42619</v>
      </c>
      <c r="B1401" s="27">
        <v>42621</v>
      </c>
      <c r="C1401" t="s">
        <v>607</v>
      </c>
      <c r="D1401" s="27">
        <v>42790</v>
      </c>
      <c r="E1401" s="26">
        <v>2238000</v>
      </c>
      <c r="F1401" s="26">
        <f t="shared" si="21"/>
        <v>2.238</v>
      </c>
      <c r="G1401" t="s">
        <v>397</v>
      </c>
    </row>
    <row r="1402" spans="1:7" x14ac:dyDescent="0.2">
      <c r="A1402" s="27">
        <v>42619</v>
      </c>
      <c r="B1402" s="27">
        <v>42621</v>
      </c>
      <c r="C1402" t="s">
        <v>467</v>
      </c>
      <c r="D1402" s="27">
        <v>44089</v>
      </c>
      <c r="E1402" s="26">
        <v>3768500</v>
      </c>
      <c r="F1402" s="26">
        <f t="shared" si="21"/>
        <v>3.7685</v>
      </c>
      <c r="G1402" t="s">
        <v>396</v>
      </c>
    </row>
    <row r="1403" spans="1:7" x14ac:dyDescent="0.2">
      <c r="A1403" s="27">
        <v>42619</v>
      </c>
      <c r="B1403" s="27">
        <v>42621</v>
      </c>
      <c r="C1403" t="s">
        <v>537</v>
      </c>
      <c r="D1403" s="27">
        <v>43125</v>
      </c>
      <c r="E1403" s="26">
        <v>5562000</v>
      </c>
      <c r="F1403" s="26">
        <f t="shared" si="21"/>
        <v>5.5620000000000003</v>
      </c>
      <c r="G1403" t="s">
        <v>396</v>
      </c>
    </row>
    <row r="1404" spans="1:7" x14ac:dyDescent="0.2">
      <c r="A1404" s="27">
        <v>42619</v>
      </c>
      <c r="B1404" s="27">
        <v>42621</v>
      </c>
      <c r="C1404" t="s">
        <v>555</v>
      </c>
      <c r="D1404" s="27">
        <v>45153</v>
      </c>
      <c r="E1404" s="26">
        <v>1184200</v>
      </c>
      <c r="F1404" s="26">
        <f t="shared" si="21"/>
        <v>1.1841999999999999</v>
      </c>
      <c r="G1404" t="s">
        <v>396</v>
      </c>
    </row>
    <row r="1405" spans="1:7" x14ac:dyDescent="0.2">
      <c r="A1405" s="27">
        <v>42619</v>
      </c>
      <c r="B1405" s="27">
        <v>42621</v>
      </c>
      <c r="C1405" t="s">
        <v>570</v>
      </c>
      <c r="D1405" s="27">
        <v>47802</v>
      </c>
      <c r="E1405" s="26">
        <v>693500</v>
      </c>
      <c r="F1405" s="26">
        <f t="shared" si="21"/>
        <v>0.69350000000000001</v>
      </c>
      <c r="G1405" t="s">
        <v>396</v>
      </c>
    </row>
    <row r="1406" spans="1:7" x14ac:dyDescent="0.2">
      <c r="A1406" s="27">
        <v>42626</v>
      </c>
      <c r="B1406" s="27">
        <v>42628</v>
      </c>
      <c r="C1406" t="s">
        <v>609</v>
      </c>
      <c r="D1406" s="27">
        <v>42992</v>
      </c>
      <c r="E1406" s="26">
        <v>2331000</v>
      </c>
      <c r="F1406" s="26">
        <f t="shared" si="21"/>
        <v>2.331</v>
      </c>
      <c r="G1406" t="s">
        <v>324</v>
      </c>
    </row>
    <row r="1407" spans="1:7" x14ac:dyDescent="0.2">
      <c r="A1407" s="27">
        <v>42626</v>
      </c>
      <c r="B1407" s="27">
        <v>42628</v>
      </c>
      <c r="C1407" t="s">
        <v>300</v>
      </c>
      <c r="D1407" s="27">
        <v>44696</v>
      </c>
      <c r="E1407" s="26">
        <v>3575000</v>
      </c>
      <c r="F1407" s="26">
        <f t="shared" si="21"/>
        <v>3.5750000000000002</v>
      </c>
      <c r="G1407" t="s">
        <v>103</v>
      </c>
    </row>
    <row r="1408" spans="1:7" x14ac:dyDescent="0.2">
      <c r="A1408" s="27">
        <v>42626</v>
      </c>
      <c r="B1408" s="27">
        <v>42628</v>
      </c>
      <c r="C1408" t="s">
        <v>290</v>
      </c>
      <c r="D1408" s="27">
        <v>46522</v>
      </c>
      <c r="E1408" s="26">
        <v>5415000</v>
      </c>
      <c r="F1408" s="26">
        <f t="shared" si="21"/>
        <v>5.415</v>
      </c>
      <c r="G1408" t="s">
        <v>103</v>
      </c>
    </row>
    <row r="1409" spans="1:7" x14ac:dyDescent="0.2">
      <c r="A1409" s="27">
        <v>42626</v>
      </c>
      <c r="B1409" s="27">
        <v>42628</v>
      </c>
      <c r="C1409" t="s">
        <v>539</v>
      </c>
      <c r="D1409" s="27">
        <v>47983</v>
      </c>
      <c r="E1409" s="26">
        <v>1537300</v>
      </c>
      <c r="F1409" s="26">
        <f t="shared" si="21"/>
        <v>1.5373000000000001</v>
      </c>
      <c r="G1409" t="s">
        <v>103</v>
      </c>
    </row>
    <row r="1410" spans="1:7" x14ac:dyDescent="0.2">
      <c r="A1410" s="27">
        <v>42626</v>
      </c>
      <c r="B1410" s="27">
        <v>42628</v>
      </c>
      <c r="C1410" t="s">
        <v>427</v>
      </c>
      <c r="D1410" s="27">
        <v>52642</v>
      </c>
      <c r="E1410" s="26">
        <v>3671300</v>
      </c>
      <c r="F1410" s="26">
        <f t="shared" si="21"/>
        <v>3.6713</v>
      </c>
      <c r="G1410" t="s">
        <v>103</v>
      </c>
    </row>
    <row r="1411" spans="1:7" x14ac:dyDescent="0.2">
      <c r="A1411" s="27">
        <v>42633</v>
      </c>
      <c r="B1411" s="27">
        <v>42635</v>
      </c>
      <c r="C1411" t="s">
        <v>610</v>
      </c>
      <c r="D1411" s="27">
        <v>42815</v>
      </c>
      <c r="E1411" s="26">
        <v>2011000</v>
      </c>
      <c r="F1411" s="26">
        <f t="shared" ref="F1411:F1474" si="22">E1411/1000000</f>
        <v>2.0110000000000001</v>
      </c>
      <c r="G1411" t="s">
        <v>397</v>
      </c>
    </row>
    <row r="1412" spans="1:7" x14ac:dyDescent="0.2">
      <c r="A1412" s="27">
        <v>42633</v>
      </c>
      <c r="B1412" s="27">
        <v>42635</v>
      </c>
      <c r="C1412" t="s">
        <v>467</v>
      </c>
      <c r="D1412" s="27">
        <v>44089</v>
      </c>
      <c r="E1412" s="26">
        <v>1463000</v>
      </c>
      <c r="F1412" s="26">
        <f t="shared" si="22"/>
        <v>1.4630000000000001</v>
      </c>
      <c r="G1412" t="s">
        <v>396</v>
      </c>
    </row>
    <row r="1413" spans="1:7" x14ac:dyDescent="0.2">
      <c r="A1413" s="27">
        <v>42633</v>
      </c>
      <c r="B1413" s="27">
        <v>42635</v>
      </c>
      <c r="C1413" t="s">
        <v>537</v>
      </c>
      <c r="D1413" s="27">
        <v>43125</v>
      </c>
      <c r="E1413" s="26">
        <v>4426000</v>
      </c>
      <c r="F1413" s="26">
        <f t="shared" si="22"/>
        <v>4.4260000000000002</v>
      </c>
      <c r="G1413" t="s">
        <v>396</v>
      </c>
    </row>
    <row r="1414" spans="1:7" x14ac:dyDescent="0.2">
      <c r="A1414" s="27">
        <v>42633</v>
      </c>
      <c r="B1414" s="27">
        <v>42635</v>
      </c>
      <c r="C1414" t="s">
        <v>555</v>
      </c>
      <c r="D1414" s="27">
        <v>45153</v>
      </c>
      <c r="E1414" s="26">
        <v>1059200</v>
      </c>
      <c r="F1414" s="26">
        <f t="shared" si="22"/>
        <v>1.0591999999999999</v>
      </c>
      <c r="G1414" t="s">
        <v>396</v>
      </c>
    </row>
    <row r="1415" spans="1:7" x14ac:dyDescent="0.2">
      <c r="A1415" s="27">
        <v>42633</v>
      </c>
      <c r="B1415" s="27">
        <v>42635</v>
      </c>
      <c r="C1415" t="s">
        <v>570</v>
      </c>
      <c r="D1415" s="27">
        <v>47802</v>
      </c>
      <c r="E1415" s="26">
        <v>941800</v>
      </c>
      <c r="F1415" s="26">
        <f t="shared" si="22"/>
        <v>0.94179999999999997</v>
      </c>
      <c r="G1415" t="s">
        <v>396</v>
      </c>
    </row>
    <row r="1416" spans="1:7" x14ac:dyDescent="0.2">
      <c r="A1416" s="27">
        <v>42633</v>
      </c>
      <c r="B1416" s="27">
        <v>42635</v>
      </c>
      <c r="C1416" t="s">
        <v>552</v>
      </c>
      <c r="D1416" s="27">
        <v>43490</v>
      </c>
      <c r="E1416" s="26">
        <v>250000</v>
      </c>
      <c r="F1416" s="26">
        <f t="shared" si="22"/>
        <v>0.25</v>
      </c>
      <c r="G1416" t="s">
        <v>396</v>
      </c>
    </row>
    <row r="1417" spans="1:7" x14ac:dyDescent="0.2">
      <c r="A1417" s="27">
        <v>42640</v>
      </c>
      <c r="B1417" s="27">
        <v>42642</v>
      </c>
      <c r="C1417" t="s">
        <v>592</v>
      </c>
      <c r="D1417" s="27">
        <v>42894</v>
      </c>
      <c r="E1417" s="26">
        <v>2225000</v>
      </c>
      <c r="F1417" s="26">
        <f t="shared" si="22"/>
        <v>2.2250000000000001</v>
      </c>
      <c r="G1417" t="s">
        <v>324</v>
      </c>
    </row>
    <row r="1418" spans="1:7" x14ac:dyDescent="0.2">
      <c r="A1418" s="27">
        <v>42640</v>
      </c>
      <c r="B1418" s="27">
        <v>42642</v>
      </c>
      <c r="C1418" t="s">
        <v>300</v>
      </c>
      <c r="D1418" s="27">
        <v>44696</v>
      </c>
      <c r="E1418" s="26">
        <v>6501300</v>
      </c>
      <c r="F1418" s="26">
        <f t="shared" si="22"/>
        <v>6.5012999999999996</v>
      </c>
      <c r="G1418" t="s">
        <v>103</v>
      </c>
    </row>
    <row r="1419" spans="1:7" x14ac:dyDescent="0.2">
      <c r="A1419" s="27">
        <v>42640</v>
      </c>
      <c r="B1419" s="27">
        <v>42642</v>
      </c>
      <c r="C1419" t="s">
        <v>290</v>
      </c>
      <c r="D1419" s="27">
        <v>46522</v>
      </c>
      <c r="E1419" s="26">
        <v>6495900</v>
      </c>
      <c r="F1419" s="26">
        <f t="shared" si="22"/>
        <v>6.4958999999999998</v>
      </c>
      <c r="G1419" t="s">
        <v>103</v>
      </c>
    </row>
    <row r="1420" spans="1:7" x14ac:dyDescent="0.2">
      <c r="A1420" s="27">
        <v>42640</v>
      </c>
      <c r="B1420" s="27">
        <v>42642</v>
      </c>
      <c r="C1420" t="s">
        <v>535</v>
      </c>
      <c r="D1420" s="27">
        <v>49810</v>
      </c>
      <c r="E1420" s="26">
        <v>4508200</v>
      </c>
      <c r="F1420" s="26">
        <f t="shared" si="22"/>
        <v>4.5082000000000004</v>
      </c>
      <c r="G1420" t="s">
        <v>103</v>
      </c>
    </row>
    <row r="1421" spans="1:7" x14ac:dyDescent="0.2">
      <c r="A1421" s="27">
        <v>42647</v>
      </c>
      <c r="B1421" s="27">
        <v>42649</v>
      </c>
      <c r="C1421" t="s">
        <v>610</v>
      </c>
      <c r="D1421" s="27">
        <v>42815</v>
      </c>
      <c r="E1421" s="26">
        <v>1846000</v>
      </c>
      <c r="F1421" s="26">
        <f t="shared" si="22"/>
        <v>1.8460000000000001</v>
      </c>
      <c r="G1421" t="s">
        <v>397</v>
      </c>
    </row>
    <row r="1422" spans="1:7" x14ac:dyDescent="0.2">
      <c r="A1422" s="27">
        <v>42647</v>
      </c>
      <c r="B1422" s="27">
        <v>42649</v>
      </c>
      <c r="C1422" t="s">
        <v>611</v>
      </c>
      <c r="D1422" s="27">
        <v>43600</v>
      </c>
      <c r="E1422" s="26">
        <v>2000000</v>
      </c>
      <c r="F1422" s="26">
        <f t="shared" si="22"/>
        <v>2</v>
      </c>
      <c r="G1422" t="s">
        <v>396</v>
      </c>
    </row>
    <row r="1423" spans="1:7" x14ac:dyDescent="0.2">
      <c r="A1423" s="27">
        <v>42647</v>
      </c>
      <c r="B1423" s="27">
        <v>42649</v>
      </c>
      <c r="C1423" t="s">
        <v>612</v>
      </c>
      <c r="D1423" s="27">
        <v>44331</v>
      </c>
      <c r="E1423" s="26">
        <v>560000</v>
      </c>
      <c r="F1423" s="26">
        <f t="shared" si="22"/>
        <v>0.56000000000000005</v>
      </c>
      <c r="G1423" t="s">
        <v>396</v>
      </c>
    </row>
    <row r="1424" spans="1:7" x14ac:dyDescent="0.2">
      <c r="A1424" s="27">
        <v>42647</v>
      </c>
      <c r="B1424" s="27">
        <v>42649</v>
      </c>
      <c r="C1424" t="s">
        <v>570</v>
      </c>
      <c r="D1424" s="27">
        <v>47802</v>
      </c>
      <c r="E1424" s="26">
        <v>1020200</v>
      </c>
      <c r="F1424" s="26">
        <f t="shared" si="22"/>
        <v>1.0202</v>
      </c>
      <c r="G1424" t="s">
        <v>396</v>
      </c>
    </row>
    <row r="1425" spans="1:7" x14ac:dyDescent="0.2">
      <c r="A1425" s="27">
        <v>42654</v>
      </c>
      <c r="B1425" s="27">
        <v>42656</v>
      </c>
      <c r="C1425" t="s">
        <v>613</v>
      </c>
      <c r="D1425" s="27">
        <v>42747</v>
      </c>
      <c r="E1425" s="26">
        <v>1850000</v>
      </c>
      <c r="F1425" s="26">
        <f t="shared" si="22"/>
        <v>1.85</v>
      </c>
      <c r="G1425" t="s">
        <v>323</v>
      </c>
    </row>
    <row r="1426" spans="1:7" x14ac:dyDescent="0.2">
      <c r="A1426" s="27">
        <v>42654</v>
      </c>
      <c r="B1426" s="27">
        <v>42656</v>
      </c>
      <c r="C1426" t="s">
        <v>614</v>
      </c>
      <c r="D1426" s="27">
        <v>43020</v>
      </c>
      <c r="E1426" s="26">
        <v>1685000</v>
      </c>
      <c r="F1426" s="26">
        <f t="shared" si="22"/>
        <v>1.6850000000000001</v>
      </c>
      <c r="G1426" t="s">
        <v>324</v>
      </c>
    </row>
    <row r="1427" spans="1:7" x14ac:dyDescent="0.2">
      <c r="A1427" s="27">
        <v>42654</v>
      </c>
      <c r="B1427" s="27">
        <v>42656</v>
      </c>
      <c r="C1427" t="s">
        <v>300</v>
      </c>
      <c r="D1427" s="27">
        <v>44696</v>
      </c>
      <c r="E1427" s="26">
        <v>4032100</v>
      </c>
      <c r="F1427" s="26">
        <f t="shared" si="22"/>
        <v>4.0320999999999998</v>
      </c>
      <c r="G1427" t="s">
        <v>103</v>
      </c>
    </row>
    <row r="1428" spans="1:7" x14ac:dyDescent="0.2">
      <c r="A1428" s="27">
        <v>42654</v>
      </c>
      <c r="B1428" s="27">
        <v>42656</v>
      </c>
      <c r="C1428" t="s">
        <v>539</v>
      </c>
      <c r="D1428" s="27">
        <v>47983</v>
      </c>
      <c r="E1428" s="26">
        <v>3578400</v>
      </c>
      <c r="F1428" s="26">
        <f t="shared" si="22"/>
        <v>3.5783999999999998</v>
      </c>
      <c r="G1428" t="s">
        <v>103</v>
      </c>
    </row>
    <row r="1429" spans="1:7" x14ac:dyDescent="0.2">
      <c r="A1429" s="27">
        <v>42654</v>
      </c>
      <c r="B1429" s="27">
        <v>42656</v>
      </c>
      <c r="C1429" t="s">
        <v>535</v>
      </c>
      <c r="D1429" s="27">
        <v>49810</v>
      </c>
      <c r="E1429" s="26">
        <v>1620300</v>
      </c>
      <c r="F1429" s="26">
        <f t="shared" si="22"/>
        <v>1.6203000000000001</v>
      </c>
      <c r="G1429" t="s">
        <v>103</v>
      </c>
    </row>
    <row r="1430" spans="1:7" x14ac:dyDescent="0.2">
      <c r="A1430" s="27">
        <v>42661</v>
      </c>
      <c r="B1430" s="27">
        <v>42663</v>
      </c>
      <c r="C1430" t="s">
        <v>615</v>
      </c>
      <c r="D1430" s="27">
        <v>42844</v>
      </c>
      <c r="E1430" s="26">
        <v>2163000</v>
      </c>
      <c r="F1430" s="26">
        <f t="shared" si="22"/>
        <v>2.1629999999999998</v>
      </c>
      <c r="G1430" t="s">
        <v>397</v>
      </c>
    </row>
    <row r="1431" spans="1:7" x14ac:dyDescent="0.2">
      <c r="A1431" s="27">
        <v>42661</v>
      </c>
      <c r="B1431" s="27">
        <v>42663</v>
      </c>
      <c r="C1431" t="s">
        <v>611</v>
      </c>
      <c r="D1431" s="27">
        <v>43600</v>
      </c>
      <c r="E1431" s="26">
        <v>714000</v>
      </c>
      <c r="F1431" s="26">
        <f t="shared" si="22"/>
        <v>0.71399999999999997</v>
      </c>
      <c r="G1431" t="s">
        <v>396</v>
      </c>
    </row>
    <row r="1432" spans="1:7" x14ac:dyDescent="0.2">
      <c r="A1432" s="27">
        <v>42661</v>
      </c>
      <c r="B1432" s="27">
        <v>42663</v>
      </c>
      <c r="C1432" t="s">
        <v>612</v>
      </c>
      <c r="D1432" s="27">
        <v>44331</v>
      </c>
      <c r="E1432" s="26">
        <v>327000</v>
      </c>
      <c r="F1432" s="26">
        <f t="shared" si="22"/>
        <v>0.32700000000000001</v>
      </c>
      <c r="G1432" t="s">
        <v>396</v>
      </c>
    </row>
    <row r="1433" spans="1:7" x14ac:dyDescent="0.2">
      <c r="A1433" s="27">
        <v>42661</v>
      </c>
      <c r="B1433" s="27">
        <v>42663</v>
      </c>
      <c r="C1433" t="s">
        <v>570</v>
      </c>
      <c r="D1433" s="27">
        <v>47802</v>
      </c>
      <c r="E1433" s="26">
        <v>832500</v>
      </c>
      <c r="F1433" s="26">
        <f t="shared" si="22"/>
        <v>0.83250000000000002</v>
      </c>
      <c r="G1433" t="s">
        <v>396</v>
      </c>
    </row>
    <row r="1434" spans="1:7" x14ac:dyDescent="0.2">
      <c r="A1434" s="27">
        <v>42667</v>
      </c>
      <c r="B1434" s="27">
        <v>42669</v>
      </c>
      <c r="C1434" t="s">
        <v>616</v>
      </c>
      <c r="D1434" s="27">
        <v>43753</v>
      </c>
      <c r="E1434" s="26">
        <v>19848720</v>
      </c>
      <c r="F1434" s="26">
        <f t="shared" si="22"/>
        <v>19.84872</v>
      </c>
      <c r="G1434" t="s">
        <v>105</v>
      </c>
    </row>
    <row r="1435" spans="1:7" x14ac:dyDescent="0.2">
      <c r="A1435" s="27">
        <v>42668</v>
      </c>
      <c r="B1435" s="27">
        <v>42670</v>
      </c>
      <c r="C1435" t="s">
        <v>606</v>
      </c>
      <c r="D1435" s="27">
        <v>42951</v>
      </c>
      <c r="E1435" s="26">
        <v>2221000</v>
      </c>
      <c r="F1435" s="26">
        <f t="shared" si="22"/>
        <v>2.2210000000000001</v>
      </c>
      <c r="G1435" t="s">
        <v>324</v>
      </c>
    </row>
    <row r="1436" spans="1:7" x14ac:dyDescent="0.2">
      <c r="A1436" s="27">
        <v>42668</v>
      </c>
      <c r="B1436" s="27">
        <v>42670</v>
      </c>
      <c r="C1436" t="s">
        <v>290</v>
      </c>
      <c r="D1436" s="27">
        <v>46522</v>
      </c>
      <c r="E1436" s="26">
        <v>8765500</v>
      </c>
      <c r="F1436" s="26">
        <f t="shared" si="22"/>
        <v>8.7654999999999994</v>
      </c>
      <c r="G1436" t="s">
        <v>103</v>
      </c>
    </row>
    <row r="1437" spans="1:7" x14ac:dyDescent="0.2">
      <c r="A1437" s="27">
        <v>42668</v>
      </c>
      <c r="B1437" s="27">
        <v>42670</v>
      </c>
      <c r="C1437" t="s">
        <v>539</v>
      </c>
      <c r="D1437" s="27">
        <v>47983</v>
      </c>
      <c r="E1437" s="26">
        <v>1345000</v>
      </c>
      <c r="F1437" s="26">
        <f t="shared" si="22"/>
        <v>1.345</v>
      </c>
      <c r="G1437" t="s">
        <v>103</v>
      </c>
    </row>
    <row r="1438" spans="1:7" x14ac:dyDescent="0.2">
      <c r="A1438" s="27">
        <v>42668</v>
      </c>
      <c r="B1438" s="27">
        <v>42670</v>
      </c>
      <c r="C1438" t="s">
        <v>535</v>
      </c>
      <c r="D1438" s="27">
        <v>49810</v>
      </c>
      <c r="E1438" s="26">
        <v>2495300</v>
      </c>
      <c r="F1438" s="26">
        <f t="shared" si="22"/>
        <v>2.4952999999999999</v>
      </c>
      <c r="G1438" t="s">
        <v>103</v>
      </c>
    </row>
    <row r="1439" spans="1:7" x14ac:dyDescent="0.2">
      <c r="A1439" s="27">
        <v>42668</v>
      </c>
      <c r="B1439" s="27">
        <v>42670</v>
      </c>
      <c r="C1439" t="s">
        <v>427</v>
      </c>
      <c r="D1439" s="27">
        <v>52642</v>
      </c>
      <c r="E1439" s="26">
        <v>494500</v>
      </c>
      <c r="F1439" s="26">
        <f t="shared" si="22"/>
        <v>0.4945</v>
      </c>
      <c r="G1439" t="s">
        <v>103</v>
      </c>
    </row>
    <row r="1440" spans="1:7" x14ac:dyDescent="0.2">
      <c r="A1440" s="27">
        <v>42675</v>
      </c>
      <c r="B1440" s="27">
        <v>42677</v>
      </c>
      <c r="C1440" t="s">
        <v>615</v>
      </c>
      <c r="D1440" s="27">
        <v>42844</v>
      </c>
      <c r="E1440" s="26">
        <v>2146000</v>
      </c>
      <c r="F1440" s="26">
        <f t="shared" si="22"/>
        <v>2.1459999999999999</v>
      </c>
      <c r="G1440" t="s">
        <v>397</v>
      </c>
    </row>
    <row r="1441" spans="1:7" x14ac:dyDescent="0.2">
      <c r="A1441" s="27">
        <v>42675</v>
      </c>
      <c r="B1441" s="27">
        <v>42677</v>
      </c>
      <c r="C1441" t="s">
        <v>611</v>
      </c>
      <c r="D1441" s="27">
        <v>43600</v>
      </c>
      <c r="E1441" s="26">
        <v>1357000</v>
      </c>
      <c r="F1441" s="26">
        <f t="shared" si="22"/>
        <v>1.357</v>
      </c>
      <c r="G1441" t="s">
        <v>396</v>
      </c>
    </row>
    <row r="1442" spans="1:7" x14ac:dyDescent="0.2">
      <c r="A1442" s="27">
        <v>42675</v>
      </c>
      <c r="B1442" s="27">
        <v>42677</v>
      </c>
      <c r="C1442" t="s">
        <v>612</v>
      </c>
      <c r="D1442" s="27">
        <v>44331</v>
      </c>
      <c r="E1442" s="26">
        <v>460000</v>
      </c>
      <c r="F1442" s="26">
        <f t="shared" si="22"/>
        <v>0.46</v>
      </c>
      <c r="G1442" t="s">
        <v>396</v>
      </c>
    </row>
    <row r="1443" spans="1:7" x14ac:dyDescent="0.2">
      <c r="A1443" s="27">
        <v>42675</v>
      </c>
      <c r="B1443" s="27">
        <v>42677</v>
      </c>
      <c r="C1443" t="s">
        <v>570</v>
      </c>
      <c r="D1443" s="27">
        <v>47802</v>
      </c>
      <c r="E1443" s="26">
        <v>1012000</v>
      </c>
      <c r="F1443" s="26">
        <f t="shared" si="22"/>
        <v>1.012</v>
      </c>
      <c r="G1443" t="s">
        <v>396</v>
      </c>
    </row>
    <row r="1444" spans="1:7" x14ac:dyDescent="0.2">
      <c r="A1444" s="27">
        <v>42682</v>
      </c>
      <c r="B1444" s="27">
        <v>42684</v>
      </c>
      <c r="C1444" t="s">
        <v>617</v>
      </c>
      <c r="D1444" s="27">
        <v>42775</v>
      </c>
      <c r="E1444" s="26">
        <v>4415000</v>
      </c>
      <c r="F1444" s="26">
        <f t="shared" si="22"/>
        <v>4.415</v>
      </c>
      <c r="G1444" t="s">
        <v>323</v>
      </c>
    </row>
    <row r="1445" spans="1:7" x14ac:dyDescent="0.2">
      <c r="A1445" s="27">
        <v>42682</v>
      </c>
      <c r="B1445" s="27">
        <v>42684</v>
      </c>
      <c r="C1445" t="s">
        <v>618</v>
      </c>
      <c r="D1445" s="27">
        <v>43048</v>
      </c>
      <c r="E1445" s="26">
        <v>1840000</v>
      </c>
      <c r="F1445" s="26">
        <f t="shared" si="22"/>
        <v>1.84</v>
      </c>
      <c r="G1445" t="s">
        <v>324</v>
      </c>
    </row>
    <row r="1446" spans="1:7" x14ac:dyDescent="0.2">
      <c r="A1446" s="27">
        <v>42682</v>
      </c>
      <c r="B1446" s="27">
        <v>42684</v>
      </c>
      <c r="C1446" t="s">
        <v>300</v>
      </c>
      <c r="D1446" s="27">
        <v>44696</v>
      </c>
      <c r="E1446" s="26">
        <v>5678400</v>
      </c>
      <c r="F1446" s="26">
        <f t="shared" si="22"/>
        <v>5.6783999999999999</v>
      </c>
      <c r="G1446" t="s">
        <v>103</v>
      </c>
    </row>
    <row r="1447" spans="1:7" x14ac:dyDescent="0.2">
      <c r="A1447" s="27">
        <v>42682</v>
      </c>
      <c r="B1447" s="27">
        <v>42684</v>
      </c>
      <c r="C1447" t="s">
        <v>290</v>
      </c>
      <c r="D1447" s="27">
        <v>46522</v>
      </c>
      <c r="E1447" s="26">
        <v>8050100</v>
      </c>
      <c r="F1447" s="26">
        <f t="shared" si="22"/>
        <v>8.0501000000000005</v>
      </c>
      <c r="G1447" t="s">
        <v>103</v>
      </c>
    </row>
    <row r="1448" spans="1:7" x14ac:dyDescent="0.2">
      <c r="A1448" s="27">
        <v>42682</v>
      </c>
      <c r="B1448" s="27">
        <v>42684</v>
      </c>
      <c r="C1448" t="s">
        <v>619</v>
      </c>
      <c r="D1448" s="27">
        <v>48441</v>
      </c>
      <c r="E1448" s="26">
        <v>2531000</v>
      </c>
      <c r="F1448" s="26">
        <f t="shared" si="22"/>
        <v>2.5310000000000001</v>
      </c>
      <c r="G1448" t="s">
        <v>103</v>
      </c>
    </row>
    <row r="1449" spans="1:7" x14ac:dyDescent="0.2">
      <c r="A1449" s="27">
        <v>42710</v>
      </c>
      <c r="B1449" s="27">
        <v>42712</v>
      </c>
      <c r="C1449" t="s">
        <v>620</v>
      </c>
      <c r="D1449" s="27">
        <v>42801</v>
      </c>
      <c r="E1449" s="26">
        <v>4466000</v>
      </c>
      <c r="F1449" s="26">
        <f t="shared" si="22"/>
        <v>4.4660000000000002</v>
      </c>
      <c r="G1449" t="s">
        <v>323</v>
      </c>
    </row>
    <row r="1450" spans="1:7" x14ac:dyDescent="0.2">
      <c r="A1450" s="27">
        <v>42710</v>
      </c>
      <c r="B1450" s="27">
        <v>42712</v>
      </c>
      <c r="C1450" t="s">
        <v>621</v>
      </c>
      <c r="D1450" s="27">
        <v>43076</v>
      </c>
      <c r="E1450" s="26">
        <v>3861000</v>
      </c>
      <c r="F1450" s="26">
        <f t="shared" si="22"/>
        <v>3.8610000000000002</v>
      </c>
      <c r="G1450" t="s">
        <v>324</v>
      </c>
    </row>
    <row r="1451" spans="1:7" x14ac:dyDescent="0.2">
      <c r="A1451" s="27">
        <v>42710</v>
      </c>
      <c r="B1451" s="27">
        <v>42712</v>
      </c>
      <c r="C1451" t="s">
        <v>300</v>
      </c>
      <c r="D1451" s="27">
        <v>44696</v>
      </c>
      <c r="E1451" s="26">
        <v>8545000</v>
      </c>
      <c r="F1451" s="26">
        <f t="shared" si="22"/>
        <v>8.5449999999999999</v>
      </c>
      <c r="G1451" t="s">
        <v>103</v>
      </c>
    </row>
    <row r="1452" spans="1:7" x14ac:dyDescent="0.2">
      <c r="A1452" s="27">
        <v>42710</v>
      </c>
      <c r="B1452" s="27">
        <v>42712</v>
      </c>
      <c r="C1452" t="s">
        <v>290</v>
      </c>
      <c r="D1452" s="27">
        <v>46522</v>
      </c>
      <c r="E1452" s="26">
        <v>10667400</v>
      </c>
      <c r="F1452" s="26">
        <f t="shared" si="22"/>
        <v>10.667400000000001</v>
      </c>
      <c r="G1452" t="s">
        <v>103</v>
      </c>
    </row>
    <row r="1453" spans="1:7" x14ac:dyDescent="0.2">
      <c r="A1453" s="27">
        <v>42710</v>
      </c>
      <c r="B1453" s="27">
        <v>42712</v>
      </c>
      <c r="C1453" t="s">
        <v>535</v>
      </c>
      <c r="D1453" s="27">
        <v>49810</v>
      </c>
      <c r="E1453" s="26">
        <v>1747800</v>
      </c>
      <c r="F1453" s="26">
        <f t="shared" si="22"/>
        <v>1.7478</v>
      </c>
      <c r="G1453" t="s">
        <v>103</v>
      </c>
    </row>
    <row r="1454" spans="1:7" x14ac:dyDescent="0.2">
      <c r="A1454" s="27">
        <v>42706</v>
      </c>
      <c r="B1454" s="27">
        <v>42712</v>
      </c>
      <c r="C1454" t="s">
        <v>625</v>
      </c>
      <c r="D1454" s="27">
        <v>44569</v>
      </c>
      <c r="E1454" s="26">
        <v>71449800.525000006</v>
      </c>
      <c r="F1454" s="26">
        <f t="shared" si="22"/>
        <v>71.449800525000001</v>
      </c>
      <c r="G1454" t="s">
        <v>395</v>
      </c>
    </row>
    <row r="1455" spans="1:7" x14ac:dyDescent="0.2">
      <c r="A1455" s="27">
        <v>42706</v>
      </c>
      <c r="B1455" s="27">
        <v>42712</v>
      </c>
      <c r="C1455" t="s">
        <v>626</v>
      </c>
      <c r="D1455" s="27">
        <v>46395</v>
      </c>
      <c r="E1455" s="26">
        <v>54736558.950000003</v>
      </c>
      <c r="F1455" s="26">
        <f t="shared" si="22"/>
        <v>54.736558950000003</v>
      </c>
      <c r="G1455" t="s">
        <v>395</v>
      </c>
    </row>
    <row r="1456" spans="1:7" x14ac:dyDescent="0.2">
      <c r="A1456" s="27">
        <v>42706</v>
      </c>
      <c r="B1456" s="27">
        <v>42712</v>
      </c>
      <c r="C1456" t="s">
        <v>627</v>
      </c>
      <c r="D1456" s="27">
        <v>53700</v>
      </c>
      <c r="E1456" s="26">
        <v>55536354.300000004</v>
      </c>
      <c r="F1456" s="26">
        <f t="shared" si="22"/>
        <v>55.536354300000006</v>
      </c>
      <c r="G1456" t="s">
        <v>395</v>
      </c>
    </row>
    <row r="1457" spans="1:7" x14ac:dyDescent="0.2">
      <c r="A1457" s="27">
        <v>42738</v>
      </c>
      <c r="B1457" s="27">
        <v>42740</v>
      </c>
      <c r="C1457" t="s">
        <v>629</v>
      </c>
      <c r="D1457" s="27">
        <v>42829</v>
      </c>
      <c r="E1457" s="26">
        <v>14975000</v>
      </c>
      <c r="F1457" s="26">
        <f t="shared" si="22"/>
        <v>14.975</v>
      </c>
      <c r="G1457" t="s">
        <v>323</v>
      </c>
    </row>
    <row r="1458" spans="1:7" x14ac:dyDescent="0.2">
      <c r="A1458" s="27">
        <v>42738</v>
      </c>
      <c r="B1458" s="27">
        <v>42740</v>
      </c>
      <c r="C1458" t="s">
        <v>631</v>
      </c>
      <c r="D1458" s="27">
        <v>43104</v>
      </c>
      <c r="E1458" s="26">
        <v>7255000</v>
      </c>
      <c r="F1458" s="26">
        <f t="shared" si="22"/>
        <v>7.2549999999999999</v>
      </c>
      <c r="G1458" t="s">
        <v>324</v>
      </c>
    </row>
    <row r="1459" spans="1:7" x14ac:dyDescent="0.2">
      <c r="A1459" s="27">
        <v>42738</v>
      </c>
      <c r="B1459" s="27">
        <v>42740</v>
      </c>
      <c r="C1459" t="s">
        <v>300</v>
      </c>
      <c r="D1459" s="27">
        <v>44696</v>
      </c>
      <c r="E1459" s="26">
        <v>7593000</v>
      </c>
      <c r="F1459" s="26">
        <f t="shared" si="22"/>
        <v>7.593</v>
      </c>
      <c r="G1459" t="s">
        <v>103</v>
      </c>
    </row>
    <row r="1460" spans="1:7" x14ac:dyDescent="0.2">
      <c r="A1460" s="27">
        <v>42738</v>
      </c>
      <c r="B1460" s="27">
        <v>42740</v>
      </c>
      <c r="C1460" t="s">
        <v>290</v>
      </c>
      <c r="D1460" s="27">
        <v>46522</v>
      </c>
      <c r="E1460" s="26">
        <v>5203000</v>
      </c>
      <c r="F1460" s="26">
        <f t="shared" si="22"/>
        <v>5.2030000000000003</v>
      </c>
      <c r="G1460" t="s">
        <v>103</v>
      </c>
    </row>
    <row r="1461" spans="1:7" x14ac:dyDescent="0.2">
      <c r="A1461" s="27">
        <v>42738</v>
      </c>
      <c r="B1461" s="27">
        <v>42740</v>
      </c>
      <c r="C1461" t="s">
        <v>535</v>
      </c>
      <c r="D1461" s="27">
        <v>49810</v>
      </c>
      <c r="E1461" s="26">
        <v>1875000</v>
      </c>
      <c r="F1461" s="26">
        <f t="shared" si="22"/>
        <v>1.875</v>
      </c>
      <c r="G1461" t="s">
        <v>103</v>
      </c>
    </row>
    <row r="1462" spans="1:7" x14ac:dyDescent="0.2">
      <c r="A1462" s="27">
        <v>42745</v>
      </c>
      <c r="B1462" s="27">
        <v>42747</v>
      </c>
      <c r="C1462" t="s">
        <v>632</v>
      </c>
      <c r="D1462" s="27">
        <v>42927</v>
      </c>
      <c r="E1462" s="26">
        <v>17890000</v>
      </c>
      <c r="F1462" s="26">
        <f t="shared" si="22"/>
        <v>17.89</v>
      </c>
      <c r="G1462" t="s">
        <v>397</v>
      </c>
    </row>
    <row r="1463" spans="1:7" x14ac:dyDescent="0.2">
      <c r="A1463" s="27">
        <v>42745</v>
      </c>
      <c r="B1463" s="27">
        <v>42747</v>
      </c>
      <c r="C1463" t="s">
        <v>611</v>
      </c>
      <c r="D1463" s="27">
        <v>43600</v>
      </c>
      <c r="E1463" s="26">
        <v>3491700</v>
      </c>
      <c r="F1463" s="26">
        <f t="shared" si="22"/>
        <v>3.4916999999999998</v>
      </c>
      <c r="G1463" t="s">
        <v>396</v>
      </c>
    </row>
    <row r="1464" spans="1:7" x14ac:dyDescent="0.2">
      <c r="A1464" s="27">
        <v>42745</v>
      </c>
      <c r="B1464" s="27">
        <v>42747</v>
      </c>
      <c r="C1464" t="s">
        <v>612</v>
      </c>
      <c r="D1464" s="27">
        <v>44331</v>
      </c>
      <c r="E1464" s="26">
        <v>763000</v>
      </c>
      <c r="F1464" s="26">
        <f t="shared" si="22"/>
        <v>0.76300000000000001</v>
      </c>
      <c r="G1464" t="s">
        <v>396</v>
      </c>
    </row>
    <row r="1465" spans="1:7" x14ac:dyDescent="0.2">
      <c r="A1465" s="27">
        <v>42745</v>
      </c>
      <c r="B1465" s="27">
        <v>42747</v>
      </c>
      <c r="C1465" t="s">
        <v>555</v>
      </c>
      <c r="D1465" s="27">
        <v>45153</v>
      </c>
      <c r="E1465" s="26">
        <v>976600</v>
      </c>
      <c r="F1465" s="26">
        <f t="shared" si="22"/>
        <v>0.97660000000000002</v>
      </c>
      <c r="G1465" t="s">
        <v>396</v>
      </c>
    </row>
    <row r="1466" spans="1:7" x14ac:dyDescent="0.2">
      <c r="A1466" s="27">
        <v>42745</v>
      </c>
      <c r="B1466" s="27">
        <v>42747</v>
      </c>
      <c r="C1466" t="s">
        <v>570</v>
      </c>
      <c r="D1466" s="27">
        <v>48167</v>
      </c>
      <c r="E1466" s="26">
        <v>896000</v>
      </c>
      <c r="F1466" s="26">
        <f t="shared" si="22"/>
        <v>0.89600000000000002</v>
      </c>
      <c r="G1466" t="s">
        <v>396</v>
      </c>
    </row>
    <row r="1467" spans="1:7" x14ac:dyDescent="0.2">
      <c r="A1467" s="27">
        <v>42752</v>
      </c>
      <c r="B1467" s="27">
        <v>42754</v>
      </c>
      <c r="C1467" t="s">
        <v>633</v>
      </c>
      <c r="D1467" s="27">
        <v>42843</v>
      </c>
      <c r="E1467" s="26">
        <v>20380000</v>
      </c>
      <c r="F1467" s="26">
        <f t="shared" si="22"/>
        <v>20.38</v>
      </c>
      <c r="G1467" t="s">
        <v>323</v>
      </c>
    </row>
    <row r="1468" spans="1:7" x14ac:dyDescent="0.2">
      <c r="A1468" s="27">
        <v>42752</v>
      </c>
      <c r="B1468" s="27">
        <v>42754</v>
      </c>
      <c r="C1468" t="s">
        <v>631</v>
      </c>
      <c r="D1468" s="27">
        <v>43104</v>
      </c>
      <c r="E1468" s="26">
        <v>17205000</v>
      </c>
      <c r="F1468" s="26">
        <f t="shared" si="22"/>
        <v>17.204999999999998</v>
      </c>
      <c r="G1468" t="s">
        <v>324</v>
      </c>
    </row>
    <row r="1469" spans="1:7" x14ac:dyDescent="0.2">
      <c r="A1469" s="27">
        <v>42752</v>
      </c>
      <c r="B1469" s="27">
        <v>42754</v>
      </c>
      <c r="C1469" t="s">
        <v>290</v>
      </c>
      <c r="D1469" s="27">
        <v>46522</v>
      </c>
      <c r="E1469" s="26">
        <v>8566700</v>
      </c>
      <c r="F1469" s="26">
        <f t="shared" si="22"/>
        <v>8.5667000000000009</v>
      </c>
      <c r="G1469" t="s">
        <v>103</v>
      </c>
    </row>
    <row r="1470" spans="1:7" x14ac:dyDescent="0.2">
      <c r="A1470" s="27">
        <v>42752</v>
      </c>
      <c r="B1470" s="27">
        <v>42754</v>
      </c>
      <c r="C1470" t="s">
        <v>619</v>
      </c>
      <c r="D1470" s="27">
        <v>46522</v>
      </c>
      <c r="E1470" s="26">
        <v>3666000</v>
      </c>
      <c r="F1470" s="26">
        <f t="shared" si="22"/>
        <v>3.6659999999999999</v>
      </c>
      <c r="G1470" t="s">
        <v>103</v>
      </c>
    </row>
    <row r="1471" spans="1:7" x14ac:dyDescent="0.2">
      <c r="A1471" s="27">
        <v>42752</v>
      </c>
      <c r="B1471" s="27">
        <v>42754</v>
      </c>
      <c r="C1471" t="s">
        <v>535</v>
      </c>
      <c r="D1471" s="27">
        <v>49810</v>
      </c>
      <c r="E1471" s="26">
        <v>3876500</v>
      </c>
      <c r="F1471" s="26">
        <f t="shared" si="22"/>
        <v>3.8765000000000001</v>
      </c>
      <c r="G1471" t="s">
        <v>103</v>
      </c>
    </row>
    <row r="1472" spans="1:7" x14ac:dyDescent="0.2">
      <c r="A1472" s="27">
        <v>42759</v>
      </c>
      <c r="B1472" s="27">
        <v>42761</v>
      </c>
      <c r="C1472" t="s">
        <v>632</v>
      </c>
      <c r="D1472" s="27">
        <v>42927</v>
      </c>
      <c r="E1472" s="26">
        <v>14503000</v>
      </c>
      <c r="F1472" s="26">
        <f t="shared" si="22"/>
        <v>14.503</v>
      </c>
      <c r="G1472" t="s">
        <v>397</v>
      </c>
    </row>
    <row r="1473" spans="1:7" x14ac:dyDescent="0.2">
      <c r="A1473" s="27">
        <v>42759</v>
      </c>
      <c r="B1473" s="27">
        <v>42761</v>
      </c>
      <c r="C1473" t="s">
        <v>611</v>
      </c>
      <c r="D1473" s="27">
        <v>43600</v>
      </c>
      <c r="E1473" s="26">
        <v>6847000</v>
      </c>
      <c r="F1473" s="26">
        <f t="shared" si="22"/>
        <v>6.8470000000000004</v>
      </c>
      <c r="G1473" t="s">
        <v>396</v>
      </c>
    </row>
    <row r="1474" spans="1:7" x14ac:dyDescent="0.2">
      <c r="A1474" s="27">
        <v>42759</v>
      </c>
      <c r="B1474" s="27">
        <v>42761</v>
      </c>
      <c r="C1474" t="s">
        <v>612</v>
      </c>
      <c r="D1474" s="27">
        <v>44331</v>
      </c>
      <c r="E1474" s="26">
        <v>1229000</v>
      </c>
      <c r="F1474" s="26">
        <f t="shared" si="22"/>
        <v>1.2290000000000001</v>
      </c>
      <c r="G1474" t="s">
        <v>396</v>
      </c>
    </row>
    <row r="1475" spans="1:7" x14ac:dyDescent="0.2">
      <c r="A1475" s="27">
        <v>42759</v>
      </c>
      <c r="B1475" s="27">
        <v>42761</v>
      </c>
      <c r="C1475" t="s">
        <v>555</v>
      </c>
      <c r="D1475" s="27">
        <v>45153</v>
      </c>
      <c r="E1475" s="26">
        <v>644000</v>
      </c>
      <c r="F1475" s="26">
        <f t="shared" ref="F1475:F1538" si="23">E1475/1000000</f>
        <v>0.64400000000000002</v>
      </c>
      <c r="G1475" t="s">
        <v>396</v>
      </c>
    </row>
    <row r="1476" spans="1:7" x14ac:dyDescent="0.2">
      <c r="A1476" s="27">
        <v>42759</v>
      </c>
      <c r="B1476" s="27">
        <v>42761</v>
      </c>
      <c r="C1476" t="s">
        <v>570</v>
      </c>
      <c r="D1476" s="27">
        <v>48167</v>
      </c>
      <c r="E1476" s="26">
        <v>502500</v>
      </c>
      <c r="F1476" s="26">
        <f t="shared" si="23"/>
        <v>0.50249999999999995</v>
      </c>
      <c r="G1476" t="s">
        <v>396</v>
      </c>
    </row>
    <row r="1477" spans="1:7" x14ac:dyDescent="0.2">
      <c r="A1477" s="27">
        <v>42766</v>
      </c>
      <c r="B1477" s="27">
        <v>42768</v>
      </c>
      <c r="C1477" t="s">
        <v>634</v>
      </c>
      <c r="D1477" s="27">
        <v>42856</v>
      </c>
      <c r="E1477" s="26">
        <v>19480000</v>
      </c>
      <c r="F1477" s="26">
        <f t="shared" si="23"/>
        <v>19.48</v>
      </c>
      <c r="G1477" t="s">
        <v>323</v>
      </c>
    </row>
    <row r="1478" spans="1:7" x14ac:dyDescent="0.2">
      <c r="A1478" s="27">
        <v>42766</v>
      </c>
      <c r="B1478" s="27">
        <v>42768</v>
      </c>
      <c r="C1478" t="s">
        <v>635</v>
      </c>
      <c r="D1478" s="27">
        <v>43132</v>
      </c>
      <c r="E1478" s="26">
        <v>15480000</v>
      </c>
      <c r="F1478" s="26">
        <f t="shared" si="23"/>
        <v>15.48</v>
      </c>
      <c r="G1478" t="s">
        <v>324</v>
      </c>
    </row>
    <row r="1479" spans="1:7" x14ac:dyDescent="0.2">
      <c r="A1479" s="27">
        <v>42766</v>
      </c>
      <c r="B1479" s="27">
        <v>42768</v>
      </c>
      <c r="C1479" t="s">
        <v>300</v>
      </c>
      <c r="D1479" s="27">
        <v>44696</v>
      </c>
      <c r="E1479" s="26">
        <v>5973500</v>
      </c>
      <c r="F1479" s="26">
        <f t="shared" si="23"/>
        <v>5.9734999999999996</v>
      </c>
      <c r="G1479" t="s">
        <v>103</v>
      </c>
    </row>
    <row r="1480" spans="1:7" x14ac:dyDescent="0.2">
      <c r="A1480" s="27">
        <v>42766</v>
      </c>
      <c r="B1480" s="27">
        <v>42768</v>
      </c>
      <c r="C1480" t="s">
        <v>290</v>
      </c>
      <c r="D1480" s="27">
        <v>46522</v>
      </c>
      <c r="E1480" s="26">
        <v>6827300</v>
      </c>
      <c r="F1480" s="26">
        <f t="shared" si="23"/>
        <v>6.8273000000000001</v>
      </c>
      <c r="G1480" t="s">
        <v>103</v>
      </c>
    </row>
    <row r="1481" spans="1:7" x14ac:dyDescent="0.2">
      <c r="A1481" s="27">
        <v>42766</v>
      </c>
      <c r="B1481" s="27">
        <v>42768</v>
      </c>
      <c r="C1481" t="s">
        <v>619</v>
      </c>
      <c r="D1481" s="27">
        <v>46522</v>
      </c>
      <c r="E1481" s="26">
        <v>1682400</v>
      </c>
      <c r="F1481" s="26">
        <f t="shared" si="23"/>
        <v>1.6823999999999999</v>
      </c>
      <c r="G1481" t="s">
        <v>103</v>
      </c>
    </row>
    <row r="1482" spans="1:7" x14ac:dyDescent="0.2">
      <c r="A1482" s="27">
        <v>42773</v>
      </c>
      <c r="B1482" s="27">
        <v>42775</v>
      </c>
      <c r="C1482" t="s">
        <v>636</v>
      </c>
      <c r="D1482" s="27">
        <v>42955</v>
      </c>
      <c r="E1482" s="26">
        <v>8215000</v>
      </c>
      <c r="F1482" s="26">
        <f t="shared" si="23"/>
        <v>8.2149999999999999</v>
      </c>
      <c r="G1482" t="s">
        <v>397</v>
      </c>
    </row>
    <row r="1483" spans="1:7" x14ac:dyDescent="0.2">
      <c r="A1483" s="27">
        <v>42773</v>
      </c>
      <c r="B1483" s="27">
        <v>42775</v>
      </c>
      <c r="C1483" t="s">
        <v>611</v>
      </c>
      <c r="D1483" s="27">
        <v>43600</v>
      </c>
      <c r="E1483" s="26">
        <v>7345000</v>
      </c>
      <c r="F1483" s="26">
        <f t="shared" si="23"/>
        <v>7.3449999999999998</v>
      </c>
      <c r="G1483" t="s">
        <v>396</v>
      </c>
    </row>
    <row r="1484" spans="1:7" x14ac:dyDescent="0.2">
      <c r="A1484" s="27">
        <v>42773</v>
      </c>
      <c r="B1484" s="27">
        <v>42775</v>
      </c>
      <c r="C1484" t="s">
        <v>612</v>
      </c>
      <c r="D1484" s="27">
        <v>44331</v>
      </c>
      <c r="E1484" s="26">
        <v>1290000</v>
      </c>
      <c r="F1484" s="26">
        <f t="shared" si="23"/>
        <v>1.29</v>
      </c>
      <c r="G1484" t="s">
        <v>396</v>
      </c>
    </row>
    <row r="1485" spans="1:7" x14ac:dyDescent="0.2">
      <c r="A1485" s="27">
        <v>42773</v>
      </c>
      <c r="B1485" s="27">
        <v>42775</v>
      </c>
      <c r="C1485" t="s">
        <v>555</v>
      </c>
      <c r="D1485" s="27">
        <v>45153</v>
      </c>
      <c r="E1485" s="26">
        <v>461000</v>
      </c>
      <c r="F1485" s="26">
        <f t="shared" si="23"/>
        <v>0.46100000000000002</v>
      </c>
      <c r="G1485" t="s">
        <v>396</v>
      </c>
    </row>
    <row r="1486" spans="1:7" x14ac:dyDescent="0.2">
      <c r="A1486" s="27">
        <v>42773</v>
      </c>
      <c r="B1486" s="27">
        <v>42775</v>
      </c>
      <c r="C1486" t="s">
        <v>570</v>
      </c>
      <c r="D1486" s="27">
        <v>48167</v>
      </c>
      <c r="E1486" s="26">
        <v>2052600</v>
      </c>
      <c r="F1486" s="26">
        <f t="shared" si="23"/>
        <v>2.0526</v>
      </c>
      <c r="G1486" t="s">
        <v>396</v>
      </c>
    </row>
    <row r="1487" spans="1:7" x14ac:dyDescent="0.2">
      <c r="A1487" s="27">
        <v>42780</v>
      </c>
      <c r="B1487" s="27">
        <v>42783</v>
      </c>
      <c r="C1487" t="s">
        <v>637</v>
      </c>
      <c r="D1487" s="27">
        <v>42870</v>
      </c>
      <c r="E1487" s="26">
        <v>9955000</v>
      </c>
      <c r="F1487" s="26">
        <f t="shared" si="23"/>
        <v>9.9550000000000001</v>
      </c>
      <c r="G1487" t="s">
        <v>323</v>
      </c>
    </row>
    <row r="1488" spans="1:7" x14ac:dyDescent="0.2">
      <c r="A1488" s="27">
        <v>42780</v>
      </c>
      <c r="B1488" s="27">
        <v>42783</v>
      </c>
      <c r="C1488" t="s">
        <v>635</v>
      </c>
      <c r="D1488" s="27">
        <v>43132</v>
      </c>
      <c r="E1488" s="26">
        <v>8005000</v>
      </c>
      <c r="F1488" s="26">
        <f t="shared" si="23"/>
        <v>8.0050000000000008</v>
      </c>
      <c r="G1488" t="s">
        <v>324</v>
      </c>
    </row>
    <row r="1489" spans="1:7" x14ac:dyDescent="0.2">
      <c r="A1489" s="27">
        <v>42780</v>
      </c>
      <c r="B1489" s="27">
        <v>42783</v>
      </c>
      <c r="C1489" t="s">
        <v>290</v>
      </c>
      <c r="D1489" s="27">
        <v>46522</v>
      </c>
      <c r="E1489" s="26">
        <v>7285600</v>
      </c>
      <c r="F1489" s="26">
        <f t="shared" si="23"/>
        <v>7.2855999999999996</v>
      </c>
      <c r="G1489" t="s">
        <v>103</v>
      </c>
    </row>
    <row r="1490" spans="1:7" x14ac:dyDescent="0.2">
      <c r="A1490" s="27">
        <v>42780</v>
      </c>
      <c r="B1490" s="27">
        <v>42783</v>
      </c>
      <c r="C1490" t="s">
        <v>619</v>
      </c>
      <c r="D1490" s="27">
        <v>46522</v>
      </c>
      <c r="E1490" s="26">
        <v>2720300</v>
      </c>
      <c r="F1490" s="26">
        <f t="shared" si="23"/>
        <v>2.7202999999999999</v>
      </c>
      <c r="G1490" t="s">
        <v>103</v>
      </c>
    </row>
    <row r="1491" spans="1:7" x14ac:dyDescent="0.2">
      <c r="A1491" s="27">
        <v>42780</v>
      </c>
      <c r="B1491" s="27">
        <v>42783</v>
      </c>
      <c r="C1491" t="s">
        <v>535</v>
      </c>
      <c r="D1491" s="27">
        <v>49810</v>
      </c>
      <c r="E1491" s="26">
        <v>3848400</v>
      </c>
      <c r="F1491" s="26">
        <f t="shared" si="23"/>
        <v>3.8483999999999998</v>
      </c>
      <c r="G1491" t="s">
        <v>103</v>
      </c>
    </row>
    <row r="1492" spans="1:7" x14ac:dyDescent="0.2">
      <c r="A1492" s="27">
        <v>42787</v>
      </c>
      <c r="B1492" s="27">
        <v>42789</v>
      </c>
      <c r="C1492" t="s">
        <v>636</v>
      </c>
      <c r="D1492" s="27">
        <v>42955</v>
      </c>
      <c r="E1492" s="26">
        <v>4536000</v>
      </c>
      <c r="F1492" s="26">
        <f t="shared" si="23"/>
        <v>4.5359999999999996</v>
      </c>
      <c r="G1492" t="s">
        <v>397</v>
      </c>
    </row>
    <row r="1493" spans="1:7" x14ac:dyDescent="0.2">
      <c r="A1493" s="27">
        <v>42787</v>
      </c>
      <c r="B1493" s="27">
        <v>42789</v>
      </c>
      <c r="C1493" t="s">
        <v>611</v>
      </c>
      <c r="D1493" s="27">
        <v>43600</v>
      </c>
      <c r="E1493" s="26">
        <v>3328000</v>
      </c>
      <c r="F1493" s="26">
        <f t="shared" si="23"/>
        <v>3.3279999999999998</v>
      </c>
      <c r="G1493" t="s">
        <v>396</v>
      </c>
    </row>
    <row r="1494" spans="1:7" x14ac:dyDescent="0.2">
      <c r="A1494" s="27">
        <v>42787</v>
      </c>
      <c r="B1494" s="27">
        <v>42789</v>
      </c>
      <c r="C1494" t="s">
        <v>612</v>
      </c>
      <c r="D1494" s="27">
        <v>44331</v>
      </c>
      <c r="E1494" s="26">
        <v>500000</v>
      </c>
      <c r="F1494" s="26">
        <f t="shared" si="23"/>
        <v>0.5</v>
      </c>
      <c r="G1494" t="s">
        <v>396</v>
      </c>
    </row>
    <row r="1495" spans="1:7" x14ac:dyDescent="0.2">
      <c r="A1495" s="27">
        <v>42787</v>
      </c>
      <c r="B1495" s="27">
        <v>42789</v>
      </c>
      <c r="C1495" t="s">
        <v>555</v>
      </c>
      <c r="D1495" s="27">
        <v>45153</v>
      </c>
      <c r="E1495" s="26">
        <v>1190000</v>
      </c>
      <c r="F1495" s="26">
        <f t="shared" si="23"/>
        <v>1.19</v>
      </c>
      <c r="G1495" t="s">
        <v>396</v>
      </c>
    </row>
    <row r="1496" spans="1:7" x14ac:dyDescent="0.2">
      <c r="A1496" s="27">
        <v>42787</v>
      </c>
      <c r="B1496" s="27">
        <v>42789</v>
      </c>
      <c r="C1496" t="s">
        <v>570</v>
      </c>
      <c r="D1496" s="27">
        <v>48167</v>
      </c>
      <c r="E1496" s="26">
        <v>834000</v>
      </c>
      <c r="F1496" s="26">
        <f t="shared" si="23"/>
        <v>0.83399999999999996</v>
      </c>
      <c r="G1496" t="s">
        <v>396</v>
      </c>
    </row>
    <row r="1497" spans="1:7" x14ac:dyDescent="0.2">
      <c r="A1497" s="27">
        <v>42794</v>
      </c>
      <c r="B1497" s="27">
        <v>42796</v>
      </c>
      <c r="C1497" t="s">
        <v>638</v>
      </c>
      <c r="D1497" s="27">
        <v>42887</v>
      </c>
      <c r="E1497" s="26">
        <v>9315000</v>
      </c>
      <c r="F1497" s="26">
        <f t="shared" si="23"/>
        <v>9.3149999999999995</v>
      </c>
      <c r="G1497" t="s">
        <v>323</v>
      </c>
    </row>
    <row r="1498" spans="1:7" x14ac:dyDescent="0.2">
      <c r="A1498" s="27">
        <v>42794</v>
      </c>
      <c r="B1498" s="27">
        <v>42796</v>
      </c>
      <c r="C1498" t="s">
        <v>639</v>
      </c>
      <c r="D1498" s="27">
        <v>43160</v>
      </c>
      <c r="E1498" s="26">
        <v>6245000</v>
      </c>
      <c r="F1498" s="26">
        <f t="shared" si="23"/>
        <v>6.2450000000000001</v>
      </c>
      <c r="G1498" t="s">
        <v>324</v>
      </c>
    </row>
    <row r="1499" spans="1:7" x14ac:dyDescent="0.2">
      <c r="A1499" s="27">
        <v>42794</v>
      </c>
      <c r="B1499" s="27">
        <v>42796</v>
      </c>
      <c r="C1499" t="s">
        <v>300</v>
      </c>
      <c r="D1499" s="27">
        <v>44696</v>
      </c>
      <c r="E1499" s="26">
        <v>7364600</v>
      </c>
      <c r="F1499" s="26">
        <f t="shared" si="23"/>
        <v>7.3646000000000003</v>
      </c>
      <c r="G1499" t="s">
        <v>103</v>
      </c>
    </row>
    <row r="1500" spans="1:7" x14ac:dyDescent="0.2">
      <c r="A1500" s="27">
        <v>42794</v>
      </c>
      <c r="B1500" s="27">
        <v>42796</v>
      </c>
      <c r="C1500" t="s">
        <v>290</v>
      </c>
      <c r="D1500" s="27">
        <v>46522</v>
      </c>
      <c r="E1500" s="26">
        <v>6402800</v>
      </c>
      <c r="F1500" s="26">
        <f t="shared" si="23"/>
        <v>6.4028</v>
      </c>
      <c r="G1500" t="s">
        <v>103</v>
      </c>
    </row>
    <row r="1501" spans="1:7" x14ac:dyDescent="0.2">
      <c r="A1501" s="27">
        <v>42794</v>
      </c>
      <c r="B1501" s="27">
        <v>42796</v>
      </c>
      <c r="C1501" t="s">
        <v>535</v>
      </c>
      <c r="D1501" s="27">
        <v>49810</v>
      </c>
      <c r="E1501" s="26">
        <v>3615200</v>
      </c>
      <c r="F1501" s="26">
        <f t="shared" si="23"/>
        <v>3.6152000000000002</v>
      </c>
      <c r="G1501" t="s">
        <v>103</v>
      </c>
    </row>
    <row r="1502" spans="1:7" x14ac:dyDescent="0.2">
      <c r="A1502" s="27">
        <v>42794</v>
      </c>
      <c r="B1502" s="27">
        <v>42796</v>
      </c>
      <c r="C1502" t="s">
        <v>427</v>
      </c>
      <c r="D1502" s="27">
        <v>52642</v>
      </c>
      <c r="E1502" s="26">
        <v>2317000</v>
      </c>
      <c r="F1502" s="26">
        <f t="shared" si="23"/>
        <v>2.3170000000000002</v>
      </c>
      <c r="G1502" t="s">
        <v>103</v>
      </c>
    </row>
    <row r="1503" spans="1:7" x14ac:dyDescent="0.2">
      <c r="A1503" s="27">
        <v>42801</v>
      </c>
      <c r="B1503" s="27">
        <v>42803</v>
      </c>
      <c r="C1503" t="s">
        <v>640</v>
      </c>
      <c r="D1503" s="27">
        <v>42986</v>
      </c>
      <c r="E1503" s="26">
        <v>5146000</v>
      </c>
      <c r="F1503" s="26">
        <f t="shared" si="23"/>
        <v>5.1459999999999999</v>
      </c>
      <c r="G1503" t="s">
        <v>397</v>
      </c>
    </row>
    <row r="1504" spans="1:7" x14ac:dyDescent="0.2">
      <c r="A1504" s="27">
        <v>42801</v>
      </c>
      <c r="B1504" s="27">
        <v>42803</v>
      </c>
      <c r="C1504" t="s">
        <v>611</v>
      </c>
      <c r="D1504" s="27">
        <v>43600</v>
      </c>
      <c r="E1504" s="26">
        <v>3751000</v>
      </c>
      <c r="F1504" s="26">
        <f t="shared" si="23"/>
        <v>3.7509999999999999</v>
      </c>
      <c r="G1504" t="s">
        <v>396</v>
      </c>
    </row>
    <row r="1505" spans="1:7" x14ac:dyDescent="0.2">
      <c r="A1505" s="27">
        <v>42801</v>
      </c>
      <c r="B1505" s="27">
        <v>42803</v>
      </c>
      <c r="C1505" t="s">
        <v>612</v>
      </c>
      <c r="D1505" s="27">
        <v>44331</v>
      </c>
      <c r="E1505" s="26">
        <v>1000000</v>
      </c>
      <c r="F1505" s="26">
        <f t="shared" si="23"/>
        <v>1</v>
      </c>
      <c r="G1505" t="s">
        <v>396</v>
      </c>
    </row>
    <row r="1506" spans="1:7" x14ac:dyDescent="0.2">
      <c r="A1506" s="27">
        <v>42801</v>
      </c>
      <c r="B1506" s="27">
        <v>42803</v>
      </c>
      <c r="C1506" t="s">
        <v>555</v>
      </c>
      <c r="D1506" s="27">
        <v>45153</v>
      </c>
      <c r="E1506" s="26">
        <v>1198000</v>
      </c>
      <c r="F1506" s="26">
        <f t="shared" si="23"/>
        <v>1.198</v>
      </c>
      <c r="G1506" t="s">
        <v>396</v>
      </c>
    </row>
    <row r="1507" spans="1:7" x14ac:dyDescent="0.2">
      <c r="A1507" s="27">
        <v>42801</v>
      </c>
      <c r="B1507" s="27">
        <v>42803</v>
      </c>
      <c r="C1507" t="s">
        <v>570</v>
      </c>
      <c r="D1507" s="27">
        <v>48167</v>
      </c>
      <c r="E1507" s="26">
        <v>1253000</v>
      </c>
      <c r="F1507" s="26">
        <f t="shared" si="23"/>
        <v>1.2529999999999999</v>
      </c>
      <c r="G1507" t="s">
        <v>396</v>
      </c>
    </row>
    <row r="1508" spans="1:7" x14ac:dyDescent="0.2">
      <c r="A1508" s="27">
        <v>42808</v>
      </c>
      <c r="B1508" s="27">
        <v>42810</v>
      </c>
      <c r="C1508" t="s">
        <v>641</v>
      </c>
      <c r="D1508" s="27">
        <v>42901</v>
      </c>
      <c r="E1508" s="26">
        <v>4660000</v>
      </c>
      <c r="F1508" s="26">
        <f t="shared" si="23"/>
        <v>4.66</v>
      </c>
      <c r="G1508" t="s">
        <v>323</v>
      </c>
    </row>
    <row r="1509" spans="1:7" x14ac:dyDescent="0.2">
      <c r="A1509" s="27">
        <v>42808</v>
      </c>
      <c r="B1509" s="27">
        <v>42810</v>
      </c>
      <c r="C1509" t="s">
        <v>639</v>
      </c>
      <c r="D1509" s="27">
        <v>43160</v>
      </c>
      <c r="E1509" s="26">
        <v>4282600</v>
      </c>
      <c r="F1509" s="26">
        <f t="shared" si="23"/>
        <v>4.2826000000000004</v>
      </c>
      <c r="G1509" t="s">
        <v>324</v>
      </c>
    </row>
    <row r="1510" spans="1:7" x14ac:dyDescent="0.2">
      <c r="A1510" s="27">
        <v>42808</v>
      </c>
      <c r="B1510" s="27">
        <v>42810</v>
      </c>
      <c r="C1510" t="s">
        <v>300</v>
      </c>
      <c r="D1510" s="27">
        <v>44696</v>
      </c>
      <c r="E1510" s="26">
        <v>9717000</v>
      </c>
      <c r="F1510" s="26">
        <f t="shared" si="23"/>
        <v>9.7170000000000005</v>
      </c>
      <c r="G1510" t="s">
        <v>103</v>
      </c>
    </row>
    <row r="1511" spans="1:7" x14ac:dyDescent="0.2">
      <c r="A1511" s="27">
        <v>42808</v>
      </c>
      <c r="B1511" s="27">
        <v>42810</v>
      </c>
      <c r="C1511" t="s">
        <v>619</v>
      </c>
      <c r="D1511" s="27">
        <v>48441</v>
      </c>
      <c r="E1511" s="26">
        <v>3120900</v>
      </c>
      <c r="F1511" s="26">
        <f t="shared" si="23"/>
        <v>3.1208999999999998</v>
      </c>
      <c r="G1511" t="s">
        <v>103</v>
      </c>
    </row>
    <row r="1512" spans="1:7" x14ac:dyDescent="0.2">
      <c r="A1512" s="27">
        <v>42808</v>
      </c>
      <c r="B1512" s="27">
        <v>42810</v>
      </c>
      <c r="C1512" t="s">
        <v>535</v>
      </c>
      <c r="D1512" s="27">
        <v>49810</v>
      </c>
      <c r="E1512" s="26">
        <v>4663700</v>
      </c>
      <c r="F1512" s="26">
        <f t="shared" si="23"/>
        <v>4.6637000000000004</v>
      </c>
      <c r="G1512" t="s">
        <v>103</v>
      </c>
    </row>
    <row r="1513" spans="1:7" x14ac:dyDescent="0.2">
      <c r="A1513" s="27">
        <v>42815</v>
      </c>
      <c r="B1513" s="27">
        <v>42815</v>
      </c>
      <c r="C1513" t="s">
        <v>643</v>
      </c>
      <c r="D1513" s="27">
        <v>43911</v>
      </c>
      <c r="E1513" s="26">
        <v>2000000</v>
      </c>
      <c r="F1513" s="26">
        <f t="shared" si="23"/>
        <v>2</v>
      </c>
      <c r="G1513" t="s">
        <v>109</v>
      </c>
    </row>
    <row r="1514" spans="1:7" x14ac:dyDescent="0.2">
      <c r="A1514" s="27">
        <v>42814</v>
      </c>
      <c r="B1514" s="27">
        <v>42816</v>
      </c>
      <c r="C1514" t="s">
        <v>644</v>
      </c>
      <c r="D1514" s="27">
        <v>43900</v>
      </c>
      <c r="E1514" s="26">
        <v>14060685</v>
      </c>
      <c r="F1514" s="26">
        <f t="shared" si="23"/>
        <v>14.060684999999999</v>
      </c>
      <c r="G1514" t="s">
        <v>208</v>
      </c>
    </row>
    <row r="1515" spans="1:7" x14ac:dyDescent="0.2">
      <c r="A1515" s="27">
        <v>42815</v>
      </c>
      <c r="B1515" s="27">
        <v>42817</v>
      </c>
      <c r="C1515" t="s">
        <v>640</v>
      </c>
      <c r="D1515" s="27">
        <v>42986</v>
      </c>
      <c r="E1515" s="26">
        <v>7190000</v>
      </c>
      <c r="F1515" s="26">
        <f t="shared" si="23"/>
        <v>7.19</v>
      </c>
      <c r="G1515" t="s">
        <v>397</v>
      </c>
    </row>
    <row r="1516" spans="1:7" x14ac:dyDescent="0.2">
      <c r="A1516" s="27">
        <v>42815</v>
      </c>
      <c r="B1516" s="27">
        <v>42817</v>
      </c>
      <c r="C1516" t="s">
        <v>611</v>
      </c>
      <c r="D1516" s="27">
        <v>43600</v>
      </c>
      <c r="E1516" s="26">
        <v>4779000</v>
      </c>
      <c r="F1516" s="26">
        <f t="shared" si="23"/>
        <v>4.7789999999999999</v>
      </c>
      <c r="G1516" t="s">
        <v>396</v>
      </c>
    </row>
    <row r="1517" spans="1:7" x14ac:dyDescent="0.2">
      <c r="A1517" s="27">
        <v>42815</v>
      </c>
      <c r="B1517" s="27">
        <v>42817</v>
      </c>
      <c r="C1517" t="s">
        <v>612</v>
      </c>
      <c r="D1517" s="27">
        <v>44331</v>
      </c>
      <c r="E1517" s="26">
        <v>1761500</v>
      </c>
      <c r="F1517" s="26">
        <f t="shared" si="23"/>
        <v>1.7615000000000001</v>
      </c>
      <c r="G1517" t="s">
        <v>396</v>
      </c>
    </row>
    <row r="1518" spans="1:7" x14ac:dyDescent="0.2">
      <c r="A1518" s="27">
        <v>42815</v>
      </c>
      <c r="B1518" s="27">
        <v>42817</v>
      </c>
      <c r="C1518" t="s">
        <v>555</v>
      </c>
      <c r="D1518" s="27">
        <v>45153</v>
      </c>
      <c r="E1518" s="26">
        <v>2494500</v>
      </c>
      <c r="F1518" s="26">
        <f t="shared" si="23"/>
        <v>2.4944999999999999</v>
      </c>
      <c r="G1518" t="s">
        <v>396</v>
      </c>
    </row>
    <row r="1519" spans="1:7" x14ac:dyDescent="0.2">
      <c r="A1519" s="27">
        <v>42815</v>
      </c>
      <c r="B1519" s="27">
        <v>42817</v>
      </c>
      <c r="C1519" t="s">
        <v>570</v>
      </c>
      <c r="D1519" s="27">
        <v>48167</v>
      </c>
      <c r="E1519" s="26">
        <v>1898000</v>
      </c>
      <c r="F1519" s="26">
        <f t="shared" si="23"/>
        <v>1.8979999999999999</v>
      </c>
      <c r="G1519" t="s">
        <v>396</v>
      </c>
    </row>
    <row r="1520" spans="1:7" x14ac:dyDescent="0.2">
      <c r="A1520" s="27">
        <v>42816</v>
      </c>
      <c r="B1520" s="27">
        <v>42823</v>
      </c>
      <c r="C1520" t="s">
        <v>645</v>
      </c>
      <c r="D1520" s="27">
        <v>44649</v>
      </c>
      <c r="E1520" s="26">
        <v>64894977.525000006</v>
      </c>
      <c r="F1520" s="26">
        <f t="shared" si="23"/>
        <v>64.894977525000002</v>
      </c>
      <c r="G1520" t="s">
        <v>763</v>
      </c>
    </row>
    <row r="1521" spans="1:7" x14ac:dyDescent="0.2">
      <c r="A1521" s="27">
        <v>42816</v>
      </c>
      <c r="B1521" s="27">
        <v>42823</v>
      </c>
      <c r="C1521" t="s">
        <v>646</v>
      </c>
      <c r="D1521" s="27">
        <v>46475</v>
      </c>
      <c r="E1521" s="26">
        <v>79671357.674999997</v>
      </c>
      <c r="F1521" s="26">
        <f t="shared" si="23"/>
        <v>79.671357674999996</v>
      </c>
      <c r="G1521" t="s">
        <v>763</v>
      </c>
    </row>
    <row r="1522" spans="1:7" x14ac:dyDescent="0.2">
      <c r="A1522" s="27">
        <v>42821</v>
      </c>
      <c r="B1522" s="27">
        <v>42824</v>
      </c>
      <c r="C1522" t="s">
        <v>647</v>
      </c>
      <c r="D1522" s="27">
        <v>42915</v>
      </c>
      <c r="E1522" s="26">
        <v>8983000</v>
      </c>
      <c r="F1522" s="26">
        <f t="shared" si="23"/>
        <v>8.9830000000000005</v>
      </c>
      <c r="G1522" t="s">
        <v>323</v>
      </c>
    </row>
    <row r="1523" spans="1:7" x14ac:dyDescent="0.2">
      <c r="A1523" s="27">
        <v>42821</v>
      </c>
      <c r="B1523" s="27">
        <v>42824</v>
      </c>
      <c r="C1523" t="s">
        <v>639</v>
      </c>
      <c r="D1523" s="27">
        <v>43160</v>
      </c>
      <c r="E1523" s="26">
        <v>4935000</v>
      </c>
      <c r="F1523" s="26">
        <f t="shared" si="23"/>
        <v>4.9349999999999996</v>
      </c>
      <c r="G1523" t="s">
        <v>324</v>
      </c>
    </row>
    <row r="1524" spans="1:7" x14ac:dyDescent="0.2">
      <c r="A1524" s="27">
        <v>42821</v>
      </c>
      <c r="B1524" s="27">
        <v>42824</v>
      </c>
      <c r="C1524" t="s">
        <v>290</v>
      </c>
      <c r="D1524" s="27">
        <v>46522</v>
      </c>
      <c r="E1524" s="26">
        <v>8596600</v>
      </c>
      <c r="F1524" s="26">
        <f t="shared" si="23"/>
        <v>8.5966000000000005</v>
      </c>
      <c r="G1524" t="s">
        <v>103</v>
      </c>
    </row>
    <row r="1525" spans="1:7" x14ac:dyDescent="0.2">
      <c r="A1525" s="27">
        <v>42821</v>
      </c>
      <c r="B1525" s="27">
        <v>42824</v>
      </c>
      <c r="C1525" t="s">
        <v>619</v>
      </c>
      <c r="D1525" s="27">
        <v>48441</v>
      </c>
      <c r="E1525" s="26">
        <v>5691200</v>
      </c>
      <c r="F1525" s="26">
        <f t="shared" si="23"/>
        <v>5.6912000000000003</v>
      </c>
      <c r="G1525" t="s">
        <v>103</v>
      </c>
    </row>
    <row r="1526" spans="1:7" x14ac:dyDescent="0.2">
      <c r="A1526" s="27">
        <v>42821</v>
      </c>
      <c r="B1526" s="27">
        <v>42824</v>
      </c>
      <c r="C1526" t="s">
        <v>535</v>
      </c>
      <c r="D1526" s="27">
        <v>49810</v>
      </c>
      <c r="E1526" s="26">
        <v>5743600</v>
      </c>
      <c r="F1526" s="26">
        <f t="shared" si="23"/>
        <v>5.7435999999999998</v>
      </c>
      <c r="G1526" t="s">
        <v>103</v>
      </c>
    </row>
    <row r="1527" spans="1:7" x14ac:dyDescent="0.2">
      <c r="A1527" s="27">
        <v>42829</v>
      </c>
      <c r="B1527" s="27">
        <v>42831</v>
      </c>
      <c r="C1527" t="s">
        <v>648</v>
      </c>
      <c r="D1527" s="27">
        <v>43013</v>
      </c>
      <c r="E1527" s="26">
        <v>5143000</v>
      </c>
      <c r="F1527" s="26">
        <f t="shared" si="23"/>
        <v>5.1429999999999998</v>
      </c>
      <c r="G1527" t="s">
        <v>397</v>
      </c>
    </row>
    <row r="1528" spans="1:7" x14ac:dyDescent="0.2">
      <c r="A1528" s="27">
        <v>42829</v>
      </c>
      <c r="B1528" s="27">
        <v>42831</v>
      </c>
      <c r="C1528" t="s">
        <v>611</v>
      </c>
      <c r="D1528" s="27">
        <v>43600</v>
      </c>
      <c r="E1528" s="26">
        <v>4445000</v>
      </c>
      <c r="F1528" s="26">
        <f t="shared" si="23"/>
        <v>4.4450000000000003</v>
      </c>
      <c r="G1528" t="s">
        <v>396</v>
      </c>
    </row>
    <row r="1529" spans="1:7" x14ac:dyDescent="0.2">
      <c r="A1529" s="27">
        <v>42829</v>
      </c>
      <c r="B1529" s="27">
        <v>42831</v>
      </c>
      <c r="C1529" t="s">
        <v>612</v>
      </c>
      <c r="D1529" s="27">
        <v>44331</v>
      </c>
      <c r="E1529" s="26">
        <v>1250000</v>
      </c>
      <c r="F1529" s="26">
        <f t="shared" si="23"/>
        <v>1.25</v>
      </c>
      <c r="G1529" t="s">
        <v>396</v>
      </c>
    </row>
    <row r="1530" spans="1:7" x14ac:dyDescent="0.2">
      <c r="A1530" s="27">
        <v>42829</v>
      </c>
      <c r="B1530" s="27">
        <v>42831</v>
      </c>
      <c r="C1530" t="s">
        <v>555</v>
      </c>
      <c r="D1530" s="27">
        <v>45153</v>
      </c>
      <c r="E1530" s="26">
        <v>1843700</v>
      </c>
      <c r="F1530" s="26">
        <f t="shared" si="23"/>
        <v>1.8436999999999999</v>
      </c>
      <c r="G1530" t="s">
        <v>396</v>
      </c>
    </row>
    <row r="1531" spans="1:7" x14ac:dyDescent="0.2">
      <c r="A1531" s="27">
        <v>42829</v>
      </c>
      <c r="B1531" s="27">
        <v>42831</v>
      </c>
      <c r="C1531" t="s">
        <v>570</v>
      </c>
      <c r="D1531" s="27">
        <v>48167</v>
      </c>
      <c r="E1531" s="26">
        <v>1843000</v>
      </c>
      <c r="F1531" s="26">
        <f t="shared" si="23"/>
        <v>1.843</v>
      </c>
      <c r="G1531" t="s">
        <v>396</v>
      </c>
    </row>
    <row r="1532" spans="1:7" x14ac:dyDescent="0.2">
      <c r="A1532" s="27">
        <v>42836</v>
      </c>
      <c r="B1532" s="27">
        <v>42838</v>
      </c>
      <c r="C1532" t="s">
        <v>649</v>
      </c>
      <c r="D1532" s="27">
        <v>42928</v>
      </c>
      <c r="E1532" s="26">
        <v>11040000</v>
      </c>
      <c r="F1532" s="26">
        <f t="shared" si="23"/>
        <v>11.04</v>
      </c>
      <c r="G1532" t="s">
        <v>323</v>
      </c>
    </row>
    <row r="1533" spans="1:7" x14ac:dyDescent="0.2">
      <c r="A1533" s="27">
        <v>42836</v>
      </c>
      <c r="B1533" s="27">
        <v>42838</v>
      </c>
      <c r="C1533" t="s">
        <v>650</v>
      </c>
      <c r="D1533" s="27">
        <v>43202</v>
      </c>
      <c r="E1533" s="26">
        <v>8430000</v>
      </c>
      <c r="F1533" s="26">
        <f t="shared" si="23"/>
        <v>8.43</v>
      </c>
      <c r="G1533" t="s">
        <v>324</v>
      </c>
    </row>
    <row r="1534" spans="1:7" x14ac:dyDescent="0.2">
      <c r="A1534" s="27">
        <v>42836</v>
      </c>
      <c r="B1534" s="27">
        <v>42838</v>
      </c>
      <c r="C1534" t="s">
        <v>300</v>
      </c>
      <c r="D1534" s="27">
        <v>44696</v>
      </c>
      <c r="E1534" s="26">
        <v>8319000</v>
      </c>
      <c r="F1534" s="26">
        <f t="shared" si="23"/>
        <v>8.3190000000000008</v>
      </c>
      <c r="G1534" t="s">
        <v>103</v>
      </c>
    </row>
    <row r="1535" spans="1:7" x14ac:dyDescent="0.2">
      <c r="A1535" s="27">
        <v>42836</v>
      </c>
      <c r="B1535" s="27">
        <v>42838</v>
      </c>
      <c r="C1535" t="s">
        <v>290</v>
      </c>
      <c r="D1535" s="27">
        <v>46522</v>
      </c>
      <c r="E1535" s="26">
        <v>7694800</v>
      </c>
      <c r="F1535" s="26">
        <f t="shared" si="23"/>
        <v>7.6947999999999999</v>
      </c>
      <c r="G1535" t="s">
        <v>103</v>
      </c>
    </row>
    <row r="1536" spans="1:7" x14ac:dyDescent="0.2">
      <c r="A1536" s="27">
        <v>42836</v>
      </c>
      <c r="B1536" s="27">
        <v>42838</v>
      </c>
      <c r="C1536" t="s">
        <v>619</v>
      </c>
      <c r="D1536" s="27">
        <v>48441</v>
      </c>
      <c r="E1536" s="26">
        <v>6409900</v>
      </c>
      <c r="F1536" s="26">
        <f t="shared" si="23"/>
        <v>6.4099000000000004</v>
      </c>
      <c r="G1536" t="s">
        <v>103</v>
      </c>
    </row>
    <row r="1537" spans="1:7" x14ac:dyDescent="0.2">
      <c r="A1537" s="27">
        <v>42843</v>
      </c>
      <c r="B1537" s="27">
        <v>42845</v>
      </c>
      <c r="C1537" t="s">
        <v>648</v>
      </c>
      <c r="D1537" s="27">
        <v>43013</v>
      </c>
      <c r="E1537" s="26">
        <v>6283000</v>
      </c>
      <c r="F1537" s="26">
        <f t="shared" si="23"/>
        <v>6.2830000000000004</v>
      </c>
      <c r="G1537" t="s">
        <v>397</v>
      </c>
    </row>
    <row r="1538" spans="1:7" x14ac:dyDescent="0.2">
      <c r="A1538" s="27">
        <v>42843</v>
      </c>
      <c r="B1538" s="27">
        <v>42845</v>
      </c>
      <c r="C1538" t="s">
        <v>611</v>
      </c>
      <c r="D1538" s="27">
        <v>43600</v>
      </c>
      <c r="E1538" s="26">
        <v>3140000</v>
      </c>
      <c r="F1538" s="26">
        <f t="shared" si="23"/>
        <v>3.14</v>
      </c>
      <c r="G1538" t="s">
        <v>396</v>
      </c>
    </row>
    <row r="1539" spans="1:7" x14ac:dyDescent="0.2">
      <c r="A1539" s="27">
        <v>42843</v>
      </c>
      <c r="B1539" s="27">
        <v>42845</v>
      </c>
      <c r="C1539" t="s">
        <v>612</v>
      </c>
      <c r="D1539" s="27">
        <v>44331</v>
      </c>
      <c r="E1539" s="26">
        <v>1679000</v>
      </c>
      <c r="F1539" s="26">
        <f t="shared" ref="F1539:F1602" si="24">E1539/1000000</f>
        <v>1.679</v>
      </c>
      <c r="G1539" t="s">
        <v>396</v>
      </c>
    </row>
    <row r="1540" spans="1:7" x14ac:dyDescent="0.2">
      <c r="A1540" s="27">
        <v>42843</v>
      </c>
      <c r="B1540" s="27">
        <v>42845</v>
      </c>
      <c r="C1540" t="s">
        <v>555</v>
      </c>
      <c r="D1540" s="27">
        <v>45153</v>
      </c>
      <c r="E1540" s="26">
        <v>1139500</v>
      </c>
      <c r="F1540" s="26">
        <f t="shared" si="24"/>
        <v>1.1395</v>
      </c>
      <c r="G1540" t="s">
        <v>396</v>
      </c>
    </row>
    <row r="1541" spans="1:7" x14ac:dyDescent="0.2">
      <c r="A1541" s="27">
        <v>42843</v>
      </c>
      <c r="B1541" s="27">
        <v>42845</v>
      </c>
      <c r="C1541" t="s">
        <v>570</v>
      </c>
      <c r="D1541" s="27">
        <v>48167</v>
      </c>
      <c r="E1541" s="26">
        <v>2093000</v>
      </c>
      <c r="F1541" s="26">
        <f t="shared" si="24"/>
        <v>2.093</v>
      </c>
      <c r="G1541" t="s">
        <v>396</v>
      </c>
    </row>
    <row r="1542" spans="1:7" x14ac:dyDescent="0.2">
      <c r="A1542" s="27">
        <v>42843</v>
      </c>
      <c r="B1542" s="27">
        <v>42851</v>
      </c>
      <c r="C1542" t="s">
        <v>651</v>
      </c>
      <c r="D1542" s="27">
        <v>43947</v>
      </c>
      <c r="E1542" s="26">
        <v>726008.5</v>
      </c>
      <c r="F1542" s="26">
        <f t="shared" si="24"/>
        <v>0.72600849999999995</v>
      </c>
      <c r="G1542" t="s">
        <v>764</v>
      </c>
    </row>
    <row r="1543" spans="1:7" x14ac:dyDescent="0.2">
      <c r="A1543" s="27">
        <v>42850</v>
      </c>
      <c r="B1543" s="27">
        <v>42852</v>
      </c>
      <c r="C1543" t="s">
        <v>652</v>
      </c>
      <c r="D1543" s="27">
        <v>42942</v>
      </c>
      <c r="E1543" s="26">
        <v>11295000</v>
      </c>
      <c r="F1543" s="26">
        <f t="shared" si="24"/>
        <v>11.295</v>
      </c>
      <c r="G1543" t="s">
        <v>323</v>
      </c>
    </row>
    <row r="1544" spans="1:7" x14ac:dyDescent="0.2">
      <c r="A1544" s="27">
        <v>42850</v>
      </c>
      <c r="B1544" s="27">
        <v>42852</v>
      </c>
      <c r="C1544" t="s">
        <v>631</v>
      </c>
      <c r="D1544" s="27">
        <v>43104</v>
      </c>
      <c r="E1544" s="26">
        <v>6505000</v>
      </c>
      <c r="F1544" s="26">
        <f t="shared" si="24"/>
        <v>6.5049999999999999</v>
      </c>
      <c r="G1544" t="s">
        <v>324</v>
      </c>
    </row>
    <row r="1545" spans="1:7" x14ac:dyDescent="0.2">
      <c r="A1545" s="27">
        <v>42850</v>
      </c>
      <c r="B1545" s="27">
        <v>42852</v>
      </c>
      <c r="C1545" t="s">
        <v>300</v>
      </c>
      <c r="D1545" s="27">
        <v>44696</v>
      </c>
      <c r="E1545" s="26">
        <v>6788000</v>
      </c>
      <c r="F1545" s="26">
        <f t="shared" si="24"/>
        <v>6.7880000000000003</v>
      </c>
      <c r="G1545" t="s">
        <v>103</v>
      </c>
    </row>
    <row r="1546" spans="1:7" x14ac:dyDescent="0.2">
      <c r="A1546" s="27">
        <v>42850</v>
      </c>
      <c r="B1546" s="27">
        <v>42852</v>
      </c>
      <c r="C1546" t="s">
        <v>290</v>
      </c>
      <c r="D1546" s="27">
        <v>46522</v>
      </c>
      <c r="E1546" s="26">
        <v>13498400</v>
      </c>
      <c r="F1546" s="26">
        <f t="shared" si="24"/>
        <v>13.4984</v>
      </c>
      <c r="G1546" t="s">
        <v>103</v>
      </c>
    </row>
    <row r="1547" spans="1:7" x14ac:dyDescent="0.2">
      <c r="A1547" s="27">
        <v>42850</v>
      </c>
      <c r="B1547" s="27">
        <v>42852</v>
      </c>
      <c r="C1547" t="s">
        <v>535</v>
      </c>
      <c r="D1547" s="27">
        <v>49810</v>
      </c>
      <c r="E1547" s="26">
        <v>6203500</v>
      </c>
      <c r="F1547" s="26">
        <f t="shared" si="24"/>
        <v>6.2035</v>
      </c>
      <c r="G1547" t="s">
        <v>103</v>
      </c>
    </row>
    <row r="1548" spans="1:7" x14ac:dyDescent="0.2">
      <c r="A1548" s="27">
        <v>42850</v>
      </c>
      <c r="B1548" s="27">
        <v>42852</v>
      </c>
      <c r="C1548" t="s">
        <v>427</v>
      </c>
      <c r="D1548" s="27">
        <v>52642</v>
      </c>
      <c r="E1548" s="26">
        <v>2848000</v>
      </c>
      <c r="F1548" s="26">
        <f t="shared" si="24"/>
        <v>2.8479999999999999</v>
      </c>
      <c r="G1548" t="s">
        <v>103</v>
      </c>
    </row>
    <row r="1549" spans="1:7" x14ac:dyDescent="0.2">
      <c r="A1549" s="27">
        <v>42857</v>
      </c>
      <c r="B1549" s="27">
        <v>42859</v>
      </c>
      <c r="C1549" t="s">
        <v>653</v>
      </c>
      <c r="D1549" s="27">
        <v>43042</v>
      </c>
      <c r="E1549" s="26">
        <v>4988000</v>
      </c>
      <c r="F1549" s="26">
        <f t="shared" si="24"/>
        <v>4.9880000000000004</v>
      </c>
      <c r="G1549" t="s">
        <v>397</v>
      </c>
    </row>
    <row r="1550" spans="1:7" x14ac:dyDescent="0.2">
      <c r="A1550" s="27">
        <v>42857</v>
      </c>
      <c r="B1550" s="27">
        <v>42859</v>
      </c>
      <c r="C1550" t="s">
        <v>611</v>
      </c>
      <c r="D1550" s="27">
        <v>43600</v>
      </c>
      <c r="E1550" s="26">
        <v>2866000</v>
      </c>
      <c r="F1550" s="26">
        <f t="shared" si="24"/>
        <v>2.8660000000000001</v>
      </c>
      <c r="G1550" t="s">
        <v>396</v>
      </c>
    </row>
    <row r="1551" spans="1:7" x14ac:dyDescent="0.2">
      <c r="A1551" s="27">
        <v>42857</v>
      </c>
      <c r="B1551" s="27">
        <v>42859</v>
      </c>
      <c r="C1551" t="s">
        <v>612</v>
      </c>
      <c r="D1551" s="27">
        <v>44331</v>
      </c>
      <c r="E1551" s="26">
        <v>1220000</v>
      </c>
      <c r="F1551" s="26">
        <f t="shared" si="24"/>
        <v>1.22</v>
      </c>
      <c r="G1551" t="s">
        <v>396</v>
      </c>
    </row>
    <row r="1552" spans="1:7" x14ac:dyDescent="0.2">
      <c r="A1552" s="27">
        <v>42857</v>
      </c>
      <c r="B1552" s="27">
        <v>42859</v>
      </c>
      <c r="C1552" t="s">
        <v>555</v>
      </c>
      <c r="D1552" s="27">
        <v>45153</v>
      </c>
      <c r="E1552" s="26">
        <v>644000</v>
      </c>
      <c r="F1552" s="26">
        <f t="shared" si="24"/>
        <v>0.64400000000000002</v>
      </c>
      <c r="G1552" t="s">
        <v>396</v>
      </c>
    </row>
    <row r="1553" spans="1:7" x14ac:dyDescent="0.2">
      <c r="A1553" s="27">
        <v>42857</v>
      </c>
      <c r="B1553" s="27">
        <v>42859</v>
      </c>
      <c r="C1553" t="s">
        <v>570</v>
      </c>
      <c r="D1553" s="27">
        <v>48167</v>
      </c>
      <c r="E1553" s="26">
        <v>1233700</v>
      </c>
      <c r="F1553" s="26">
        <f t="shared" si="24"/>
        <v>1.2337</v>
      </c>
      <c r="G1553" t="s">
        <v>396</v>
      </c>
    </row>
    <row r="1554" spans="1:7" x14ac:dyDescent="0.2">
      <c r="A1554" s="27">
        <v>42864</v>
      </c>
      <c r="B1554" s="27">
        <v>42867</v>
      </c>
      <c r="C1554" t="s">
        <v>654</v>
      </c>
      <c r="D1554" s="27">
        <v>42958</v>
      </c>
      <c r="E1554" s="26">
        <v>5630000</v>
      </c>
      <c r="F1554" s="26">
        <f t="shared" si="24"/>
        <v>5.63</v>
      </c>
      <c r="G1554" t="s">
        <v>323</v>
      </c>
    </row>
    <row r="1555" spans="1:7" x14ac:dyDescent="0.2">
      <c r="A1555" s="27">
        <v>42864</v>
      </c>
      <c r="B1555" s="27">
        <v>42867</v>
      </c>
      <c r="C1555" t="s">
        <v>655</v>
      </c>
      <c r="D1555" s="27">
        <v>43231</v>
      </c>
      <c r="E1555" s="26">
        <v>5360000</v>
      </c>
      <c r="F1555" s="26">
        <f t="shared" si="24"/>
        <v>5.36</v>
      </c>
      <c r="G1555" t="s">
        <v>324</v>
      </c>
    </row>
    <row r="1556" spans="1:7" x14ac:dyDescent="0.2">
      <c r="A1556" s="27">
        <v>42864</v>
      </c>
      <c r="B1556" s="27">
        <v>42867</v>
      </c>
      <c r="C1556" t="s">
        <v>300</v>
      </c>
      <c r="D1556" s="27">
        <v>44696</v>
      </c>
      <c r="E1556" s="26">
        <v>5129000</v>
      </c>
      <c r="F1556" s="26">
        <f t="shared" si="24"/>
        <v>5.1289999999999996</v>
      </c>
      <c r="G1556" t="s">
        <v>103</v>
      </c>
    </row>
    <row r="1557" spans="1:7" x14ac:dyDescent="0.2">
      <c r="A1557" s="27">
        <v>42864</v>
      </c>
      <c r="B1557" s="27">
        <v>42867</v>
      </c>
      <c r="C1557" t="s">
        <v>619</v>
      </c>
      <c r="D1557" s="27">
        <v>48441</v>
      </c>
      <c r="E1557" s="26">
        <v>4094500</v>
      </c>
      <c r="F1557" s="26">
        <f t="shared" si="24"/>
        <v>4.0945</v>
      </c>
      <c r="G1557" t="s">
        <v>103</v>
      </c>
    </row>
    <row r="1558" spans="1:7" x14ac:dyDescent="0.2">
      <c r="A1558" s="27">
        <v>42864</v>
      </c>
      <c r="B1558" s="27">
        <v>42867</v>
      </c>
      <c r="C1558" t="s">
        <v>535</v>
      </c>
      <c r="D1558" s="27">
        <v>49810</v>
      </c>
      <c r="E1558" s="26">
        <v>3978700</v>
      </c>
      <c r="F1558" s="26">
        <f t="shared" si="24"/>
        <v>3.9786999999999999</v>
      </c>
      <c r="G1558" t="s">
        <v>103</v>
      </c>
    </row>
    <row r="1559" spans="1:7" x14ac:dyDescent="0.2">
      <c r="A1559" s="27">
        <v>42871</v>
      </c>
      <c r="B1559" s="27">
        <v>42873</v>
      </c>
      <c r="C1559" t="s">
        <v>653</v>
      </c>
      <c r="D1559" s="27">
        <v>43042</v>
      </c>
      <c r="E1559" s="26">
        <v>5870000</v>
      </c>
      <c r="F1559" s="26">
        <f t="shared" si="24"/>
        <v>5.87</v>
      </c>
      <c r="G1559" t="s">
        <v>397</v>
      </c>
    </row>
    <row r="1560" spans="1:7" x14ac:dyDescent="0.2">
      <c r="A1560" s="27">
        <v>42871</v>
      </c>
      <c r="B1560" s="27">
        <v>42873</v>
      </c>
      <c r="C1560" t="s">
        <v>611</v>
      </c>
      <c r="D1560" s="27">
        <v>43600</v>
      </c>
      <c r="E1560" s="26">
        <v>2191000</v>
      </c>
      <c r="F1560" s="26">
        <f t="shared" si="24"/>
        <v>2.1909999999999998</v>
      </c>
      <c r="G1560" t="s">
        <v>396</v>
      </c>
    </row>
    <row r="1561" spans="1:7" x14ac:dyDescent="0.2">
      <c r="A1561" s="27">
        <v>42871</v>
      </c>
      <c r="B1561" s="27">
        <v>42873</v>
      </c>
      <c r="C1561" t="s">
        <v>612</v>
      </c>
      <c r="D1561" s="27">
        <v>44331</v>
      </c>
      <c r="E1561" s="26">
        <v>651000</v>
      </c>
      <c r="F1561" s="26">
        <f t="shared" si="24"/>
        <v>0.65100000000000002</v>
      </c>
      <c r="G1561" t="s">
        <v>396</v>
      </c>
    </row>
    <row r="1562" spans="1:7" x14ac:dyDescent="0.2">
      <c r="A1562" s="27">
        <v>42871</v>
      </c>
      <c r="B1562" s="27">
        <v>42873</v>
      </c>
      <c r="C1562" t="s">
        <v>555</v>
      </c>
      <c r="D1562" s="27">
        <v>45153</v>
      </c>
      <c r="E1562" s="26">
        <v>682600</v>
      </c>
      <c r="F1562" s="26">
        <f t="shared" si="24"/>
        <v>0.68259999999999998</v>
      </c>
      <c r="G1562" t="s">
        <v>396</v>
      </c>
    </row>
    <row r="1563" spans="1:7" x14ac:dyDescent="0.2">
      <c r="A1563" s="27">
        <v>42871</v>
      </c>
      <c r="B1563" s="27">
        <v>42873</v>
      </c>
      <c r="C1563" t="s">
        <v>570</v>
      </c>
      <c r="D1563" s="27">
        <v>48167</v>
      </c>
      <c r="E1563" s="26">
        <v>1592500</v>
      </c>
      <c r="F1563" s="26">
        <f t="shared" si="24"/>
        <v>1.5925</v>
      </c>
      <c r="G1563" t="s">
        <v>396</v>
      </c>
    </row>
    <row r="1564" spans="1:7" x14ac:dyDescent="0.2">
      <c r="A1564" s="27">
        <v>42878</v>
      </c>
      <c r="B1564" s="27">
        <v>42881</v>
      </c>
      <c r="C1564" t="s">
        <v>656</v>
      </c>
      <c r="D1564" s="27">
        <v>42972</v>
      </c>
      <c r="E1564" s="26">
        <v>5670000</v>
      </c>
      <c r="F1564" s="26">
        <f t="shared" si="24"/>
        <v>5.67</v>
      </c>
      <c r="G1564" t="s">
        <v>323</v>
      </c>
    </row>
    <row r="1565" spans="1:7" x14ac:dyDescent="0.2">
      <c r="A1565" s="27">
        <v>42878</v>
      </c>
      <c r="B1565" s="27">
        <v>42881</v>
      </c>
      <c r="C1565" t="s">
        <v>635</v>
      </c>
      <c r="D1565" s="27">
        <v>43231</v>
      </c>
      <c r="E1565" s="26">
        <v>5450000</v>
      </c>
      <c r="F1565" s="26">
        <f t="shared" si="24"/>
        <v>5.45</v>
      </c>
      <c r="G1565" t="s">
        <v>324</v>
      </c>
    </row>
    <row r="1566" spans="1:7" x14ac:dyDescent="0.2">
      <c r="A1566" s="27">
        <v>42878</v>
      </c>
      <c r="B1566" s="27">
        <v>42881</v>
      </c>
      <c r="C1566" t="s">
        <v>290</v>
      </c>
      <c r="D1566" s="27">
        <v>46522</v>
      </c>
      <c r="E1566" s="26">
        <v>9371100</v>
      </c>
      <c r="F1566" s="26">
        <f t="shared" si="24"/>
        <v>9.3711000000000002</v>
      </c>
      <c r="G1566" t="s">
        <v>103</v>
      </c>
    </row>
    <row r="1567" spans="1:7" x14ac:dyDescent="0.2">
      <c r="A1567" s="27">
        <v>42878</v>
      </c>
      <c r="B1567" s="27">
        <v>42881</v>
      </c>
      <c r="C1567" t="s">
        <v>619</v>
      </c>
      <c r="D1567" s="27">
        <v>48441</v>
      </c>
      <c r="E1567" s="26">
        <v>8562800</v>
      </c>
      <c r="F1567" s="26">
        <f t="shared" si="24"/>
        <v>8.5627999999999993</v>
      </c>
      <c r="G1567" t="s">
        <v>103</v>
      </c>
    </row>
    <row r="1568" spans="1:7" x14ac:dyDescent="0.2">
      <c r="A1568" s="27">
        <v>42878</v>
      </c>
      <c r="B1568" s="27">
        <v>42881</v>
      </c>
      <c r="C1568" t="s">
        <v>535</v>
      </c>
      <c r="D1568" s="27">
        <v>49810</v>
      </c>
      <c r="E1568" s="26">
        <v>14819600</v>
      </c>
      <c r="F1568" s="26">
        <f t="shared" si="24"/>
        <v>14.819599999999999</v>
      </c>
      <c r="G1568" t="s">
        <v>103</v>
      </c>
    </row>
    <row r="1569" spans="1:7" x14ac:dyDescent="0.2">
      <c r="A1569" s="27">
        <v>42885</v>
      </c>
      <c r="B1569" s="27">
        <v>42888</v>
      </c>
      <c r="C1569" t="s">
        <v>657</v>
      </c>
      <c r="D1569" s="27">
        <v>43070</v>
      </c>
      <c r="E1569" s="26">
        <v>4976000</v>
      </c>
      <c r="F1569" s="26">
        <f t="shared" si="24"/>
        <v>4.976</v>
      </c>
      <c r="G1569" t="s">
        <v>397</v>
      </c>
    </row>
    <row r="1570" spans="1:7" x14ac:dyDescent="0.2">
      <c r="A1570" s="27">
        <v>42885</v>
      </c>
      <c r="B1570" s="27">
        <v>42888</v>
      </c>
      <c r="C1570" t="s">
        <v>611</v>
      </c>
      <c r="D1570" s="27">
        <v>43600</v>
      </c>
      <c r="E1570" s="26">
        <v>3390000</v>
      </c>
      <c r="F1570" s="26">
        <f t="shared" si="24"/>
        <v>3.39</v>
      </c>
      <c r="G1570" t="s">
        <v>396</v>
      </c>
    </row>
    <row r="1571" spans="1:7" x14ac:dyDescent="0.2">
      <c r="A1571" s="27">
        <v>42885</v>
      </c>
      <c r="B1571" s="27">
        <v>42888</v>
      </c>
      <c r="C1571" t="s">
        <v>612</v>
      </c>
      <c r="D1571" s="27">
        <v>44331</v>
      </c>
      <c r="E1571" s="26">
        <v>1208000</v>
      </c>
      <c r="F1571" s="26">
        <f t="shared" si="24"/>
        <v>1.208</v>
      </c>
      <c r="G1571" t="s">
        <v>396</v>
      </c>
    </row>
    <row r="1572" spans="1:7" x14ac:dyDescent="0.2">
      <c r="A1572" s="27">
        <v>42885</v>
      </c>
      <c r="B1572" s="27">
        <v>42888</v>
      </c>
      <c r="C1572" t="s">
        <v>555</v>
      </c>
      <c r="D1572" s="27">
        <v>45153</v>
      </c>
      <c r="E1572" s="26">
        <v>566000</v>
      </c>
      <c r="F1572" s="26">
        <f t="shared" si="24"/>
        <v>0.56599999999999995</v>
      </c>
      <c r="G1572" t="s">
        <v>396</v>
      </c>
    </row>
    <row r="1573" spans="1:7" x14ac:dyDescent="0.2">
      <c r="A1573" s="27">
        <v>42885</v>
      </c>
      <c r="B1573" s="27">
        <v>42888</v>
      </c>
      <c r="C1573" t="s">
        <v>570</v>
      </c>
      <c r="D1573" s="27">
        <v>48167</v>
      </c>
      <c r="E1573" s="26">
        <v>928000</v>
      </c>
      <c r="F1573" s="26">
        <f t="shared" si="24"/>
        <v>0.92800000000000005</v>
      </c>
      <c r="G1573" t="s">
        <v>396</v>
      </c>
    </row>
    <row r="1574" spans="1:7" x14ac:dyDescent="0.2">
      <c r="A1574" s="27">
        <v>42885</v>
      </c>
      <c r="B1574" s="27">
        <v>42888</v>
      </c>
      <c r="C1574" t="s">
        <v>537</v>
      </c>
      <c r="D1574" s="27">
        <v>43125</v>
      </c>
      <c r="E1574" s="26">
        <v>300000</v>
      </c>
      <c r="F1574" s="26">
        <f t="shared" si="24"/>
        <v>0.3</v>
      </c>
      <c r="G1574" t="s">
        <v>396</v>
      </c>
    </row>
    <row r="1575" spans="1:7" x14ac:dyDescent="0.2">
      <c r="A1575" s="27">
        <v>42886</v>
      </c>
      <c r="B1575" s="27">
        <v>42894</v>
      </c>
      <c r="C1575" t="s">
        <v>659</v>
      </c>
      <c r="D1575" s="27">
        <v>43990</v>
      </c>
      <c r="E1575" s="26">
        <v>4847032</v>
      </c>
      <c r="F1575" s="26">
        <f t="shared" si="24"/>
        <v>4.8470319999999996</v>
      </c>
      <c r="G1575" t="s">
        <v>108</v>
      </c>
    </row>
    <row r="1576" spans="1:7" x14ac:dyDescent="0.2">
      <c r="A1576" s="27">
        <v>42886</v>
      </c>
      <c r="B1576" s="27">
        <v>42894</v>
      </c>
      <c r="C1576" t="s">
        <v>660</v>
      </c>
      <c r="D1576" s="27">
        <v>44720</v>
      </c>
      <c r="E1576" s="26">
        <v>6058790</v>
      </c>
      <c r="F1576" s="26">
        <f t="shared" si="24"/>
        <v>6.0587900000000001</v>
      </c>
      <c r="G1576" t="s">
        <v>108</v>
      </c>
    </row>
    <row r="1577" spans="1:7" x14ac:dyDescent="0.2">
      <c r="A1577" s="27">
        <v>42886</v>
      </c>
      <c r="B1577" s="27">
        <v>42894</v>
      </c>
      <c r="C1577" t="s">
        <v>661</v>
      </c>
      <c r="D1577" s="27">
        <v>45450</v>
      </c>
      <c r="E1577" s="26">
        <v>1211758</v>
      </c>
      <c r="F1577" s="26">
        <f t="shared" si="24"/>
        <v>1.2117579999999999</v>
      </c>
      <c r="G1577" t="s">
        <v>108</v>
      </c>
    </row>
    <row r="1578" spans="1:7" x14ac:dyDescent="0.2">
      <c r="A1578" s="27">
        <v>42892</v>
      </c>
      <c r="B1578" s="27">
        <v>42894</v>
      </c>
      <c r="C1578" t="s">
        <v>662</v>
      </c>
      <c r="D1578" s="27">
        <v>42985</v>
      </c>
      <c r="E1578" s="26">
        <v>5825000</v>
      </c>
      <c r="F1578" s="26">
        <f t="shared" si="24"/>
        <v>5.8250000000000002</v>
      </c>
      <c r="G1578" t="s">
        <v>323</v>
      </c>
    </row>
    <row r="1579" spans="1:7" x14ac:dyDescent="0.2">
      <c r="A1579" s="27">
        <v>42892</v>
      </c>
      <c r="B1579" s="27">
        <v>42894</v>
      </c>
      <c r="C1579" t="s">
        <v>663</v>
      </c>
      <c r="D1579" s="27">
        <v>43258</v>
      </c>
      <c r="E1579" s="26">
        <v>8475000</v>
      </c>
      <c r="F1579" s="26">
        <f t="shared" si="24"/>
        <v>8.4749999999999996</v>
      </c>
      <c r="G1579" t="s">
        <v>324</v>
      </c>
    </row>
    <row r="1580" spans="1:7" x14ac:dyDescent="0.2">
      <c r="A1580" s="27">
        <v>42892</v>
      </c>
      <c r="B1580" s="27">
        <v>42894</v>
      </c>
      <c r="C1580" t="s">
        <v>300</v>
      </c>
      <c r="D1580" s="27">
        <v>44696</v>
      </c>
      <c r="E1580" s="26">
        <v>6936000</v>
      </c>
      <c r="F1580" s="26">
        <f t="shared" si="24"/>
        <v>6.9359999999999999</v>
      </c>
      <c r="G1580" t="s">
        <v>103</v>
      </c>
    </row>
    <row r="1581" spans="1:7" x14ac:dyDescent="0.2">
      <c r="A1581" s="27">
        <v>42892</v>
      </c>
      <c r="B1581" s="27">
        <v>42894</v>
      </c>
      <c r="C1581" t="s">
        <v>290</v>
      </c>
      <c r="D1581" s="27">
        <v>46522</v>
      </c>
      <c r="E1581" s="26">
        <v>6872700</v>
      </c>
      <c r="F1581" s="26">
        <f t="shared" si="24"/>
        <v>6.8727</v>
      </c>
      <c r="G1581" t="s">
        <v>103</v>
      </c>
    </row>
    <row r="1582" spans="1:7" x14ac:dyDescent="0.2">
      <c r="A1582" s="27">
        <v>42892</v>
      </c>
      <c r="B1582" s="27">
        <v>42894</v>
      </c>
      <c r="C1582" t="s">
        <v>619</v>
      </c>
      <c r="D1582" s="27">
        <v>48441</v>
      </c>
      <c r="E1582" s="26">
        <v>5488700</v>
      </c>
      <c r="F1582" s="26">
        <f t="shared" si="24"/>
        <v>5.4886999999999997</v>
      </c>
      <c r="G1582" t="s">
        <v>103</v>
      </c>
    </row>
    <row r="1583" spans="1:7" x14ac:dyDescent="0.2">
      <c r="A1583" s="27">
        <v>42893</v>
      </c>
      <c r="B1583" s="27">
        <v>42895</v>
      </c>
      <c r="C1583" t="s">
        <v>377</v>
      </c>
      <c r="D1583" s="27">
        <v>48714</v>
      </c>
      <c r="E1583" s="26">
        <v>393000</v>
      </c>
      <c r="F1583" s="26">
        <f t="shared" si="24"/>
        <v>0.39300000000000002</v>
      </c>
      <c r="G1583" t="s">
        <v>103</v>
      </c>
    </row>
    <row r="1584" spans="1:7" x14ac:dyDescent="0.2">
      <c r="A1584" s="27">
        <v>42899</v>
      </c>
      <c r="B1584" s="27">
        <v>42901</v>
      </c>
      <c r="C1584" t="s">
        <v>657</v>
      </c>
      <c r="D1584" s="27">
        <v>43070</v>
      </c>
      <c r="E1584" s="26">
        <v>4935000</v>
      </c>
      <c r="F1584" s="26">
        <f t="shared" si="24"/>
        <v>4.9349999999999996</v>
      </c>
      <c r="G1584" t="s">
        <v>397</v>
      </c>
    </row>
    <row r="1585" spans="1:7" x14ac:dyDescent="0.2">
      <c r="A1585" s="27">
        <v>42899</v>
      </c>
      <c r="B1585" s="27">
        <v>42901</v>
      </c>
      <c r="C1585" t="s">
        <v>611</v>
      </c>
      <c r="D1585" s="27">
        <v>43600</v>
      </c>
      <c r="E1585" s="26">
        <v>2270000</v>
      </c>
      <c r="F1585" s="26">
        <f t="shared" si="24"/>
        <v>2.27</v>
      </c>
      <c r="G1585" t="s">
        <v>396</v>
      </c>
    </row>
    <row r="1586" spans="1:7" x14ac:dyDescent="0.2">
      <c r="A1586" s="27">
        <v>42899</v>
      </c>
      <c r="B1586" s="27">
        <v>42901</v>
      </c>
      <c r="C1586" t="s">
        <v>612</v>
      </c>
      <c r="D1586" s="27">
        <v>44331</v>
      </c>
      <c r="E1586" s="26">
        <v>340000</v>
      </c>
      <c r="F1586" s="26">
        <f t="shared" si="24"/>
        <v>0.34</v>
      </c>
      <c r="G1586" t="s">
        <v>396</v>
      </c>
    </row>
    <row r="1587" spans="1:7" x14ac:dyDescent="0.2">
      <c r="A1587" s="27">
        <v>42899</v>
      </c>
      <c r="B1587" s="27">
        <v>42901</v>
      </c>
      <c r="C1587" t="s">
        <v>555</v>
      </c>
      <c r="D1587" s="27">
        <v>45153</v>
      </c>
      <c r="E1587" s="26">
        <v>312000</v>
      </c>
      <c r="F1587" s="26">
        <f t="shared" si="24"/>
        <v>0.312</v>
      </c>
      <c r="G1587" t="s">
        <v>396</v>
      </c>
    </row>
    <row r="1588" spans="1:7" x14ac:dyDescent="0.2">
      <c r="A1588" s="27">
        <v>42899</v>
      </c>
      <c r="B1588" s="27">
        <v>42901</v>
      </c>
      <c r="C1588" t="s">
        <v>570</v>
      </c>
      <c r="D1588" s="27">
        <v>48167</v>
      </c>
      <c r="E1588" s="26">
        <v>791000</v>
      </c>
      <c r="F1588" s="26">
        <f t="shared" si="24"/>
        <v>0.79100000000000004</v>
      </c>
      <c r="G1588" t="s">
        <v>396</v>
      </c>
    </row>
    <row r="1589" spans="1:7" x14ac:dyDescent="0.2">
      <c r="A1589" s="27">
        <v>42906</v>
      </c>
      <c r="B1589" s="27">
        <v>42908</v>
      </c>
      <c r="C1589" t="s">
        <v>664</v>
      </c>
      <c r="D1589" s="27">
        <v>42999</v>
      </c>
      <c r="E1589" s="26">
        <v>2992000</v>
      </c>
      <c r="F1589" s="26">
        <f t="shared" si="24"/>
        <v>2.992</v>
      </c>
      <c r="G1589" t="s">
        <v>323</v>
      </c>
    </row>
    <row r="1590" spans="1:7" x14ac:dyDescent="0.2">
      <c r="A1590" s="27">
        <v>42906</v>
      </c>
      <c r="B1590" s="27">
        <v>42908</v>
      </c>
      <c r="C1590" t="s">
        <v>639</v>
      </c>
      <c r="D1590" s="27">
        <v>43160</v>
      </c>
      <c r="E1590" s="26">
        <v>3180000</v>
      </c>
      <c r="F1590" s="26">
        <f t="shared" si="24"/>
        <v>3.18</v>
      </c>
      <c r="G1590" t="s">
        <v>324</v>
      </c>
    </row>
    <row r="1591" spans="1:7" x14ac:dyDescent="0.2">
      <c r="A1591" s="27">
        <v>42906</v>
      </c>
      <c r="B1591" s="27">
        <v>42908</v>
      </c>
      <c r="C1591" t="s">
        <v>300</v>
      </c>
      <c r="D1591" s="27">
        <v>44696</v>
      </c>
      <c r="E1591" s="26">
        <v>5067000</v>
      </c>
      <c r="F1591" s="26">
        <f t="shared" si="24"/>
        <v>5.0670000000000002</v>
      </c>
      <c r="G1591" t="s">
        <v>103</v>
      </c>
    </row>
    <row r="1592" spans="1:7" x14ac:dyDescent="0.2">
      <c r="A1592" s="27">
        <v>42906</v>
      </c>
      <c r="B1592" s="27">
        <v>42908</v>
      </c>
      <c r="C1592" t="s">
        <v>619</v>
      </c>
      <c r="D1592" s="27">
        <v>48441</v>
      </c>
      <c r="E1592" s="26">
        <v>5651900</v>
      </c>
      <c r="F1592" s="26">
        <f t="shared" si="24"/>
        <v>5.6519000000000004</v>
      </c>
      <c r="G1592" t="s">
        <v>103</v>
      </c>
    </row>
    <row r="1593" spans="1:7" x14ac:dyDescent="0.2">
      <c r="A1593" s="27">
        <v>42906</v>
      </c>
      <c r="B1593" s="27">
        <v>42908</v>
      </c>
      <c r="C1593" t="s">
        <v>535</v>
      </c>
      <c r="D1593" s="27">
        <v>49810</v>
      </c>
      <c r="E1593" s="26">
        <v>5370300</v>
      </c>
      <c r="F1593" s="26">
        <f t="shared" si="24"/>
        <v>5.3703000000000003</v>
      </c>
      <c r="G1593" t="s">
        <v>103</v>
      </c>
    </row>
    <row r="1594" spans="1:7" x14ac:dyDescent="0.2">
      <c r="A1594" s="27">
        <v>42920</v>
      </c>
      <c r="B1594" s="27">
        <v>42922</v>
      </c>
      <c r="C1594" t="s">
        <v>665</v>
      </c>
      <c r="D1594" s="27">
        <v>42740</v>
      </c>
      <c r="E1594" s="26">
        <v>3537300</v>
      </c>
      <c r="F1594" s="26">
        <f t="shared" si="24"/>
        <v>3.5373000000000001</v>
      </c>
      <c r="G1594" t="s">
        <v>397</v>
      </c>
    </row>
    <row r="1595" spans="1:7" x14ac:dyDescent="0.2">
      <c r="A1595" s="27">
        <v>42920</v>
      </c>
      <c r="B1595" s="27">
        <v>42922</v>
      </c>
      <c r="C1595" t="s">
        <v>611</v>
      </c>
      <c r="D1595" s="27">
        <v>43600</v>
      </c>
      <c r="E1595" s="26">
        <v>2145000</v>
      </c>
      <c r="F1595" s="26">
        <f t="shared" si="24"/>
        <v>2.145</v>
      </c>
      <c r="G1595" t="s">
        <v>396</v>
      </c>
    </row>
    <row r="1596" spans="1:7" x14ac:dyDescent="0.2">
      <c r="A1596" s="27">
        <v>42920</v>
      </c>
      <c r="B1596" s="27">
        <v>42922</v>
      </c>
      <c r="C1596" t="s">
        <v>612</v>
      </c>
      <c r="D1596" s="27">
        <v>44331</v>
      </c>
      <c r="E1596" s="26">
        <v>889000</v>
      </c>
      <c r="F1596" s="26">
        <f t="shared" si="24"/>
        <v>0.88900000000000001</v>
      </c>
      <c r="G1596" t="s">
        <v>396</v>
      </c>
    </row>
    <row r="1597" spans="1:7" x14ac:dyDescent="0.2">
      <c r="A1597" s="27">
        <v>42920</v>
      </c>
      <c r="B1597" s="27">
        <v>42922</v>
      </c>
      <c r="C1597" t="s">
        <v>555</v>
      </c>
      <c r="D1597" s="27">
        <v>45153</v>
      </c>
      <c r="E1597" s="26">
        <v>328000</v>
      </c>
      <c r="F1597" s="26">
        <f t="shared" si="24"/>
        <v>0.32800000000000001</v>
      </c>
      <c r="G1597" t="s">
        <v>396</v>
      </c>
    </row>
    <row r="1598" spans="1:7" x14ac:dyDescent="0.2">
      <c r="A1598" s="27">
        <v>42920</v>
      </c>
      <c r="B1598" s="27">
        <v>42922</v>
      </c>
      <c r="C1598" t="s">
        <v>570</v>
      </c>
      <c r="D1598" s="27">
        <v>48167</v>
      </c>
      <c r="E1598" s="26">
        <v>920000</v>
      </c>
      <c r="F1598" s="26">
        <f t="shared" si="24"/>
        <v>0.92</v>
      </c>
      <c r="G1598" t="s">
        <v>396</v>
      </c>
    </row>
    <row r="1599" spans="1:7" x14ac:dyDescent="0.2">
      <c r="A1599" s="27">
        <v>42927</v>
      </c>
      <c r="B1599" s="27">
        <v>42929</v>
      </c>
      <c r="C1599" t="s">
        <v>614</v>
      </c>
      <c r="D1599" s="27">
        <v>43020</v>
      </c>
      <c r="E1599" s="26">
        <v>4370000</v>
      </c>
      <c r="F1599" s="26">
        <f t="shared" si="24"/>
        <v>4.37</v>
      </c>
      <c r="G1599" t="s">
        <v>324</v>
      </c>
    </row>
    <row r="1600" spans="1:7" x14ac:dyDescent="0.2">
      <c r="A1600" s="27">
        <v>42927</v>
      </c>
      <c r="B1600" s="27">
        <v>42929</v>
      </c>
      <c r="C1600" t="s">
        <v>666</v>
      </c>
      <c r="D1600" s="27">
        <v>42928</v>
      </c>
      <c r="E1600" s="26">
        <v>7170000</v>
      </c>
      <c r="F1600" s="26">
        <f t="shared" si="24"/>
        <v>7.17</v>
      </c>
      <c r="G1600" t="s">
        <v>324</v>
      </c>
    </row>
    <row r="1601" spans="1:7" x14ac:dyDescent="0.2">
      <c r="A1601" s="27">
        <v>42927</v>
      </c>
      <c r="B1601" s="27">
        <v>42929</v>
      </c>
      <c r="C1601" t="s">
        <v>300</v>
      </c>
      <c r="D1601" s="27">
        <v>44696</v>
      </c>
      <c r="E1601" s="26">
        <v>6719900</v>
      </c>
      <c r="F1601" s="26">
        <f t="shared" si="24"/>
        <v>6.7199</v>
      </c>
      <c r="G1601" t="s">
        <v>103</v>
      </c>
    </row>
    <row r="1602" spans="1:7" x14ac:dyDescent="0.2">
      <c r="A1602" s="27">
        <v>42927</v>
      </c>
      <c r="B1602" s="27">
        <v>42929</v>
      </c>
      <c r="C1602" t="s">
        <v>290</v>
      </c>
      <c r="D1602" s="27">
        <v>46522</v>
      </c>
      <c r="E1602" s="26">
        <v>7496100</v>
      </c>
      <c r="F1602" s="26">
        <f t="shared" si="24"/>
        <v>7.4961000000000002</v>
      </c>
      <c r="G1602" t="s">
        <v>103</v>
      </c>
    </row>
    <row r="1603" spans="1:7" x14ac:dyDescent="0.2">
      <c r="A1603" s="27">
        <v>42927</v>
      </c>
      <c r="B1603" s="27">
        <v>42929</v>
      </c>
      <c r="C1603" t="s">
        <v>535</v>
      </c>
      <c r="D1603" s="27">
        <v>49810</v>
      </c>
      <c r="E1603" s="26">
        <v>7926600</v>
      </c>
      <c r="F1603" s="26">
        <f t="shared" ref="F1603:F1666" si="25">E1603/1000000</f>
        <v>7.9265999999999996</v>
      </c>
      <c r="G1603" t="s">
        <v>103</v>
      </c>
    </row>
    <row r="1604" spans="1:7" x14ac:dyDescent="0.2">
      <c r="A1604" s="27">
        <v>42927</v>
      </c>
      <c r="B1604" s="27">
        <v>42934</v>
      </c>
      <c r="C1604" t="s">
        <v>667</v>
      </c>
      <c r="D1604" s="27">
        <v>45491</v>
      </c>
      <c r="E1604" s="26">
        <v>66015277</v>
      </c>
      <c r="F1604" s="26">
        <f t="shared" si="25"/>
        <v>66.015276999999998</v>
      </c>
      <c r="G1604" t="s">
        <v>505</v>
      </c>
    </row>
    <row r="1605" spans="1:7" x14ac:dyDescent="0.2">
      <c r="A1605" s="27">
        <v>42927</v>
      </c>
      <c r="B1605" s="27">
        <v>42934</v>
      </c>
      <c r="C1605" t="s">
        <v>668</v>
      </c>
      <c r="D1605" s="27">
        <v>46586</v>
      </c>
      <c r="E1605" s="26">
        <v>54587400</v>
      </c>
      <c r="F1605" s="26">
        <f t="shared" si="25"/>
        <v>54.587400000000002</v>
      </c>
      <c r="G1605" t="s">
        <v>765</v>
      </c>
    </row>
    <row r="1606" spans="1:7" x14ac:dyDescent="0.2">
      <c r="A1606" s="27">
        <v>42927</v>
      </c>
      <c r="B1606" s="27">
        <v>42934</v>
      </c>
      <c r="C1606" t="s">
        <v>669</v>
      </c>
      <c r="D1606" s="27">
        <v>53891</v>
      </c>
      <c r="E1606" s="26">
        <v>42604800</v>
      </c>
      <c r="F1606" s="26">
        <f t="shared" si="25"/>
        <v>42.604799999999997</v>
      </c>
      <c r="G1606" t="s">
        <v>765</v>
      </c>
    </row>
    <row r="1607" spans="1:7" x14ac:dyDescent="0.2">
      <c r="A1607" s="27">
        <v>42934</v>
      </c>
      <c r="B1607" s="27">
        <v>42936</v>
      </c>
      <c r="C1607" t="s">
        <v>410</v>
      </c>
      <c r="D1607" s="27">
        <v>52336</v>
      </c>
      <c r="E1607" s="26">
        <v>300000</v>
      </c>
      <c r="F1607" s="26">
        <f t="shared" si="25"/>
        <v>0.3</v>
      </c>
      <c r="G1607" t="s">
        <v>396</v>
      </c>
    </row>
    <row r="1608" spans="1:7" x14ac:dyDescent="0.2">
      <c r="A1608" s="27">
        <v>42934</v>
      </c>
      <c r="B1608" s="27">
        <v>42936</v>
      </c>
      <c r="C1608" t="s">
        <v>665</v>
      </c>
      <c r="D1608" s="27">
        <v>42740</v>
      </c>
      <c r="E1608" s="26">
        <v>5356000</v>
      </c>
      <c r="F1608" s="26">
        <f t="shared" si="25"/>
        <v>5.3559999999999999</v>
      </c>
      <c r="G1608" t="s">
        <v>397</v>
      </c>
    </row>
    <row r="1609" spans="1:7" x14ac:dyDescent="0.2">
      <c r="A1609" s="27">
        <v>42934</v>
      </c>
      <c r="B1609" s="27">
        <v>42936</v>
      </c>
      <c r="C1609" t="s">
        <v>611</v>
      </c>
      <c r="D1609" s="27">
        <v>43600</v>
      </c>
      <c r="E1609" s="26">
        <v>6675100</v>
      </c>
      <c r="F1609" s="26">
        <f t="shared" si="25"/>
        <v>6.6750999999999996</v>
      </c>
      <c r="G1609" t="s">
        <v>396</v>
      </c>
    </row>
    <row r="1610" spans="1:7" x14ac:dyDescent="0.2">
      <c r="A1610" s="27">
        <v>42934</v>
      </c>
      <c r="B1610" s="27">
        <v>42936</v>
      </c>
      <c r="C1610" t="s">
        <v>612</v>
      </c>
      <c r="D1610" s="27">
        <v>44331</v>
      </c>
      <c r="E1610" s="26">
        <v>1581500</v>
      </c>
      <c r="F1610" s="26">
        <f t="shared" si="25"/>
        <v>1.5814999999999999</v>
      </c>
      <c r="G1610" t="s">
        <v>396</v>
      </c>
    </row>
    <row r="1611" spans="1:7" x14ac:dyDescent="0.2">
      <c r="A1611" s="27">
        <v>42934</v>
      </c>
      <c r="B1611" s="27">
        <v>42936</v>
      </c>
      <c r="C1611" t="s">
        <v>555</v>
      </c>
      <c r="D1611" s="27">
        <v>45153</v>
      </c>
      <c r="E1611" s="26">
        <v>704000</v>
      </c>
      <c r="F1611" s="26">
        <f t="shared" si="25"/>
        <v>0.70399999999999996</v>
      </c>
      <c r="G1611" t="s">
        <v>396</v>
      </c>
    </row>
    <row r="1612" spans="1:7" x14ac:dyDescent="0.2">
      <c r="A1612" s="27">
        <v>42934</v>
      </c>
      <c r="B1612" s="27">
        <v>42936</v>
      </c>
      <c r="C1612" t="s">
        <v>570</v>
      </c>
      <c r="D1612" s="27">
        <v>48167</v>
      </c>
      <c r="E1612" s="26">
        <v>1072000</v>
      </c>
      <c r="F1612" s="26">
        <f t="shared" si="25"/>
        <v>1.0720000000000001</v>
      </c>
      <c r="G1612" t="s">
        <v>396</v>
      </c>
    </row>
    <row r="1613" spans="1:7" x14ac:dyDescent="0.2">
      <c r="A1613" s="27">
        <v>42935</v>
      </c>
      <c r="B1613" s="27">
        <v>42937</v>
      </c>
      <c r="C1613" t="s">
        <v>670</v>
      </c>
      <c r="D1613" s="27">
        <v>53888</v>
      </c>
      <c r="E1613" s="26">
        <v>250000</v>
      </c>
      <c r="F1613" s="26">
        <f t="shared" si="25"/>
        <v>0.25</v>
      </c>
      <c r="G1613" t="s">
        <v>396</v>
      </c>
    </row>
    <row r="1614" spans="1:7" x14ac:dyDescent="0.2">
      <c r="A1614" s="27">
        <v>42941</v>
      </c>
      <c r="B1614" s="27">
        <v>42943</v>
      </c>
      <c r="C1614" t="s">
        <v>671</v>
      </c>
      <c r="D1614" s="27">
        <v>43034</v>
      </c>
      <c r="E1614" s="26">
        <v>5850000</v>
      </c>
      <c r="F1614" s="26">
        <f t="shared" si="25"/>
        <v>5.85</v>
      </c>
      <c r="G1614" t="s">
        <v>323</v>
      </c>
    </row>
    <row r="1615" spans="1:7" x14ac:dyDescent="0.2">
      <c r="A1615" s="27">
        <v>42941</v>
      </c>
      <c r="B1615" s="27">
        <v>42943</v>
      </c>
      <c r="C1615" t="s">
        <v>650</v>
      </c>
      <c r="D1615" s="27">
        <v>43202</v>
      </c>
      <c r="E1615" s="26">
        <v>6650000</v>
      </c>
      <c r="F1615" s="26">
        <f t="shared" si="25"/>
        <v>6.65</v>
      </c>
      <c r="G1615" t="s">
        <v>324</v>
      </c>
    </row>
    <row r="1616" spans="1:7" x14ac:dyDescent="0.2">
      <c r="A1616" s="27">
        <v>42941</v>
      </c>
      <c r="B1616" s="27">
        <v>42943</v>
      </c>
      <c r="C1616" t="s">
        <v>300</v>
      </c>
      <c r="D1616" s="27">
        <v>44696</v>
      </c>
      <c r="E1616" s="26">
        <v>8673700</v>
      </c>
      <c r="F1616" s="26">
        <f t="shared" si="25"/>
        <v>8.6737000000000002</v>
      </c>
      <c r="G1616" t="s">
        <v>103</v>
      </c>
    </row>
    <row r="1617" spans="1:7" x14ac:dyDescent="0.2">
      <c r="A1617" s="27">
        <v>42941</v>
      </c>
      <c r="B1617" s="27">
        <v>42943</v>
      </c>
      <c r="C1617" t="s">
        <v>290</v>
      </c>
      <c r="D1617" s="27">
        <v>46522</v>
      </c>
      <c r="E1617" s="26">
        <v>8999200</v>
      </c>
      <c r="F1617" s="26">
        <f t="shared" si="25"/>
        <v>8.9992000000000001</v>
      </c>
      <c r="G1617" t="s">
        <v>103</v>
      </c>
    </row>
    <row r="1618" spans="1:7" x14ac:dyDescent="0.2">
      <c r="A1618" s="27">
        <v>42941</v>
      </c>
      <c r="B1618" s="27">
        <v>42943</v>
      </c>
      <c r="C1618" t="s">
        <v>619</v>
      </c>
      <c r="D1618" s="27">
        <v>48441</v>
      </c>
      <c r="E1618" s="26">
        <v>5813100</v>
      </c>
      <c r="F1618" s="26">
        <f t="shared" si="25"/>
        <v>5.8131000000000004</v>
      </c>
      <c r="G1618" t="s">
        <v>103</v>
      </c>
    </row>
    <row r="1619" spans="1:7" x14ac:dyDescent="0.2">
      <c r="A1619" s="27">
        <v>42948</v>
      </c>
      <c r="B1619" s="27">
        <v>42950</v>
      </c>
      <c r="C1619" t="s">
        <v>672</v>
      </c>
      <c r="D1619" s="27">
        <v>43133</v>
      </c>
      <c r="E1619" s="26">
        <v>5115600</v>
      </c>
      <c r="F1619" s="26">
        <f t="shared" si="25"/>
        <v>5.1155999999999997</v>
      </c>
      <c r="G1619" t="s">
        <v>397</v>
      </c>
    </row>
    <row r="1620" spans="1:7" x14ac:dyDescent="0.2">
      <c r="A1620" s="27">
        <v>42948</v>
      </c>
      <c r="B1620" s="27">
        <v>42950</v>
      </c>
      <c r="C1620" t="s">
        <v>611</v>
      </c>
      <c r="D1620" s="27">
        <v>43600</v>
      </c>
      <c r="E1620" s="26">
        <v>6384000</v>
      </c>
      <c r="F1620" s="26">
        <f t="shared" si="25"/>
        <v>6.3840000000000003</v>
      </c>
      <c r="G1620" t="s">
        <v>396</v>
      </c>
    </row>
    <row r="1621" spans="1:7" x14ac:dyDescent="0.2">
      <c r="A1621" s="27">
        <v>42948</v>
      </c>
      <c r="B1621" s="27">
        <v>42950</v>
      </c>
      <c r="C1621" t="s">
        <v>612</v>
      </c>
      <c r="D1621" s="27">
        <v>44331</v>
      </c>
      <c r="E1621" s="26">
        <v>1708000</v>
      </c>
      <c r="F1621" s="26">
        <f t="shared" si="25"/>
        <v>1.708</v>
      </c>
      <c r="G1621" t="s">
        <v>396</v>
      </c>
    </row>
    <row r="1622" spans="1:7" x14ac:dyDescent="0.2">
      <c r="A1622" s="27">
        <v>42948</v>
      </c>
      <c r="B1622" s="27">
        <v>42950</v>
      </c>
      <c r="C1622" t="s">
        <v>555</v>
      </c>
      <c r="D1622" s="27">
        <v>45153</v>
      </c>
      <c r="E1622" s="26">
        <v>522500</v>
      </c>
      <c r="F1622" s="26">
        <f t="shared" si="25"/>
        <v>0.52249999999999996</v>
      </c>
      <c r="G1622" t="s">
        <v>396</v>
      </c>
    </row>
    <row r="1623" spans="1:7" x14ac:dyDescent="0.2">
      <c r="A1623" s="27">
        <v>42948</v>
      </c>
      <c r="B1623" s="27">
        <v>42950</v>
      </c>
      <c r="C1623" t="s">
        <v>570</v>
      </c>
      <c r="D1623" s="27">
        <v>48167</v>
      </c>
      <c r="E1623" s="26">
        <v>1139000</v>
      </c>
      <c r="F1623" s="26">
        <f t="shared" si="25"/>
        <v>1.139</v>
      </c>
      <c r="G1623" t="s">
        <v>396</v>
      </c>
    </row>
    <row r="1624" spans="1:7" x14ac:dyDescent="0.2">
      <c r="A1624" s="27">
        <v>42955</v>
      </c>
      <c r="B1624" s="27">
        <v>42957</v>
      </c>
      <c r="C1624" t="s">
        <v>618</v>
      </c>
      <c r="D1624" s="27">
        <v>43048</v>
      </c>
      <c r="E1624" s="26">
        <v>8142000</v>
      </c>
      <c r="F1624" s="26">
        <f t="shared" si="25"/>
        <v>8.1419999999999995</v>
      </c>
      <c r="G1624" t="s">
        <v>324</v>
      </c>
    </row>
    <row r="1625" spans="1:7" x14ac:dyDescent="0.2">
      <c r="A1625" s="27">
        <v>42955</v>
      </c>
      <c r="B1625" s="27">
        <v>42957</v>
      </c>
      <c r="C1625" t="s">
        <v>673</v>
      </c>
      <c r="D1625" s="27">
        <v>43321</v>
      </c>
      <c r="E1625" s="26">
        <v>11365000</v>
      </c>
      <c r="F1625" s="26">
        <f t="shared" si="25"/>
        <v>11.365</v>
      </c>
      <c r="G1625" t="s">
        <v>324</v>
      </c>
    </row>
    <row r="1626" spans="1:7" x14ac:dyDescent="0.2">
      <c r="A1626" s="27">
        <v>42955</v>
      </c>
      <c r="B1626" s="27">
        <v>42957</v>
      </c>
      <c r="C1626" t="s">
        <v>300</v>
      </c>
      <c r="D1626" s="27">
        <v>44696</v>
      </c>
      <c r="E1626" s="26">
        <v>16447000</v>
      </c>
      <c r="F1626" s="26">
        <f t="shared" si="25"/>
        <v>16.446999999999999</v>
      </c>
      <c r="G1626" t="s">
        <v>103</v>
      </c>
    </row>
    <row r="1627" spans="1:7" x14ac:dyDescent="0.2">
      <c r="A1627" s="27">
        <v>42955</v>
      </c>
      <c r="B1627" s="27">
        <v>42957</v>
      </c>
      <c r="C1627" t="s">
        <v>619</v>
      </c>
      <c r="D1627" s="27">
        <v>48441</v>
      </c>
      <c r="E1627" s="26">
        <v>7936600</v>
      </c>
      <c r="F1627" s="26">
        <f t="shared" si="25"/>
        <v>7.9366000000000003</v>
      </c>
      <c r="G1627" t="s">
        <v>103</v>
      </c>
    </row>
    <row r="1628" spans="1:7" x14ac:dyDescent="0.2">
      <c r="A1628" s="27">
        <v>42955</v>
      </c>
      <c r="B1628" s="27">
        <v>42957</v>
      </c>
      <c r="C1628" t="s">
        <v>674</v>
      </c>
      <c r="D1628" s="27">
        <v>50540</v>
      </c>
      <c r="E1628" s="26">
        <v>14732800</v>
      </c>
      <c r="F1628" s="26">
        <f t="shared" si="25"/>
        <v>14.732799999999999</v>
      </c>
      <c r="G1628" t="s">
        <v>103</v>
      </c>
    </row>
    <row r="1629" spans="1:7" x14ac:dyDescent="0.2">
      <c r="A1629" s="27">
        <v>42962</v>
      </c>
      <c r="B1629" s="27">
        <v>42965</v>
      </c>
      <c r="C1629" t="s">
        <v>672</v>
      </c>
      <c r="D1629" s="27">
        <v>43133</v>
      </c>
      <c r="E1629" s="26">
        <v>5236000</v>
      </c>
      <c r="F1629" s="26">
        <f t="shared" si="25"/>
        <v>5.2359999999999998</v>
      </c>
      <c r="G1629" t="s">
        <v>397</v>
      </c>
    </row>
    <row r="1630" spans="1:7" x14ac:dyDescent="0.2">
      <c r="A1630" s="27">
        <v>42962</v>
      </c>
      <c r="B1630" s="27">
        <v>42965</v>
      </c>
      <c r="C1630" t="s">
        <v>611</v>
      </c>
      <c r="D1630" s="27">
        <v>43600</v>
      </c>
      <c r="E1630" s="26">
        <v>5982000</v>
      </c>
      <c r="F1630" s="26">
        <f t="shared" si="25"/>
        <v>5.9820000000000002</v>
      </c>
      <c r="G1630" t="s">
        <v>396</v>
      </c>
    </row>
    <row r="1631" spans="1:7" x14ac:dyDescent="0.2">
      <c r="A1631" s="27">
        <v>42962</v>
      </c>
      <c r="B1631" s="27">
        <v>42965</v>
      </c>
      <c r="C1631" t="s">
        <v>612</v>
      </c>
      <c r="D1631" s="27">
        <v>44331</v>
      </c>
      <c r="E1631" s="26">
        <v>2823000</v>
      </c>
      <c r="F1631" s="26">
        <f t="shared" si="25"/>
        <v>2.823</v>
      </c>
      <c r="G1631" t="s">
        <v>396</v>
      </c>
    </row>
    <row r="1632" spans="1:7" x14ac:dyDescent="0.2">
      <c r="A1632" s="27">
        <v>42962</v>
      </c>
      <c r="B1632" s="27">
        <v>42965</v>
      </c>
      <c r="C1632" t="s">
        <v>555</v>
      </c>
      <c r="D1632" s="27">
        <v>45153</v>
      </c>
      <c r="E1632" s="26">
        <v>920000</v>
      </c>
      <c r="F1632" s="26">
        <f t="shared" si="25"/>
        <v>0.92</v>
      </c>
      <c r="G1632" t="s">
        <v>396</v>
      </c>
    </row>
    <row r="1633" spans="1:7" x14ac:dyDescent="0.2">
      <c r="A1633" s="27">
        <v>42962</v>
      </c>
      <c r="B1633" s="27">
        <v>42965</v>
      </c>
      <c r="C1633" t="s">
        <v>570</v>
      </c>
      <c r="D1633" s="27">
        <v>48167</v>
      </c>
      <c r="E1633" s="26">
        <v>2608000</v>
      </c>
      <c r="F1633" s="26">
        <f t="shared" si="25"/>
        <v>2.6080000000000001</v>
      </c>
      <c r="G1633" t="s">
        <v>396</v>
      </c>
    </row>
    <row r="1634" spans="1:7" x14ac:dyDescent="0.2">
      <c r="A1634" s="27">
        <v>42969</v>
      </c>
      <c r="B1634" s="27">
        <v>42971</v>
      </c>
      <c r="C1634" t="s">
        <v>675</v>
      </c>
      <c r="D1634" s="27">
        <v>43062</v>
      </c>
      <c r="E1634" s="26">
        <v>5975000</v>
      </c>
      <c r="F1634" s="26">
        <f t="shared" si="25"/>
        <v>5.9749999999999996</v>
      </c>
      <c r="G1634" t="s">
        <v>323</v>
      </c>
    </row>
    <row r="1635" spans="1:7" x14ac:dyDescent="0.2">
      <c r="A1635" s="27">
        <v>42969</v>
      </c>
      <c r="B1635" s="27">
        <v>42971</v>
      </c>
      <c r="C1635" t="s">
        <v>655</v>
      </c>
      <c r="D1635" s="27">
        <v>43231</v>
      </c>
      <c r="E1635" s="26">
        <v>10150000</v>
      </c>
      <c r="F1635" s="26">
        <f t="shared" si="25"/>
        <v>10.15</v>
      </c>
      <c r="G1635" t="s">
        <v>324</v>
      </c>
    </row>
    <row r="1636" spans="1:7" x14ac:dyDescent="0.2">
      <c r="A1636" s="27">
        <v>42969</v>
      </c>
      <c r="B1636" s="27">
        <v>42971</v>
      </c>
      <c r="C1636" t="s">
        <v>290</v>
      </c>
      <c r="D1636" s="27">
        <v>46522</v>
      </c>
      <c r="E1636" s="26">
        <v>11097500</v>
      </c>
      <c r="F1636" s="26">
        <f t="shared" si="25"/>
        <v>11.0975</v>
      </c>
      <c r="G1636" t="s">
        <v>103</v>
      </c>
    </row>
    <row r="1637" spans="1:7" x14ac:dyDescent="0.2">
      <c r="A1637" s="27">
        <v>42969</v>
      </c>
      <c r="B1637" s="27">
        <v>42971</v>
      </c>
      <c r="C1637" t="s">
        <v>619</v>
      </c>
      <c r="D1637" s="27">
        <v>48441</v>
      </c>
      <c r="E1637" s="26">
        <v>9183800</v>
      </c>
      <c r="F1637" s="26">
        <f t="shared" si="25"/>
        <v>9.1837999999999997</v>
      </c>
      <c r="G1637" t="s">
        <v>103</v>
      </c>
    </row>
    <row r="1638" spans="1:7" x14ac:dyDescent="0.2">
      <c r="A1638" s="27">
        <v>42969</v>
      </c>
      <c r="B1638" s="27">
        <v>42971</v>
      </c>
      <c r="C1638" t="s">
        <v>674</v>
      </c>
      <c r="D1638" s="27">
        <v>50540</v>
      </c>
      <c r="E1638" s="26">
        <v>9905600</v>
      </c>
      <c r="F1638" s="26">
        <f t="shared" si="25"/>
        <v>9.9055999999999997</v>
      </c>
      <c r="G1638" t="s">
        <v>103</v>
      </c>
    </row>
    <row r="1639" spans="1:7" x14ac:dyDescent="0.2">
      <c r="A1639" s="27">
        <v>42976</v>
      </c>
      <c r="B1639" s="27">
        <v>42978</v>
      </c>
      <c r="C1639" t="s">
        <v>672</v>
      </c>
      <c r="D1639" s="27">
        <v>43133</v>
      </c>
      <c r="E1639" s="26">
        <v>4823000</v>
      </c>
      <c r="F1639" s="26">
        <f t="shared" si="25"/>
        <v>4.8230000000000004</v>
      </c>
      <c r="G1639" t="s">
        <v>397</v>
      </c>
    </row>
    <row r="1640" spans="1:7" x14ac:dyDescent="0.2">
      <c r="A1640" s="27">
        <v>42976</v>
      </c>
      <c r="B1640" s="27">
        <v>42978</v>
      </c>
      <c r="C1640" t="s">
        <v>611</v>
      </c>
      <c r="D1640" s="27">
        <v>43600</v>
      </c>
      <c r="E1640" s="26">
        <v>10789000</v>
      </c>
      <c r="F1640" s="26">
        <f t="shared" si="25"/>
        <v>10.789</v>
      </c>
      <c r="G1640" t="s">
        <v>396</v>
      </c>
    </row>
    <row r="1641" spans="1:7" x14ac:dyDescent="0.2">
      <c r="A1641" s="27">
        <v>42976</v>
      </c>
      <c r="B1641" s="27">
        <v>42978</v>
      </c>
      <c r="C1641" t="s">
        <v>612</v>
      </c>
      <c r="D1641" s="27">
        <v>44331</v>
      </c>
      <c r="E1641" s="26">
        <v>4979000</v>
      </c>
      <c r="F1641" s="26">
        <f t="shared" si="25"/>
        <v>4.9790000000000001</v>
      </c>
      <c r="G1641" t="s">
        <v>396</v>
      </c>
    </row>
    <row r="1642" spans="1:7" x14ac:dyDescent="0.2">
      <c r="A1642" s="27">
        <v>42976</v>
      </c>
      <c r="B1642" s="27">
        <v>42978</v>
      </c>
      <c r="C1642" t="s">
        <v>555</v>
      </c>
      <c r="D1642" s="27">
        <v>45153</v>
      </c>
      <c r="E1642" s="26">
        <v>2928000</v>
      </c>
      <c r="F1642" s="26">
        <f t="shared" si="25"/>
        <v>2.9279999999999999</v>
      </c>
      <c r="G1642" t="s">
        <v>396</v>
      </c>
    </row>
    <row r="1643" spans="1:7" x14ac:dyDescent="0.2">
      <c r="A1643" s="27">
        <v>42976</v>
      </c>
      <c r="B1643" s="27">
        <v>42978</v>
      </c>
      <c r="C1643" t="s">
        <v>570</v>
      </c>
      <c r="D1643" s="27">
        <v>48167</v>
      </c>
      <c r="E1643" s="26">
        <v>2911000</v>
      </c>
      <c r="F1643" s="26">
        <f t="shared" si="25"/>
        <v>2.911</v>
      </c>
      <c r="G1643" t="s">
        <v>396</v>
      </c>
    </row>
    <row r="1644" spans="1:7" x14ac:dyDescent="0.2">
      <c r="A1644" s="27">
        <v>42982</v>
      </c>
      <c r="B1644" s="27">
        <v>42984</v>
      </c>
      <c r="C1644" t="s">
        <v>676</v>
      </c>
      <c r="D1644" s="27">
        <v>43905</v>
      </c>
      <c r="E1644" s="26">
        <v>500000</v>
      </c>
      <c r="F1644" s="26">
        <f t="shared" si="25"/>
        <v>0.5</v>
      </c>
      <c r="G1644" t="s">
        <v>396</v>
      </c>
    </row>
    <row r="1645" spans="1:7" x14ac:dyDescent="0.2">
      <c r="A1645" s="27">
        <v>42983</v>
      </c>
      <c r="B1645" s="27">
        <v>42985</v>
      </c>
      <c r="C1645" t="s">
        <v>621</v>
      </c>
      <c r="D1645" s="27">
        <v>43062</v>
      </c>
      <c r="E1645" s="26">
        <v>8655000</v>
      </c>
      <c r="F1645" s="26">
        <f t="shared" si="25"/>
        <v>8.6549999999999994</v>
      </c>
      <c r="G1645" t="s">
        <v>324</v>
      </c>
    </row>
    <row r="1646" spans="1:7" x14ac:dyDescent="0.2">
      <c r="A1646" s="27">
        <v>42983</v>
      </c>
      <c r="B1646" s="27">
        <v>42985</v>
      </c>
      <c r="C1646" t="s">
        <v>677</v>
      </c>
      <c r="D1646" s="27">
        <v>43231</v>
      </c>
      <c r="E1646" s="26">
        <v>15980000</v>
      </c>
      <c r="F1646" s="26">
        <f t="shared" si="25"/>
        <v>15.98</v>
      </c>
      <c r="G1646" t="s">
        <v>324</v>
      </c>
    </row>
    <row r="1647" spans="1:7" x14ac:dyDescent="0.2">
      <c r="A1647" s="27">
        <v>42983</v>
      </c>
      <c r="B1647" s="27">
        <v>42985</v>
      </c>
      <c r="C1647" t="s">
        <v>300</v>
      </c>
      <c r="D1647" s="27">
        <v>44696</v>
      </c>
      <c r="E1647" s="26">
        <v>12852000</v>
      </c>
      <c r="F1647" s="26">
        <f t="shared" si="25"/>
        <v>12.852</v>
      </c>
      <c r="G1647" t="s">
        <v>103</v>
      </c>
    </row>
    <row r="1648" spans="1:7" x14ac:dyDescent="0.2">
      <c r="A1648" s="27">
        <v>42983</v>
      </c>
      <c r="B1648" s="27">
        <v>42985</v>
      </c>
      <c r="C1648" t="s">
        <v>290</v>
      </c>
      <c r="D1648" s="27">
        <v>46522</v>
      </c>
      <c r="E1648" s="26">
        <v>9313500</v>
      </c>
      <c r="F1648" s="26">
        <f t="shared" si="25"/>
        <v>9.3134999999999994</v>
      </c>
      <c r="G1648" t="s">
        <v>103</v>
      </c>
    </row>
    <row r="1649" spans="1:7" x14ac:dyDescent="0.2">
      <c r="A1649" s="27">
        <v>42983</v>
      </c>
      <c r="B1649" s="27">
        <v>42985</v>
      </c>
      <c r="C1649" t="s">
        <v>619</v>
      </c>
      <c r="D1649" s="27">
        <v>48441</v>
      </c>
      <c r="E1649" s="26">
        <v>9731000</v>
      </c>
      <c r="F1649" s="26">
        <f t="shared" si="25"/>
        <v>9.7309999999999999</v>
      </c>
      <c r="G1649" t="s">
        <v>103</v>
      </c>
    </row>
    <row r="1650" spans="1:7" x14ac:dyDescent="0.2">
      <c r="A1650" s="27">
        <v>42990</v>
      </c>
      <c r="B1650" s="27">
        <v>42992</v>
      </c>
      <c r="C1650" t="s">
        <v>678</v>
      </c>
      <c r="D1650" s="27">
        <v>43172</v>
      </c>
      <c r="E1650" s="26">
        <v>8050000</v>
      </c>
      <c r="F1650" s="26">
        <f t="shared" si="25"/>
        <v>8.0500000000000007</v>
      </c>
      <c r="G1650" t="s">
        <v>397</v>
      </c>
    </row>
    <row r="1651" spans="1:7" x14ac:dyDescent="0.2">
      <c r="A1651" s="27">
        <v>42990</v>
      </c>
      <c r="B1651" s="27">
        <v>42992</v>
      </c>
      <c r="C1651" t="s">
        <v>611</v>
      </c>
      <c r="D1651" s="27">
        <v>43600</v>
      </c>
      <c r="E1651" s="26">
        <v>12025000</v>
      </c>
      <c r="F1651" s="26">
        <f t="shared" si="25"/>
        <v>12.025</v>
      </c>
      <c r="G1651" t="s">
        <v>396</v>
      </c>
    </row>
    <row r="1652" spans="1:7" x14ac:dyDescent="0.2">
      <c r="A1652" s="27">
        <v>42990</v>
      </c>
      <c r="B1652" s="27">
        <v>42992</v>
      </c>
      <c r="C1652" t="s">
        <v>612</v>
      </c>
      <c r="D1652" s="27">
        <v>44331</v>
      </c>
      <c r="E1652" s="26">
        <v>3505000</v>
      </c>
      <c r="F1652" s="26">
        <f t="shared" si="25"/>
        <v>3.5049999999999999</v>
      </c>
      <c r="G1652" t="s">
        <v>396</v>
      </c>
    </row>
    <row r="1653" spans="1:7" x14ac:dyDescent="0.2">
      <c r="A1653" s="27">
        <v>42990</v>
      </c>
      <c r="B1653" s="27">
        <v>42992</v>
      </c>
      <c r="C1653" t="s">
        <v>555</v>
      </c>
      <c r="D1653" s="27">
        <v>45153</v>
      </c>
      <c r="E1653" s="26">
        <v>2300700</v>
      </c>
      <c r="F1653" s="26">
        <f t="shared" si="25"/>
        <v>2.3007</v>
      </c>
      <c r="G1653" t="s">
        <v>396</v>
      </c>
    </row>
    <row r="1654" spans="1:7" x14ac:dyDescent="0.2">
      <c r="A1654" s="27">
        <v>42990</v>
      </c>
      <c r="B1654" s="27">
        <v>42992</v>
      </c>
      <c r="C1654" t="s">
        <v>570</v>
      </c>
      <c r="D1654" s="27">
        <v>48167</v>
      </c>
      <c r="E1654" s="26">
        <v>1707400</v>
      </c>
      <c r="F1654" s="26">
        <f t="shared" si="25"/>
        <v>1.7074</v>
      </c>
      <c r="G1654" t="s">
        <v>396</v>
      </c>
    </row>
    <row r="1655" spans="1:7" x14ac:dyDescent="0.2">
      <c r="A1655" s="27">
        <v>42997</v>
      </c>
      <c r="B1655" s="27">
        <v>43000</v>
      </c>
      <c r="C1655" t="s">
        <v>679</v>
      </c>
      <c r="D1655" s="27">
        <v>43090</v>
      </c>
      <c r="E1655" s="26">
        <v>11300000</v>
      </c>
      <c r="F1655" s="26">
        <f t="shared" si="25"/>
        <v>11.3</v>
      </c>
      <c r="G1655" t="s">
        <v>323</v>
      </c>
    </row>
    <row r="1656" spans="1:7" x14ac:dyDescent="0.2">
      <c r="A1656" s="27">
        <v>42997</v>
      </c>
      <c r="B1656" s="27">
        <v>43000</v>
      </c>
      <c r="C1656" t="s">
        <v>663</v>
      </c>
      <c r="D1656" s="27">
        <v>43258</v>
      </c>
      <c r="E1656" s="26">
        <v>12485000</v>
      </c>
      <c r="F1656" s="26">
        <f t="shared" si="25"/>
        <v>12.484999999999999</v>
      </c>
      <c r="G1656" t="s">
        <v>324</v>
      </c>
    </row>
    <row r="1657" spans="1:7" x14ac:dyDescent="0.2">
      <c r="A1657" s="27">
        <v>42997</v>
      </c>
      <c r="B1657" s="27">
        <v>43000</v>
      </c>
      <c r="C1657" t="s">
        <v>300</v>
      </c>
      <c r="D1657" s="27">
        <v>44696</v>
      </c>
      <c r="E1657" s="26">
        <v>7753000</v>
      </c>
      <c r="F1657" s="26">
        <f t="shared" si="25"/>
        <v>7.7530000000000001</v>
      </c>
      <c r="G1657" t="s">
        <v>103</v>
      </c>
    </row>
    <row r="1658" spans="1:7" x14ac:dyDescent="0.2">
      <c r="A1658" s="27">
        <v>42997</v>
      </c>
      <c r="B1658" s="27">
        <v>43000</v>
      </c>
      <c r="C1658" t="s">
        <v>290</v>
      </c>
      <c r="D1658" s="27">
        <v>46522</v>
      </c>
      <c r="E1658" s="26">
        <v>10429500</v>
      </c>
      <c r="F1658" s="26">
        <f t="shared" si="25"/>
        <v>10.429500000000001</v>
      </c>
      <c r="G1658" t="s">
        <v>103</v>
      </c>
    </row>
    <row r="1659" spans="1:7" x14ac:dyDescent="0.2">
      <c r="A1659" s="27">
        <v>42997</v>
      </c>
      <c r="B1659" s="27">
        <v>43000</v>
      </c>
      <c r="C1659" t="s">
        <v>674</v>
      </c>
      <c r="D1659" s="27">
        <v>50540</v>
      </c>
      <c r="E1659" s="26">
        <v>4367000</v>
      </c>
      <c r="F1659" s="26">
        <f t="shared" si="25"/>
        <v>4.367</v>
      </c>
      <c r="G1659" t="s">
        <v>103</v>
      </c>
    </row>
    <row r="1660" spans="1:7" x14ac:dyDescent="0.2">
      <c r="A1660" s="27">
        <v>42997</v>
      </c>
      <c r="B1660" s="27">
        <v>43000</v>
      </c>
      <c r="C1660" t="s">
        <v>680</v>
      </c>
      <c r="D1660" s="27">
        <v>54193</v>
      </c>
      <c r="E1660" s="26">
        <v>6076500</v>
      </c>
      <c r="F1660" s="26">
        <f t="shared" si="25"/>
        <v>6.0765000000000002</v>
      </c>
      <c r="G1660" t="s">
        <v>103</v>
      </c>
    </row>
    <row r="1661" spans="1:7" x14ac:dyDescent="0.2">
      <c r="A1661" s="27">
        <v>43004</v>
      </c>
      <c r="B1661" s="27">
        <v>43006</v>
      </c>
      <c r="C1661" t="s">
        <v>678</v>
      </c>
      <c r="D1661" s="27">
        <v>43172</v>
      </c>
      <c r="E1661" s="26">
        <v>6650000</v>
      </c>
      <c r="F1661" s="26">
        <f t="shared" si="25"/>
        <v>6.65</v>
      </c>
      <c r="G1661" t="s">
        <v>397</v>
      </c>
    </row>
    <row r="1662" spans="1:7" x14ac:dyDescent="0.2">
      <c r="A1662" s="27">
        <v>43004</v>
      </c>
      <c r="B1662" s="27">
        <v>43006</v>
      </c>
      <c r="C1662" t="s">
        <v>611</v>
      </c>
      <c r="D1662" s="27">
        <v>43600</v>
      </c>
      <c r="E1662" s="26">
        <v>7763000</v>
      </c>
      <c r="F1662" s="26">
        <f t="shared" si="25"/>
        <v>7.7629999999999999</v>
      </c>
      <c r="G1662" t="s">
        <v>396</v>
      </c>
    </row>
    <row r="1663" spans="1:7" x14ac:dyDescent="0.2">
      <c r="A1663" s="27">
        <v>43004</v>
      </c>
      <c r="B1663" s="27">
        <v>43006</v>
      </c>
      <c r="C1663" t="s">
        <v>612</v>
      </c>
      <c r="D1663" s="27">
        <v>44331</v>
      </c>
      <c r="E1663" s="26">
        <v>5010000</v>
      </c>
      <c r="F1663" s="26">
        <f t="shared" si="25"/>
        <v>5.01</v>
      </c>
      <c r="G1663" t="s">
        <v>396</v>
      </c>
    </row>
    <row r="1664" spans="1:7" x14ac:dyDescent="0.2">
      <c r="A1664" s="27">
        <v>43004</v>
      </c>
      <c r="B1664" s="27">
        <v>43006</v>
      </c>
      <c r="C1664" t="s">
        <v>555</v>
      </c>
      <c r="D1664" s="27">
        <v>45153</v>
      </c>
      <c r="E1664" s="26">
        <v>4848600</v>
      </c>
      <c r="F1664" s="26">
        <f t="shared" si="25"/>
        <v>4.8486000000000002</v>
      </c>
      <c r="G1664" t="s">
        <v>396</v>
      </c>
    </row>
    <row r="1665" spans="1:7" x14ac:dyDescent="0.2">
      <c r="A1665" s="27">
        <v>43004</v>
      </c>
      <c r="B1665" s="27">
        <v>43006</v>
      </c>
      <c r="C1665" t="s">
        <v>570</v>
      </c>
      <c r="D1665" s="27">
        <v>48167</v>
      </c>
      <c r="E1665" s="26">
        <v>2129000</v>
      </c>
      <c r="F1665" s="26">
        <f t="shared" si="25"/>
        <v>2.129</v>
      </c>
      <c r="G1665" t="s">
        <v>396</v>
      </c>
    </row>
    <row r="1666" spans="1:7" x14ac:dyDescent="0.2">
      <c r="A1666" s="27">
        <v>43011</v>
      </c>
      <c r="B1666" s="27">
        <v>43013</v>
      </c>
      <c r="C1666" t="s">
        <v>631</v>
      </c>
      <c r="D1666" s="27">
        <v>43104</v>
      </c>
      <c r="E1666" s="26">
        <v>6075000</v>
      </c>
      <c r="F1666" s="26">
        <f t="shared" si="25"/>
        <v>6.0750000000000002</v>
      </c>
      <c r="G1666" t="s">
        <v>324</v>
      </c>
    </row>
    <row r="1667" spans="1:7" x14ac:dyDescent="0.2">
      <c r="A1667" s="27">
        <v>43011</v>
      </c>
      <c r="B1667" s="27">
        <v>43013</v>
      </c>
      <c r="C1667" t="s">
        <v>681</v>
      </c>
      <c r="D1667" s="27">
        <v>43377</v>
      </c>
      <c r="E1667" s="26">
        <v>7700000</v>
      </c>
      <c r="F1667" s="26">
        <f t="shared" ref="F1667:F1730" si="26">E1667/1000000</f>
        <v>7.7</v>
      </c>
      <c r="G1667" t="s">
        <v>324</v>
      </c>
    </row>
    <row r="1668" spans="1:7" x14ac:dyDescent="0.2">
      <c r="A1668" s="27">
        <v>43011</v>
      </c>
      <c r="B1668" s="27">
        <v>43013</v>
      </c>
      <c r="C1668" t="s">
        <v>300</v>
      </c>
      <c r="D1668" s="27">
        <v>44696</v>
      </c>
      <c r="E1668" s="26">
        <v>9232000</v>
      </c>
      <c r="F1668" s="26">
        <f t="shared" si="26"/>
        <v>9.2319999999999993</v>
      </c>
      <c r="G1668" t="s">
        <v>103</v>
      </c>
    </row>
    <row r="1669" spans="1:7" x14ac:dyDescent="0.2">
      <c r="A1669" s="27">
        <v>43011</v>
      </c>
      <c r="B1669" s="27">
        <v>43013</v>
      </c>
      <c r="C1669" t="s">
        <v>619</v>
      </c>
      <c r="D1669" s="27">
        <v>48441</v>
      </c>
      <c r="E1669" s="26">
        <v>5359300</v>
      </c>
      <c r="F1669" s="26">
        <f t="shared" si="26"/>
        <v>5.3593000000000002</v>
      </c>
      <c r="G1669" t="s">
        <v>103</v>
      </c>
    </row>
    <row r="1670" spans="1:7" x14ac:dyDescent="0.2">
      <c r="A1670" s="27">
        <v>43011</v>
      </c>
      <c r="B1670" s="27">
        <v>43013</v>
      </c>
      <c r="C1670" t="s">
        <v>674</v>
      </c>
      <c r="D1670" s="27">
        <v>50540</v>
      </c>
      <c r="E1670" s="26">
        <v>5778200</v>
      </c>
      <c r="F1670" s="26">
        <f t="shared" si="26"/>
        <v>5.7782</v>
      </c>
      <c r="G1670" t="s">
        <v>103</v>
      </c>
    </row>
    <row r="1671" spans="1:7" x14ac:dyDescent="0.2">
      <c r="A1671" s="27">
        <v>43018</v>
      </c>
      <c r="B1671" s="27">
        <v>43020</v>
      </c>
      <c r="C1671" t="s">
        <v>682</v>
      </c>
      <c r="D1671" s="27">
        <v>43201</v>
      </c>
      <c r="E1671" s="26">
        <v>6077000</v>
      </c>
      <c r="F1671" s="26">
        <f t="shared" si="26"/>
        <v>6.077</v>
      </c>
      <c r="G1671" t="s">
        <v>397</v>
      </c>
    </row>
    <row r="1672" spans="1:7" x14ac:dyDescent="0.2">
      <c r="A1672" s="27">
        <v>43018</v>
      </c>
      <c r="B1672" s="27">
        <v>43020</v>
      </c>
      <c r="C1672" t="s">
        <v>611</v>
      </c>
      <c r="D1672" s="27">
        <v>43600</v>
      </c>
      <c r="E1672" s="26">
        <v>5719000</v>
      </c>
      <c r="F1672" s="26">
        <f t="shared" si="26"/>
        <v>5.7190000000000003</v>
      </c>
      <c r="G1672" t="s">
        <v>396</v>
      </c>
    </row>
    <row r="1673" spans="1:7" x14ac:dyDescent="0.2">
      <c r="A1673" s="27">
        <v>43018</v>
      </c>
      <c r="B1673" s="27">
        <v>43020</v>
      </c>
      <c r="C1673" t="s">
        <v>612</v>
      </c>
      <c r="D1673" s="27">
        <v>44331</v>
      </c>
      <c r="E1673" s="26">
        <v>2324000</v>
      </c>
      <c r="F1673" s="26">
        <f t="shared" si="26"/>
        <v>2.3239999999999998</v>
      </c>
      <c r="G1673" t="s">
        <v>396</v>
      </c>
    </row>
    <row r="1674" spans="1:7" x14ac:dyDescent="0.2">
      <c r="A1674" s="27">
        <v>43018</v>
      </c>
      <c r="B1674" s="27">
        <v>43020</v>
      </c>
      <c r="C1674" t="s">
        <v>555</v>
      </c>
      <c r="D1674" s="27">
        <v>45153</v>
      </c>
      <c r="E1674" s="26">
        <v>2060500</v>
      </c>
      <c r="F1674" s="26">
        <f t="shared" si="26"/>
        <v>2.0605000000000002</v>
      </c>
      <c r="G1674" t="s">
        <v>396</v>
      </c>
    </row>
    <row r="1675" spans="1:7" x14ac:dyDescent="0.2">
      <c r="A1675" s="27">
        <v>43018</v>
      </c>
      <c r="B1675" s="27">
        <v>43020</v>
      </c>
      <c r="C1675" t="s">
        <v>570</v>
      </c>
      <c r="D1675" s="27">
        <v>48167</v>
      </c>
      <c r="E1675" s="26">
        <v>1138700</v>
      </c>
      <c r="F1675" s="26">
        <f t="shared" si="26"/>
        <v>1.1387</v>
      </c>
      <c r="G1675" t="s">
        <v>396</v>
      </c>
    </row>
    <row r="1676" spans="1:7" x14ac:dyDescent="0.2">
      <c r="A1676" s="27">
        <v>43025</v>
      </c>
      <c r="B1676" s="27">
        <v>43027</v>
      </c>
      <c r="C1676" t="s">
        <v>683</v>
      </c>
      <c r="D1676" s="27">
        <v>43118</v>
      </c>
      <c r="E1676" s="26">
        <v>5520000</v>
      </c>
      <c r="F1676" s="26">
        <f t="shared" si="26"/>
        <v>5.52</v>
      </c>
      <c r="G1676" t="s">
        <v>323</v>
      </c>
    </row>
    <row r="1677" spans="1:7" x14ac:dyDescent="0.2">
      <c r="A1677" s="27">
        <v>43025</v>
      </c>
      <c r="B1677" s="27">
        <v>43027</v>
      </c>
      <c r="C1677" t="s">
        <v>684</v>
      </c>
      <c r="D1677" s="27">
        <v>43377</v>
      </c>
      <c r="E1677" s="26">
        <v>5550000</v>
      </c>
      <c r="F1677" s="26">
        <f t="shared" si="26"/>
        <v>5.55</v>
      </c>
      <c r="G1677" t="s">
        <v>324</v>
      </c>
    </row>
    <row r="1678" spans="1:7" x14ac:dyDescent="0.2">
      <c r="A1678" s="27">
        <v>43025</v>
      </c>
      <c r="B1678" s="27">
        <v>43027</v>
      </c>
      <c r="C1678" t="s">
        <v>300</v>
      </c>
      <c r="D1678" s="27">
        <v>44696</v>
      </c>
      <c r="E1678" s="26">
        <v>10435000</v>
      </c>
      <c r="F1678" s="26">
        <f t="shared" si="26"/>
        <v>10.435</v>
      </c>
      <c r="G1678" t="s">
        <v>103</v>
      </c>
    </row>
    <row r="1679" spans="1:7" x14ac:dyDescent="0.2">
      <c r="A1679" s="27">
        <v>43025</v>
      </c>
      <c r="B1679" s="27">
        <v>43027</v>
      </c>
      <c r="C1679" t="s">
        <v>290</v>
      </c>
      <c r="D1679" s="27">
        <v>46522</v>
      </c>
      <c r="E1679" s="26">
        <v>5729600</v>
      </c>
      <c r="F1679" s="26">
        <f t="shared" si="26"/>
        <v>5.7295999999999996</v>
      </c>
      <c r="G1679" t="s">
        <v>103</v>
      </c>
    </row>
    <row r="1680" spans="1:7" x14ac:dyDescent="0.2">
      <c r="A1680" s="27">
        <v>43025</v>
      </c>
      <c r="B1680" s="27">
        <v>43027</v>
      </c>
      <c r="C1680" t="s">
        <v>674</v>
      </c>
      <c r="D1680" s="27">
        <v>50540</v>
      </c>
      <c r="E1680" s="26">
        <v>5668000</v>
      </c>
      <c r="F1680" s="26">
        <f t="shared" si="26"/>
        <v>5.6680000000000001</v>
      </c>
      <c r="G1680" t="s">
        <v>103</v>
      </c>
    </row>
    <row r="1681" spans="1:7" x14ac:dyDescent="0.2">
      <c r="A1681" s="27">
        <v>43025</v>
      </c>
      <c r="B1681" s="27">
        <v>43027</v>
      </c>
      <c r="C1681" t="s">
        <v>680</v>
      </c>
      <c r="D1681" s="27">
        <v>54193</v>
      </c>
      <c r="E1681" s="26">
        <v>2040200</v>
      </c>
      <c r="F1681" s="26">
        <f t="shared" si="26"/>
        <v>2.0402</v>
      </c>
      <c r="G1681" t="s">
        <v>103</v>
      </c>
    </row>
    <row r="1682" spans="1:7" x14ac:dyDescent="0.2">
      <c r="A1682" s="27">
        <v>43031</v>
      </c>
      <c r="B1682" s="27">
        <v>43033</v>
      </c>
      <c r="C1682" t="s">
        <v>685</v>
      </c>
      <c r="D1682" s="27">
        <v>44119</v>
      </c>
      <c r="E1682" s="26">
        <v>8975810</v>
      </c>
      <c r="F1682" s="26">
        <f t="shared" si="26"/>
        <v>8.9758099999999992</v>
      </c>
      <c r="G1682" t="s">
        <v>105</v>
      </c>
    </row>
    <row r="1683" spans="1:7" x14ac:dyDescent="0.2">
      <c r="A1683" s="27">
        <v>43032</v>
      </c>
      <c r="B1683" s="27">
        <v>43034</v>
      </c>
      <c r="C1683" t="s">
        <v>682</v>
      </c>
      <c r="D1683" s="27">
        <v>43201</v>
      </c>
      <c r="E1683" s="26">
        <v>4726000</v>
      </c>
      <c r="F1683" s="26">
        <f t="shared" si="26"/>
        <v>4.726</v>
      </c>
      <c r="G1683" t="s">
        <v>397</v>
      </c>
    </row>
    <row r="1684" spans="1:7" x14ac:dyDescent="0.2">
      <c r="A1684" s="27">
        <v>43032</v>
      </c>
      <c r="B1684" s="27">
        <v>43034</v>
      </c>
      <c r="C1684" t="s">
        <v>611</v>
      </c>
      <c r="D1684" s="27">
        <v>43600</v>
      </c>
      <c r="E1684" s="26">
        <v>6230000</v>
      </c>
      <c r="F1684" s="26">
        <f t="shared" si="26"/>
        <v>6.23</v>
      </c>
      <c r="G1684" t="s">
        <v>396</v>
      </c>
    </row>
    <row r="1685" spans="1:7" x14ac:dyDescent="0.2">
      <c r="A1685" s="27">
        <v>43032</v>
      </c>
      <c r="B1685" s="27">
        <v>43034</v>
      </c>
      <c r="C1685" t="s">
        <v>612</v>
      </c>
      <c r="D1685" s="27">
        <v>44331</v>
      </c>
      <c r="E1685" s="26">
        <v>1395000</v>
      </c>
      <c r="F1685" s="26">
        <f t="shared" si="26"/>
        <v>1.395</v>
      </c>
      <c r="G1685" t="s">
        <v>396</v>
      </c>
    </row>
    <row r="1686" spans="1:7" x14ac:dyDescent="0.2">
      <c r="A1686" s="27">
        <v>43032</v>
      </c>
      <c r="B1686" s="27">
        <v>43034</v>
      </c>
      <c r="C1686" t="s">
        <v>555</v>
      </c>
      <c r="D1686" s="27">
        <v>45153</v>
      </c>
      <c r="E1686" s="26">
        <v>733100</v>
      </c>
      <c r="F1686" s="26">
        <f t="shared" si="26"/>
        <v>0.73309999999999997</v>
      </c>
      <c r="G1686" t="s">
        <v>396</v>
      </c>
    </row>
    <row r="1687" spans="1:7" x14ac:dyDescent="0.2">
      <c r="A1687" s="27">
        <v>43032</v>
      </c>
      <c r="B1687" s="27">
        <v>43034</v>
      </c>
      <c r="C1687" t="s">
        <v>570</v>
      </c>
      <c r="D1687" s="27">
        <v>48167</v>
      </c>
      <c r="E1687" s="26">
        <v>790600</v>
      </c>
      <c r="F1687" s="26">
        <f t="shared" si="26"/>
        <v>0.79059999999999997</v>
      </c>
      <c r="G1687" t="s">
        <v>396</v>
      </c>
    </row>
    <row r="1688" spans="1:7" x14ac:dyDescent="0.2">
      <c r="A1688" s="27">
        <v>43039</v>
      </c>
      <c r="B1688" s="27">
        <v>43041</v>
      </c>
      <c r="C1688" t="s">
        <v>635</v>
      </c>
      <c r="D1688" s="27">
        <v>43133</v>
      </c>
      <c r="E1688" s="26">
        <v>5150000</v>
      </c>
      <c r="F1688" s="26">
        <f t="shared" si="26"/>
        <v>5.15</v>
      </c>
      <c r="G1688" t="s">
        <v>324</v>
      </c>
    </row>
    <row r="1689" spans="1:7" x14ac:dyDescent="0.2">
      <c r="A1689" s="27">
        <v>43039</v>
      </c>
      <c r="B1689" s="27">
        <v>43041</v>
      </c>
      <c r="C1689" t="s">
        <v>673</v>
      </c>
      <c r="D1689" s="27">
        <v>43132</v>
      </c>
      <c r="E1689" s="26">
        <v>4315000</v>
      </c>
      <c r="F1689" s="26">
        <f t="shared" si="26"/>
        <v>4.3150000000000004</v>
      </c>
      <c r="G1689" t="s">
        <v>324</v>
      </c>
    </row>
    <row r="1690" spans="1:7" x14ac:dyDescent="0.2">
      <c r="A1690" s="27">
        <v>43039</v>
      </c>
      <c r="B1690" s="27">
        <v>43041</v>
      </c>
      <c r="C1690" t="s">
        <v>300</v>
      </c>
      <c r="D1690" s="27">
        <v>44696</v>
      </c>
      <c r="E1690" s="26">
        <v>7035000</v>
      </c>
      <c r="F1690" s="26">
        <f t="shared" si="26"/>
        <v>7.0350000000000001</v>
      </c>
      <c r="G1690" t="s">
        <v>103</v>
      </c>
    </row>
    <row r="1691" spans="1:7" x14ac:dyDescent="0.2">
      <c r="A1691" s="27">
        <v>43039</v>
      </c>
      <c r="B1691" s="27">
        <v>43041</v>
      </c>
      <c r="C1691" t="s">
        <v>290</v>
      </c>
      <c r="D1691" s="27">
        <v>46522</v>
      </c>
      <c r="E1691" s="26">
        <v>12287500</v>
      </c>
      <c r="F1691" s="26">
        <f t="shared" si="26"/>
        <v>12.2875</v>
      </c>
      <c r="G1691" t="s">
        <v>103</v>
      </c>
    </row>
    <row r="1692" spans="1:7" x14ac:dyDescent="0.2">
      <c r="A1692" s="27">
        <v>43039</v>
      </c>
      <c r="B1692" s="27">
        <v>43041</v>
      </c>
      <c r="C1692" t="s">
        <v>619</v>
      </c>
      <c r="D1692" s="27">
        <v>48441</v>
      </c>
      <c r="E1692" s="26">
        <v>12696100</v>
      </c>
      <c r="F1692" s="26">
        <f t="shared" si="26"/>
        <v>12.696099999999999</v>
      </c>
      <c r="G1692" t="s">
        <v>103</v>
      </c>
    </row>
    <row r="1693" spans="1:7" x14ac:dyDescent="0.2">
      <c r="A1693" s="27">
        <v>43046</v>
      </c>
      <c r="B1693" s="27">
        <v>43048</v>
      </c>
      <c r="C1693" t="s">
        <v>686</v>
      </c>
      <c r="D1693" s="27">
        <v>43228</v>
      </c>
      <c r="E1693" s="26">
        <v>3738300</v>
      </c>
      <c r="F1693" s="26">
        <f t="shared" si="26"/>
        <v>3.7383000000000002</v>
      </c>
      <c r="G1693" t="s">
        <v>397</v>
      </c>
    </row>
    <row r="1694" spans="1:7" x14ac:dyDescent="0.2">
      <c r="A1694" s="27">
        <v>43046</v>
      </c>
      <c r="B1694" s="27">
        <v>43048</v>
      </c>
      <c r="C1694" t="s">
        <v>611</v>
      </c>
      <c r="D1694" s="27">
        <v>43600</v>
      </c>
      <c r="E1694" s="26">
        <v>5515000</v>
      </c>
      <c r="F1694" s="26">
        <f t="shared" si="26"/>
        <v>5.5149999999999997</v>
      </c>
      <c r="G1694" t="s">
        <v>396</v>
      </c>
    </row>
    <row r="1695" spans="1:7" x14ac:dyDescent="0.2">
      <c r="A1695" s="27">
        <v>43046</v>
      </c>
      <c r="B1695" s="27">
        <v>43048</v>
      </c>
      <c r="C1695" t="s">
        <v>612</v>
      </c>
      <c r="D1695" s="27">
        <v>44331</v>
      </c>
      <c r="E1695" s="26">
        <v>1858000</v>
      </c>
      <c r="F1695" s="26">
        <f t="shared" si="26"/>
        <v>1.8580000000000001</v>
      </c>
      <c r="G1695" t="s">
        <v>396</v>
      </c>
    </row>
    <row r="1696" spans="1:7" x14ac:dyDescent="0.2">
      <c r="A1696" s="27">
        <v>43046</v>
      </c>
      <c r="B1696" s="27">
        <v>43048</v>
      </c>
      <c r="C1696" t="s">
        <v>555</v>
      </c>
      <c r="D1696" s="27">
        <v>45153</v>
      </c>
      <c r="E1696" s="26">
        <v>872000</v>
      </c>
      <c r="F1696" s="26">
        <f t="shared" si="26"/>
        <v>0.872</v>
      </c>
      <c r="G1696" t="s">
        <v>396</v>
      </c>
    </row>
    <row r="1697" spans="1:7" x14ac:dyDescent="0.2">
      <c r="A1697" s="27">
        <v>43046</v>
      </c>
      <c r="B1697" s="27">
        <v>43048</v>
      </c>
      <c r="C1697" t="s">
        <v>570</v>
      </c>
      <c r="D1697" s="27">
        <v>48167</v>
      </c>
      <c r="E1697" s="26">
        <v>838700</v>
      </c>
      <c r="F1697" s="26">
        <f t="shared" si="26"/>
        <v>0.8387</v>
      </c>
      <c r="G1697" t="s">
        <v>396</v>
      </c>
    </row>
    <row r="1698" spans="1:7" x14ac:dyDescent="0.2">
      <c r="A1698" s="27">
        <v>43053</v>
      </c>
      <c r="B1698" s="27">
        <v>43055</v>
      </c>
      <c r="C1698" t="s">
        <v>687</v>
      </c>
      <c r="D1698" s="27">
        <v>43146</v>
      </c>
      <c r="E1698" s="26">
        <v>3900000</v>
      </c>
      <c r="F1698" s="26">
        <f t="shared" si="26"/>
        <v>3.9</v>
      </c>
      <c r="G1698" t="s">
        <v>323</v>
      </c>
    </row>
    <row r="1699" spans="1:7" x14ac:dyDescent="0.2">
      <c r="A1699" s="27">
        <v>43053</v>
      </c>
      <c r="B1699" s="27">
        <v>43055</v>
      </c>
      <c r="C1699" t="s">
        <v>688</v>
      </c>
      <c r="D1699" s="27">
        <v>43419</v>
      </c>
      <c r="E1699" s="26">
        <v>6000000</v>
      </c>
      <c r="F1699" s="26">
        <f t="shared" si="26"/>
        <v>6</v>
      </c>
      <c r="G1699" t="s">
        <v>324</v>
      </c>
    </row>
    <row r="1700" spans="1:7" x14ac:dyDescent="0.2">
      <c r="A1700" s="27">
        <v>43053</v>
      </c>
      <c r="B1700" s="27">
        <v>43055</v>
      </c>
      <c r="C1700" t="s">
        <v>300</v>
      </c>
      <c r="D1700" s="27">
        <v>44696</v>
      </c>
      <c r="E1700" s="26">
        <v>9775500</v>
      </c>
      <c r="F1700" s="26">
        <f t="shared" si="26"/>
        <v>9.7754999999999992</v>
      </c>
      <c r="G1700" t="s">
        <v>103</v>
      </c>
    </row>
    <row r="1701" spans="1:7" x14ac:dyDescent="0.2">
      <c r="A1701" s="27">
        <v>43053</v>
      </c>
      <c r="B1701" s="27">
        <v>43055</v>
      </c>
      <c r="C1701" t="s">
        <v>290</v>
      </c>
      <c r="D1701" s="27">
        <v>46522</v>
      </c>
      <c r="E1701" s="26">
        <v>9487500</v>
      </c>
      <c r="F1701" s="26">
        <f t="shared" si="26"/>
        <v>9.4875000000000007</v>
      </c>
      <c r="G1701" t="s">
        <v>103</v>
      </c>
    </row>
    <row r="1702" spans="1:7" x14ac:dyDescent="0.2">
      <c r="A1702" s="27">
        <v>43053</v>
      </c>
      <c r="B1702" s="27">
        <v>43055</v>
      </c>
      <c r="C1702" t="s">
        <v>674</v>
      </c>
      <c r="D1702" s="27">
        <v>50540</v>
      </c>
      <c r="E1702" s="26">
        <v>9760500</v>
      </c>
      <c r="F1702" s="26">
        <f t="shared" si="26"/>
        <v>9.7605000000000004</v>
      </c>
      <c r="G1702" t="s">
        <v>103</v>
      </c>
    </row>
    <row r="1703" spans="1:7" x14ac:dyDescent="0.2">
      <c r="A1703" s="27">
        <v>43060</v>
      </c>
      <c r="B1703" s="27">
        <v>43062</v>
      </c>
      <c r="C1703" t="s">
        <v>686</v>
      </c>
      <c r="D1703" s="27">
        <v>43228</v>
      </c>
      <c r="E1703" s="26">
        <v>4275000</v>
      </c>
      <c r="F1703" s="26">
        <f t="shared" si="26"/>
        <v>4.2750000000000004</v>
      </c>
      <c r="G1703" t="s">
        <v>397</v>
      </c>
    </row>
    <row r="1704" spans="1:7" x14ac:dyDescent="0.2">
      <c r="A1704" s="27">
        <v>43060</v>
      </c>
      <c r="B1704" s="27">
        <v>43062</v>
      </c>
      <c r="C1704" t="s">
        <v>611</v>
      </c>
      <c r="D1704" s="27">
        <v>43600</v>
      </c>
      <c r="E1704" s="26">
        <v>5977000</v>
      </c>
      <c r="F1704" s="26">
        <f t="shared" si="26"/>
        <v>5.9770000000000003</v>
      </c>
      <c r="G1704" t="s">
        <v>396</v>
      </c>
    </row>
    <row r="1705" spans="1:7" x14ac:dyDescent="0.2">
      <c r="A1705" s="27">
        <v>43060</v>
      </c>
      <c r="B1705" s="27">
        <v>43062</v>
      </c>
      <c r="C1705" t="s">
        <v>612</v>
      </c>
      <c r="D1705" s="27">
        <v>44331</v>
      </c>
      <c r="E1705" s="26">
        <v>2460500</v>
      </c>
      <c r="F1705" s="26">
        <f t="shared" si="26"/>
        <v>2.4605000000000001</v>
      </c>
      <c r="G1705" t="s">
        <v>396</v>
      </c>
    </row>
    <row r="1706" spans="1:7" x14ac:dyDescent="0.2">
      <c r="A1706" s="27">
        <v>43060</v>
      </c>
      <c r="B1706" s="27">
        <v>43062</v>
      </c>
      <c r="C1706" t="s">
        <v>555</v>
      </c>
      <c r="D1706" s="27">
        <v>45153</v>
      </c>
      <c r="E1706" s="26">
        <v>1395000</v>
      </c>
      <c r="F1706" s="26">
        <f t="shared" si="26"/>
        <v>1.395</v>
      </c>
      <c r="G1706" t="s">
        <v>396</v>
      </c>
    </row>
    <row r="1707" spans="1:7" x14ac:dyDescent="0.2">
      <c r="A1707" s="27">
        <v>43060</v>
      </c>
      <c r="B1707" s="27">
        <v>43062</v>
      </c>
      <c r="C1707" t="s">
        <v>570</v>
      </c>
      <c r="D1707" s="27">
        <v>48167</v>
      </c>
      <c r="E1707" s="26">
        <v>1565700</v>
      </c>
      <c r="F1707" s="26">
        <f t="shared" si="26"/>
        <v>1.5657000000000001</v>
      </c>
      <c r="G1707" t="s">
        <v>396</v>
      </c>
    </row>
    <row r="1708" spans="1:7" x14ac:dyDescent="0.2">
      <c r="A1708" s="27">
        <v>43096</v>
      </c>
      <c r="B1708" s="27">
        <v>43098</v>
      </c>
      <c r="C1708" t="s">
        <v>689</v>
      </c>
      <c r="D1708" s="27">
        <v>43187</v>
      </c>
      <c r="E1708" s="26">
        <v>10107290</v>
      </c>
      <c r="F1708" s="26">
        <f t="shared" si="26"/>
        <v>10.107290000000001</v>
      </c>
      <c r="G1708" t="s">
        <v>112</v>
      </c>
    </row>
    <row r="1709" spans="1:7" x14ac:dyDescent="0.2">
      <c r="A1709" s="27">
        <v>43073</v>
      </c>
      <c r="B1709" s="27">
        <v>43080</v>
      </c>
      <c r="C1709" t="s">
        <v>690</v>
      </c>
      <c r="D1709" s="27">
        <v>44937</v>
      </c>
      <c r="E1709" s="26">
        <v>31643456</v>
      </c>
      <c r="F1709" s="26">
        <f t="shared" si="26"/>
        <v>31.643456</v>
      </c>
      <c r="G1709" t="s">
        <v>395</v>
      </c>
    </row>
    <row r="1710" spans="1:7" x14ac:dyDescent="0.2">
      <c r="A1710" s="27">
        <v>43073</v>
      </c>
      <c r="B1710" s="27">
        <v>43080</v>
      </c>
      <c r="C1710" t="s">
        <v>692</v>
      </c>
      <c r="D1710" s="27">
        <v>46763</v>
      </c>
      <c r="E1710" s="26">
        <v>38159082</v>
      </c>
      <c r="F1710" s="26">
        <f t="shared" si="26"/>
        <v>38.159081999999998</v>
      </c>
      <c r="G1710" t="s">
        <v>395</v>
      </c>
    </row>
    <row r="1711" spans="1:7" x14ac:dyDescent="0.2">
      <c r="A1711" s="27">
        <v>43073</v>
      </c>
      <c r="B1711" s="27">
        <v>43080</v>
      </c>
      <c r="C1711" t="s">
        <v>693</v>
      </c>
      <c r="D1711" s="27">
        <v>54068</v>
      </c>
      <c r="E1711" s="26">
        <v>64709242</v>
      </c>
      <c r="F1711" s="26">
        <f t="shared" si="26"/>
        <v>64.709242000000003</v>
      </c>
      <c r="G1711" t="s">
        <v>395</v>
      </c>
    </row>
    <row r="1712" spans="1:7" x14ac:dyDescent="0.2">
      <c r="A1712" s="27">
        <v>43103</v>
      </c>
      <c r="B1712" s="27">
        <v>43105</v>
      </c>
      <c r="C1712" t="s">
        <v>694</v>
      </c>
      <c r="D1712" s="27">
        <v>43194</v>
      </c>
      <c r="E1712" s="26">
        <v>13675000</v>
      </c>
      <c r="F1712" s="26">
        <f t="shared" si="26"/>
        <v>13.675000000000001</v>
      </c>
      <c r="G1712" t="s">
        <v>323</v>
      </c>
    </row>
    <row r="1713" spans="1:7" x14ac:dyDescent="0.2">
      <c r="A1713" s="27">
        <v>43103</v>
      </c>
      <c r="B1713" s="27">
        <v>43105</v>
      </c>
      <c r="C1713" t="s">
        <v>695</v>
      </c>
      <c r="D1713" s="27">
        <v>43469</v>
      </c>
      <c r="E1713" s="26">
        <v>13415000</v>
      </c>
      <c r="F1713" s="26">
        <f t="shared" si="26"/>
        <v>13.414999999999999</v>
      </c>
      <c r="G1713" t="s">
        <v>324</v>
      </c>
    </row>
    <row r="1714" spans="1:7" x14ac:dyDescent="0.2">
      <c r="A1714" s="27">
        <v>43103</v>
      </c>
      <c r="B1714" s="27">
        <v>43105</v>
      </c>
      <c r="C1714" t="s">
        <v>375</v>
      </c>
      <c r="D1714" s="27">
        <v>45061</v>
      </c>
      <c r="E1714" s="26">
        <v>21474000</v>
      </c>
      <c r="F1714" s="26">
        <f t="shared" si="26"/>
        <v>21.474</v>
      </c>
      <c r="G1714" t="s">
        <v>103</v>
      </c>
    </row>
    <row r="1715" spans="1:7" x14ac:dyDescent="0.2">
      <c r="A1715" s="27">
        <v>43103</v>
      </c>
      <c r="B1715" s="27">
        <v>43105</v>
      </c>
      <c r="C1715" t="s">
        <v>376</v>
      </c>
      <c r="D1715" s="27">
        <v>46888</v>
      </c>
      <c r="E1715" s="26">
        <v>23704400</v>
      </c>
      <c r="F1715" s="26">
        <f t="shared" si="26"/>
        <v>23.7044</v>
      </c>
      <c r="G1715" t="s">
        <v>103</v>
      </c>
    </row>
    <row r="1716" spans="1:7" x14ac:dyDescent="0.2">
      <c r="A1716" s="27">
        <v>43103</v>
      </c>
      <c r="B1716" s="27">
        <v>43105</v>
      </c>
      <c r="C1716" t="s">
        <v>674</v>
      </c>
      <c r="D1716" s="27">
        <v>50540</v>
      </c>
      <c r="E1716" s="26">
        <v>13940000</v>
      </c>
      <c r="F1716" s="26">
        <f t="shared" si="26"/>
        <v>13.94</v>
      </c>
      <c r="G1716" t="s">
        <v>103</v>
      </c>
    </row>
    <row r="1717" spans="1:7" x14ac:dyDescent="0.2">
      <c r="A1717" s="27">
        <v>43109</v>
      </c>
      <c r="B1717" s="27">
        <v>43111</v>
      </c>
      <c r="C1717" t="s">
        <v>696</v>
      </c>
      <c r="D1717" s="27">
        <v>43291</v>
      </c>
      <c r="E1717" s="26">
        <v>10640000</v>
      </c>
      <c r="F1717" s="26">
        <f t="shared" si="26"/>
        <v>10.64</v>
      </c>
      <c r="G1717" t="s">
        <v>397</v>
      </c>
    </row>
    <row r="1718" spans="1:7" x14ac:dyDescent="0.2">
      <c r="A1718" s="27">
        <v>43109</v>
      </c>
      <c r="B1718" s="27">
        <v>43111</v>
      </c>
      <c r="C1718" t="s">
        <v>676</v>
      </c>
      <c r="D1718" s="27">
        <v>43905</v>
      </c>
      <c r="E1718" s="26">
        <v>7198000</v>
      </c>
      <c r="F1718" s="26">
        <f t="shared" si="26"/>
        <v>7.1980000000000004</v>
      </c>
      <c r="G1718" t="s">
        <v>396</v>
      </c>
    </row>
    <row r="1719" spans="1:7" x14ac:dyDescent="0.2">
      <c r="A1719" s="27">
        <v>43109</v>
      </c>
      <c r="B1719" s="27">
        <v>43111</v>
      </c>
      <c r="C1719" t="s">
        <v>331</v>
      </c>
      <c r="D1719" s="27">
        <v>44576</v>
      </c>
      <c r="E1719" s="26">
        <v>3062000</v>
      </c>
      <c r="F1719" s="26">
        <f t="shared" si="26"/>
        <v>3.0619999999999998</v>
      </c>
      <c r="G1719" t="s">
        <v>396</v>
      </c>
    </row>
    <row r="1720" spans="1:7" x14ac:dyDescent="0.2">
      <c r="A1720" s="27">
        <v>43109</v>
      </c>
      <c r="B1720" s="27">
        <v>43111</v>
      </c>
      <c r="C1720" t="s">
        <v>697</v>
      </c>
      <c r="D1720" s="27">
        <v>45945</v>
      </c>
      <c r="E1720" s="26">
        <v>3541000</v>
      </c>
      <c r="F1720" s="26">
        <f t="shared" si="26"/>
        <v>3.5409999999999999</v>
      </c>
      <c r="G1720" t="s">
        <v>396</v>
      </c>
    </row>
    <row r="1721" spans="1:7" x14ac:dyDescent="0.2">
      <c r="A1721" s="27">
        <v>43109</v>
      </c>
      <c r="B1721" s="27">
        <v>43111</v>
      </c>
      <c r="C1721" t="s">
        <v>570</v>
      </c>
      <c r="D1721" s="27">
        <v>48167</v>
      </c>
      <c r="E1721" s="26">
        <v>6136000</v>
      </c>
      <c r="F1721" s="26">
        <f t="shared" si="26"/>
        <v>6.1360000000000001</v>
      </c>
      <c r="G1721" t="s">
        <v>396</v>
      </c>
    </row>
    <row r="1722" spans="1:7" x14ac:dyDescent="0.2">
      <c r="A1722" s="27">
        <v>43109</v>
      </c>
      <c r="B1722" s="27">
        <v>43111</v>
      </c>
      <c r="C1722" t="s">
        <v>337</v>
      </c>
      <c r="D1722" s="27">
        <v>50086</v>
      </c>
      <c r="E1722" s="26">
        <v>1700000</v>
      </c>
      <c r="F1722" s="26">
        <f t="shared" si="26"/>
        <v>1.7</v>
      </c>
      <c r="G1722" t="s">
        <v>396</v>
      </c>
    </row>
    <row r="1723" spans="1:7" x14ac:dyDescent="0.2">
      <c r="A1723" s="27">
        <v>43116</v>
      </c>
      <c r="B1723" s="27">
        <v>43118</v>
      </c>
      <c r="C1723" t="s">
        <v>698</v>
      </c>
      <c r="D1723" s="27">
        <v>43207</v>
      </c>
      <c r="E1723" s="26">
        <v>15225000</v>
      </c>
      <c r="F1723" s="26">
        <f t="shared" si="26"/>
        <v>15.225</v>
      </c>
      <c r="G1723" t="s">
        <v>323</v>
      </c>
    </row>
    <row r="1724" spans="1:7" x14ac:dyDescent="0.2">
      <c r="A1724" s="27">
        <v>43116</v>
      </c>
      <c r="B1724" s="27">
        <v>43118</v>
      </c>
      <c r="C1724" t="s">
        <v>695</v>
      </c>
      <c r="D1724" s="27">
        <v>43469</v>
      </c>
      <c r="E1724" s="26">
        <v>13996000</v>
      </c>
      <c r="F1724" s="26">
        <f t="shared" si="26"/>
        <v>13.996</v>
      </c>
      <c r="G1724" t="s">
        <v>324</v>
      </c>
    </row>
    <row r="1725" spans="1:7" x14ac:dyDescent="0.2">
      <c r="A1725" s="27">
        <v>43116</v>
      </c>
      <c r="B1725" s="27">
        <v>43118</v>
      </c>
      <c r="C1725" t="s">
        <v>376</v>
      </c>
      <c r="D1725" s="27">
        <v>46888</v>
      </c>
      <c r="E1725" s="26">
        <v>13105500</v>
      </c>
      <c r="F1725" s="26">
        <f t="shared" si="26"/>
        <v>13.105499999999999</v>
      </c>
      <c r="G1725" t="s">
        <v>103</v>
      </c>
    </row>
    <row r="1726" spans="1:7" x14ac:dyDescent="0.2">
      <c r="A1726" s="27">
        <v>43116</v>
      </c>
      <c r="B1726" s="27">
        <v>43118</v>
      </c>
      <c r="C1726" t="s">
        <v>377</v>
      </c>
      <c r="D1726" s="27">
        <v>48714</v>
      </c>
      <c r="E1726" s="26">
        <v>15247000</v>
      </c>
      <c r="F1726" s="26">
        <f t="shared" si="26"/>
        <v>15.247</v>
      </c>
      <c r="G1726" t="s">
        <v>103</v>
      </c>
    </row>
    <row r="1727" spans="1:7" x14ac:dyDescent="0.2">
      <c r="A1727" s="27">
        <v>43116</v>
      </c>
      <c r="B1727" s="27">
        <v>43118</v>
      </c>
      <c r="C1727" t="s">
        <v>674</v>
      </c>
      <c r="D1727" s="27">
        <v>50540</v>
      </c>
      <c r="E1727" s="26">
        <v>14894000</v>
      </c>
      <c r="F1727" s="26">
        <f t="shared" si="26"/>
        <v>14.894</v>
      </c>
      <c r="G1727" t="s">
        <v>103</v>
      </c>
    </row>
    <row r="1728" spans="1:7" x14ac:dyDescent="0.2">
      <c r="A1728" s="27">
        <v>43123</v>
      </c>
      <c r="B1728" s="27">
        <v>43125</v>
      </c>
      <c r="C1728" t="s">
        <v>696</v>
      </c>
      <c r="D1728" s="27">
        <v>43291</v>
      </c>
      <c r="E1728" s="26">
        <v>14729000</v>
      </c>
      <c r="F1728" s="26">
        <f t="shared" si="26"/>
        <v>14.728999999999999</v>
      </c>
      <c r="G1728" t="s">
        <v>397</v>
      </c>
    </row>
    <row r="1729" spans="1:7" x14ac:dyDescent="0.2">
      <c r="A1729" s="27">
        <v>43123</v>
      </c>
      <c r="B1729" s="27">
        <v>43125</v>
      </c>
      <c r="C1729" t="s">
        <v>676</v>
      </c>
      <c r="D1729" s="27">
        <v>43905</v>
      </c>
      <c r="E1729" s="26">
        <v>6061000</v>
      </c>
      <c r="F1729" s="26">
        <f t="shared" si="26"/>
        <v>6.0609999999999999</v>
      </c>
      <c r="G1729" t="s">
        <v>396</v>
      </c>
    </row>
    <row r="1730" spans="1:7" x14ac:dyDescent="0.2">
      <c r="A1730" s="27">
        <v>43123</v>
      </c>
      <c r="B1730" s="27">
        <v>43125</v>
      </c>
      <c r="C1730" t="s">
        <v>331</v>
      </c>
      <c r="D1730" s="27">
        <v>44576</v>
      </c>
      <c r="E1730" s="26">
        <v>1685000</v>
      </c>
      <c r="F1730" s="26">
        <f t="shared" si="26"/>
        <v>1.6850000000000001</v>
      </c>
      <c r="G1730" t="s">
        <v>396</v>
      </c>
    </row>
    <row r="1731" spans="1:7" x14ac:dyDescent="0.2">
      <c r="A1731" s="27">
        <v>43123</v>
      </c>
      <c r="B1731" s="27">
        <v>43125</v>
      </c>
      <c r="C1731" t="s">
        <v>697</v>
      </c>
      <c r="D1731" s="27">
        <v>45945</v>
      </c>
      <c r="E1731" s="26">
        <v>936500</v>
      </c>
      <c r="F1731" s="26">
        <f t="shared" ref="F1731:F1794" si="27">E1731/1000000</f>
        <v>0.9365</v>
      </c>
      <c r="G1731" t="s">
        <v>396</v>
      </c>
    </row>
    <row r="1732" spans="1:7" x14ac:dyDescent="0.2">
      <c r="A1732" s="27">
        <v>43123</v>
      </c>
      <c r="B1732" s="27">
        <v>43125</v>
      </c>
      <c r="C1732" t="s">
        <v>570</v>
      </c>
      <c r="D1732" s="27">
        <v>48167</v>
      </c>
      <c r="E1732" s="26">
        <v>1783700</v>
      </c>
      <c r="F1732" s="26">
        <f t="shared" si="27"/>
        <v>1.7837000000000001</v>
      </c>
      <c r="G1732" t="s">
        <v>396</v>
      </c>
    </row>
    <row r="1733" spans="1:7" x14ac:dyDescent="0.2">
      <c r="A1733" s="27">
        <v>43123</v>
      </c>
      <c r="B1733" s="27">
        <v>43125</v>
      </c>
      <c r="C1733" t="s">
        <v>337</v>
      </c>
      <c r="D1733" s="27">
        <v>50086</v>
      </c>
      <c r="E1733" s="26">
        <v>2797000</v>
      </c>
      <c r="F1733" s="26">
        <f t="shared" si="27"/>
        <v>2.7970000000000002</v>
      </c>
      <c r="G1733" t="s">
        <v>396</v>
      </c>
    </row>
    <row r="1734" spans="1:7" x14ac:dyDescent="0.2">
      <c r="A1734" s="27">
        <v>43130</v>
      </c>
      <c r="B1734" s="27">
        <v>43132</v>
      </c>
      <c r="C1734" t="s">
        <v>699</v>
      </c>
      <c r="D1734" s="27">
        <v>43207</v>
      </c>
      <c r="E1734" s="26">
        <v>10501000</v>
      </c>
      <c r="F1734" s="26">
        <f t="shared" si="27"/>
        <v>10.500999999999999</v>
      </c>
      <c r="G1734" t="s">
        <v>323</v>
      </c>
    </row>
    <row r="1735" spans="1:7" x14ac:dyDescent="0.2">
      <c r="A1735" s="27">
        <v>43130</v>
      </c>
      <c r="B1735" s="27">
        <v>43132</v>
      </c>
      <c r="C1735" t="s">
        <v>700</v>
      </c>
      <c r="D1735" s="27">
        <v>43469</v>
      </c>
      <c r="E1735" s="26">
        <v>16025000</v>
      </c>
      <c r="F1735" s="26">
        <f t="shared" si="27"/>
        <v>16.024999999999999</v>
      </c>
      <c r="G1735" t="s">
        <v>324</v>
      </c>
    </row>
    <row r="1736" spans="1:7" x14ac:dyDescent="0.2">
      <c r="A1736" s="27">
        <v>43130</v>
      </c>
      <c r="B1736" s="27">
        <v>43132</v>
      </c>
      <c r="C1736" t="s">
        <v>375</v>
      </c>
      <c r="D1736" s="27">
        <v>45061</v>
      </c>
      <c r="E1736" s="26">
        <v>9541800</v>
      </c>
      <c r="F1736" s="26">
        <f t="shared" si="27"/>
        <v>9.5418000000000003</v>
      </c>
      <c r="G1736" t="s">
        <v>103</v>
      </c>
    </row>
    <row r="1737" spans="1:7" x14ac:dyDescent="0.2">
      <c r="A1737" s="27">
        <v>43130</v>
      </c>
      <c r="B1737" s="27">
        <v>43132</v>
      </c>
      <c r="C1737" t="s">
        <v>376</v>
      </c>
      <c r="D1737" s="27">
        <v>46888</v>
      </c>
      <c r="E1737" s="26">
        <v>8175000</v>
      </c>
      <c r="F1737" s="26">
        <f t="shared" si="27"/>
        <v>8.1750000000000007</v>
      </c>
      <c r="G1737" t="s">
        <v>103</v>
      </c>
    </row>
    <row r="1738" spans="1:7" x14ac:dyDescent="0.2">
      <c r="A1738" s="27">
        <v>43130</v>
      </c>
      <c r="B1738" s="27">
        <v>43132</v>
      </c>
      <c r="C1738" t="s">
        <v>377</v>
      </c>
      <c r="D1738" s="27">
        <v>48714</v>
      </c>
      <c r="E1738" s="26">
        <v>2987400</v>
      </c>
      <c r="F1738" s="26">
        <f t="shared" si="27"/>
        <v>2.9874000000000001</v>
      </c>
      <c r="G1738" t="s">
        <v>103</v>
      </c>
    </row>
    <row r="1739" spans="1:7" x14ac:dyDescent="0.2">
      <c r="A1739" s="27">
        <v>43137</v>
      </c>
      <c r="B1739" s="27">
        <v>43139</v>
      </c>
      <c r="C1739" t="s">
        <v>701</v>
      </c>
      <c r="D1739" s="27">
        <v>43319</v>
      </c>
      <c r="E1739" s="26">
        <v>9853000</v>
      </c>
      <c r="F1739" s="26">
        <f t="shared" si="27"/>
        <v>9.8529999999999998</v>
      </c>
      <c r="G1739" t="s">
        <v>397</v>
      </c>
    </row>
    <row r="1740" spans="1:7" x14ac:dyDescent="0.2">
      <c r="A1740" s="27">
        <v>43137</v>
      </c>
      <c r="B1740" s="27">
        <v>43139</v>
      </c>
      <c r="C1740" t="s">
        <v>676</v>
      </c>
      <c r="D1740" s="27">
        <v>43905</v>
      </c>
      <c r="E1740" s="26">
        <v>5638000</v>
      </c>
      <c r="F1740" s="26">
        <f t="shared" si="27"/>
        <v>5.6379999999999999</v>
      </c>
      <c r="G1740" t="s">
        <v>396</v>
      </c>
    </row>
    <row r="1741" spans="1:7" x14ac:dyDescent="0.2">
      <c r="A1741" s="27">
        <v>43137</v>
      </c>
      <c r="B1741" s="27">
        <v>43139</v>
      </c>
      <c r="C1741" t="s">
        <v>331</v>
      </c>
      <c r="D1741" s="27">
        <v>44576</v>
      </c>
      <c r="E1741" s="26">
        <v>1102000</v>
      </c>
      <c r="F1741" s="26">
        <f t="shared" si="27"/>
        <v>1.1020000000000001</v>
      </c>
      <c r="G1741" t="s">
        <v>396</v>
      </c>
    </row>
    <row r="1742" spans="1:7" x14ac:dyDescent="0.2">
      <c r="A1742" s="27">
        <v>43137</v>
      </c>
      <c r="B1742" s="27">
        <v>43139</v>
      </c>
      <c r="C1742" t="s">
        <v>697</v>
      </c>
      <c r="D1742" s="27">
        <v>45945</v>
      </c>
      <c r="E1742" s="26">
        <v>844500</v>
      </c>
      <c r="F1742" s="26">
        <f t="shared" si="27"/>
        <v>0.84450000000000003</v>
      </c>
      <c r="G1742" t="s">
        <v>396</v>
      </c>
    </row>
    <row r="1743" spans="1:7" x14ac:dyDescent="0.2">
      <c r="A1743" s="27">
        <v>43137</v>
      </c>
      <c r="B1743" s="27">
        <v>43139</v>
      </c>
      <c r="C1743" t="s">
        <v>570</v>
      </c>
      <c r="D1743" s="27">
        <v>48167</v>
      </c>
      <c r="E1743" s="26">
        <v>1017600</v>
      </c>
      <c r="F1743" s="26">
        <f t="shared" si="27"/>
        <v>1.0176000000000001</v>
      </c>
      <c r="G1743" t="s">
        <v>396</v>
      </c>
    </row>
    <row r="1744" spans="1:7" x14ac:dyDescent="0.2">
      <c r="A1744" s="27">
        <v>43137</v>
      </c>
      <c r="B1744" s="27">
        <v>43139</v>
      </c>
      <c r="C1744" t="s">
        <v>337</v>
      </c>
      <c r="D1744" s="27">
        <v>50086</v>
      </c>
      <c r="E1744" s="26">
        <v>1690000</v>
      </c>
      <c r="F1744" s="26">
        <f t="shared" si="27"/>
        <v>1.69</v>
      </c>
      <c r="G1744" t="s">
        <v>396</v>
      </c>
    </row>
    <row r="1745" spans="1:7" x14ac:dyDescent="0.2">
      <c r="A1745" s="27">
        <v>43144</v>
      </c>
      <c r="B1745" s="27">
        <v>43146</v>
      </c>
      <c r="C1745" t="s">
        <v>702</v>
      </c>
      <c r="D1745" s="27">
        <v>43207</v>
      </c>
      <c r="E1745" s="26">
        <v>10045000</v>
      </c>
      <c r="F1745" s="26">
        <f t="shared" si="27"/>
        <v>10.045</v>
      </c>
      <c r="G1745" t="s">
        <v>323</v>
      </c>
    </row>
    <row r="1746" spans="1:7" x14ac:dyDescent="0.2">
      <c r="A1746" s="27">
        <v>43144</v>
      </c>
      <c r="B1746" s="27">
        <v>43146</v>
      </c>
      <c r="C1746" t="s">
        <v>703</v>
      </c>
      <c r="D1746" s="27">
        <v>43469</v>
      </c>
      <c r="E1746" s="26">
        <v>16990000</v>
      </c>
      <c r="F1746" s="26">
        <f t="shared" si="27"/>
        <v>16.989999999999998</v>
      </c>
      <c r="G1746" t="s">
        <v>324</v>
      </c>
    </row>
    <row r="1747" spans="1:7" x14ac:dyDescent="0.2">
      <c r="A1747" s="27">
        <v>43144</v>
      </c>
      <c r="B1747" s="27">
        <v>43146</v>
      </c>
      <c r="C1747" t="s">
        <v>376</v>
      </c>
      <c r="D1747" s="27">
        <v>46888</v>
      </c>
      <c r="E1747" s="26">
        <v>9650000</v>
      </c>
      <c r="F1747" s="26">
        <f t="shared" si="27"/>
        <v>9.65</v>
      </c>
      <c r="G1747" t="s">
        <v>103</v>
      </c>
    </row>
    <row r="1748" spans="1:7" x14ac:dyDescent="0.2">
      <c r="A1748" s="27">
        <v>43144</v>
      </c>
      <c r="B1748" s="27">
        <v>43146</v>
      </c>
      <c r="C1748" t="s">
        <v>377</v>
      </c>
      <c r="D1748" s="27">
        <v>48714</v>
      </c>
      <c r="E1748" s="26">
        <v>3618000</v>
      </c>
      <c r="F1748" s="26">
        <f t="shared" si="27"/>
        <v>3.6179999999999999</v>
      </c>
      <c r="G1748" t="s">
        <v>103</v>
      </c>
    </row>
    <row r="1749" spans="1:7" x14ac:dyDescent="0.2">
      <c r="A1749" s="27">
        <v>43144</v>
      </c>
      <c r="B1749" s="27">
        <v>43146</v>
      </c>
      <c r="C1749" t="s">
        <v>674</v>
      </c>
      <c r="D1749" s="27">
        <v>50540</v>
      </c>
      <c r="E1749" s="26">
        <v>5543900</v>
      </c>
      <c r="F1749" s="26">
        <f t="shared" si="27"/>
        <v>5.5438999999999998</v>
      </c>
      <c r="G1749" t="s">
        <v>103</v>
      </c>
    </row>
    <row r="1750" spans="1:7" x14ac:dyDescent="0.2">
      <c r="A1750" s="27">
        <v>43144</v>
      </c>
      <c r="B1750" s="27">
        <v>43146</v>
      </c>
      <c r="C1750" t="s">
        <v>612</v>
      </c>
      <c r="D1750" s="27">
        <v>44331</v>
      </c>
      <c r="E1750" s="26">
        <v>250000</v>
      </c>
      <c r="F1750" s="26">
        <f t="shared" si="27"/>
        <v>0.25</v>
      </c>
      <c r="G1750" t="s">
        <v>396</v>
      </c>
    </row>
    <row r="1751" spans="1:7" x14ac:dyDescent="0.2">
      <c r="A1751" s="27">
        <v>43144</v>
      </c>
      <c r="B1751" s="27">
        <v>43146</v>
      </c>
      <c r="C1751" t="s">
        <v>555</v>
      </c>
      <c r="D1751" s="27">
        <v>45153</v>
      </c>
      <c r="E1751" s="26">
        <v>500000</v>
      </c>
      <c r="F1751" s="26">
        <f t="shared" si="27"/>
        <v>0.5</v>
      </c>
      <c r="G1751" t="s">
        <v>396</v>
      </c>
    </row>
    <row r="1752" spans="1:7" x14ac:dyDescent="0.2">
      <c r="A1752" s="27">
        <v>43151</v>
      </c>
      <c r="B1752" s="27">
        <v>43153</v>
      </c>
      <c r="C1752" t="s">
        <v>701</v>
      </c>
      <c r="D1752" s="27">
        <v>43319</v>
      </c>
      <c r="E1752" s="26">
        <v>6960000</v>
      </c>
      <c r="F1752" s="26">
        <f t="shared" si="27"/>
        <v>6.96</v>
      </c>
      <c r="G1752" t="s">
        <v>397</v>
      </c>
    </row>
    <row r="1753" spans="1:7" x14ac:dyDescent="0.2">
      <c r="A1753" s="27">
        <v>43151</v>
      </c>
      <c r="B1753" s="27">
        <v>43153</v>
      </c>
      <c r="C1753" t="s">
        <v>676</v>
      </c>
      <c r="D1753" s="27">
        <v>43905</v>
      </c>
      <c r="E1753" s="26">
        <v>4937000</v>
      </c>
      <c r="F1753" s="26">
        <f t="shared" si="27"/>
        <v>4.9370000000000003</v>
      </c>
      <c r="G1753" t="s">
        <v>396</v>
      </c>
    </row>
    <row r="1754" spans="1:7" x14ac:dyDescent="0.2">
      <c r="A1754" s="27">
        <v>43151</v>
      </c>
      <c r="B1754" s="27">
        <v>43153</v>
      </c>
      <c r="C1754" t="s">
        <v>331</v>
      </c>
      <c r="D1754" s="27">
        <v>44576</v>
      </c>
      <c r="E1754" s="26">
        <v>885000</v>
      </c>
      <c r="F1754" s="26">
        <f t="shared" si="27"/>
        <v>0.88500000000000001</v>
      </c>
      <c r="G1754" t="s">
        <v>396</v>
      </c>
    </row>
    <row r="1755" spans="1:7" x14ac:dyDescent="0.2">
      <c r="A1755" s="27">
        <v>43151</v>
      </c>
      <c r="B1755" s="27">
        <v>43153</v>
      </c>
      <c r="C1755" t="s">
        <v>697</v>
      </c>
      <c r="D1755" s="27">
        <v>45945</v>
      </c>
      <c r="E1755" s="26">
        <v>209500</v>
      </c>
      <c r="F1755" s="26">
        <f t="shared" si="27"/>
        <v>0.20949999999999999</v>
      </c>
      <c r="G1755" t="s">
        <v>396</v>
      </c>
    </row>
    <row r="1756" spans="1:7" x14ac:dyDescent="0.2">
      <c r="A1756" s="27">
        <v>43151</v>
      </c>
      <c r="B1756" s="27">
        <v>43153</v>
      </c>
      <c r="C1756" t="s">
        <v>570</v>
      </c>
      <c r="D1756" s="27">
        <v>48167</v>
      </c>
      <c r="E1756" s="26">
        <v>152000</v>
      </c>
      <c r="F1756" s="26">
        <f t="shared" si="27"/>
        <v>0.152</v>
      </c>
      <c r="G1756" t="s">
        <v>396</v>
      </c>
    </row>
    <row r="1757" spans="1:7" x14ac:dyDescent="0.2">
      <c r="A1757" s="27">
        <v>43151</v>
      </c>
      <c r="B1757" s="27">
        <v>43153</v>
      </c>
      <c r="C1757" t="s">
        <v>337</v>
      </c>
      <c r="D1757" s="27">
        <v>50086</v>
      </c>
      <c r="E1757" s="26">
        <v>200000</v>
      </c>
      <c r="F1757" s="26">
        <f t="shared" si="27"/>
        <v>0.2</v>
      </c>
      <c r="G1757" t="s">
        <v>396</v>
      </c>
    </row>
    <row r="1758" spans="1:7" x14ac:dyDescent="0.2">
      <c r="A1758" s="27">
        <v>43153</v>
      </c>
      <c r="B1758" s="27">
        <v>43157</v>
      </c>
      <c r="C1758" t="s">
        <v>670</v>
      </c>
      <c r="D1758" s="27">
        <v>53888</v>
      </c>
      <c r="E1758" s="26">
        <v>500000</v>
      </c>
      <c r="F1758" s="26">
        <f t="shared" si="27"/>
        <v>0.5</v>
      </c>
      <c r="G1758" t="s">
        <v>396</v>
      </c>
    </row>
    <row r="1759" spans="1:7" x14ac:dyDescent="0.2">
      <c r="A1759" s="27">
        <v>43157</v>
      </c>
      <c r="B1759" s="27">
        <v>43159</v>
      </c>
      <c r="C1759" t="s">
        <v>676</v>
      </c>
      <c r="D1759" s="27">
        <v>43905</v>
      </c>
      <c r="E1759" s="26">
        <v>1000000</v>
      </c>
      <c r="F1759" s="26">
        <f t="shared" si="27"/>
        <v>1</v>
      </c>
      <c r="G1759" t="s">
        <v>396</v>
      </c>
    </row>
    <row r="1760" spans="1:7" x14ac:dyDescent="0.2">
      <c r="A1760" s="27">
        <v>43157</v>
      </c>
      <c r="B1760" s="27">
        <v>43159</v>
      </c>
      <c r="C1760" t="s">
        <v>331</v>
      </c>
      <c r="D1760" s="27">
        <v>44576</v>
      </c>
      <c r="E1760" s="26">
        <v>1000000</v>
      </c>
      <c r="F1760" s="26">
        <f t="shared" si="27"/>
        <v>1</v>
      </c>
      <c r="G1760" t="s">
        <v>396</v>
      </c>
    </row>
    <row r="1761" spans="1:7" x14ac:dyDescent="0.2">
      <c r="A1761" s="27">
        <v>43158</v>
      </c>
      <c r="B1761" s="27">
        <v>43160</v>
      </c>
      <c r="C1761" t="s">
        <v>704</v>
      </c>
      <c r="D1761" s="27">
        <v>43248</v>
      </c>
      <c r="E1761" s="26">
        <v>9140000</v>
      </c>
      <c r="F1761" s="26">
        <f t="shared" si="27"/>
        <v>9.14</v>
      </c>
      <c r="G1761" t="s">
        <v>323</v>
      </c>
    </row>
    <row r="1762" spans="1:7" x14ac:dyDescent="0.2">
      <c r="A1762" s="27">
        <v>43158</v>
      </c>
      <c r="B1762" s="27">
        <v>43160</v>
      </c>
      <c r="C1762" t="s">
        <v>703</v>
      </c>
      <c r="D1762" s="27">
        <v>43469</v>
      </c>
      <c r="E1762" s="26">
        <v>12480000</v>
      </c>
      <c r="F1762" s="26">
        <f t="shared" si="27"/>
        <v>12.48</v>
      </c>
      <c r="G1762" t="s">
        <v>324</v>
      </c>
    </row>
    <row r="1763" spans="1:7" x14ac:dyDescent="0.2">
      <c r="A1763" s="27">
        <v>43158</v>
      </c>
      <c r="B1763" s="27">
        <v>43160</v>
      </c>
      <c r="C1763" t="s">
        <v>375</v>
      </c>
      <c r="D1763" s="27">
        <v>45061</v>
      </c>
      <c r="E1763" s="26">
        <v>11063000</v>
      </c>
      <c r="F1763" s="26">
        <f t="shared" si="27"/>
        <v>11.063000000000001</v>
      </c>
      <c r="G1763" t="s">
        <v>103</v>
      </c>
    </row>
    <row r="1764" spans="1:7" x14ac:dyDescent="0.2">
      <c r="A1764" s="27">
        <v>43158</v>
      </c>
      <c r="B1764" s="27">
        <v>43160</v>
      </c>
      <c r="C1764" t="s">
        <v>377</v>
      </c>
      <c r="D1764" s="27">
        <v>48714</v>
      </c>
      <c r="E1764" s="26">
        <v>3074600</v>
      </c>
      <c r="F1764" s="26">
        <f t="shared" si="27"/>
        <v>3.0746000000000002</v>
      </c>
      <c r="G1764" t="s">
        <v>103</v>
      </c>
    </row>
    <row r="1765" spans="1:7" x14ac:dyDescent="0.2">
      <c r="A1765" s="27">
        <v>43158</v>
      </c>
      <c r="B1765" s="27">
        <v>43160</v>
      </c>
      <c r="C1765" t="s">
        <v>674</v>
      </c>
      <c r="D1765" s="27">
        <v>50540</v>
      </c>
      <c r="E1765" s="26">
        <v>5332300</v>
      </c>
      <c r="F1765" s="26">
        <f t="shared" si="27"/>
        <v>5.3323</v>
      </c>
      <c r="G1765" t="s">
        <v>103</v>
      </c>
    </row>
    <row r="1766" spans="1:7" x14ac:dyDescent="0.2">
      <c r="A1766" s="27">
        <v>43153</v>
      </c>
      <c r="B1766" s="27">
        <v>43160</v>
      </c>
      <c r="C1766" t="s">
        <v>705</v>
      </c>
      <c r="D1766" s="27">
        <v>44986</v>
      </c>
      <c r="E1766" s="26">
        <v>41379000</v>
      </c>
      <c r="F1766" s="26">
        <f t="shared" si="27"/>
        <v>41.378999999999998</v>
      </c>
      <c r="G1766" t="s">
        <v>763</v>
      </c>
    </row>
    <row r="1767" spans="1:7" x14ac:dyDescent="0.2">
      <c r="A1767" s="27">
        <v>43153</v>
      </c>
      <c r="B1767" s="27">
        <v>43160</v>
      </c>
      <c r="C1767" t="s">
        <v>706</v>
      </c>
      <c r="D1767" s="27">
        <v>46813</v>
      </c>
      <c r="E1767" s="26">
        <v>57930600</v>
      </c>
      <c r="F1767" s="26">
        <f t="shared" si="27"/>
        <v>57.930599999999998</v>
      </c>
      <c r="G1767" t="s">
        <v>763</v>
      </c>
    </row>
    <row r="1768" spans="1:7" x14ac:dyDescent="0.2">
      <c r="A1768" s="27">
        <v>43165</v>
      </c>
      <c r="B1768" s="27">
        <v>43167</v>
      </c>
      <c r="C1768" t="s">
        <v>707</v>
      </c>
      <c r="D1768" s="27">
        <v>43350</v>
      </c>
      <c r="E1768" s="26">
        <v>3755000</v>
      </c>
      <c r="F1768" s="26">
        <f t="shared" si="27"/>
        <v>3.7549999999999999</v>
      </c>
      <c r="G1768" t="s">
        <v>397</v>
      </c>
    </row>
    <row r="1769" spans="1:7" x14ac:dyDescent="0.2">
      <c r="A1769" s="27">
        <v>43165</v>
      </c>
      <c r="B1769" s="27">
        <v>43167</v>
      </c>
      <c r="C1769" t="s">
        <v>676</v>
      </c>
      <c r="D1769" s="27">
        <v>43905</v>
      </c>
      <c r="E1769" s="26">
        <v>2425000</v>
      </c>
      <c r="F1769" s="26">
        <f t="shared" si="27"/>
        <v>2.4249999999999998</v>
      </c>
      <c r="G1769" t="s">
        <v>396</v>
      </c>
    </row>
    <row r="1770" spans="1:7" x14ac:dyDescent="0.2">
      <c r="A1770" s="27">
        <v>43165</v>
      </c>
      <c r="B1770" s="27">
        <v>43167</v>
      </c>
      <c r="C1770" t="s">
        <v>331</v>
      </c>
      <c r="D1770" s="27">
        <v>44576</v>
      </c>
      <c r="E1770" s="26">
        <v>892000</v>
      </c>
      <c r="F1770" s="26">
        <f t="shared" si="27"/>
        <v>0.89200000000000002</v>
      </c>
      <c r="G1770" t="s">
        <v>396</v>
      </c>
    </row>
    <row r="1771" spans="1:7" x14ac:dyDescent="0.2">
      <c r="A1771" s="27">
        <v>43165</v>
      </c>
      <c r="B1771" s="27">
        <v>43167</v>
      </c>
      <c r="C1771" t="s">
        <v>697</v>
      </c>
      <c r="D1771" s="27">
        <v>45945</v>
      </c>
      <c r="E1771" s="26">
        <v>192000</v>
      </c>
      <c r="F1771" s="26">
        <f t="shared" si="27"/>
        <v>0.192</v>
      </c>
      <c r="G1771" t="s">
        <v>396</v>
      </c>
    </row>
    <row r="1772" spans="1:7" x14ac:dyDescent="0.2">
      <c r="A1772" s="27">
        <v>43165</v>
      </c>
      <c r="B1772" s="27">
        <v>43167</v>
      </c>
      <c r="C1772" t="s">
        <v>570</v>
      </c>
      <c r="D1772" s="27">
        <v>48167</v>
      </c>
      <c r="E1772" s="26">
        <v>824000</v>
      </c>
      <c r="F1772" s="26">
        <f t="shared" si="27"/>
        <v>0.82399999999999995</v>
      </c>
      <c r="G1772" t="s">
        <v>396</v>
      </c>
    </row>
    <row r="1773" spans="1:7" x14ac:dyDescent="0.2">
      <c r="A1773" s="27">
        <v>43165</v>
      </c>
      <c r="B1773" s="27">
        <v>43167</v>
      </c>
      <c r="C1773" t="s">
        <v>337</v>
      </c>
      <c r="D1773" s="27">
        <v>50086</v>
      </c>
      <c r="E1773" s="26">
        <v>527000</v>
      </c>
      <c r="F1773" s="26">
        <f t="shared" si="27"/>
        <v>0.52700000000000002</v>
      </c>
      <c r="G1773" t="s">
        <v>396</v>
      </c>
    </row>
    <row r="1774" spans="1:7" x14ac:dyDescent="0.2">
      <c r="A1774" s="27">
        <v>43165</v>
      </c>
      <c r="B1774" s="27">
        <v>43172</v>
      </c>
      <c r="C1774" t="s">
        <v>611</v>
      </c>
      <c r="D1774" s="27">
        <v>43600</v>
      </c>
      <c r="E1774" s="26">
        <v>250000</v>
      </c>
      <c r="F1774" s="26">
        <f t="shared" si="27"/>
        <v>0.25</v>
      </c>
      <c r="G1774" t="s">
        <v>396</v>
      </c>
    </row>
    <row r="1775" spans="1:7" x14ac:dyDescent="0.2">
      <c r="A1775" s="27">
        <v>43172</v>
      </c>
      <c r="B1775" s="27">
        <v>43174</v>
      </c>
      <c r="C1775" t="s">
        <v>708</v>
      </c>
      <c r="D1775" s="27">
        <v>43265</v>
      </c>
      <c r="E1775" s="26">
        <v>6575000</v>
      </c>
      <c r="F1775" s="26">
        <f t="shared" si="27"/>
        <v>6.5750000000000002</v>
      </c>
      <c r="G1775" t="s">
        <v>323</v>
      </c>
    </row>
    <row r="1776" spans="1:7" x14ac:dyDescent="0.2">
      <c r="A1776" s="27">
        <v>43172</v>
      </c>
      <c r="B1776" s="27">
        <v>43174</v>
      </c>
      <c r="C1776" t="s">
        <v>709</v>
      </c>
      <c r="D1776" s="27">
        <v>43538</v>
      </c>
      <c r="E1776" s="26">
        <v>8400000</v>
      </c>
      <c r="F1776" s="26">
        <f t="shared" si="27"/>
        <v>8.4</v>
      </c>
      <c r="G1776" t="s">
        <v>324</v>
      </c>
    </row>
    <row r="1777" spans="1:7" x14ac:dyDescent="0.2">
      <c r="A1777" s="27">
        <v>43172</v>
      </c>
      <c r="B1777" s="27">
        <v>43174</v>
      </c>
      <c r="C1777" t="s">
        <v>375</v>
      </c>
      <c r="D1777" s="27">
        <v>45061</v>
      </c>
      <c r="E1777" s="26">
        <v>6261000</v>
      </c>
      <c r="F1777" s="26">
        <f t="shared" si="27"/>
        <v>6.2610000000000001</v>
      </c>
      <c r="G1777" t="s">
        <v>103</v>
      </c>
    </row>
    <row r="1778" spans="1:7" x14ac:dyDescent="0.2">
      <c r="A1778" s="27">
        <v>43172</v>
      </c>
      <c r="B1778" s="27">
        <v>43174</v>
      </c>
      <c r="C1778" t="s">
        <v>376</v>
      </c>
      <c r="D1778" s="27">
        <v>46888</v>
      </c>
      <c r="E1778" s="26">
        <v>17065000</v>
      </c>
      <c r="F1778" s="26">
        <f t="shared" si="27"/>
        <v>17.065000000000001</v>
      </c>
      <c r="G1778" t="s">
        <v>103</v>
      </c>
    </row>
    <row r="1779" spans="1:7" x14ac:dyDescent="0.2">
      <c r="A1779" s="27">
        <v>43172</v>
      </c>
      <c r="B1779" s="27">
        <v>43174</v>
      </c>
      <c r="C1779" t="s">
        <v>674</v>
      </c>
      <c r="D1779" s="27">
        <v>50540</v>
      </c>
      <c r="E1779" s="26">
        <v>7195700</v>
      </c>
      <c r="F1779" s="26">
        <f t="shared" si="27"/>
        <v>7.1957000000000004</v>
      </c>
      <c r="G1779" t="s">
        <v>103</v>
      </c>
    </row>
    <row r="1780" spans="1:7" x14ac:dyDescent="0.2">
      <c r="A1780" s="27">
        <v>43172</v>
      </c>
      <c r="B1780" s="27">
        <v>43174</v>
      </c>
      <c r="C1780" t="s">
        <v>680</v>
      </c>
      <c r="D1780" s="27">
        <v>54193</v>
      </c>
      <c r="E1780" s="26">
        <v>977900</v>
      </c>
      <c r="F1780" s="26">
        <f t="shared" si="27"/>
        <v>0.97789999999999999</v>
      </c>
      <c r="G1780" t="s">
        <v>103</v>
      </c>
    </row>
    <row r="1781" spans="1:7" x14ac:dyDescent="0.2">
      <c r="A1781" s="27">
        <v>43179</v>
      </c>
      <c r="B1781" s="27">
        <v>43181</v>
      </c>
      <c r="C1781" t="s">
        <v>707</v>
      </c>
      <c r="D1781" s="27">
        <v>43350</v>
      </c>
      <c r="E1781" s="26">
        <v>4811000</v>
      </c>
      <c r="F1781" s="26">
        <f t="shared" si="27"/>
        <v>4.8109999999999999</v>
      </c>
      <c r="G1781" t="s">
        <v>397</v>
      </c>
    </row>
    <row r="1782" spans="1:7" x14ac:dyDescent="0.2">
      <c r="A1782" s="27">
        <v>43179</v>
      </c>
      <c r="B1782" s="27">
        <v>43181</v>
      </c>
      <c r="C1782" t="s">
        <v>676</v>
      </c>
      <c r="D1782" s="27">
        <v>43905</v>
      </c>
      <c r="E1782" s="26">
        <v>4981000</v>
      </c>
      <c r="F1782" s="26">
        <f t="shared" si="27"/>
        <v>4.9809999999999999</v>
      </c>
      <c r="G1782" t="s">
        <v>396</v>
      </c>
    </row>
    <row r="1783" spans="1:7" x14ac:dyDescent="0.2">
      <c r="A1783" s="27">
        <v>43179</v>
      </c>
      <c r="B1783" s="27">
        <v>43181</v>
      </c>
      <c r="C1783" t="s">
        <v>331</v>
      </c>
      <c r="D1783" s="27">
        <v>44576</v>
      </c>
      <c r="E1783" s="26">
        <v>682000</v>
      </c>
      <c r="F1783" s="26">
        <f t="shared" si="27"/>
        <v>0.68200000000000005</v>
      </c>
      <c r="G1783" t="s">
        <v>396</v>
      </c>
    </row>
    <row r="1784" spans="1:7" x14ac:dyDescent="0.2">
      <c r="A1784" s="27">
        <v>43179</v>
      </c>
      <c r="B1784" s="27">
        <v>43181</v>
      </c>
      <c r="C1784" t="s">
        <v>697</v>
      </c>
      <c r="D1784" s="27">
        <v>45945</v>
      </c>
      <c r="E1784" s="26">
        <v>794500</v>
      </c>
      <c r="F1784" s="26">
        <f t="shared" si="27"/>
        <v>0.79449999999999998</v>
      </c>
      <c r="G1784" t="s">
        <v>396</v>
      </c>
    </row>
    <row r="1785" spans="1:7" x14ac:dyDescent="0.2">
      <c r="A1785" s="27">
        <v>43179</v>
      </c>
      <c r="B1785" s="27">
        <v>43181</v>
      </c>
      <c r="C1785" t="s">
        <v>570</v>
      </c>
      <c r="D1785" s="27">
        <v>48167</v>
      </c>
      <c r="E1785" s="26">
        <v>988000</v>
      </c>
      <c r="F1785" s="26">
        <f t="shared" si="27"/>
        <v>0.98799999999999999</v>
      </c>
      <c r="G1785" t="s">
        <v>396</v>
      </c>
    </row>
    <row r="1786" spans="1:7" x14ac:dyDescent="0.2">
      <c r="A1786" s="27">
        <v>43179</v>
      </c>
      <c r="B1786" s="27">
        <v>43181</v>
      </c>
      <c r="C1786" t="s">
        <v>337</v>
      </c>
      <c r="D1786" s="27">
        <v>50086</v>
      </c>
      <c r="E1786" s="26">
        <v>808000</v>
      </c>
      <c r="F1786" s="26">
        <f t="shared" si="27"/>
        <v>0.80800000000000005</v>
      </c>
      <c r="G1786" t="s">
        <v>396</v>
      </c>
    </row>
    <row r="1787" spans="1:7" x14ac:dyDescent="0.2">
      <c r="A1787" s="27">
        <v>43178</v>
      </c>
      <c r="B1787" s="27">
        <v>43180</v>
      </c>
      <c r="C1787" t="s">
        <v>710</v>
      </c>
      <c r="D1787" s="27">
        <v>44265</v>
      </c>
      <c r="E1787" s="26">
        <v>8436570</v>
      </c>
      <c r="F1787" s="26">
        <f t="shared" si="27"/>
        <v>8.4365699999999997</v>
      </c>
      <c r="G1787" t="s">
        <v>208</v>
      </c>
    </row>
    <row r="1788" spans="1:7" x14ac:dyDescent="0.2">
      <c r="A1788" s="27">
        <v>43186</v>
      </c>
      <c r="B1788" s="27">
        <v>43188</v>
      </c>
      <c r="C1788" t="s">
        <v>711</v>
      </c>
      <c r="D1788" s="27">
        <v>43279</v>
      </c>
      <c r="E1788" s="26">
        <v>7445000</v>
      </c>
      <c r="F1788" s="26">
        <f t="shared" si="27"/>
        <v>7.4450000000000003</v>
      </c>
      <c r="G1788" t="s">
        <v>323</v>
      </c>
    </row>
    <row r="1789" spans="1:7" x14ac:dyDescent="0.2">
      <c r="A1789" s="27">
        <v>43186</v>
      </c>
      <c r="B1789" s="27">
        <v>43188</v>
      </c>
      <c r="C1789" t="s">
        <v>709</v>
      </c>
      <c r="D1789" s="27">
        <v>43538</v>
      </c>
      <c r="E1789" s="26">
        <v>6900000</v>
      </c>
      <c r="F1789" s="26">
        <f t="shared" si="27"/>
        <v>6.9</v>
      </c>
      <c r="G1789" t="s">
        <v>324</v>
      </c>
    </row>
    <row r="1790" spans="1:7" x14ac:dyDescent="0.2">
      <c r="A1790" s="27">
        <v>43186</v>
      </c>
      <c r="B1790" s="27">
        <v>43188</v>
      </c>
      <c r="C1790" t="s">
        <v>376</v>
      </c>
      <c r="D1790" s="27">
        <v>46888</v>
      </c>
      <c r="E1790" s="26">
        <v>15280500</v>
      </c>
      <c r="F1790" s="26">
        <f t="shared" si="27"/>
        <v>15.2805</v>
      </c>
      <c r="G1790" t="s">
        <v>103</v>
      </c>
    </row>
    <row r="1791" spans="1:7" x14ac:dyDescent="0.2">
      <c r="A1791" s="27">
        <v>43186</v>
      </c>
      <c r="B1791" s="27">
        <v>43188</v>
      </c>
      <c r="C1791" t="s">
        <v>377</v>
      </c>
      <c r="D1791" s="27">
        <v>48714</v>
      </c>
      <c r="E1791" s="26">
        <v>1633000</v>
      </c>
      <c r="F1791" s="26">
        <f t="shared" si="27"/>
        <v>1.633</v>
      </c>
      <c r="G1791" t="s">
        <v>103</v>
      </c>
    </row>
    <row r="1792" spans="1:7" x14ac:dyDescent="0.2">
      <c r="A1792" s="27">
        <v>43186</v>
      </c>
      <c r="B1792" s="27">
        <v>43188</v>
      </c>
      <c r="C1792" t="s">
        <v>674</v>
      </c>
      <c r="D1792" s="27">
        <v>50540</v>
      </c>
      <c r="E1792" s="26">
        <v>4314200</v>
      </c>
      <c r="F1792" s="26">
        <f t="shared" si="27"/>
        <v>4.3141999999999996</v>
      </c>
      <c r="G1792" t="s">
        <v>103</v>
      </c>
    </row>
    <row r="1793" spans="1:7" x14ac:dyDescent="0.2">
      <c r="A1793" s="27">
        <v>43193</v>
      </c>
      <c r="B1793" s="27">
        <v>43195</v>
      </c>
      <c r="C1793" t="s">
        <v>712</v>
      </c>
      <c r="D1793" s="27">
        <v>43377</v>
      </c>
      <c r="E1793" s="26">
        <v>4611000</v>
      </c>
      <c r="F1793" s="26">
        <f t="shared" si="27"/>
        <v>4.6109999999999998</v>
      </c>
      <c r="G1793" t="s">
        <v>397</v>
      </c>
    </row>
    <row r="1794" spans="1:7" x14ac:dyDescent="0.2">
      <c r="A1794" s="27">
        <v>43193</v>
      </c>
      <c r="B1794" s="27">
        <v>43195</v>
      </c>
      <c r="C1794" t="s">
        <v>676</v>
      </c>
      <c r="D1794" s="27">
        <v>43905</v>
      </c>
      <c r="E1794" s="26">
        <v>3085000</v>
      </c>
      <c r="F1794" s="26">
        <f t="shared" si="27"/>
        <v>3.085</v>
      </c>
      <c r="G1794" t="s">
        <v>396</v>
      </c>
    </row>
    <row r="1795" spans="1:7" x14ac:dyDescent="0.2">
      <c r="A1795" s="27">
        <v>43193</v>
      </c>
      <c r="B1795" s="27">
        <v>43195</v>
      </c>
      <c r="C1795" t="s">
        <v>331</v>
      </c>
      <c r="D1795" s="27">
        <v>44576</v>
      </c>
      <c r="E1795" s="26">
        <v>605000</v>
      </c>
      <c r="F1795" s="26">
        <f t="shared" ref="F1795:F1858" si="28">E1795/1000000</f>
        <v>0.60499999999999998</v>
      </c>
      <c r="G1795" t="s">
        <v>396</v>
      </c>
    </row>
    <row r="1796" spans="1:7" x14ac:dyDescent="0.2">
      <c r="A1796" s="27">
        <v>43193</v>
      </c>
      <c r="B1796" s="27">
        <v>43195</v>
      </c>
      <c r="C1796" t="s">
        <v>697</v>
      </c>
      <c r="D1796" s="27">
        <v>45945</v>
      </c>
      <c r="E1796" s="26">
        <v>83000</v>
      </c>
      <c r="F1796" s="26">
        <f t="shared" si="28"/>
        <v>8.3000000000000004E-2</v>
      </c>
      <c r="G1796" t="s">
        <v>396</v>
      </c>
    </row>
    <row r="1797" spans="1:7" x14ac:dyDescent="0.2">
      <c r="A1797" s="27">
        <v>43193</v>
      </c>
      <c r="B1797" s="27">
        <v>43195</v>
      </c>
      <c r="C1797" t="s">
        <v>570</v>
      </c>
      <c r="D1797" s="27">
        <v>48167</v>
      </c>
      <c r="E1797" s="26">
        <v>857500</v>
      </c>
      <c r="F1797" s="26">
        <f t="shared" si="28"/>
        <v>0.85750000000000004</v>
      </c>
      <c r="G1797" t="s">
        <v>396</v>
      </c>
    </row>
    <row r="1798" spans="1:7" x14ac:dyDescent="0.2">
      <c r="A1798" s="27">
        <v>43193</v>
      </c>
      <c r="B1798" s="27">
        <v>43195</v>
      </c>
      <c r="C1798" t="s">
        <v>337</v>
      </c>
      <c r="D1798" s="27">
        <v>50086</v>
      </c>
      <c r="E1798" s="26">
        <v>625800</v>
      </c>
      <c r="F1798" s="26">
        <f t="shared" si="28"/>
        <v>0.62580000000000002</v>
      </c>
      <c r="G1798" t="s">
        <v>396</v>
      </c>
    </row>
    <row r="1799" spans="1:7" x14ac:dyDescent="0.2">
      <c r="A1799" s="27">
        <v>43193</v>
      </c>
      <c r="B1799" s="27">
        <v>43195</v>
      </c>
      <c r="C1799" t="s">
        <v>670</v>
      </c>
      <c r="D1799" s="27">
        <v>53888</v>
      </c>
      <c r="E1799" s="26">
        <v>1280000</v>
      </c>
      <c r="F1799" s="26">
        <f t="shared" si="28"/>
        <v>1.28</v>
      </c>
      <c r="G1799" t="s">
        <v>396</v>
      </c>
    </row>
    <row r="1800" spans="1:7" x14ac:dyDescent="0.2">
      <c r="A1800" s="27">
        <v>43200</v>
      </c>
      <c r="B1800" s="27">
        <v>43202</v>
      </c>
      <c r="C1800" t="s">
        <v>666</v>
      </c>
      <c r="D1800" s="27">
        <v>43293</v>
      </c>
      <c r="E1800" s="26">
        <v>6230000</v>
      </c>
      <c r="F1800" s="26">
        <f t="shared" si="28"/>
        <v>6.23</v>
      </c>
      <c r="G1800" t="s">
        <v>324</v>
      </c>
    </row>
    <row r="1801" spans="1:7" x14ac:dyDescent="0.2">
      <c r="A1801" s="27">
        <v>43200</v>
      </c>
      <c r="B1801" s="27">
        <v>43202</v>
      </c>
      <c r="C1801" t="s">
        <v>713</v>
      </c>
      <c r="D1801" s="27">
        <v>43566</v>
      </c>
      <c r="E1801" s="26">
        <v>7650000</v>
      </c>
      <c r="F1801" s="26">
        <f t="shared" si="28"/>
        <v>7.65</v>
      </c>
      <c r="G1801" t="s">
        <v>324</v>
      </c>
    </row>
    <row r="1802" spans="1:7" x14ac:dyDescent="0.2">
      <c r="A1802" s="27">
        <v>43200</v>
      </c>
      <c r="B1802" s="27">
        <v>43202</v>
      </c>
      <c r="C1802" t="s">
        <v>375</v>
      </c>
      <c r="D1802" s="27">
        <v>45061</v>
      </c>
      <c r="E1802" s="26">
        <v>8230000</v>
      </c>
      <c r="F1802" s="26">
        <f t="shared" si="28"/>
        <v>8.23</v>
      </c>
      <c r="G1802" t="s">
        <v>103</v>
      </c>
    </row>
    <row r="1803" spans="1:7" x14ac:dyDescent="0.2">
      <c r="A1803" s="27">
        <v>43200</v>
      </c>
      <c r="B1803" s="27">
        <v>43202</v>
      </c>
      <c r="C1803" t="s">
        <v>376</v>
      </c>
      <c r="D1803" s="27">
        <v>46888</v>
      </c>
      <c r="E1803" s="26">
        <v>11132000</v>
      </c>
      <c r="F1803" s="26">
        <f t="shared" si="28"/>
        <v>11.132</v>
      </c>
      <c r="G1803" t="s">
        <v>103</v>
      </c>
    </row>
    <row r="1804" spans="1:7" x14ac:dyDescent="0.2">
      <c r="A1804" s="27">
        <v>43200</v>
      </c>
      <c r="B1804" s="27">
        <v>43202</v>
      </c>
      <c r="C1804" t="s">
        <v>377</v>
      </c>
      <c r="D1804" s="27">
        <v>48714</v>
      </c>
      <c r="E1804" s="26">
        <v>4478400</v>
      </c>
      <c r="F1804" s="26">
        <f t="shared" si="28"/>
        <v>4.4783999999999997</v>
      </c>
      <c r="G1804" t="s">
        <v>103</v>
      </c>
    </row>
    <row r="1805" spans="1:7" x14ac:dyDescent="0.2">
      <c r="A1805" s="27">
        <v>43207</v>
      </c>
      <c r="B1805" s="27">
        <v>43209</v>
      </c>
      <c r="C1805" t="s">
        <v>712</v>
      </c>
      <c r="D1805" s="27">
        <v>43377</v>
      </c>
      <c r="E1805" s="26">
        <v>4315500</v>
      </c>
      <c r="F1805" s="26">
        <f t="shared" si="28"/>
        <v>4.3155000000000001</v>
      </c>
      <c r="G1805" t="s">
        <v>397</v>
      </c>
    </row>
    <row r="1806" spans="1:7" x14ac:dyDescent="0.2">
      <c r="A1806" s="27">
        <v>43207</v>
      </c>
      <c r="B1806" s="27">
        <v>43209</v>
      </c>
      <c r="C1806" t="s">
        <v>676</v>
      </c>
      <c r="D1806" s="27">
        <v>43905</v>
      </c>
      <c r="E1806" s="26">
        <v>2731000</v>
      </c>
      <c r="F1806" s="26">
        <f t="shared" si="28"/>
        <v>2.7309999999999999</v>
      </c>
      <c r="G1806" t="s">
        <v>396</v>
      </c>
    </row>
    <row r="1807" spans="1:7" x14ac:dyDescent="0.2">
      <c r="A1807" s="27">
        <v>43207</v>
      </c>
      <c r="B1807" s="27">
        <v>43209</v>
      </c>
      <c r="C1807" t="s">
        <v>331</v>
      </c>
      <c r="D1807" s="27">
        <v>44576</v>
      </c>
      <c r="E1807" s="26">
        <v>845000</v>
      </c>
      <c r="F1807" s="26">
        <f t="shared" si="28"/>
        <v>0.84499999999999997</v>
      </c>
      <c r="G1807" t="s">
        <v>396</v>
      </c>
    </row>
    <row r="1808" spans="1:7" x14ac:dyDescent="0.2">
      <c r="A1808" s="27">
        <v>43207</v>
      </c>
      <c r="B1808" s="27">
        <v>43209</v>
      </c>
      <c r="C1808" t="s">
        <v>697</v>
      </c>
      <c r="D1808" s="27">
        <v>45945</v>
      </c>
      <c r="E1808" s="26">
        <v>25000</v>
      </c>
      <c r="F1808" s="26">
        <f t="shared" si="28"/>
        <v>2.5000000000000001E-2</v>
      </c>
      <c r="G1808" t="s">
        <v>396</v>
      </c>
    </row>
    <row r="1809" spans="1:7" x14ac:dyDescent="0.2">
      <c r="A1809" s="27">
        <v>43207</v>
      </c>
      <c r="B1809" s="27">
        <v>43209</v>
      </c>
      <c r="C1809" t="s">
        <v>570</v>
      </c>
      <c r="D1809" s="27">
        <v>48167</v>
      </c>
      <c r="E1809" s="26">
        <v>500500</v>
      </c>
      <c r="F1809" s="26">
        <f t="shared" si="28"/>
        <v>0.50049999999999994</v>
      </c>
      <c r="G1809" t="s">
        <v>396</v>
      </c>
    </row>
    <row r="1810" spans="1:7" x14ac:dyDescent="0.2">
      <c r="A1810" s="27">
        <v>43207</v>
      </c>
      <c r="B1810" s="27">
        <v>43209</v>
      </c>
      <c r="C1810" t="s">
        <v>337</v>
      </c>
      <c r="D1810" s="27">
        <v>50086</v>
      </c>
      <c r="E1810" s="26">
        <v>527000</v>
      </c>
      <c r="F1810" s="26">
        <f t="shared" si="28"/>
        <v>0.52700000000000002</v>
      </c>
      <c r="G1810" t="s">
        <v>396</v>
      </c>
    </row>
    <row r="1811" spans="1:7" x14ac:dyDescent="0.2">
      <c r="A1811" s="27">
        <v>43207</v>
      </c>
      <c r="B1811" s="27">
        <v>43209</v>
      </c>
      <c r="C1811" t="s">
        <v>670</v>
      </c>
      <c r="D1811" s="27">
        <v>53888</v>
      </c>
      <c r="E1811" s="26">
        <v>1242000</v>
      </c>
      <c r="F1811" s="26">
        <f t="shared" si="28"/>
        <v>1.242</v>
      </c>
      <c r="G1811" t="s">
        <v>396</v>
      </c>
    </row>
    <row r="1812" spans="1:7" x14ac:dyDescent="0.2">
      <c r="A1812" s="27">
        <v>43207</v>
      </c>
      <c r="B1812" s="27">
        <v>43214</v>
      </c>
      <c r="C1812" t="s">
        <v>714</v>
      </c>
      <c r="D1812" s="27">
        <v>45771</v>
      </c>
      <c r="E1812" s="26">
        <v>50909444.999999993</v>
      </c>
      <c r="F1812" s="26">
        <f t="shared" si="28"/>
        <v>50.909444999999991</v>
      </c>
      <c r="G1812" t="s">
        <v>505</v>
      </c>
    </row>
    <row r="1813" spans="1:7" x14ac:dyDescent="0.2">
      <c r="A1813" s="27">
        <v>43207</v>
      </c>
      <c r="B1813" s="27">
        <v>43214</v>
      </c>
      <c r="C1813" t="s">
        <v>715</v>
      </c>
      <c r="D1813" s="27">
        <v>46867</v>
      </c>
      <c r="E1813" s="26">
        <v>37530000</v>
      </c>
      <c r="F1813" s="26">
        <f t="shared" si="28"/>
        <v>37.53</v>
      </c>
      <c r="G1813" t="s">
        <v>398</v>
      </c>
    </row>
    <row r="1814" spans="1:7" x14ac:dyDescent="0.2">
      <c r="A1814" s="27">
        <v>43214</v>
      </c>
      <c r="B1814" s="27">
        <v>43216</v>
      </c>
      <c r="C1814" t="s">
        <v>716</v>
      </c>
      <c r="D1814" s="27">
        <v>43293</v>
      </c>
      <c r="E1814" s="26">
        <v>2750000</v>
      </c>
      <c r="F1814" s="26">
        <f t="shared" si="28"/>
        <v>2.75</v>
      </c>
      <c r="G1814" t="s">
        <v>324</v>
      </c>
    </row>
    <row r="1815" spans="1:7" x14ac:dyDescent="0.2">
      <c r="A1815" s="27">
        <v>43214</v>
      </c>
      <c r="B1815" s="27">
        <v>43216</v>
      </c>
      <c r="C1815" t="s">
        <v>700</v>
      </c>
      <c r="D1815" s="27">
        <v>43566</v>
      </c>
      <c r="E1815" s="26">
        <v>3150000</v>
      </c>
      <c r="F1815" s="26">
        <f t="shared" si="28"/>
        <v>3.15</v>
      </c>
      <c r="G1815" t="s">
        <v>324</v>
      </c>
    </row>
    <row r="1816" spans="1:7" x14ac:dyDescent="0.2">
      <c r="A1816" s="27">
        <v>43214</v>
      </c>
      <c r="B1816" s="27">
        <v>43216</v>
      </c>
      <c r="C1816" t="s">
        <v>375</v>
      </c>
      <c r="D1816" s="27">
        <v>45061</v>
      </c>
      <c r="E1816" s="26">
        <v>1351000</v>
      </c>
      <c r="F1816" s="26">
        <f t="shared" si="28"/>
        <v>1.351</v>
      </c>
      <c r="G1816" t="s">
        <v>103</v>
      </c>
    </row>
    <row r="1817" spans="1:7" x14ac:dyDescent="0.2">
      <c r="A1817" s="27">
        <v>43214</v>
      </c>
      <c r="B1817" s="27">
        <v>43216</v>
      </c>
      <c r="C1817" t="s">
        <v>376</v>
      </c>
      <c r="D1817" s="27">
        <v>46888</v>
      </c>
      <c r="E1817" s="26">
        <v>6171500</v>
      </c>
      <c r="F1817" s="26">
        <f t="shared" si="28"/>
        <v>6.1715</v>
      </c>
      <c r="G1817" t="s">
        <v>103</v>
      </c>
    </row>
    <row r="1818" spans="1:7" x14ac:dyDescent="0.2">
      <c r="A1818" s="27">
        <v>43214</v>
      </c>
      <c r="B1818" s="27">
        <v>43216</v>
      </c>
      <c r="C1818" t="s">
        <v>674</v>
      </c>
      <c r="D1818" s="27">
        <v>50540</v>
      </c>
      <c r="E1818" s="26">
        <v>3598000</v>
      </c>
      <c r="F1818" s="26">
        <f t="shared" si="28"/>
        <v>3.5979999999999999</v>
      </c>
      <c r="G1818" t="s">
        <v>103</v>
      </c>
    </row>
    <row r="1819" spans="1:7" x14ac:dyDescent="0.2">
      <c r="A1819" s="27">
        <v>43222</v>
      </c>
      <c r="B1819" s="27">
        <v>43224</v>
      </c>
      <c r="C1819" t="s">
        <v>717</v>
      </c>
      <c r="D1819" s="27">
        <v>43407</v>
      </c>
      <c r="E1819" s="26">
        <v>3435000</v>
      </c>
      <c r="F1819" s="26">
        <f t="shared" si="28"/>
        <v>3.4350000000000001</v>
      </c>
      <c r="G1819" t="s">
        <v>397</v>
      </c>
    </row>
    <row r="1820" spans="1:7" x14ac:dyDescent="0.2">
      <c r="A1820" s="27">
        <v>43222</v>
      </c>
      <c r="B1820" s="27">
        <v>43224</v>
      </c>
      <c r="C1820" t="s">
        <v>676</v>
      </c>
      <c r="D1820" s="27">
        <v>43905</v>
      </c>
      <c r="E1820" s="26">
        <v>841000</v>
      </c>
      <c r="F1820" s="26">
        <f t="shared" si="28"/>
        <v>0.84099999999999997</v>
      </c>
      <c r="G1820" t="s">
        <v>396</v>
      </c>
    </row>
    <row r="1821" spans="1:7" x14ac:dyDescent="0.2">
      <c r="A1821" s="27">
        <v>43222</v>
      </c>
      <c r="B1821" s="27">
        <v>43224</v>
      </c>
      <c r="C1821" t="s">
        <v>331</v>
      </c>
      <c r="D1821" s="27">
        <v>44576</v>
      </c>
      <c r="E1821" s="26">
        <v>685000</v>
      </c>
      <c r="F1821" s="26">
        <f t="shared" si="28"/>
        <v>0.68500000000000005</v>
      </c>
      <c r="G1821" t="s">
        <v>396</v>
      </c>
    </row>
    <row r="1822" spans="1:7" x14ac:dyDescent="0.2">
      <c r="A1822" s="27">
        <v>43222</v>
      </c>
      <c r="B1822" s="27">
        <v>43224</v>
      </c>
      <c r="C1822" t="s">
        <v>697</v>
      </c>
      <c r="D1822" s="27">
        <v>45945</v>
      </c>
      <c r="E1822" s="26">
        <v>112000</v>
      </c>
      <c r="F1822" s="26">
        <f t="shared" si="28"/>
        <v>0.112</v>
      </c>
      <c r="G1822" t="s">
        <v>396</v>
      </c>
    </row>
    <row r="1823" spans="1:7" x14ac:dyDescent="0.2">
      <c r="A1823" s="27">
        <v>43222</v>
      </c>
      <c r="B1823" s="27">
        <v>43224</v>
      </c>
      <c r="C1823" t="s">
        <v>570</v>
      </c>
      <c r="D1823" s="27">
        <v>48167</v>
      </c>
      <c r="E1823" s="26">
        <v>111000</v>
      </c>
      <c r="F1823" s="26">
        <f t="shared" si="28"/>
        <v>0.111</v>
      </c>
      <c r="G1823" t="s">
        <v>396</v>
      </c>
    </row>
    <row r="1824" spans="1:7" x14ac:dyDescent="0.2">
      <c r="A1824" s="27">
        <v>43222</v>
      </c>
      <c r="B1824" s="27">
        <v>43224</v>
      </c>
      <c r="C1824" t="s">
        <v>337</v>
      </c>
      <c r="D1824" s="27">
        <v>50086</v>
      </c>
      <c r="E1824" s="26">
        <v>63000</v>
      </c>
      <c r="F1824" s="26">
        <f t="shared" si="28"/>
        <v>6.3E-2</v>
      </c>
      <c r="G1824" t="s">
        <v>396</v>
      </c>
    </row>
    <row r="1825" spans="1:7" x14ac:dyDescent="0.2">
      <c r="A1825" s="27">
        <v>43222</v>
      </c>
      <c r="B1825" s="27">
        <v>43224</v>
      </c>
      <c r="C1825" t="s">
        <v>670</v>
      </c>
      <c r="D1825" s="27">
        <v>53888</v>
      </c>
      <c r="E1825" s="26">
        <v>283000</v>
      </c>
      <c r="F1825" s="26">
        <f t="shared" si="28"/>
        <v>0.28299999999999997</v>
      </c>
      <c r="G1825" t="s">
        <v>396</v>
      </c>
    </row>
    <row r="1826" spans="1:7" x14ac:dyDescent="0.2">
      <c r="A1826" s="27">
        <v>43228</v>
      </c>
      <c r="B1826" s="27">
        <v>43230</v>
      </c>
      <c r="C1826" t="s">
        <v>673</v>
      </c>
      <c r="D1826" s="27">
        <v>43321</v>
      </c>
      <c r="E1826" s="26">
        <v>2200000</v>
      </c>
      <c r="F1826" s="26">
        <f t="shared" si="28"/>
        <v>2.2000000000000002</v>
      </c>
      <c r="G1826" t="s">
        <v>324</v>
      </c>
    </row>
    <row r="1827" spans="1:7" x14ac:dyDescent="0.2">
      <c r="A1827" s="27">
        <v>43228</v>
      </c>
      <c r="B1827" s="27">
        <v>43230</v>
      </c>
      <c r="C1827" t="s">
        <v>718</v>
      </c>
      <c r="D1827" s="27">
        <v>43595</v>
      </c>
      <c r="E1827" s="26">
        <v>2301000</v>
      </c>
      <c r="F1827" s="26">
        <f t="shared" si="28"/>
        <v>2.3010000000000002</v>
      </c>
      <c r="G1827" t="s">
        <v>324</v>
      </c>
    </row>
    <row r="1828" spans="1:7" x14ac:dyDescent="0.2">
      <c r="A1828" s="27">
        <v>43228</v>
      </c>
      <c r="B1828" s="27">
        <v>43230</v>
      </c>
      <c r="C1828" t="s">
        <v>375</v>
      </c>
      <c r="D1828" s="27">
        <v>45061</v>
      </c>
      <c r="E1828" s="26">
        <v>2062000</v>
      </c>
      <c r="F1828" s="26">
        <f t="shared" si="28"/>
        <v>2.0619999999999998</v>
      </c>
      <c r="G1828" t="s">
        <v>103</v>
      </c>
    </row>
    <row r="1829" spans="1:7" x14ac:dyDescent="0.2">
      <c r="A1829" s="27">
        <v>43228</v>
      </c>
      <c r="B1829" s="27">
        <v>43230</v>
      </c>
      <c r="C1829" t="s">
        <v>377</v>
      </c>
      <c r="D1829" s="27">
        <v>48714</v>
      </c>
      <c r="E1829" s="26">
        <v>208000</v>
      </c>
      <c r="F1829" s="26">
        <f t="shared" si="28"/>
        <v>0.20799999999999999</v>
      </c>
      <c r="G1829" t="s">
        <v>103</v>
      </c>
    </row>
    <row r="1830" spans="1:7" x14ac:dyDescent="0.2">
      <c r="A1830" s="27">
        <v>43228</v>
      </c>
      <c r="B1830" s="27">
        <v>43230</v>
      </c>
      <c r="C1830" t="s">
        <v>674</v>
      </c>
      <c r="D1830" s="27">
        <v>50540</v>
      </c>
      <c r="E1830" s="26">
        <v>415100</v>
      </c>
      <c r="F1830" s="26">
        <f t="shared" si="28"/>
        <v>0.41510000000000002</v>
      </c>
      <c r="G1830" t="s">
        <v>103</v>
      </c>
    </row>
    <row r="1831" spans="1:7" x14ac:dyDescent="0.2">
      <c r="A1831" s="27">
        <v>43231</v>
      </c>
      <c r="B1831" s="27">
        <v>43235</v>
      </c>
      <c r="C1831" t="s">
        <v>612</v>
      </c>
      <c r="D1831" s="27">
        <v>44331</v>
      </c>
      <c r="E1831" s="26">
        <v>1000000</v>
      </c>
      <c r="F1831" s="26">
        <f t="shared" si="28"/>
        <v>1</v>
      </c>
      <c r="G1831" t="s">
        <v>396</v>
      </c>
    </row>
    <row r="1832" spans="1:7" x14ac:dyDescent="0.2">
      <c r="A1832" s="27">
        <v>43235</v>
      </c>
      <c r="B1832" s="27">
        <v>43237</v>
      </c>
      <c r="C1832" t="s">
        <v>717</v>
      </c>
      <c r="D1832" s="27">
        <v>43407</v>
      </c>
      <c r="E1832" s="26">
        <v>4171000</v>
      </c>
      <c r="F1832" s="26">
        <f t="shared" si="28"/>
        <v>4.1710000000000003</v>
      </c>
      <c r="G1832" t="s">
        <v>397</v>
      </c>
    </row>
    <row r="1833" spans="1:7" x14ac:dyDescent="0.2">
      <c r="A1833" s="27">
        <v>43235</v>
      </c>
      <c r="B1833" s="27">
        <v>43237</v>
      </c>
      <c r="C1833" t="s">
        <v>676</v>
      </c>
      <c r="D1833" s="27">
        <v>43905</v>
      </c>
      <c r="E1833" s="26">
        <v>1473000</v>
      </c>
      <c r="F1833" s="26">
        <f t="shared" si="28"/>
        <v>1.4730000000000001</v>
      </c>
      <c r="G1833" t="s">
        <v>396</v>
      </c>
    </row>
    <row r="1834" spans="1:7" x14ac:dyDescent="0.2">
      <c r="A1834" s="27">
        <v>43235</v>
      </c>
      <c r="B1834" s="27">
        <v>43237</v>
      </c>
      <c r="C1834" t="s">
        <v>331</v>
      </c>
      <c r="D1834" s="27">
        <v>44576</v>
      </c>
      <c r="E1834" s="26">
        <v>1439000</v>
      </c>
      <c r="F1834" s="26">
        <f t="shared" si="28"/>
        <v>1.4390000000000001</v>
      </c>
      <c r="G1834" t="s">
        <v>396</v>
      </c>
    </row>
    <row r="1835" spans="1:7" x14ac:dyDescent="0.2">
      <c r="A1835" s="27">
        <v>43235</v>
      </c>
      <c r="B1835" s="27">
        <v>43237</v>
      </c>
      <c r="C1835" t="s">
        <v>697</v>
      </c>
      <c r="D1835" s="27">
        <v>45945</v>
      </c>
      <c r="E1835" s="26">
        <v>332000</v>
      </c>
      <c r="F1835" s="26">
        <f t="shared" si="28"/>
        <v>0.33200000000000002</v>
      </c>
      <c r="G1835" t="s">
        <v>396</v>
      </c>
    </row>
    <row r="1836" spans="1:7" x14ac:dyDescent="0.2">
      <c r="A1836" s="27">
        <v>43235</v>
      </c>
      <c r="B1836" s="27">
        <v>43237</v>
      </c>
      <c r="C1836" t="s">
        <v>570</v>
      </c>
      <c r="D1836" s="27">
        <v>48167</v>
      </c>
      <c r="E1836" s="26">
        <v>1011500</v>
      </c>
      <c r="F1836" s="26">
        <f t="shared" si="28"/>
        <v>1.0115000000000001</v>
      </c>
      <c r="G1836" t="s">
        <v>396</v>
      </c>
    </row>
    <row r="1837" spans="1:7" x14ac:dyDescent="0.2">
      <c r="A1837" s="27">
        <v>43235</v>
      </c>
      <c r="B1837" s="27">
        <v>43237</v>
      </c>
      <c r="C1837" t="s">
        <v>337</v>
      </c>
      <c r="D1837" s="27">
        <v>50086</v>
      </c>
      <c r="E1837" s="26">
        <v>681000</v>
      </c>
      <c r="F1837" s="26">
        <f t="shared" si="28"/>
        <v>0.68100000000000005</v>
      </c>
      <c r="G1837" t="s">
        <v>396</v>
      </c>
    </row>
    <row r="1838" spans="1:7" x14ac:dyDescent="0.2">
      <c r="A1838" s="27">
        <v>43242</v>
      </c>
      <c r="B1838" s="27">
        <v>43244</v>
      </c>
      <c r="C1838" t="s">
        <v>719</v>
      </c>
      <c r="D1838" s="27">
        <v>43335</v>
      </c>
      <c r="E1838" s="26">
        <v>3320000</v>
      </c>
      <c r="F1838" s="26">
        <f t="shared" si="28"/>
        <v>3.32</v>
      </c>
      <c r="G1838" t="s">
        <v>323</v>
      </c>
    </row>
    <row r="1839" spans="1:7" x14ac:dyDescent="0.2">
      <c r="A1839" s="27">
        <v>43242</v>
      </c>
      <c r="B1839" s="27">
        <v>43244</v>
      </c>
      <c r="C1839" t="s">
        <v>703</v>
      </c>
      <c r="D1839" s="27">
        <v>43510</v>
      </c>
      <c r="E1839" s="26">
        <v>5820000</v>
      </c>
      <c r="F1839" s="26">
        <f t="shared" si="28"/>
        <v>5.82</v>
      </c>
      <c r="G1839" t="s">
        <v>324</v>
      </c>
    </row>
    <row r="1840" spans="1:7" x14ac:dyDescent="0.2">
      <c r="A1840" s="27">
        <v>43242</v>
      </c>
      <c r="B1840" s="27">
        <v>43244</v>
      </c>
      <c r="C1840" t="s">
        <v>376</v>
      </c>
      <c r="D1840" s="27">
        <v>46888</v>
      </c>
      <c r="E1840" s="26">
        <v>14277600</v>
      </c>
      <c r="F1840" s="26">
        <f t="shared" si="28"/>
        <v>14.2776</v>
      </c>
      <c r="G1840" t="s">
        <v>103</v>
      </c>
    </row>
    <row r="1841" spans="1:7" x14ac:dyDescent="0.2">
      <c r="A1841" s="27">
        <v>43242</v>
      </c>
      <c r="B1841" s="27">
        <v>43244</v>
      </c>
      <c r="C1841" t="s">
        <v>377</v>
      </c>
      <c r="D1841" s="27">
        <v>48714</v>
      </c>
      <c r="E1841" s="26">
        <v>3746000</v>
      </c>
      <c r="F1841" s="26">
        <f t="shared" si="28"/>
        <v>3.746</v>
      </c>
      <c r="G1841" t="s">
        <v>103</v>
      </c>
    </row>
    <row r="1842" spans="1:7" x14ac:dyDescent="0.2">
      <c r="A1842" s="27">
        <v>43242</v>
      </c>
      <c r="B1842" s="27">
        <v>43244</v>
      </c>
      <c r="C1842" t="s">
        <v>674</v>
      </c>
      <c r="D1842" s="27">
        <v>50540</v>
      </c>
      <c r="E1842" s="26">
        <v>4311700</v>
      </c>
      <c r="F1842" s="26">
        <f t="shared" si="28"/>
        <v>4.3117000000000001</v>
      </c>
      <c r="G1842" t="s">
        <v>103</v>
      </c>
    </row>
    <row r="1843" spans="1:7" x14ac:dyDescent="0.2">
      <c r="A1843" s="27">
        <v>43244</v>
      </c>
      <c r="B1843" s="27">
        <v>43251</v>
      </c>
      <c r="C1843" t="s">
        <v>720</v>
      </c>
      <c r="D1843" s="27">
        <v>44347</v>
      </c>
      <c r="E1843" s="26">
        <v>6368503.6000000006</v>
      </c>
      <c r="F1843" s="26">
        <f t="shared" si="28"/>
        <v>6.3685036000000004</v>
      </c>
      <c r="G1843" t="s">
        <v>108</v>
      </c>
    </row>
    <row r="1844" spans="1:7" x14ac:dyDescent="0.2">
      <c r="A1844" s="27">
        <v>43244</v>
      </c>
      <c r="B1844" s="27">
        <v>43251</v>
      </c>
      <c r="C1844" t="s">
        <v>721</v>
      </c>
      <c r="D1844" s="27">
        <v>45077</v>
      </c>
      <c r="E1844" s="26">
        <v>5058851.6500000004</v>
      </c>
      <c r="F1844" s="26">
        <f t="shared" si="28"/>
        <v>5.0588516500000003</v>
      </c>
      <c r="G1844" t="s">
        <v>108</v>
      </c>
    </row>
    <row r="1845" spans="1:7" x14ac:dyDescent="0.2">
      <c r="A1845" s="27">
        <v>43244</v>
      </c>
      <c r="B1845" s="27">
        <v>43251</v>
      </c>
      <c r="C1845" t="s">
        <v>722</v>
      </c>
      <c r="D1845" s="27">
        <v>45807</v>
      </c>
      <c r="E1845" s="26">
        <v>449390.37500000006</v>
      </c>
      <c r="F1845" s="26">
        <f t="shared" si="28"/>
        <v>0.44939037500000006</v>
      </c>
      <c r="G1845" t="s">
        <v>108</v>
      </c>
    </row>
    <row r="1846" spans="1:7" x14ac:dyDescent="0.2">
      <c r="A1846" s="27">
        <v>43244</v>
      </c>
      <c r="B1846" s="27">
        <v>43251</v>
      </c>
      <c r="C1846" t="s">
        <v>723</v>
      </c>
      <c r="D1846" s="27">
        <v>46904</v>
      </c>
      <c r="E1846" s="26">
        <v>1117056.0750000002</v>
      </c>
      <c r="F1846" s="26">
        <f t="shared" si="28"/>
        <v>1.1170560750000003</v>
      </c>
      <c r="G1846" t="s">
        <v>108</v>
      </c>
    </row>
    <row r="1847" spans="1:7" x14ac:dyDescent="0.2">
      <c r="A1847" s="27">
        <v>43248</v>
      </c>
      <c r="B1847" s="27">
        <v>43251</v>
      </c>
      <c r="C1847" t="s">
        <v>724</v>
      </c>
      <c r="D1847" s="27">
        <v>43971</v>
      </c>
      <c r="E1847" s="26">
        <v>1928066</v>
      </c>
      <c r="F1847" s="26">
        <f t="shared" si="28"/>
        <v>1.9280660000000001</v>
      </c>
      <c r="G1847" t="s">
        <v>504</v>
      </c>
    </row>
    <row r="1848" spans="1:7" x14ac:dyDescent="0.2">
      <c r="A1848" s="27">
        <v>43244</v>
      </c>
      <c r="B1848" s="27">
        <v>43250</v>
      </c>
      <c r="C1848" t="s">
        <v>570</v>
      </c>
      <c r="D1848" s="27">
        <v>48167</v>
      </c>
      <c r="E1848" s="26">
        <v>300000</v>
      </c>
      <c r="F1848" s="26">
        <f t="shared" si="28"/>
        <v>0.3</v>
      </c>
      <c r="G1848" t="s">
        <v>396</v>
      </c>
    </row>
    <row r="1849" spans="1:7" x14ac:dyDescent="0.2">
      <c r="A1849" s="27">
        <v>43250</v>
      </c>
      <c r="B1849" s="27">
        <v>43255</v>
      </c>
      <c r="C1849" t="s">
        <v>725</v>
      </c>
      <c r="D1849" s="27">
        <v>46888</v>
      </c>
      <c r="E1849" s="26">
        <v>2000000</v>
      </c>
      <c r="F1849" s="26">
        <f t="shared" si="28"/>
        <v>2</v>
      </c>
      <c r="G1849" t="s">
        <v>396</v>
      </c>
    </row>
    <row r="1850" spans="1:7" x14ac:dyDescent="0.2">
      <c r="A1850" s="27">
        <v>43250</v>
      </c>
      <c r="B1850" s="27">
        <v>43255</v>
      </c>
      <c r="C1850" t="s">
        <v>726</v>
      </c>
      <c r="D1850" s="27">
        <v>43435</v>
      </c>
      <c r="E1850" s="26">
        <v>4636000</v>
      </c>
      <c r="F1850" s="26">
        <f t="shared" si="28"/>
        <v>4.6360000000000001</v>
      </c>
      <c r="G1850" t="s">
        <v>397</v>
      </c>
    </row>
    <row r="1851" spans="1:7" x14ac:dyDescent="0.2">
      <c r="A1851" s="27">
        <v>43250</v>
      </c>
      <c r="B1851" s="27">
        <v>43255</v>
      </c>
      <c r="C1851" t="s">
        <v>676</v>
      </c>
      <c r="D1851" s="27">
        <v>43905</v>
      </c>
      <c r="E1851" s="26">
        <v>442000</v>
      </c>
      <c r="F1851" s="26">
        <f t="shared" si="28"/>
        <v>0.442</v>
      </c>
      <c r="G1851" t="s">
        <v>396</v>
      </c>
    </row>
    <row r="1852" spans="1:7" x14ac:dyDescent="0.2">
      <c r="A1852" s="27">
        <v>43250</v>
      </c>
      <c r="B1852" s="27">
        <v>43255</v>
      </c>
      <c r="C1852" t="s">
        <v>331</v>
      </c>
      <c r="D1852" s="27">
        <v>44576</v>
      </c>
      <c r="E1852" s="26">
        <v>673000</v>
      </c>
      <c r="F1852" s="26">
        <f t="shared" si="28"/>
        <v>0.67300000000000004</v>
      </c>
      <c r="G1852" t="s">
        <v>396</v>
      </c>
    </row>
    <row r="1853" spans="1:7" x14ac:dyDescent="0.2">
      <c r="A1853" s="27">
        <v>43250</v>
      </c>
      <c r="B1853" s="27">
        <v>43255</v>
      </c>
      <c r="C1853" t="s">
        <v>697</v>
      </c>
      <c r="D1853" s="27">
        <v>45945</v>
      </c>
      <c r="E1853" s="26">
        <v>211000</v>
      </c>
      <c r="F1853" s="26">
        <f t="shared" si="28"/>
        <v>0.21099999999999999</v>
      </c>
      <c r="G1853" t="s">
        <v>396</v>
      </c>
    </row>
    <row r="1854" spans="1:7" x14ac:dyDescent="0.2">
      <c r="A1854" s="27">
        <v>43250</v>
      </c>
      <c r="B1854" s="27">
        <v>43255</v>
      </c>
      <c r="C1854" t="s">
        <v>570</v>
      </c>
      <c r="D1854" s="27">
        <v>48167</v>
      </c>
      <c r="E1854" s="26">
        <v>1096000</v>
      </c>
      <c r="F1854" s="26">
        <f t="shared" si="28"/>
        <v>1.0960000000000001</v>
      </c>
      <c r="G1854" t="s">
        <v>396</v>
      </c>
    </row>
    <row r="1855" spans="1:7" x14ac:dyDescent="0.2">
      <c r="A1855" s="27">
        <v>43250</v>
      </c>
      <c r="B1855" s="27">
        <v>43255</v>
      </c>
      <c r="C1855" t="s">
        <v>337</v>
      </c>
      <c r="D1855" s="27">
        <v>50086</v>
      </c>
      <c r="E1855" s="26">
        <v>97000</v>
      </c>
      <c r="F1855" s="26">
        <f t="shared" si="28"/>
        <v>9.7000000000000003E-2</v>
      </c>
      <c r="G1855" t="s">
        <v>396</v>
      </c>
    </row>
    <row r="1856" spans="1:7" x14ac:dyDescent="0.2">
      <c r="A1856" s="27">
        <v>43251</v>
      </c>
      <c r="B1856" s="27">
        <v>43257</v>
      </c>
      <c r="C1856" t="s">
        <v>440</v>
      </c>
      <c r="D1856" s="27">
        <v>45366</v>
      </c>
      <c r="E1856" s="26">
        <v>1500000</v>
      </c>
      <c r="F1856" s="26">
        <f t="shared" si="28"/>
        <v>1.5</v>
      </c>
      <c r="G1856" t="s">
        <v>103</v>
      </c>
    </row>
    <row r="1857" spans="1:7" x14ac:dyDescent="0.2">
      <c r="A1857" s="27">
        <v>43251</v>
      </c>
      <c r="B1857" s="27">
        <v>43257</v>
      </c>
      <c r="C1857" t="s">
        <v>290</v>
      </c>
      <c r="D1857" s="27">
        <v>46522</v>
      </c>
      <c r="E1857" s="26">
        <v>2100000</v>
      </c>
      <c r="F1857" s="26">
        <f t="shared" si="28"/>
        <v>2.1</v>
      </c>
      <c r="G1857" t="s">
        <v>103</v>
      </c>
    </row>
    <row r="1858" spans="1:7" x14ac:dyDescent="0.2">
      <c r="A1858" s="27">
        <v>43256</v>
      </c>
      <c r="B1858" s="27">
        <v>43258</v>
      </c>
      <c r="C1858" t="s">
        <v>677</v>
      </c>
      <c r="D1858" s="27">
        <v>43349</v>
      </c>
      <c r="E1858" s="26">
        <v>4965000</v>
      </c>
      <c r="F1858" s="26">
        <f t="shared" si="28"/>
        <v>4.9649999999999999</v>
      </c>
      <c r="G1858" t="s">
        <v>324</v>
      </c>
    </row>
    <row r="1859" spans="1:7" x14ac:dyDescent="0.2">
      <c r="A1859" s="27">
        <v>43256</v>
      </c>
      <c r="B1859" s="27">
        <v>43258</v>
      </c>
      <c r="C1859" t="s">
        <v>727</v>
      </c>
      <c r="D1859" s="27">
        <v>43622</v>
      </c>
      <c r="E1859" s="26">
        <v>4550000</v>
      </c>
      <c r="F1859" s="26">
        <f t="shared" ref="F1859:F1922" si="29">E1859/1000000</f>
        <v>4.55</v>
      </c>
      <c r="G1859" t="s">
        <v>324</v>
      </c>
    </row>
    <row r="1860" spans="1:7" x14ac:dyDescent="0.2">
      <c r="A1860" s="27">
        <v>43256</v>
      </c>
      <c r="B1860" s="27">
        <v>43258</v>
      </c>
      <c r="C1860" t="s">
        <v>375</v>
      </c>
      <c r="D1860" s="27">
        <v>45061</v>
      </c>
      <c r="E1860" s="26">
        <v>6858500</v>
      </c>
      <c r="F1860" s="26">
        <f t="shared" si="29"/>
        <v>6.8585000000000003</v>
      </c>
      <c r="G1860" t="s">
        <v>103</v>
      </c>
    </row>
    <row r="1861" spans="1:7" x14ac:dyDescent="0.2">
      <c r="A1861" s="27">
        <v>43256</v>
      </c>
      <c r="B1861" s="27">
        <v>43258</v>
      </c>
      <c r="C1861" t="s">
        <v>376</v>
      </c>
      <c r="D1861" s="27">
        <v>46888</v>
      </c>
      <c r="E1861" s="26">
        <v>8552500</v>
      </c>
      <c r="F1861" s="26">
        <f t="shared" si="29"/>
        <v>8.5525000000000002</v>
      </c>
      <c r="G1861" t="s">
        <v>103</v>
      </c>
    </row>
    <row r="1862" spans="1:7" x14ac:dyDescent="0.2">
      <c r="A1862" s="27">
        <v>43256</v>
      </c>
      <c r="B1862" s="27">
        <v>43258</v>
      </c>
      <c r="C1862" t="s">
        <v>377</v>
      </c>
      <c r="D1862" s="27">
        <v>48714</v>
      </c>
      <c r="E1862" s="26">
        <v>3605300</v>
      </c>
      <c r="F1862" s="26">
        <f t="shared" si="29"/>
        <v>3.6053000000000002</v>
      </c>
      <c r="G1862" t="s">
        <v>103</v>
      </c>
    </row>
    <row r="1863" spans="1:7" x14ac:dyDescent="0.2">
      <c r="A1863" s="27">
        <v>43256</v>
      </c>
      <c r="B1863" s="27">
        <v>43258</v>
      </c>
      <c r="C1863" t="s">
        <v>680</v>
      </c>
      <c r="D1863" s="27">
        <v>54193</v>
      </c>
      <c r="E1863" s="26">
        <v>774800</v>
      </c>
      <c r="F1863" s="26">
        <f t="shared" si="29"/>
        <v>0.77480000000000004</v>
      </c>
      <c r="G1863" t="s">
        <v>103</v>
      </c>
    </row>
    <row r="1864" spans="1:7" x14ac:dyDescent="0.2">
      <c r="A1864" s="27">
        <v>43277</v>
      </c>
      <c r="B1864" s="27">
        <v>43279</v>
      </c>
      <c r="C1864" t="s">
        <v>726</v>
      </c>
      <c r="D1864" s="27">
        <v>43435</v>
      </c>
      <c r="E1864" s="26">
        <v>5253300</v>
      </c>
      <c r="F1864" s="26">
        <f t="shared" si="29"/>
        <v>5.2533000000000003</v>
      </c>
      <c r="G1864" t="s">
        <v>397</v>
      </c>
    </row>
    <row r="1865" spans="1:7" x14ac:dyDescent="0.2">
      <c r="A1865" s="27">
        <v>43277</v>
      </c>
      <c r="B1865" s="27">
        <v>43279</v>
      </c>
      <c r="C1865" t="s">
        <v>676</v>
      </c>
      <c r="D1865" s="27">
        <v>43905</v>
      </c>
      <c r="E1865" s="26">
        <v>701000</v>
      </c>
      <c r="F1865" s="26">
        <f t="shared" si="29"/>
        <v>0.70099999999999996</v>
      </c>
      <c r="G1865" t="s">
        <v>396</v>
      </c>
    </row>
    <row r="1866" spans="1:7" x14ac:dyDescent="0.2">
      <c r="A1866" s="27">
        <v>43277</v>
      </c>
      <c r="B1866" s="27">
        <v>43279</v>
      </c>
      <c r="C1866" t="s">
        <v>331</v>
      </c>
      <c r="D1866" s="27">
        <v>44576</v>
      </c>
      <c r="E1866" s="26">
        <v>840000</v>
      </c>
      <c r="F1866" s="26">
        <f t="shared" si="29"/>
        <v>0.84</v>
      </c>
      <c r="G1866" t="s">
        <v>396</v>
      </c>
    </row>
    <row r="1867" spans="1:7" x14ac:dyDescent="0.2">
      <c r="A1867" s="27">
        <v>43277</v>
      </c>
      <c r="B1867" s="27">
        <v>43279</v>
      </c>
      <c r="C1867" t="s">
        <v>697</v>
      </c>
      <c r="D1867" s="27">
        <v>45945</v>
      </c>
      <c r="E1867" s="26">
        <v>24000</v>
      </c>
      <c r="F1867" s="26">
        <f t="shared" si="29"/>
        <v>2.4E-2</v>
      </c>
      <c r="G1867" t="s">
        <v>396</v>
      </c>
    </row>
    <row r="1868" spans="1:7" x14ac:dyDescent="0.2">
      <c r="A1868" s="27">
        <v>43277</v>
      </c>
      <c r="B1868" s="27">
        <v>43279</v>
      </c>
      <c r="C1868" t="s">
        <v>570</v>
      </c>
      <c r="D1868" s="27">
        <v>48167</v>
      </c>
      <c r="E1868" s="26">
        <v>294000</v>
      </c>
      <c r="F1868" s="26">
        <f t="shared" si="29"/>
        <v>0.29399999999999998</v>
      </c>
      <c r="G1868" t="s">
        <v>396</v>
      </c>
    </row>
    <row r="1869" spans="1:7" x14ac:dyDescent="0.2">
      <c r="A1869" s="27">
        <v>43277</v>
      </c>
      <c r="B1869" s="27">
        <v>43279</v>
      </c>
      <c r="C1869" t="s">
        <v>337</v>
      </c>
      <c r="D1869" s="27">
        <v>50086</v>
      </c>
      <c r="E1869" s="26">
        <v>35000</v>
      </c>
      <c r="F1869" s="26">
        <f t="shared" si="29"/>
        <v>3.5000000000000003E-2</v>
      </c>
      <c r="G1869" t="s">
        <v>396</v>
      </c>
    </row>
    <row r="1870" spans="1:7" x14ac:dyDescent="0.2">
      <c r="A1870" s="27">
        <v>43279</v>
      </c>
      <c r="B1870" s="27">
        <v>43284</v>
      </c>
      <c r="C1870" t="s">
        <v>725</v>
      </c>
      <c r="D1870" s="27">
        <v>46888</v>
      </c>
      <c r="E1870" s="26">
        <v>1000000</v>
      </c>
      <c r="F1870" s="26">
        <f t="shared" si="29"/>
        <v>1</v>
      </c>
      <c r="G1870" t="s">
        <v>396</v>
      </c>
    </row>
    <row r="1871" spans="1:7" x14ac:dyDescent="0.2">
      <c r="A1871" s="27">
        <v>43284</v>
      </c>
      <c r="B1871" s="27">
        <v>43286</v>
      </c>
      <c r="C1871" t="s">
        <v>684</v>
      </c>
      <c r="D1871" s="27">
        <v>43349</v>
      </c>
      <c r="E1871" s="26">
        <v>7250000</v>
      </c>
      <c r="F1871" s="26">
        <f t="shared" si="29"/>
        <v>7.25</v>
      </c>
      <c r="G1871" t="s">
        <v>324</v>
      </c>
    </row>
    <row r="1872" spans="1:7" x14ac:dyDescent="0.2">
      <c r="A1872" s="27">
        <v>43284</v>
      </c>
      <c r="B1872" s="27">
        <v>43286</v>
      </c>
      <c r="C1872" t="s">
        <v>728</v>
      </c>
      <c r="D1872" s="27">
        <v>43622</v>
      </c>
      <c r="E1872" s="26">
        <v>6125000</v>
      </c>
      <c r="F1872" s="26">
        <f t="shared" si="29"/>
        <v>6.125</v>
      </c>
      <c r="G1872" t="s">
        <v>324</v>
      </c>
    </row>
    <row r="1873" spans="1:7" x14ac:dyDescent="0.2">
      <c r="A1873" s="27">
        <v>43284</v>
      </c>
      <c r="B1873" s="27">
        <v>43286</v>
      </c>
      <c r="C1873" t="s">
        <v>375</v>
      </c>
      <c r="D1873" s="27">
        <v>45061</v>
      </c>
      <c r="E1873" s="26">
        <v>3510000</v>
      </c>
      <c r="F1873" s="26">
        <f t="shared" si="29"/>
        <v>3.51</v>
      </c>
      <c r="G1873" t="s">
        <v>103</v>
      </c>
    </row>
    <row r="1874" spans="1:7" x14ac:dyDescent="0.2">
      <c r="A1874" s="27">
        <v>43284</v>
      </c>
      <c r="B1874" s="27">
        <v>43286</v>
      </c>
      <c r="C1874" t="s">
        <v>377</v>
      </c>
      <c r="D1874" s="27">
        <v>48714</v>
      </c>
      <c r="E1874" s="26">
        <v>3788000</v>
      </c>
      <c r="F1874" s="26">
        <f t="shared" si="29"/>
        <v>3.7879999999999998</v>
      </c>
      <c r="G1874" t="s">
        <v>103</v>
      </c>
    </row>
    <row r="1875" spans="1:7" x14ac:dyDescent="0.2">
      <c r="A1875" s="27">
        <v>43284</v>
      </c>
      <c r="B1875" s="27">
        <v>43286</v>
      </c>
      <c r="C1875" t="s">
        <v>674</v>
      </c>
      <c r="D1875" s="27">
        <v>50540</v>
      </c>
      <c r="E1875" s="26">
        <v>792000</v>
      </c>
      <c r="F1875" s="26">
        <f t="shared" si="29"/>
        <v>0.79200000000000004</v>
      </c>
      <c r="G1875" t="s">
        <v>103</v>
      </c>
    </row>
    <row r="1876" spans="1:7" x14ac:dyDescent="0.2">
      <c r="A1876" s="27">
        <v>43291</v>
      </c>
      <c r="B1876" s="27">
        <v>43293</v>
      </c>
      <c r="C1876" t="s">
        <v>729</v>
      </c>
      <c r="D1876" s="27">
        <v>43476</v>
      </c>
      <c r="E1876" s="26">
        <v>5076000</v>
      </c>
      <c r="F1876" s="26">
        <f t="shared" si="29"/>
        <v>5.0759999999999996</v>
      </c>
      <c r="G1876" t="s">
        <v>397</v>
      </c>
    </row>
    <row r="1877" spans="1:7" x14ac:dyDescent="0.2">
      <c r="A1877" s="27">
        <v>43291</v>
      </c>
      <c r="B1877" s="27">
        <v>43293</v>
      </c>
      <c r="C1877" t="s">
        <v>730</v>
      </c>
      <c r="D1877" s="27">
        <v>43566</v>
      </c>
      <c r="E1877" s="26">
        <v>2790000</v>
      </c>
      <c r="F1877" s="26">
        <f t="shared" si="29"/>
        <v>2.79</v>
      </c>
      <c r="G1877" t="s">
        <v>397</v>
      </c>
    </row>
    <row r="1878" spans="1:7" x14ac:dyDescent="0.2">
      <c r="A1878" s="27">
        <v>43291</v>
      </c>
      <c r="B1878" s="27">
        <v>43293</v>
      </c>
      <c r="C1878" t="s">
        <v>676</v>
      </c>
      <c r="D1878" s="27">
        <v>43905</v>
      </c>
      <c r="E1878" s="26">
        <v>1287500</v>
      </c>
      <c r="F1878" s="26">
        <f t="shared" si="29"/>
        <v>1.2875000000000001</v>
      </c>
      <c r="G1878" t="s">
        <v>396</v>
      </c>
    </row>
    <row r="1879" spans="1:7" x14ac:dyDescent="0.2">
      <c r="A1879" s="27">
        <v>43291</v>
      </c>
      <c r="B1879" s="27">
        <v>43293</v>
      </c>
      <c r="C1879" t="s">
        <v>331</v>
      </c>
      <c r="D1879" s="27">
        <v>44576</v>
      </c>
      <c r="E1879" s="26">
        <v>3190500</v>
      </c>
      <c r="F1879" s="26">
        <f t="shared" si="29"/>
        <v>3.1905000000000001</v>
      </c>
      <c r="G1879" t="s">
        <v>396</v>
      </c>
    </row>
    <row r="1880" spans="1:7" x14ac:dyDescent="0.2">
      <c r="A1880" s="27">
        <v>43291</v>
      </c>
      <c r="B1880" s="27">
        <v>43293</v>
      </c>
      <c r="C1880" t="s">
        <v>570</v>
      </c>
      <c r="D1880" s="27">
        <v>48167</v>
      </c>
      <c r="E1880" s="26">
        <v>52000</v>
      </c>
      <c r="F1880" s="26">
        <f t="shared" si="29"/>
        <v>5.1999999999999998E-2</v>
      </c>
      <c r="G1880" t="s">
        <v>396</v>
      </c>
    </row>
    <row r="1881" spans="1:7" x14ac:dyDescent="0.2">
      <c r="A1881" s="27">
        <v>43291</v>
      </c>
      <c r="B1881" s="27">
        <v>43293</v>
      </c>
      <c r="C1881" t="s">
        <v>670</v>
      </c>
      <c r="D1881" s="27">
        <v>53888</v>
      </c>
      <c r="E1881" s="26">
        <v>141000</v>
      </c>
      <c r="F1881" s="26">
        <f t="shared" si="29"/>
        <v>0.14099999999999999</v>
      </c>
      <c r="G1881" t="s">
        <v>396</v>
      </c>
    </row>
    <row r="1882" spans="1:7" x14ac:dyDescent="0.2">
      <c r="A1882" s="27">
        <v>43298</v>
      </c>
      <c r="B1882" s="27">
        <v>43300</v>
      </c>
      <c r="C1882" t="s">
        <v>731</v>
      </c>
      <c r="D1882" s="27">
        <v>43391</v>
      </c>
      <c r="E1882" s="26">
        <v>9070000</v>
      </c>
      <c r="F1882" s="26">
        <f t="shared" si="29"/>
        <v>9.07</v>
      </c>
      <c r="G1882" t="s">
        <v>323</v>
      </c>
    </row>
    <row r="1883" spans="1:7" x14ac:dyDescent="0.2">
      <c r="A1883" s="27">
        <v>43298</v>
      </c>
      <c r="B1883" s="27">
        <v>43300</v>
      </c>
      <c r="C1883" t="s">
        <v>713</v>
      </c>
      <c r="D1883" s="27">
        <v>43566</v>
      </c>
      <c r="E1883" s="26">
        <v>8650000</v>
      </c>
      <c r="F1883" s="26">
        <f t="shared" si="29"/>
        <v>8.65</v>
      </c>
      <c r="G1883" t="s">
        <v>324</v>
      </c>
    </row>
    <row r="1884" spans="1:7" x14ac:dyDescent="0.2">
      <c r="A1884" s="27">
        <v>43298</v>
      </c>
      <c r="B1884" s="27">
        <v>43300</v>
      </c>
      <c r="C1884" t="s">
        <v>375</v>
      </c>
      <c r="D1884" s="27">
        <v>45061</v>
      </c>
      <c r="E1884" s="26">
        <v>6792000</v>
      </c>
      <c r="F1884" s="26">
        <f t="shared" si="29"/>
        <v>6.7919999999999998</v>
      </c>
      <c r="G1884" t="s">
        <v>103</v>
      </c>
    </row>
    <row r="1885" spans="1:7" x14ac:dyDescent="0.2">
      <c r="A1885" s="27">
        <v>43298</v>
      </c>
      <c r="B1885" s="27">
        <v>43300</v>
      </c>
      <c r="C1885" t="s">
        <v>376</v>
      </c>
      <c r="D1885" s="27">
        <v>46888</v>
      </c>
      <c r="E1885" s="26">
        <v>8666000</v>
      </c>
      <c r="F1885" s="26">
        <f t="shared" si="29"/>
        <v>8.6660000000000004</v>
      </c>
      <c r="G1885" t="s">
        <v>103</v>
      </c>
    </row>
    <row r="1886" spans="1:7" x14ac:dyDescent="0.2">
      <c r="A1886" s="27">
        <v>43298</v>
      </c>
      <c r="B1886" s="27">
        <v>43300</v>
      </c>
      <c r="C1886" t="s">
        <v>674</v>
      </c>
      <c r="D1886" s="27">
        <v>50540</v>
      </c>
      <c r="E1886" s="26">
        <v>4991100</v>
      </c>
      <c r="F1886" s="26">
        <f t="shared" si="29"/>
        <v>4.9911000000000003</v>
      </c>
      <c r="G1886" t="s">
        <v>103</v>
      </c>
    </row>
    <row r="1887" spans="1:7" x14ac:dyDescent="0.2">
      <c r="A1887" s="27">
        <v>43304</v>
      </c>
      <c r="B1887" s="27">
        <v>43306</v>
      </c>
      <c r="C1887" t="s">
        <v>335</v>
      </c>
      <c r="D1887" s="27">
        <v>51971</v>
      </c>
      <c r="E1887" s="26">
        <v>300000</v>
      </c>
      <c r="F1887" s="26">
        <f t="shared" si="29"/>
        <v>0.3</v>
      </c>
      <c r="G1887" t="s">
        <v>103</v>
      </c>
    </row>
    <row r="1888" spans="1:7" x14ac:dyDescent="0.2">
      <c r="A1888" s="27">
        <v>43305</v>
      </c>
      <c r="B1888" s="27">
        <v>43307</v>
      </c>
      <c r="C1888" t="s">
        <v>729</v>
      </c>
      <c r="D1888" s="27">
        <v>43476</v>
      </c>
      <c r="E1888" s="26">
        <v>3685000</v>
      </c>
      <c r="F1888" s="26">
        <f t="shared" si="29"/>
        <v>3.6850000000000001</v>
      </c>
      <c r="G1888" t="s">
        <v>397</v>
      </c>
    </row>
    <row r="1889" spans="1:7" x14ac:dyDescent="0.2">
      <c r="A1889" s="27">
        <v>43305</v>
      </c>
      <c r="B1889" s="27">
        <v>43307</v>
      </c>
      <c r="C1889" t="s">
        <v>730</v>
      </c>
      <c r="D1889" s="27">
        <v>43566</v>
      </c>
      <c r="E1889" s="26">
        <v>2675000</v>
      </c>
      <c r="F1889" s="26">
        <f t="shared" si="29"/>
        <v>2.6749999999999998</v>
      </c>
      <c r="G1889" t="s">
        <v>397</v>
      </c>
    </row>
    <row r="1890" spans="1:7" x14ac:dyDescent="0.2">
      <c r="A1890" s="27">
        <v>43305</v>
      </c>
      <c r="B1890" s="27">
        <v>43307</v>
      </c>
      <c r="C1890" t="s">
        <v>676</v>
      </c>
      <c r="D1890" s="27">
        <v>43905</v>
      </c>
      <c r="E1890" s="26">
        <v>1314000</v>
      </c>
      <c r="F1890" s="26">
        <f t="shared" si="29"/>
        <v>1.3140000000000001</v>
      </c>
      <c r="G1890" t="s">
        <v>396</v>
      </c>
    </row>
    <row r="1891" spans="1:7" x14ac:dyDescent="0.2">
      <c r="A1891" s="27">
        <v>43305</v>
      </c>
      <c r="B1891" s="27">
        <v>43307</v>
      </c>
      <c r="C1891" t="s">
        <v>331</v>
      </c>
      <c r="D1891" s="27">
        <v>44576</v>
      </c>
      <c r="E1891" s="26">
        <v>668500</v>
      </c>
      <c r="F1891" s="26">
        <f t="shared" si="29"/>
        <v>0.66849999999999998</v>
      </c>
      <c r="G1891" t="s">
        <v>396</v>
      </c>
    </row>
    <row r="1892" spans="1:7" x14ac:dyDescent="0.2">
      <c r="A1892" s="27">
        <v>43305</v>
      </c>
      <c r="B1892" s="27">
        <v>43307</v>
      </c>
      <c r="C1892" t="s">
        <v>697</v>
      </c>
      <c r="D1892" s="27">
        <v>45945</v>
      </c>
      <c r="E1892" s="26">
        <v>353000</v>
      </c>
      <c r="F1892" s="26">
        <f t="shared" si="29"/>
        <v>0.35299999999999998</v>
      </c>
      <c r="G1892" t="s">
        <v>396</v>
      </c>
    </row>
    <row r="1893" spans="1:7" x14ac:dyDescent="0.2">
      <c r="A1893" s="27">
        <v>43305</v>
      </c>
      <c r="B1893" s="27">
        <v>43307</v>
      </c>
      <c r="C1893" t="s">
        <v>570</v>
      </c>
      <c r="D1893" s="27">
        <v>48167</v>
      </c>
      <c r="E1893" s="26">
        <v>1193900</v>
      </c>
      <c r="F1893" s="26">
        <f t="shared" si="29"/>
        <v>1.1939</v>
      </c>
      <c r="G1893" t="s">
        <v>396</v>
      </c>
    </row>
    <row r="1894" spans="1:7" x14ac:dyDescent="0.2">
      <c r="A1894" s="27">
        <v>43305</v>
      </c>
      <c r="B1894" s="27">
        <v>43308</v>
      </c>
      <c r="C1894" t="s">
        <v>725</v>
      </c>
      <c r="D1894" s="27">
        <v>46888</v>
      </c>
      <c r="E1894" s="26">
        <v>1000000</v>
      </c>
      <c r="F1894" s="26">
        <f t="shared" si="29"/>
        <v>1</v>
      </c>
      <c r="G1894" t="s">
        <v>396</v>
      </c>
    </row>
    <row r="1895" spans="1:7" x14ac:dyDescent="0.2">
      <c r="A1895" s="27">
        <v>43306</v>
      </c>
      <c r="B1895" s="27">
        <v>43308</v>
      </c>
      <c r="C1895" t="s">
        <v>337</v>
      </c>
      <c r="D1895" s="27">
        <v>50086</v>
      </c>
      <c r="E1895" s="26">
        <v>350000</v>
      </c>
      <c r="F1895" s="26">
        <f t="shared" si="29"/>
        <v>0.35</v>
      </c>
      <c r="G1895" t="s">
        <v>396</v>
      </c>
    </row>
    <row r="1896" spans="1:7" x14ac:dyDescent="0.2">
      <c r="A1896" s="27">
        <v>43312</v>
      </c>
      <c r="B1896" s="27">
        <v>43314</v>
      </c>
      <c r="C1896" t="s">
        <v>732</v>
      </c>
      <c r="D1896" s="27">
        <v>43405</v>
      </c>
      <c r="E1896" s="26">
        <v>7220000</v>
      </c>
      <c r="F1896" s="26">
        <f t="shared" si="29"/>
        <v>7.22</v>
      </c>
      <c r="G1896" t="s">
        <v>323</v>
      </c>
    </row>
    <row r="1897" spans="1:7" x14ac:dyDescent="0.2">
      <c r="A1897" s="27">
        <v>43312</v>
      </c>
      <c r="B1897" s="27">
        <v>43314</v>
      </c>
      <c r="C1897" t="s">
        <v>733</v>
      </c>
      <c r="D1897" s="27">
        <v>43678</v>
      </c>
      <c r="E1897" s="26">
        <v>14215000</v>
      </c>
      <c r="F1897" s="26">
        <f t="shared" si="29"/>
        <v>14.215</v>
      </c>
      <c r="G1897" t="s">
        <v>324</v>
      </c>
    </row>
    <row r="1898" spans="1:7" x14ac:dyDescent="0.2">
      <c r="A1898" s="27">
        <v>43312</v>
      </c>
      <c r="B1898" s="27">
        <v>43314</v>
      </c>
      <c r="C1898" t="s">
        <v>375</v>
      </c>
      <c r="D1898" s="27">
        <v>45061</v>
      </c>
      <c r="E1898" s="26">
        <v>12048000</v>
      </c>
      <c r="F1898" s="26">
        <f t="shared" si="29"/>
        <v>12.048</v>
      </c>
      <c r="G1898" t="s">
        <v>103</v>
      </c>
    </row>
    <row r="1899" spans="1:7" x14ac:dyDescent="0.2">
      <c r="A1899" s="27">
        <v>43312</v>
      </c>
      <c r="B1899" s="27">
        <v>43314</v>
      </c>
      <c r="C1899" t="s">
        <v>376</v>
      </c>
      <c r="D1899" s="27">
        <v>46888</v>
      </c>
      <c r="E1899" s="26">
        <v>7628500</v>
      </c>
      <c r="F1899" s="26">
        <f t="shared" si="29"/>
        <v>7.6284999999999998</v>
      </c>
      <c r="G1899" t="s">
        <v>103</v>
      </c>
    </row>
    <row r="1900" spans="1:7" x14ac:dyDescent="0.2">
      <c r="A1900" s="27">
        <v>43312</v>
      </c>
      <c r="B1900" s="27">
        <v>43314</v>
      </c>
      <c r="C1900" t="s">
        <v>377</v>
      </c>
      <c r="D1900" s="27">
        <v>48714</v>
      </c>
      <c r="E1900" s="26">
        <v>4329500</v>
      </c>
      <c r="F1900" s="26">
        <f t="shared" si="29"/>
        <v>4.3295000000000003</v>
      </c>
      <c r="G1900" t="s">
        <v>103</v>
      </c>
    </row>
    <row r="1901" spans="1:7" x14ac:dyDescent="0.2">
      <c r="A1901" s="27">
        <v>43319</v>
      </c>
      <c r="B1901" s="27">
        <v>43321</v>
      </c>
      <c r="C1901" t="s">
        <v>619</v>
      </c>
      <c r="D1901" s="27">
        <v>48441</v>
      </c>
      <c r="E1901" s="26">
        <v>1500000</v>
      </c>
      <c r="F1901" s="26">
        <f t="shared" si="29"/>
        <v>1.5</v>
      </c>
      <c r="G1901" t="s">
        <v>103</v>
      </c>
    </row>
    <row r="1902" spans="1:7" x14ac:dyDescent="0.2">
      <c r="A1902" s="27">
        <v>43319</v>
      </c>
      <c r="B1902" s="27">
        <v>43321</v>
      </c>
      <c r="C1902" t="s">
        <v>734</v>
      </c>
      <c r="D1902" s="27">
        <v>43504</v>
      </c>
      <c r="E1902" s="26">
        <v>3616000</v>
      </c>
      <c r="F1902" s="26">
        <f t="shared" si="29"/>
        <v>3.6160000000000001</v>
      </c>
      <c r="G1902" t="s">
        <v>397</v>
      </c>
    </row>
    <row r="1903" spans="1:7" x14ac:dyDescent="0.2">
      <c r="A1903" s="27">
        <v>43319</v>
      </c>
      <c r="B1903" s="27">
        <v>43321</v>
      </c>
      <c r="C1903" t="s">
        <v>735</v>
      </c>
      <c r="D1903" s="27">
        <v>43593</v>
      </c>
      <c r="E1903" s="26">
        <v>2765000</v>
      </c>
      <c r="F1903" s="26">
        <f t="shared" si="29"/>
        <v>2.7650000000000001</v>
      </c>
      <c r="G1903" t="s">
        <v>397</v>
      </c>
    </row>
    <row r="1904" spans="1:7" x14ac:dyDescent="0.2">
      <c r="A1904" s="27">
        <v>43319</v>
      </c>
      <c r="B1904" s="27">
        <v>43321</v>
      </c>
      <c r="C1904" t="s">
        <v>676</v>
      </c>
      <c r="D1904" s="27">
        <v>43905</v>
      </c>
      <c r="E1904" s="26">
        <v>2165000</v>
      </c>
      <c r="F1904" s="26">
        <f t="shared" si="29"/>
        <v>2.165</v>
      </c>
      <c r="G1904" t="s">
        <v>396</v>
      </c>
    </row>
    <row r="1905" spans="1:7" x14ac:dyDescent="0.2">
      <c r="A1905" s="27">
        <v>43319</v>
      </c>
      <c r="B1905" s="27">
        <v>43321</v>
      </c>
      <c r="C1905" t="s">
        <v>331</v>
      </c>
      <c r="D1905" s="27">
        <v>44576</v>
      </c>
      <c r="E1905" s="26">
        <v>933000</v>
      </c>
      <c r="F1905" s="26">
        <f t="shared" si="29"/>
        <v>0.93300000000000005</v>
      </c>
      <c r="G1905" t="s">
        <v>396</v>
      </c>
    </row>
    <row r="1906" spans="1:7" x14ac:dyDescent="0.2">
      <c r="A1906" s="27">
        <v>43319</v>
      </c>
      <c r="B1906" s="27">
        <v>43321</v>
      </c>
      <c r="C1906" t="s">
        <v>570</v>
      </c>
      <c r="D1906" s="27">
        <v>48167</v>
      </c>
      <c r="E1906" s="26">
        <v>928000</v>
      </c>
      <c r="F1906" s="26">
        <f t="shared" si="29"/>
        <v>0.92800000000000005</v>
      </c>
      <c r="G1906" t="s">
        <v>396</v>
      </c>
    </row>
    <row r="1907" spans="1:7" x14ac:dyDescent="0.2">
      <c r="A1907" s="27">
        <v>43319</v>
      </c>
      <c r="B1907" s="27">
        <v>43321</v>
      </c>
      <c r="C1907" t="s">
        <v>670</v>
      </c>
      <c r="D1907" s="27">
        <v>53888</v>
      </c>
      <c r="E1907" s="26">
        <v>492000</v>
      </c>
      <c r="F1907" s="26">
        <f t="shared" si="29"/>
        <v>0.49199999999999999</v>
      </c>
      <c r="G1907" t="s">
        <v>396</v>
      </c>
    </row>
    <row r="1908" spans="1:7" x14ac:dyDescent="0.2">
      <c r="A1908" s="27">
        <v>43319</v>
      </c>
      <c r="B1908" s="27">
        <v>43322</v>
      </c>
      <c r="C1908" t="s">
        <v>332</v>
      </c>
      <c r="D1908" s="27">
        <v>46402</v>
      </c>
      <c r="E1908" s="26">
        <v>500000</v>
      </c>
      <c r="F1908" s="26">
        <f t="shared" si="29"/>
        <v>0.5</v>
      </c>
      <c r="G1908" t="s">
        <v>396</v>
      </c>
    </row>
    <row r="1909" spans="1:7" x14ac:dyDescent="0.2">
      <c r="A1909" s="27">
        <v>43320</v>
      </c>
      <c r="B1909" s="27">
        <v>43322</v>
      </c>
      <c r="C1909" t="s">
        <v>300</v>
      </c>
      <c r="D1909" s="27">
        <v>44696</v>
      </c>
      <c r="E1909" s="26">
        <v>1000000</v>
      </c>
      <c r="F1909" s="26">
        <f t="shared" si="29"/>
        <v>1</v>
      </c>
      <c r="G1909" t="s">
        <v>103</v>
      </c>
    </row>
    <row r="1910" spans="1:7" x14ac:dyDescent="0.2">
      <c r="A1910" s="27">
        <v>43320</v>
      </c>
      <c r="B1910" s="27">
        <v>43325</v>
      </c>
      <c r="C1910" t="s">
        <v>410</v>
      </c>
      <c r="D1910" s="27">
        <v>52336</v>
      </c>
      <c r="E1910" s="26">
        <v>500000</v>
      </c>
      <c r="F1910" s="26">
        <f t="shared" si="29"/>
        <v>0.5</v>
      </c>
      <c r="G1910" t="s">
        <v>396</v>
      </c>
    </row>
    <row r="1911" spans="1:7" x14ac:dyDescent="0.2">
      <c r="A1911" s="27">
        <v>43326</v>
      </c>
      <c r="B1911" s="27">
        <v>43328</v>
      </c>
      <c r="C1911" t="s">
        <v>688</v>
      </c>
      <c r="D1911" s="27">
        <v>43419</v>
      </c>
      <c r="E1911" s="26">
        <v>8179000</v>
      </c>
      <c r="F1911" s="26">
        <f t="shared" si="29"/>
        <v>8.1790000000000003</v>
      </c>
      <c r="G1911" t="s">
        <v>324</v>
      </c>
    </row>
    <row r="1912" spans="1:7" x14ac:dyDescent="0.2">
      <c r="A1912" s="27">
        <v>43326</v>
      </c>
      <c r="B1912" s="27">
        <v>43328</v>
      </c>
      <c r="C1912" t="s">
        <v>727</v>
      </c>
      <c r="D1912" s="27">
        <v>43622</v>
      </c>
      <c r="E1912" s="26">
        <v>7545000</v>
      </c>
      <c r="F1912" s="26">
        <f t="shared" si="29"/>
        <v>7.5449999999999999</v>
      </c>
      <c r="G1912" t="s">
        <v>324</v>
      </c>
    </row>
    <row r="1913" spans="1:7" x14ac:dyDescent="0.2">
      <c r="A1913" s="27">
        <v>43326</v>
      </c>
      <c r="B1913" s="27">
        <v>43328</v>
      </c>
      <c r="C1913" t="s">
        <v>375</v>
      </c>
      <c r="D1913" s="27">
        <v>45061</v>
      </c>
      <c r="E1913" s="26">
        <v>6703000</v>
      </c>
      <c r="F1913" s="26">
        <f t="shared" si="29"/>
        <v>6.7030000000000003</v>
      </c>
      <c r="G1913" t="s">
        <v>103</v>
      </c>
    </row>
    <row r="1914" spans="1:7" x14ac:dyDescent="0.2">
      <c r="A1914" s="27">
        <v>43326</v>
      </c>
      <c r="B1914" s="27">
        <v>43328</v>
      </c>
      <c r="C1914" t="s">
        <v>376</v>
      </c>
      <c r="D1914" s="27">
        <v>46888</v>
      </c>
      <c r="E1914" s="26">
        <v>5798000</v>
      </c>
      <c r="F1914" s="26">
        <f t="shared" si="29"/>
        <v>5.798</v>
      </c>
      <c r="G1914" t="s">
        <v>103</v>
      </c>
    </row>
    <row r="1915" spans="1:7" x14ac:dyDescent="0.2">
      <c r="A1915" s="27">
        <v>43326</v>
      </c>
      <c r="B1915" s="27">
        <v>43328</v>
      </c>
      <c r="C1915" t="s">
        <v>377</v>
      </c>
      <c r="D1915" s="27">
        <v>48714</v>
      </c>
      <c r="E1915" s="26">
        <v>4308000</v>
      </c>
      <c r="F1915" s="26">
        <f t="shared" si="29"/>
        <v>4.3079999999999998</v>
      </c>
      <c r="G1915" t="s">
        <v>103</v>
      </c>
    </row>
    <row r="1916" spans="1:7" x14ac:dyDescent="0.2">
      <c r="A1916" s="27">
        <v>43326</v>
      </c>
      <c r="B1916" s="27">
        <v>43328</v>
      </c>
      <c r="C1916" t="s">
        <v>674</v>
      </c>
      <c r="D1916" s="27">
        <v>50540</v>
      </c>
      <c r="E1916" s="26">
        <v>1843800</v>
      </c>
      <c r="F1916" s="26">
        <f t="shared" si="29"/>
        <v>1.8438000000000001</v>
      </c>
      <c r="G1916" t="s">
        <v>103</v>
      </c>
    </row>
    <row r="1917" spans="1:7" x14ac:dyDescent="0.2">
      <c r="A1917" s="27">
        <v>43327</v>
      </c>
      <c r="B1917" s="27">
        <v>43332</v>
      </c>
      <c r="C1917" t="s">
        <v>619</v>
      </c>
      <c r="D1917" s="27">
        <v>48441</v>
      </c>
      <c r="E1917" s="26">
        <v>750000</v>
      </c>
      <c r="F1917" s="26">
        <f t="shared" si="29"/>
        <v>0.75</v>
      </c>
      <c r="G1917" t="s">
        <v>103</v>
      </c>
    </row>
    <row r="1918" spans="1:7" x14ac:dyDescent="0.2">
      <c r="A1918" s="27">
        <v>43333</v>
      </c>
      <c r="B1918" s="27">
        <v>43336</v>
      </c>
      <c r="C1918" t="s">
        <v>734</v>
      </c>
      <c r="D1918" s="27">
        <v>43504</v>
      </c>
      <c r="E1918" s="26">
        <v>8285000</v>
      </c>
      <c r="F1918" s="26">
        <f t="shared" si="29"/>
        <v>8.2850000000000001</v>
      </c>
      <c r="G1918" t="s">
        <v>397</v>
      </c>
    </row>
    <row r="1919" spans="1:7" x14ac:dyDescent="0.2">
      <c r="A1919" s="27">
        <v>43333</v>
      </c>
      <c r="B1919" s="27">
        <v>43336</v>
      </c>
      <c r="C1919" t="s">
        <v>735</v>
      </c>
      <c r="D1919" s="27">
        <v>43593</v>
      </c>
      <c r="E1919" s="26">
        <v>2885000</v>
      </c>
      <c r="F1919" s="26">
        <f t="shared" si="29"/>
        <v>2.8849999999999998</v>
      </c>
      <c r="G1919" t="s">
        <v>397</v>
      </c>
    </row>
    <row r="1920" spans="1:7" x14ac:dyDescent="0.2">
      <c r="A1920" s="27">
        <v>43333</v>
      </c>
      <c r="B1920" s="27">
        <v>43336</v>
      </c>
      <c r="C1920" t="s">
        <v>676</v>
      </c>
      <c r="D1920" s="27">
        <v>43905</v>
      </c>
      <c r="E1920" s="26">
        <v>1864000</v>
      </c>
      <c r="F1920" s="26">
        <f t="shared" si="29"/>
        <v>1.8640000000000001</v>
      </c>
      <c r="G1920" t="s">
        <v>396</v>
      </c>
    </row>
    <row r="1921" spans="1:7" x14ac:dyDescent="0.2">
      <c r="A1921" s="27">
        <v>43333</v>
      </c>
      <c r="B1921" s="27">
        <v>43336</v>
      </c>
      <c r="C1921" t="s">
        <v>331</v>
      </c>
      <c r="D1921" s="27">
        <v>44576</v>
      </c>
      <c r="E1921" s="26">
        <v>566000</v>
      </c>
      <c r="F1921" s="26">
        <f t="shared" si="29"/>
        <v>0.56599999999999995</v>
      </c>
      <c r="G1921" t="s">
        <v>396</v>
      </c>
    </row>
    <row r="1922" spans="1:7" x14ac:dyDescent="0.2">
      <c r="A1922" s="27">
        <v>43333</v>
      </c>
      <c r="B1922" s="27">
        <v>43336</v>
      </c>
      <c r="C1922" t="s">
        <v>697</v>
      </c>
      <c r="D1922" s="27">
        <v>45945</v>
      </c>
      <c r="E1922" s="26">
        <v>175000</v>
      </c>
      <c r="F1922" s="26">
        <f t="shared" si="29"/>
        <v>0.17499999999999999</v>
      </c>
      <c r="G1922" t="s">
        <v>396</v>
      </c>
    </row>
    <row r="1923" spans="1:7" x14ac:dyDescent="0.2">
      <c r="A1923" s="27">
        <v>43333</v>
      </c>
      <c r="B1923" s="27">
        <v>43336</v>
      </c>
      <c r="C1923" t="s">
        <v>570</v>
      </c>
      <c r="D1923" s="27">
        <v>48167</v>
      </c>
      <c r="E1923" s="26">
        <v>1027000</v>
      </c>
      <c r="F1923" s="26">
        <f t="shared" ref="F1923:F1986" si="30">E1923/1000000</f>
        <v>1.0269999999999999</v>
      </c>
      <c r="G1923" t="s">
        <v>396</v>
      </c>
    </row>
    <row r="1924" spans="1:7" x14ac:dyDescent="0.2">
      <c r="A1924" s="27">
        <v>43333</v>
      </c>
      <c r="B1924" s="27">
        <v>43339</v>
      </c>
      <c r="C1924" t="s">
        <v>697</v>
      </c>
      <c r="D1924" s="27">
        <v>45945</v>
      </c>
      <c r="E1924" s="26">
        <v>500000</v>
      </c>
      <c r="F1924" s="26">
        <f t="shared" si="30"/>
        <v>0.5</v>
      </c>
      <c r="G1924" t="s">
        <v>396</v>
      </c>
    </row>
    <row r="1925" spans="1:7" x14ac:dyDescent="0.2">
      <c r="A1925" s="27">
        <v>43339</v>
      </c>
      <c r="B1925" s="27">
        <v>43341</v>
      </c>
      <c r="C1925" t="s">
        <v>736</v>
      </c>
      <c r="D1925" s="27">
        <v>45167</v>
      </c>
      <c r="E1925" s="26">
        <v>3500000</v>
      </c>
      <c r="F1925" s="26">
        <f t="shared" si="30"/>
        <v>3.5</v>
      </c>
      <c r="G1925" t="s">
        <v>766</v>
      </c>
    </row>
    <row r="1926" spans="1:7" x14ac:dyDescent="0.2">
      <c r="A1926" s="27">
        <v>43339</v>
      </c>
      <c r="B1926" s="27">
        <v>43341</v>
      </c>
      <c r="C1926" t="s">
        <v>737</v>
      </c>
      <c r="D1926" s="27">
        <v>45167</v>
      </c>
      <c r="E1926" s="26">
        <v>1500000</v>
      </c>
      <c r="F1926" s="26">
        <f t="shared" si="30"/>
        <v>1.5</v>
      </c>
      <c r="G1926" t="s">
        <v>767</v>
      </c>
    </row>
    <row r="1927" spans="1:7" x14ac:dyDescent="0.2">
      <c r="A1927" s="27">
        <v>43339</v>
      </c>
      <c r="B1927" s="27">
        <v>43341</v>
      </c>
      <c r="C1927" t="s">
        <v>535</v>
      </c>
      <c r="D1927" s="27">
        <v>49810</v>
      </c>
      <c r="E1927" s="26">
        <v>1000000</v>
      </c>
      <c r="F1927" s="26">
        <f t="shared" si="30"/>
        <v>1</v>
      </c>
      <c r="G1927" t="s">
        <v>103</v>
      </c>
    </row>
    <row r="1928" spans="1:7" x14ac:dyDescent="0.2">
      <c r="A1928" s="27">
        <v>43340</v>
      </c>
      <c r="B1928" s="27">
        <v>43342</v>
      </c>
      <c r="C1928" t="s">
        <v>738</v>
      </c>
      <c r="D1928" s="27">
        <v>43433</v>
      </c>
      <c r="E1928" s="26">
        <v>10880000</v>
      </c>
      <c r="F1928" s="26">
        <f t="shared" si="30"/>
        <v>10.88</v>
      </c>
      <c r="G1928" t="s">
        <v>323</v>
      </c>
    </row>
    <row r="1929" spans="1:7" x14ac:dyDescent="0.2">
      <c r="A1929" s="27">
        <v>43340</v>
      </c>
      <c r="B1929" s="27">
        <v>43342</v>
      </c>
      <c r="C1929" t="s">
        <v>739</v>
      </c>
      <c r="D1929" s="27">
        <v>43706</v>
      </c>
      <c r="E1929" s="26">
        <v>5800000</v>
      </c>
      <c r="F1929" s="26">
        <f t="shared" si="30"/>
        <v>5.8</v>
      </c>
      <c r="G1929" t="s">
        <v>324</v>
      </c>
    </row>
    <row r="1930" spans="1:7" x14ac:dyDescent="0.2">
      <c r="A1930" s="27">
        <v>43340</v>
      </c>
      <c r="B1930" s="27">
        <v>43342</v>
      </c>
      <c r="C1930" t="s">
        <v>375</v>
      </c>
      <c r="D1930" s="27">
        <v>45061</v>
      </c>
      <c r="E1930" s="26">
        <v>14840000</v>
      </c>
      <c r="F1930" s="26">
        <f t="shared" si="30"/>
        <v>14.84</v>
      </c>
      <c r="G1930" t="s">
        <v>103</v>
      </c>
    </row>
    <row r="1931" spans="1:7" x14ac:dyDescent="0.2">
      <c r="A1931" s="27">
        <v>43340</v>
      </c>
      <c r="B1931" s="27">
        <v>43342</v>
      </c>
      <c r="C1931" t="s">
        <v>376</v>
      </c>
      <c r="D1931" s="27">
        <v>46888</v>
      </c>
      <c r="E1931" s="26">
        <v>17274000</v>
      </c>
      <c r="F1931" s="26">
        <f t="shared" si="30"/>
        <v>17.274000000000001</v>
      </c>
      <c r="G1931" t="s">
        <v>103</v>
      </c>
    </row>
    <row r="1932" spans="1:7" x14ac:dyDescent="0.2">
      <c r="A1932" s="27">
        <v>43340</v>
      </c>
      <c r="B1932" s="27">
        <v>43342</v>
      </c>
      <c r="C1932" t="s">
        <v>377</v>
      </c>
      <c r="D1932" s="27">
        <v>48714</v>
      </c>
      <c r="E1932" s="26">
        <v>5350000</v>
      </c>
      <c r="F1932" s="26">
        <f t="shared" si="30"/>
        <v>5.35</v>
      </c>
      <c r="G1932" t="s">
        <v>103</v>
      </c>
    </row>
    <row r="1933" spans="1:7" x14ac:dyDescent="0.2">
      <c r="A1933" s="27">
        <v>43340</v>
      </c>
      <c r="B1933" s="27">
        <v>43342</v>
      </c>
      <c r="C1933" t="s">
        <v>674</v>
      </c>
      <c r="D1933" s="27">
        <v>50540</v>
      </c>
      <c r="E1933" s="26">
        <v>5140500</v>
      </c>
      <c r="F1933" s="26">
        <f t="shared" si="30"/>
        <v>5.1405000000000003</v>
      </c>
      <c r="G1933" t="s">
        <v>103</v>
      </c>
    </row>
    <row r="1934" spans="1:7" x14ac:dyDescent="0.2">
      <c r="A1934" s="27">
        <v>43340</v>
      </c>
      <c r="B1934" s="27">
        <v>43342</v>
      </c>
      <c r="C1934" t="s">
        <v>300</v>
      </c>
      <c r="D1934" s="27">
        <v>44696</v>
      </c>
      <c r="E1934" s="26">
        <v>1000000</v>
      </c>
      <c r="F1934" s="26">
        <f t="shared" si="30"/>
        <v>1</v>
      </c>
      <c r="G1934" t="s">
        <v>103</v>
      </c>
    </row>
    <row r="1935" spans="1:7" x14ac:dyDescent="0.2">
      <c r="A1935" s="27">
        <v>43340</v>
      </c>
      <c r="B1935" s="27">
        <v>43342</v>
      </c>
      <c r="C1935" t="s">
        <v>612</v>
      </c>
      <c r="D1935" s="27">
        <v>44331</v>
      </c>
      <c r="E1935" s="26">
        <v>1000000</v>
      </c>
      <c r="F1935" s="26">
        <f t="shared" si="30"/>
        <v>1</v>
      </c>
      <c r="G1935" t="s">
        <v>396</v>
      </c>
    </row>
    <row r="1936" spans="1:7" x14ac:dyDescent="0.2">
      <c r="A1936" s="27">
        <v>43340</v>
      </c>
      <c r="B1936" s="27">
        <v>43342</v>
      </c>
      <c r="C1936" t="s">
        <v>410</v>
      </c>
      <c r="D1936" s="27">
        <v>52336</v>
      </c>
      <c r="E1936" s="26">
        <v>250000</v>
      </c>
      <c r="F1936" s="26">
        <f t="shared" si="30"/>
        <v>0.25</v>
      </c>
      <c r="G1936" t="s">
        <v>396</v>
      </c>
    </row>
    <row r="1937" spans="1:7" x14ac:dyDescent="0.2">
      <c r="A1937" s="27">
        <v>43347</v>
      </c>
      <c r="B1937" s="27">
        <v>43349</v>
      </c>
      <c r="C1937" t="s">
        <v>740</v>
      </c>
      <c r="D1937" s="27">
        <v>43504</v>
      </c>
      <c r="E1937" s="26">
        <v>3801000</v>
      </c>
      <c r="F1937" s="26">
        <f t="shared" si="30"/>
        <v>3.8010000000000002</v>
      </c>
      <c r="G1937" t="s">
        <v>397</v>
      </c>
    </row>
    <row r="1938" spans="1:7" x14ac:dyDescent="0.2">
      <c r="A1938" s="27">
        <v>43347</v>
      </c>
      <c r="B1938" s="27">
        <v>43349</v>
      </c>
      <c r="C1938" t="s">
        <v>741</v>
      </c>
      <c r="D1938" s="27">
        <v>43593</v>
      </c>
      <c r="E1938" s="26">
        <v>2750000</v>
      </c>
      <c r="F1938" s="26">
        <f t="shared" si="30"/>
        <v>2.75</v>
      </c>
      <c r="G1938" t="s">
        <v>397</v>
      </c>
    </row>
    <row r="1939" spans="1:7" x14ac:dyDescent="0.2">
      <c r="A1939" s="27">
        <v>43347</v>
      </c>
      <c r="B1939" s="27">
        <v>43349</v>
      </c>
      <c r="C1939" t="s">
        <v>676</v>
      </c>
      <c r="D1939" s="27">
        <v>43905</v>
      </c>
      <c r="E1939" s="26">
        <v>1978000</v>
      </c>
      <c r="F1939" s="26">
        <f t="shared" si="30"/>
        <v>1.978</v>
      </c>
      <c r="G1939" t="s">
        <v>396</v>
      </c>
    </row>
    <row r="1940" spans="1:7" x14ac:dyDescent="0.2">
      <c r="A1940" s="27">
        <v>43347</v>
      </c>
      <c r="B1940" s="27">
        <v>43349</v>
      </c>
      <c r="C1940" t="s">
        <v>331</v>
      </c>
      <c r="D1940" s="27">
        <v>44576</v>
      </c>
      <c r="E1940" s="26">
        <v>553000</v>
      </c>
      <c r="F1940" s="26">
        <f t="shared" si="30"/>
        <v>0.55300000000000005</v>
      </c>
      <c r="G1940" t="s">
        <v>396</v>
      </c>
    </row>
    <row r="1941" spans="1:7" x14ac:dyDescent="0.2">
      <c r="A1941" s="27">
        <v>43347</v>
      </c>
      <c r="B1941" s="27">
        <v>43349</v>
      </c>
      <c r="C1941" t="s">
        <v>570</v>
      </c>
      <c r="D1941" s="27">
        <v>48167</v>
      </c>
      <c r="E1941" s="26">
        <v>953000</v>
      </c>
      <c r="F1941" s="26">
        <f t="shared" si="30"/>
        <v>0.95299999999999996</v>
      </c>
      <c r="G1941" t="s">
        <v>396</v>
      </c>
    </row>
    <row r="1942" spans="1:7" x14ac:dyDescent="0.2">
      <c r="A1942" s="27">
        <v>43347</v>
      </c>
      <c r="B1942" s="27">
        <v>43349</v>
      </c>
      <c r="C1942" t="s">
        <v>670</v>
      </c>
      <c r="D1942" s="27">
        <v>53888</v>
      </c>
      <c r="E1942" s="26">
        <v>445000</v>
      </c>
      <c r="F1942" s="26">
        <f t="shared" si="30"/>
        <v>0.44500000000000001</v>
      </c>
      <c r="G1942" t="s">
        <v>396</v>
      </c>
    </row>
    <row r="1943" spans="1:7" x14ac:dyDescent="0.2">
      <c r="A1943" s="27">
        <v>43347</v>
      </c>
      <c r="B1943" s="27">
        <v>43355</v>
      </c>
      <c r="C1943" t="s">
        <v>332</v>
      </c>
      <c r="D1943" s="27">
        <v>46402</v>
      </c>
      <c r="E1943" s="26">
        <v>500000</v>
      </c>
      <c r="F1943" s="26">
        <f t="shared" si="30"/>
        <v>0.5</v>
      </c>
      <c r="G1943" t="s">
        <v>396</v>
      </c>
    </row>
    <row r="1944" spans="1:7" x14ac:dyDescent="0.2">
      <c r="A1944" s="27">
        <v>43355</v>
      </c>
      <c r="B1944" s="27">
        <v>43357</v>
      </c>
      <c r="C1944" t="s">
        <v>742</v>
      </c>
      <c r="D1944" s="27">
        <v>43447</v>
      </c>
      <c r="E1944" s="26">
        <v>12200000</v>
      </c>
      <c r="F1944" s="26">
        <f t="shared" si="30"/>
        <v>12.2</v>
      </c>
      <c r="G1944" t="s">
        <v>323</v>
      </c>
    </row>
    <row r="1945" spans="1:7" x14ac:dyDescent="0.2">
      <c r="A1945" s="27">
        <v>43355</v>
      </c>
      <c r="B1945" s="27">
        <v>43357</v>
      </c>
      <c r="C1945" t="s">
        <v>743</v>
      </c>
      <c r="D1945" s="27">
        <v>43721</v>
      </c>
      <c r="E1945" s="26">
        <v>7850000</v>
      </c>
      <c r="F1945" s="26">
        <f t="shared" si="30"/>
        <v>7.85</v>
      </c>
      <c r="G1945" t="s">
        <v>324</v>
      </c>
    </row>
    <row r="1946" spans="1:7" x14ac:dyDescent="0.2">
      <c r="A1946" s="27">
        <v>43355</v>
      </c>
      <c r="B1946" s="27">
        <v>43357</v>
      </c>
      <c r="C1946" t="s">
        <v>375</v>
      </c>
      <c r="D1946" s="27">
        <v>45061</v>
      </c>
      <c r="E1946" s="26">
        <v>8294000</v>
      </c>
      <c r="F1946" s="26">
        <f t="shared" si="30"/>
        <v>8.2940000000000005</v>
      </c>
      <c r="G1946" t="s">
        <v>103</v>
      </c>
    </row>
    <row r="1947" spans="1:7" x14ac:dyDescent="0.2">
      <c r="A1947" s="27">
        <v>43355</v>
      </c>
      <c r="B1947" s="27">
        <v>43357</v>
      </c>
      <c r="C1947" t="s">
        <v>376</v>
      </c>
      <c r="D1947" s="27">
        <v>46888</v>
      </c>
      <c r="E1947" s="26">
        <v>3834500</v>
      </c>
      <c r="F1947" s="26">
        <f t="shared" si="30"/>
        <v>3.8344999999999998</v>
      </c>
      <c r="G1947" t="s">
        <v>103</v>
      </c>
    </row>
    <row r="1948" spans="1:7" x14ac:dyDescent="0.2">
      <c r="A1948" s="27">
        <v>43355</v>
      </c>
      <c r="B1948" s="27">
        <v>43357</v>
      </c>
      <c r="C1948" t="s">
        <v>377</v>
      </c>
      <c r="D1948" s="27">
        <v>48714</v>
      </c>
      <c r="E1948" s="26">
        <v>1842000</v>
      </c>
      <c r="F1948" s="26">
        <f t="shared" si="30"/>
        <v>1.8420000000000001</v>
      </c>
      <c r="G1948" t="s">
        <v>103</v>
      </c>
    </row>
    <row r="1949" spans="1:7" x14ac:dyDescent="0.2">
      <c r="A1949" s="27">
        <v>43355</v>
      </c>
      <c r="B1949" s="27">
        <v>43357</v>
      </c>
      <c r="C1949" t="s">
        <v>674</v>
      </c>
      <c r="D1949" s="27">
        <v>50540</v>
      </c>
      <c r="E1949" s="26">
        <v>2481300</v>
      </c>
      <c r="F1949" s="26">
        <f t="shared" si="30"/>
        <v>2.4813000000000001</v>
      </c>
      <c r="G1949" t="s">
        <v>103</v>
      </c>
    </row>
    <row r="1950" spans="1:7" x14ac:dyDescent="0.2">
      <c r="A1950" s="27">
        <v>43355</v>
      </c>
      <c r="B1950" s="27">
        <v>43357</v>
      </c>
      <c r="C1950" t="s">
        <v>680</v>
      </c>
      <c r="D1950" s="27">
        <v>54193</v>
      </c>
      <c r="E1950" s="26">
        <v>383000</v>
      </c>
      <c r="F1950" s="26">
        <f t="shared" si="30"/>
        <v>0.38300000000000001</v>
      </c>
      <c r="G1950" t="s">
        <v>103</v>
      </c>
    </row>
    <row r="1951" spans="1:7" x14ac:dyDescent="0.2">
      <c r="A1951" s="27">
        <v>43360</v>
      </c>
      <c r="B1951" s="27">
        <v>43362</v>
      </c>
      <c r="C1951" t="s">
        <v>744</v>
      </c>
      <c r="D1951" s="27">
        <v>44094</v>
      </c>
      <c r="E1951" s="26">
        <v>7322971</v>
      </c>
      <c r="F1951" s="26">
        <f t="shared" si="30"/>
        <v>7.3229709999999999</v>
      </c>
      <c r="G1951" t="s">
        <v>504</v>
      </c>
    </row>
    <row r="1952" spans="1:7" x14ac:dyDescent="0.2">
      <c r="A1952" s="27">
        <v>43361</v>
      </c>
      <c r="B1952" s="27">
        <v>43363</v>
      </c>
      <c r="C1952" t="s">
        <v>740</v>
      </c>
      <c r="D1952" s="27">
        <v>43504</v>
      </c>
      <c r="E1952" s="26">
        <v>4193000</v>
      </c>
      <c r="F1952" s="26">
        <f t="shared" si="30"/>
        <v>4.1929999999999996</v>
      </c>
      <c r="G1952" t="s">
        <v>397</v>
      </c>
    </row>
    <row r="1953" spans="1:7" x14ac:dyDescent="0.2">
      <c r="A1953" s="27">
        <v>43361</v>
      </c>
      <c r="B1953" s="27">
        <v>43363</v>
      </c>
      <c r="C1953" t="s">
        <v>676</v>
      </c>
      <c r="D1953" s="27">
        <v>43905</v>
      </c>
      <c r="E1953" s="26">
        <v>1440500</v>
      </c>
      <c r="F1953" s="26">
        <f t="shared" si="30"/>
        <v>1.4404999999999999</v>
      </c>
      <c r="G1953" t="s">
        <v>396</v>
      </c>
    </row>
    <row r="1954" spans="1:7" x14ac:dyDescent="0.2">
      <c r="A1954" s="27">
        <v>43361</v>
      </c>
      <c r="B1954" s="27">
        <v>43363</v>
      </c>
      <c r="C1954" t="s">
        <v>331</v>
      </c>
      <c r="D1954" s="27">
        <v>44576</v>
      </c>
      <c r="E1954" s="26">
        <v>85000</v>
      </c>
      <c r="F1954" s="26">
        <f t="shared" si="30"/>
        <v>8.5000000000000006E-2</v>
      </c>
      <c r="G1954" t="s">
        <v>396</v>
      </c>
    </row>
    <row r="1955" spans="1:7" x14ac:dyDescent="0.2">
      <c r="A1955" s="27">
        <v>43361</v>
      </c>
      <c r="B1955" s="27">
        <v>43363</v>
      </c>
      <c r="C1955" t="s">
        <v>697</v>
      </c>
      <c r="D1955" s="27">
        <v>45945</v>
      </c>
      <c r="E1955" s="26">
        <v>111000</v>
      </c>
      <c r="F1955" s="26">
        <f t="shared" si="30"/>
        <v>0.111</v>
      </c>
      <c r="G1955" t="s">
        <v>396</v>
      </c>
    </row>
    <row r="1956" spans="1:7" x14ac:dyDescent="0.2">
      <c r="A1956" s="27">
        <v>43361</v>
      </c>
      <c r="B1956" s="27">
        <v>43363</v>
      </c>
      <c r="C1956" t="s">
        <v>570</v>
      </c>
      <c r="D1956" s="27">
        <v>48167</v>
      </c>
      <c r="E1956" s="26">
        <v>1234500</v>
      </c>
      <c r="F1956" s="26">
        <f t="shared" si="30"/>
        <v>1.2344999999999999</v>
      </c>
      <c r="G1956" t="s">
        <v>396</v>
      </c>
    </row>
    <row r="1957" spans="1:7" x14ac:dyDescent="0.2">
      <c r="A1957" s="27">
        <v>43361</v>
      </c>
      <c r="B1957" s="27">
        <v>43363</v>
      </c>
      <c r="C1957" t="s">
        <v>670</v>
      </c>
      <c r="D1957" s="27">
        <v>53888</v>
      </c>
      <c r="E1957" s="26">
        <v>1153000</v>
      </c>
      <c r="F1957" s="26">
        <f t="shared" si="30"/>
        <v>1.153</v>
      </c>
      <c r="G1957" t="s">
        <v>396</v>
      </c>
    </row>
    <row r="1958" spans="1:7" x14ac:dyDescent="0.2">
      <c r="A1958" s="27">
        <v>43362</v>
      </c>
      <c r="B1958" s="27">
        <v>43364</v>
      </c>
      <c r="C1958" t="s">
        <v>535</v>
      </c>
      <c r="D1958" s="27">
        <v>49810</v>
      </c>
      <c r="E1958" s="26">
        <v>1000000</v>
      </c>
      <c r="F1958" s="26">
        <f t="shared" si="30"/>
        <v>1</v>
      </c>
      <c r="G1958" t="s">
        <v>103</v>
      </c>
    </row>
    <row r="1959" spans="1:7" x14ac:dyDescent="0.2">
      <c r="A1959" s="27">
        <v>43362</v>
      </c>
      <c r="B1959" s="27">
        <v>43367</v>
      </c>
      <c r="C1959" t="s">
        <v>332</v>
      </c>
      <c r="D1959" s="27">
        <v>46402</v>
      </c>
      <c r="E1959" s="26">
        <v>500000</v>
      </c>
      <c r="F1959" s="26">
        <f t="shared" si="30"/>
        <v>0.5</v>
      </c>
      <c r="G1959" t="s">
        <v>396</v>
      </c>
    </row>
    <row r="1960" spans="1:7" x14ac:dyDescent="0.2">
      <c r="A1960" s="27">
        <v>43368</v>
      </c>
      <c r="B1960" s="27">
        <v>43370</v>
      </c>
      <c r="C1960" t="s">
        <v>745</v>
      </c>
      <c r="D1960" s="27">
        <v>43460</v>
      </c>
      <c r="E1960" s="26">
        <v>15000000</v>
      </c>
      <c r="F1960" s="26">
        <f t="shared" si="30"/>
        <v>15</v>
      </c>
      <c r="G1960" t="s">
        <v>323</v>
      </c>
    </row>
    <row r="1961" spans="1:7" x14ac:dyDescent="0.2">
      <c r="A1961" s="27">
        <v>43368</v>
      </c>
      <c r="B1961" s="27">
        <v>43370</v>
      </c>
      <c r="C1961" t="s">
        <v>727</v>
      </c>
      <c r="D1961" s="27">
        <v>43622</v>
      </c>
      <c r="E1961" s="26">
        <v>9000000</v>
      </c>
      <c r="F1961" s="26">
        <f t="shared" si="30"/>
        <v>9</v>
      </c>
      <c r="G1961" t="s">
        <v>324</v>
      </c>
    </row>
    <row r="1962" spans="1:7" x14ac:dyDescent="0.2">
      <c r="A1962" s="27">
        <v>43368</v>
      </c>
      <c r="B1962" s="27">
        <v>43370</v>
      </c>
      <c r="C1962" t="s">
        <v>746</v>
      </c>
      <c r="D1962" s="27">
        <v>45427</v>
      </c>
      <c r="E1962" s="26">
        <v>11191800</v>
      </c>
      <c r="F1962" s="26">
        <f t="shared" si="30"/>
        <v>11.191800000000001</v>
      </c>
      <c r="G1962" t="s">
        <v>103</v>
      </c>
    </row>
    <row r="1963" spans="1:7" x14ac:dyDescent="0.2">
      <c r="A1963" s="27">
        <v>43368</v>
      </c>
      <c r="B1963" s="27">
        <v>43370</v>
      </c>
      <c r="C1963" t="s">
        <v>747</v>
      </c>
      <c r="D1963" s="27">
        <v>47253</v>
      </c>
      <c r="E1963" s="26">
        <v>12215000</v>
      </c>
      <c r="F1963" s="26">
        <f t="shared" si="30"/>
        <v>12.215</v>
      </c>
      <c r="G1963" t="s">
        <v>103</v>
      </c>
    </row>
    <row r="1964" spans="1:7" x14ac:dyDescent="0.2">
      <c r="A1964" s="27">
        <v>43368</v>
      </c>
      <c r="B1964" s="27">
        <v>43370</v>
      </c>
      <c r="C1964" t="s">
        <v>377</v>
      </c>
      <c r="D1964" s="27">
        <v>48714</v>
      </c>
      <c r="E1964" s="26">
        <v>2941000</v>
      </c>
      <c r="F1964" s="26">
        <f t="shared" si="30"/>
        <v>2.9409999999999998</v>
      </c>
      <c r="G1964" t="s">
        <v>103</v>
      </c>
    </row>
    <row r="1965" spans="1:7" x14ac:dyDescent="0.2">
      <c r="A1965" s="27">
        <v>43368</v>
      </c>
      <c r="B1965" s="27">
        <v>43370</v>
      </c>
      <c r="C1965" t="s">
        <v>674</v>
      </c>
      <c r="D1965" s="27">
        <v>50540</v>
      </c>
      <c r="E1965" s="26">
        <v>1187500</v>
      </c>
      <c r="F1965" s="26">
        <f t="shared" si="30"/>
        <v>1.1875</v>
      </c>
      <c r="G1965" t="s">
        <v>103</v>
      </c>
    </row>
    <row r="1966" spans="1:7" x14ac:dyDescent="0.2">
      <c r="A1966" s="27">
        <v>43375</v>
      </c>
      <c r="B1966" s="27">
        <v>43377</v>
      </c>
      <c r="C1966" t="s">
        <v>748</v>
      </c>
      <c r="D1966" s="27">
        <v>43558</v>
      </c>
      <c r="E1966" s="26">
        <v>3864000</v>
      </c>
      <c r="F1966" s="26">
        <f t="shared" si="30"/>
        <v>3.8639999999999999</v>
      </c>
      <c r="G1966" t="s">
        <v>397</v>
      </c>
    </row>
    <row r="1967" spans="1:7" x14ac:dyDescent="0.2">
      <c r="A1967" s="27">
        <v>43375</v>
      </c>
      <c r="B1967" s="27">
        <v>43377</v>
      </c>
      <c r="C1967" t="s">
        <v>749</v>
      </c>
      <c r="D1967" s="27">
        <v>43649</v>
      </c>
      <c r="E1967" s="26">
        <v>2500000</v>
      </c>
      <c r="F1967" s="26">
        <f t="shared" si="30"/>
        <v>2.5</v>
      </c>
      <c r="G1967" t="s">
        <v>397</v>
      </c>
    </row>
    <row r="1968" spans="1:7" x14ac:dyDescent="0.2">
      <c r="A1968" s="27">
        <v>43375</v>
      </c>
      <c r="B1968" s="27">
        <v>43377</v>
      </c>
      <c r="C1968" t="s">
        <v>676</v>
      </c>
      <c r="D1968" s="27">
        <v>43905</v>
      </c>
      <c r="E1968" s="26">
        <v>2482000</v>
      </c>
      <c r="F1968" s="26">
        <f t="shared" si="30"/>
        <v>2.4820000000000002</v>
      </c>
      <c r="G1968" t="s">
        <v>396</v>
      </c>
    </row>
    <row r="1969" spans="1:7" x14ac:dyDescent="0.2">
      <c r="A1969" s="27">
        <v>43375</v>
      </c>
      <c r="B1969" s="27">
        <v>43377</v>
      </c>
      <c r="C1969" t="s">
        <v>750</v>
      </c>
      <c r="D1969" s="27">
        <v>45184</v>
      </c>
      <c r="E1969" s="26">
        <v>127000</v>
      </c>
      <c r="F1969" s="26">
        <f t="shared" si="30"/>
        <v>0.127</v>
      </c>
      <c r="G1969" t="s">
        <v>396</v>
      </c>
    </row>
    <row r="1970" spans="1:7" x14ac:dyDescent="0.2">
      <c r="A1970" s="27">
        <v>43375</v>
      </c>
      <c r="B1970" s="27">
        <v>43377</v>
      </c>
      <c r="C1970" t="s">
        <v>570</v>
      </c>
      <c r="D1970" s="27">
        <v>48167</v>
      </c>
      <c r="E1970" s="26">
        <v>356000</v>
      </c>
      <c r="F1970" s="26">
        <f t="shared" si="30"/>
        <v>0.35599999999999998</v>
      </c>
      <c r="G1970" t="s">
        <v>396</v>
      </c>
    </row>
    <row r="1971" spans="1:7" x14ac:dyDescent="0.2">
      <c r="A1971" s="27">
        <v>43375</v>
      </c>
      <c r="B1971" s="27">
        <v>43377</v>
      </c>
      <c r="C1971" t="s">
        <v>670</v>
      </c>
      <c r="D1971" s="27">
        <v>53888</v>
      </c>
      <c r="E1971" s="26">
        <v>1061000</v>
      </c>
      <c r="F1971" s="26">
        <f t="shared" si="30"/>
        <v>1.0609999999999999</v>
      </c>
      <c r="G1971" t="s">
        <v>396</v>
      </c>
    </row>
    <row r="1972" spans="1:7" x14ac:dyDescent="0.2">
      <c r="A1972" s="27">
        <v>43375</v>
      </c>
      <c r="B1972" s="27">
        <v>43381</v>
      </c>
      <c r="C1972" t="s">
        <v>332</v>
      </c>
      <c r="D1972" s="27">
        <v>46402</v>
      </c>
      <c r="E1972" s="26">
        <v>250000</v>
      </c>
      <c r="F1972" s="26">
        <f t="shared" si="30"/>
        <v>0.25</v>
      </c>
      <c r="G1972" t="s">
        <v>396</v>
      </c>
    </row>
    <row r="1973" spans="1:7" x14ac:dyDescent="0.2">
      <c r="A1973" s="27">
        <v>43382</v>
      </c>
      <c r="B1973" s="27">
        <v>43384</v>
      </c>
      <c r="C1973" t="s">
        <v>751</v>
      </c>
      <c r="D1973" s="27">
        <v>43475</v>
      </c>
      <c r="E1973" s="26">
        <v>7450000</v>
      </c>
      <c r="F1973" s="26">
        <f t="shared" si="30"/>
        <v>7.45</v>
      </c>
      <c r="G1973" t="s">
        <v>323</v>
      </c>
    </row>
    <row r="1974" spans="1:7" x14ac:dyDescent="0.2">
      <c r="A1974" s="27">
        <v>43382</v>
      </c>
      <c r="B1974" s="27">
        <v>43384</v>
      </c>
      <c r="C1974" t="s">
        <v>752</v>
      </c>
      <c r="D1974" s="27">
        <v>43748</v>
      </c>
      <c r="E1974" s="26">
        <v>10050000</v>
      </c>
      <c r="F1974" s="26">
        <f t="shared" si="30"/>
        <v>10.050000000000001</v>
      </c>
      <c r="G1974" t="s">
        <v>324</v>
      </c>
    </row>
    <row r="1975" spans="1:7" x14ac:dyDescent="0.2">
      <c r="A1975" s="27">
        <v>43382</v>
      </c>
      <c r="B1975" s="27">
        <v>43384</v>
      </c>
      <c r="C1975" t="s">
        <v>746</v>
      </c>
      <c r="D1975" s="27">
        <v>45427</v>
      </c>
      <c r="E1975" s="26">
        <v>10751000</v>
      </c>
      <c r="F1975" s="26">
        <f t="shared" si="30"/>
        <v>10.750999999999999</v>
      </c>
      <c r="G1975" t="s">
        <v>103</v>
      </c>
    </row>
    <row r="1976" spans="1:7" x14ac:dyDescent="0.2">
      <c r="A1976" s="27">
        <v>43382</v>
      </c>
      <c r="B1976" s="27">
        <v>43384</v>
      </c>
      <c r="C1976" t="s">
        <v>747</v>
      </c>
      <c r="D1976" s="27">
        <v>47253</v>
      </c>
      <c r="E1976" s="26">
        <v>6061700</v>
      </c>
      <c r="F1976" s="26">
        <f t="shared" si="30"/>
        <v>6.0617000000000001</v>
      </c>
      <c r="G1976" t="s">
        <v>103</v>
      </c>
    </row>
    <row r="1977" spans="1:7" x14ac:dyDescent="0.2">
      <c r="A1977" s="27">
        <v>43382</v>
      </c>
      <c r="B1977" s="27">
        <v>43384</v>
      </c>
      <c r="C1977" t="s">
        <v>377</v>
      </c>
      <c r="D1977" s="27">
        <v>48714</v>
      </c>
      <c r="E1977" s="26">
        <v>4355000</v>
      </c>
      <c r="F1977" s="26">
        <f t="shared" si="30"/>
        <v>4.3550000000000004</v>
      </c>
      <c r="G1977" t="s">
        <v>103</v>
      </c>
    </row>
    <row r="1978" spans="1:7" x14ac:dyDescent="0.2">
      <c r="A1978" s="27">
        <v>43382</v>
      </c>
      <c r="B1978" s="27">
        <v>43384</v>
      </c>
      <c r="C1978" t="s">
        <v>674</v>
      </c>
      <c r="D1978" s="27">
        <v>50540</v>
      </c>
      <c r="E1978" s="26">
        <v>2687000</v>
      </c>
      <c r="F1978" s="26">
        <f t="shared" si="30"/>
        <v>2.6869999999999998</v>
      </c>
      <c r="G1978" t="s">
        <v>103</v>
      </c>
    </row>
    <row r="1979" spans="1:7" x14ac:dyDescent="0.2">
      <c r="A1979" s="27">
        <v>43389</v>
      </c>
      <c r="B1979" s="27">
        <v>43391</v>
      </c>
      <c r="C1979" t="s">
        <v>748</v>
      </c>
      <c r="D1979" s="27">
        <v>43558</v>
      </c>
      <c r="E1979" s="26">
        <v>4796000</v>
      </c>
      <c r="F1979" s="26">
        <f t="shared" si="30"/>
        <v>4.7960000000000003</v>
      </c>
      <c r="G1979" t="s">
        <v>397</v>
      </c>
    </row>
    <row r="1980" spans="1:7" x14ac:dyDescent="0.2">
      <c r="A1980" s="27">
        <v>43389</v>
      </c>
      <c r="B1980" s="27">
        <v>43391</v>
      </c>
      <c r="C1980" t="s">
        <v>749</v>
      </c>
      <c r="D1980" s="27">
        <v>43649</v>
      </c>
      <c r="E1980" s="26">
        <v>3515000</v>
      </c>
      <c r="F1980" s="26">
        <f t="shared" si="30"/>
        <v>3.5150000000000001</v>
      </c>
      <c r="G1980" t="s">
        <v>397</v>
      </c>
    </row>
    <row r="1981" spans="1:7" x14ac:dyDescent="0.2">
      <c r="A1981" s="27">
        <v>43389</v>
      </c>
      <c r="B1981" s="27">
        <v>43391</v>
      </c>
      <c r="C1981" t="s">
        <v>612</v>
      </c>
      <c r="D1981" s="27">
        <v>44331</v>
      </c>
      <c r="E1981" s="26">
        <v>3124000</v>
      </c>
      <c r="F1981" s="26">
        <f t="shared" si="30"/>
        <v>3.1240000000000001</v>
      </c>
      <c r="G1981" t="s">
        <v>396</v>
      </c>
    </row>
    <row r="1982" spans="1:7" x14ac:dyDescent="0.2">
      <c r="A1982" s="27">
        <v>43389</v>
      </c>
      <c r="B1982" s="27">
        <v>43391</v>
      </c>
      <c r="C1982" t="s">
        <v>750</v>
      </c>
      <c r="D1982" s="27">
        <v>45184</v>
      </c>
      <c r="E1982" s="26">
        <v>945500</v>
      </c>
      <c r="F1982" s="26">
        <f t="shared" si="30"/>
        <v>0.94550000000000001</v>
      </c>
      <c r="G1982" t="s">
        <v>396</v>
      </c>
    </row>
    <row r="1983" spans="1:7" x14ac:dyDescent="0.2">
      <c r="A1983" s="27">
        <v>43389</v>
      </c>
      <c r="B1983" s="27">
        <v>43391</v>
      </c>
      <c r="C1983" t="s">
        <v>697</v>
      </c>
      <c r="D1983" s="27">
        <v>45945</v>
      </c>
      <c r="E1983" s="26">
        <v>539000</v>
      </c>
      <c r="F1983" s="26">
        <f t="shared" si="30"/>
        <v>0.53900000000000003</v>
      </c>
      <c r="G1983" t="s">
        <v>396</v>
      </c>
    </row>
    <row r="1984" spans="1:7" x14ac:dyDescent="0.2">
      <c r="A1984" s="27">
        <v>43389</v>
      </c>
      <c r="B1984" s="27">
        <v>43391</v>
      </c>
      <c r="C1984" t="s">
        <v>570</v>
      </c>
      <c r="D1984" s="27">
        <v>48167</v>
      </c>
      <c r="E1984" s="26">
        <v>974500</v>
      </c>
      <c r="F1984" s="26">
        <f t="shared" si="30"/>
        <v>0.97450000000000003</v>
      </c>
      <c r="G1984" t="s">
        <v>396</v>
      </c>
    </row>
    <row r="1985" spans="1:7" x14ac:dyDescent="0.2">
      <c r="A1985" s="27">
        <v>43389</v>
      </c>
      <c r="B1985" s="27">
        <v>43391</v>
      </c>
      <c r="C1985" t="s">
        <v>375</v>
      </c>
      <c r="D1985" s="27">
        <v>45061</v>
      </c>
      <c r="E1985" s="26">
        <v>3000000</v>
      </c>
      <c r="F1985" s="26">
        <f t="shared" si="30"/>
        <v>3</v>
      </c>
      <c r="G1985" t="s">
        <v>103</v>
      </c>
    </row>
    <row r="1986" spans="1:7" x14ac:dyDescent="0.2">
      <c r="A1986" s="27">
        <v>43391</v>
      </c>
      <c r="B1986" s="27">
        <v>43395</v>
      </c>
      <c r="C1986" t="s">
        <v>753</v>
      </c>
      <c r="D1986" s="27">
        <v>46675</v>
      </c>
      <c r="E1986" s="26">
        <v>1000000</v>
      </c>
      <c r="F1986" s="26">
        <f t="shared" si="30"/>
        <v>1</v>
      </c>
      <c r="G1986" t="s">
        <v>396</v>
      </c>
    </row>
    <row r="1987" spans="1:7" x14ac:dyDescent="0.2">
      <c r="A1987" s="27">
        <v>43396</v>
      </c>
      <c r="B1987" s="27">
        <v>43398</v>
      </c>
      <c r="C1987" t="s">
        <v>754</v>
      </c>
      <c r="D1987" s="27">
        <v>43489</v>
      </c>
      <c r="E1987" s="26">
        <v>3600000</v>
      </c>
      <c r="F1987" s="26">
        <f t="shared" ref="F1987:F2050" si="31">E1987/1000000</f>
        <v>3.6</v>
      </c>
      <c r="G1987" t="s">
        <v>323</v>
      </c>
    </row>
    <row r="1988" spans="1:7" x14ac:dyDescent="0.2">
      <c r="A1988" s="27">
        <v>43396</v>
      </c>
      <c r="B1988" s="27">
        <v>43398</v>
      </c>
      <c r="C1988" t="s">
        <v>728</v>
      </c>
      <c r="D1988" s="27">
        <v>43650</v>
      </c>
      <c r="E1988" s="26">
        <v>10075000</v>
      </c>
      <c r="F1988" s="26">
        <f t="shared" si="31"/>
        <v>10.074999999999999</v>
      </c>
      <c r="G1988" t="s">
        <v>324</v>
      </c>
    </row>
    <row r="1989" spans="1:7" x14ac:dyDescent="0.2">
      <c r="A1989" s="27">
        <v>43396</v>
      </c>
      <c r="B1989" s="27">
        <v>43398</v>
      </c>
      <c r="C1989" t="s">
        <v>746</v>
      </c>
      <c r="D1989" s="27">
        <v>45427</v>
      </c>
      <c r="E1989" s="26">
        <v>14172300</v>
      </c>
      <c r="F1989" s="26">
        <f t="shared" si="31"/>
        <v>14.1723</v>
      </c>
      <c r="G1989" t="s">
        <v>103</v>
      </c>
    </row>
    <row r="1990" spans="1:7" x14ac:dyDescent="0.2">
      <c r="A1990" s="27">
        <v>43396</v>
      </c>
      <c r="B1990" s="27">
        <v>43398</v>
      </c>
      <c r="C1990" t="s">
        <v>747</v>
      </c>
      <c r="D1990" s="27">
        <v>47253</v>
      </c>
      <c r="E1990" s="26">
        <v>11386000</v>
      </c>
      <c r="F1990" s="26">
        <f t="shared" si="31"/>
        <v>11.385999999999999</v>
      </c>
      <c r="G1990" t="s">
        <v>103</v>
      </c>
    </row>
    <row r="1991" spans="1:7" x14ac:dyDescent="0.2">
      <c r="A1991" s="27">
        <v>43396</v>
      </c>
      <c r="B1991" s="27">
        <v>43398</v>
      </c>
      <c r="C1991" t="s">
        <v>377</v>
      </c>
      <c r="D1991" s="27">
        <v>48714</v>
      </c>
      <c r="E1991" s="26">
        <v>2682000</v>
      </c>
      <c r="F1991" s="26">
        <f t="shared" si="31"/>
        <v>2.6819999999999999</v>
      </c>
      <c r="G1991" t="s">
        <v>103</v>
      </c>
    </row>
    <row r="1992" spans="1:7" x14ac:dyDescent="0.2">
      <c r="A1992" s="27">
        <v>43396</v>
      </c>
      <c r="B1992" s="27">
        <v>43398</v>
      </c>
      <c r="C1992" t="s">
        <v>674</v>
      </c>
      <c r="D1992" s="27">
        <v>50540</v>
      </c>
      <c r="E1992" s="26">
        <v>5362200</v>
      </c>
      <c r="F1992" s="26">
        <f t="shared" si="31"/>
        <v>5.3621999999999996</v>
      </c>
      <c r="G1992" t="s">
        <v>103</v>
      </c>
    </row>
    <row r="1993" spans="1:7" x14ac:dyDescent="0.2">
      <c r="A1993" s="27">
        <v>43396</v>
      </c>
      <c r="B1993" s="27">
        <v>43398</v>
      </c>
      <c r="C1993" t="s">
        <v>680</v>
      </c>
      <c r="D1993" s="27">
        <v>54193</v>
      </c>
      <c r="E1993" s="26">
        <v>273000</v>
      </c>
      <c r="F1993" s="26">
        <f t="shared" si="31"/>
        <v>0.27300000000000002</v>
      </c>
      <c r="G1993" t="s">
        <v>103</v>
      </c>
    </row>
    <row r="1994" spans="1:7" x14ac:dyDescent="0.2">
      <c r="A1994" s="27">
        <v>43402</v>
      </c>
      <c r="B1994" s="27">
        <v>43404</v>
      </c>
      <c r="C1994" t="s">
        <v>755</v>
      </c>
      <c r="D1994" s="27">
        <v>44484</v>
      </c>
      <c r="E1994" s="26">
        <v>23378269</v>
      </c>
      <c r="F1994" s="26">
        <f t="shared" si="31"/>
        <v>23.378269</v>
      </c>
      <c r="G1994" t="s">
        <v>105</v>
      </c>
    </row>
    <row r="1995" spans="1:7" x14ac:dyDescent="0.2">
      <c r="A1995" s="27">
        <v>43403</v>
      </c>
      <c r="B1995" s="27">
        <v>43405</v>
      </c>
      <c r="C1995" t="s">
        <v>756</v>
      </c>
      <c r="D1995" s="27">
        <v>43586</v>
      </c>
      <c r="E1995" s="26">
        <v>3816000</v>
      </c>
      <c r="F1995" s="26">
        <f t="shared" si="31"/>
        <v>3.8159999999999998</v>
      </c>
      <c r="G1995" t="s">
        <v>397</v>
      </c>
    </row>
    <row r="1996" spans="1:7" x14ac:dyDescent="0.2">
      <c r="A1996" s="27">
        <v>43403</v>
      </c>
      <c r="B1996" s="27">
        <v>43405</v>
      </c>
      <c r="C1996" t="s">
        <v>757</v>
      </c>
      <c r="D1996" s="27">
        <v>43678</v>
      </c>
      <c r="E1996" s="26">
        <v>3115000</v>
      </c>
      <c r="F1996" s="26">
        <f t="shared" si="31"/>
        <v>3.1150000000000002</v>
      </c>
      <c r="G1996" t="s">
        <v>397</v>
      </c>
    </row>
    <row r="1997" spans="1:7" x14ac:dyDescent="0.2">
      <c r="A1997" s="27">
        <v>43403</v>
      </c>
      <c r="B1997" s="27">
        <v>43405</v>
      </c>
      <c r="C1997" t="s">
        <v>612</v>
      </c>
      <c r="D1997" s="27">
        <v>44331</v>
      </c>
      <c r="E1997" s="26">
        <v>2456000</v>
      </c>
      <c r="F1997" s="26">
        <f t="shared" si="31"/>
        <v>2.456</v>
      </c>
      <c r="G1997" t="s">
        <v>396</v>
      </c>
    </row>
    <row r="1998" spans="1:7" x14ac:dyDescent="0.2">
      <c r="A1998" s="27">
        <v>43403</v>
      </c>
      <c r="B1998" s="27">
        <v>43405</v>
      </c>
      <c r="C1998" t="s">
        <v>750</v>
      </c>
      <c r="D1998" s="27">
        <v>45184</v>
      </c>
      <c r="E1998" s="26">
        <v>1038000</v>
      </c>
      <c r="F1998" s="26">
        <f t="shared" si="31"/>
        <v>1.038</v>
      </c>
      <c r="G1998" t="s">
        <v>396</v>
      </c>
    </row>
    <row r="1999" spans="1:7" x14ac:dyDescent="0.2">
      <c r="A1999" s="27">
        <v>43403</v>
      </c>
      <c r="B1999" s="27">
        <v>43405</v>
      </c>
      <c r="C1999" t="s">
        <v>697</v>
      </c>
      <c r="D1999" s="27">
        <v>45945</v>
      </c>
      <c r="E1999" s="26">
        <v>145000</v>
      </c>
      <c r="F1999" s="26">
        <f t="shared" si="31"/>
        <v>0.14499999999999999</v>
      </c>
      <c r="G1999" t="s">
        <v>396</v>
      </c>
    </row>
    <row r="2000" spans="1:7" x14ac:dyDescent="0.2">
      <c r="A2000" s="27">
        <v>43403</v>
      </c>
      <c r="B2000" s="27">
        <v>43405</v>
      </c>
      <c r="C2000" t="s">
        <v>570</v>
      </c>
      <c r="D2000" s="27">
        <v>48167</v>
      </c>
      <c r="E2000" s="26">
        <v>730800</v>
      </c>
      <c r="F2000" s="26">
        <f t="shared" si="31"/>
        <v>0.73080000000000001</v>
      </c>
      <c r="G2000" t="s">
        <v>396</v>
      </c>
    </row>
    <row r="2001" spans="1:7" x14ac:dyDescent="0.2">
      <c r="A2001" s="27">
        <v>43403</v>
      </c>
      <c r="B2001" s="27">
        <v>43419</v>
      </c>
      <c r="C2001" t="s">
        <v>758</v>
      </c>
      <c r="D2001" s="27">
        <v>44515</v>
      </c>
      <c r="E2001" s="26">
        <v>1476400</v>
      </c>
      <c r="F2001" s="26">
        <f t="shared" si="31"/>
        <v>1.4763999999999999</v>
      </c>
      <c r="G2001" t="s">
        <v>768</v>
      </c>
    </row>
    <row r="2002" spans="1:7" x14ac:dyDescent="0.2">
      <c r="A2002" s="27">
        <v>43403</v>
      </c>
      <c r="B2002" s="27">
        <v>43409</v>
      </c>
      <c r="C2002" t="s">
        <v>753</v>
      </c>
      <c r="D2002" s="27">
        <v>46675</v>
      </c>
      <c r="E2002" s="26">
        <v>1000000</v>
      </c>
      <c r="F2002" s="26">
        <f t="shared" si="31"/>
        <v>1</v>
      </c>
      <c r="G2002" t="s">
        <v>396</v>
      </c>
    </row>
    <row r="2003" spans="1:7" x14ac:dyDescent="0.2">
      <c r="A2003" s="27">
        <v>43406</v>
      </c>
      <c r="B2003" s="27">
        <v>43410</v>
      </c>
      <c r="C2003" t="s">
        <v>300</v>
      </c>
      <c r="D2003" s="27">
        <v>44696</v>
      </c>
      <c r="E2003" s="26">
        <v>3000000</v>
      </c>
      <c r="F2003" s="26">
        <f t="shared" si="31"/>
        <v>3</v>
      </c>
      <c r="G2003" t="s">
        <v>103</v>
      </c>
    </row>
    <row r="2004" spans="1:7" x14ac:dyDescent="0.2">
      <c r="A2004" s="27">
        <v>43406</v>
      </c>
      <c r="B2004" s="27">
        <v>43410</v>
      </c>
      <c r="C2004" t="s">
        <v>331</v>
      </c>
      <c r="D2004" s="27">
        <v>44576</v>
      </c>
      <c r="E2004" s="26">
        <v>1000000</v>
      </c>
      <c r="F2004" s="26">
        <f t="shared" si="31"/>
        <v>1</v>
      </c>
      <c r="G2004" t="s">
        <v>396</v>
      </c>
    </row>
    <row r="2005" spans="1:7" x14ac:dyDescent="0.2">
      <c r="A2005" s="27">
        <v>43406</v>
      </c>
      <c r="B2005" s="27">
        <v>43410</v>
      </c>
      <c r="C2005" t="s">
        <v>750</v>
      </c>
      <c r="D2005" s="27">
        <v>45184</v>
      </c>
      <c r="E2005" s="26">
        <v>2000000</v>
      </c>
      <c r="F2005" s="26">
        <f t="shared" si="31"/>
        <v>2</v>
      </c>
      <c r="G2005" t="s">
        <v>396</v>
      </c>
    </row>
    <row r="2006" spans="1:7" x14ac:dyDescent="0.2">
      <c r="A2006" s="27">
        <v>43410</v>
      </c>
      <c r="B2006" s="27">
        <v>43412</v>
      </c>
      <c r="C2006" t="s">
        <v>759</v>
      </c>
      <c r="D2006" s="27">
        <v>43503</v>
      </c>
      <c r="E2006" s="26">
        <v>3800000</v>
      </c>
      <c r="F2006" s="26">
        <f t="shared" si="31"/>
        <v>3.8</v>
      </c>
      <c r="G2006" t="s">
        <v>323</v>
      </c>
    </row>
    <row r="2007" spans="1:7" x14ac:dyDescent="0.2">
      <c r="A2007" s="27">
        <v>43410</v>
      </c>
      <c r="B2007" s="27">
        <v>43412</v>
      </c>
      <c r="C2007" t="s">
        <v>760</v>
      </c>
      <c r="D2007" s="27">
        <v>43776</v>
      </c>
      <c r="E2007" s="26">
        <v>9960000</v>
      </c>
      <c r="F2007" s="26">
        <f t="shared" si="31"/>
        <v>9.9600000000000009</v>
      </c>
      <c r="G2007" t="s">
        <v>324</v>
      </c>
    </row>
    <row r="2008" spans="1:7" x14ac:dyDescent="0.2">
      <c r="A2008" s="27">
        <v>43410</v>
      </c>
      <c r="B2008" s="27">
        <v>43412</v>
      </c>
      <c r="C2008" t="s">
        <v>746</v>
      </c>
      <c r="D2008" s="27">
        <v>45427</v>
      </c>
      <c r="E2008" s="26">
        <v>15078700</v>
      </c>
      <c r="F2008" s="26">
        <f t="shared" si="31"/>
        <v>15.0787</v>
      </c>
      <c r="G2008" t="s">
        <v>103</v>
      </c>
    </row>
    <row r="2009" spans="1:7" x14ac:dyDescent="0.2">
      <c r="A2009" s="27">
        <v>43410</v>
      </c>
      <c r="B2009" s="27">
        <v>43412</v>
      </c>
      <c r="C2009" t="s">
        <v>747</v>
      </c>
      <c r="D2009" s="27">
        <v>47253</v>
      </c>
      <c r="E2009" s="26">
        <v>16637000</v>
      </c>
      <c r="F2009" s="26">
        <f t="shared" si="31"/>
        <v>16.637</v>
      </c>
      <c r="G2009" t="s">
        <v>103</v>
      </c>
    </row>
    <row r="2010" spans="1:7" x14ac:dyDescent="0.2">
      <c r="A2010" s="27">
        <v>43410</v>
      </c>
      <c r="B2010" s="27">
        <v>43412</v>
      </c>
      <c r="C2010" t="s">
        <v>377</v>
      </c>
      <c r="D2010" s="27">
        <v>48714</v>
      </c>
      <c r="E2010" s="26">
        <v>8671500</v>
      </c>
      <c r="F2010" s="26">
        <f t="shared" si="31"/>
        <v>8.6715</v>
      </c>
      <c r="G2010" t="s">
        <v>103</v>
      </c>
    </row>
    <row r="2011" spans="1:7" x14ac:dyDescent="0.2">
      <c r="A2011" s="27">
        <v>43410</v>
      </c>
      <c r="B2011" s="27">
        <v>43412</v>
      </c>
      <c r="C2011" t="s">
        <v>674</v>
      </c>
      <c r="D2011" s="27">
        <v>50540</v>
      </c>
      <c r="E2011" s="26">
        <v>5337100</v>
      </c>
      <c r="F2011" s="26">
        <f t="shared" si="31"/>
        <v>5.3371000000000004</v>
      </c>
      <c r="G2011" t="s">
        <v>103</v>
      </c>
    </row>
    <row r="2012" spans="1:7" x14ac:dyDescent="0.2">
      <c r="A2012" s="27">
        <v>43417</v>
      </c>
      <c r="B2012" s="27">
        <v>43419</v>
      </c>
      <c r="C2012" t="s">
        <v>756</v>
      </c>
      <c r="D2012" s="27">
        <v>43586</v>
      </c>
      <c r="E2012" s="26">
        <v>4421000</v>
      </c>
      <c r="F2012" s="26">
        <f t="shared" si="31"/>
        <v>4.4210000000000003</v>
      </c>
      <c r="G2012" t="s">
        <v>397</v>
      </c>
    </row>
    <row r="2013" spans="1:7" x14ac:dyDescent="0.2">
      <c r="A2013" s="27">
        <v>43417</v>
      </c>
      <c r="B2013" s="27">
        <v>43419</v>
      </c>
      <c r="C2013" t="s">
        <v>757</v>
      </c>
      <c r="D2013" s="27">
        <v>43678</v>
      </c>
      <c r="E2013" s="26">
        <v>3715000</v>
      </c>
      <c r="F2013" s="26">
        <f t="shared" si="31"/>
        <v>3.7149999999999999</v>
      </c>
      <c r="G2013" t="s">
        <v>397</v>
      </c>
    </row>
    <row r="2014" spans="1:7" x14ac:dyDescent="0.2">
      <c r="A2014" s="27">
        <v>43417</v>
      </c>
      <c r="B2014" s="27">
        <v>43419</v>
      </c>
      <c r="C2014" t="s">
        <v>612</v>
      </c>
      <c r="D2014" s="27">
        <v>44331</v>
      </c>
      <c r="E2014" s="26">
        <v>1232000</v>
      </c>
      <c r="F2014" s="26">
        <f t="shared" si="31"/>
        <v>1.232</v>
      </c>
      <c r="G2014" t="s">
        <v>396</v>
      </c>
    </row>
    <row r="2015" spans="1:7" x14ac:dyDescent="0.2">
      <c r="A2015" s="27">
        <v>43417</v>
      </c>
      <c r="B2015" s="27">
        <v>43419</v>
      </c>
      <c r="C2015" t="s">
        <v>750</v>
      </c>
      <c r="D2015" s="27">
        <v>45184</v>
      </c>
      <c r="E2015" s="26">
        <v>824500</v>
      </c>
      <c r="F2015" s="26">
        <f t="shared" si="31"/>
        <v>0.82450000000000001</v>
      </c>
      <c r="G2015" t="s">
        <v>396</v>
      </c>
    </row>
    <row r="2016" spans="1:7" x14ac:dyDescent="0.2">
      <c r="A2016" s="27">
        <v>43417</v>
      </c>
      <c r="B2016" s="27">
        <v>43419</v>
      </c>
      <c r="C2016" t="s">
        <v>570</v>
      </c>
      <c r="D2016" s="27">
        <v>48167</v>
      </c>
      <c r="E2016" s="26">
        <v>208500</v>
      </c>
      <c r="F2016" s="26">
        <f t="shared" si="31"/>
        <v>0.20849999999999999</v>
      </c>
      <c r="G2016" t="s">
        <v>396</v>
      </c>
    </row>
    <row r="2017" spans="1:7" x14ac:dyDescent="0.2">
      <c r="A2017" s="27">
        <v>43417</v>
      </c>
      <c r="B2017" s="27">
        <v>43419</v>
      </c>
      <c r="C2017" t="s">
        <v>670</v>
      </c>
      <c r="D2017" s="27">
        <v>53888</v>
      </c>
      <c r="E2017" s="26">
        <v>624000</v>
      </c>
      <c r="F2017" s="26">
        <f t="shared" si="31"/>
        <v>0.624</v>
      </c>
      <c r="G2017" t="s">
        <v>396</v>
      </c>
    </row>
    <row r="2018" spans="1:7" x14ac:dyDescent="0.2">
      <c r="A2018" s="27">
        <v>43417</v>
      </c>
      <c r="B2018" s="27">
        <v>43423</v>
      </c>
      <c r="C2018" t="s">
        <v>753</v>
      </c>
      <c r="D2018" s="27">
        <v>46675</v>
      </c>
      <c r="E2018" s="26">
        <v>250000</v>
      </c>
      <c r="F2018" s="26">
        <f t="shared" si="31"/>
        <v>0.25</v>
      </c>
      <c r="G2018" t="s">
        <v>396</v>
      </c>
    </row>
    <row r="2019" spans="1:7" x14ac:dyDescent="0.2">
      <c r="A2019" s="27">
        <v>43425</v>
      </c>
      <c r="B2019" s="27">
        <v>43427</v>
      </c>
      <c r="C2019" t="s">
        <v>761</v>
      </c>
      <c r="D2019" s="27">
        <v>43518</v>
      </c>
      <c r="E2019" s="26">
        <v>3900000</v>
      </c>
      <c r="F2019" s="26">
        <f t="shared" si="31"/>
        <v>3.9</v>
      </c>
      <c r="G2019" t="s">
        <v>323</v>
      </c>
    </row>
    <row r="2020" spans="1:7" x14ac:dyDescent="0.2">
      <c r="A2020" s="27">
        <v>43425</v>
      </c>
      <c r="B2020" s="27">
        <v>43427</v>
      </c>
      <c r="C2020" t="s">
        <v>733</v>
      </c>
      <c r="D2020" s="27">
        <v>43678</v>
      </c>
      <c r="E2020" s="26">
        <v>5975000</v>
      </c>
      <c r="F2020" s="26">
        <f t="shared" si="31"/>
        <v>5.9749999999999996</v>
      </c>
      <c r="G2020" t="s">
        <v>324</v>
      </c>
    </row>
    <row r="2021" spans="1:7" x14ac:dyDescent="0.2">
      <c r="A2021" s="27">
        <v>43425</v>
      </c>
      <c r="B2021" s="27">
        <v>43427</v>
      </c>
      <c r="C2021" t="s">
        <v>746</v>
      </c>
      <c r="D2021" s="27">
        <v>45427</v>
      </c>
      <c r="E2021" s="26">
        <v>12230700</v>
      </c>
      <c r="F2021" s="26">
        <f t="shared" si="31"/>
        <v>12.230700000000001</v>
      </c>
      <c r="G2021" t="s">
        <v>103</v>
      </c>
    </row>
    <row r="2022" spans="1:7" x14ac:dyDescent="0.2">
      <c r="A2022" s="27">
        <v>43425</v>
      </c>
      <c r="B2022" s="27">
        <v>43427</v>
      </c>
      <c r="C2022" t="s">
        <v>747</v>
      </c>
      <c r="D2022" s="27">
        <v>47253</v>
      </c>
      <c r="E2022" s="26">
        <v>9822500</v>
      </c>
      <c r="F2022" s="26">
        <f t="shared" si="31"/>
        <v>9.8224999999999998</v>
      </c>
      <c r="G2022" t="s">
        <v>103</v>
      </c>
    </row>
    <row r="2023" spans="1:7" x14ac:dyDescent="0.2">
      <c r="A2023" s="27">
        <v>43425</v>
      </c>
      <c r="B2023" s="27">
        <v>43427</v>
      </c>
      <c r="C2023" t="s">
        <v>377</v>
      </c>
      <c r="D2023" s="27">
        <v>48714</v>
      </c>
      <c r="E2023" s="26">
        <v>4831500</v>
      </c>
      <c r="F2023" s="26">
        <f t="shared" si="31"/>
        <v>4.8315000000000001</v>
      </c>
      <c r="G2023" t="s">
        <v>103</v>
      </c>
    </row>
    <row r="2024" spans="1:7" x14ac:dyDescent="0.2">
      <c r="A2024" s="27">
        <v>43425</v>
      </c>
      <c r="B2024" s="27">
        <v>43427</v>
      </c>
      <c r="C2024" t="s">
        <v>674</v>
      </c>
      <c r="D2024" s="27">
        <v>50540</v>
      </c>
      <c r="E2024" s="26">
        <v>4867000</v>
      </c>
      <c r="F2024" s="26">
        <f t="shared" si="31"/>
        <v>4.867</v>
      </c>
      <c r="G2024" t="s">
        <v>103</v>
      </c>
    </row>
    <row r="2025" spans="1:7" x14ac:dyDescent="0.2">
      <c r="A2025" s="27">
        <v>43430</v>
      </c>
      <c r="B2025" s="27">
        <v>43433</v>
      </c>
      <c r="C2025" t="s">
        <v>762</v>
      </c>
      <c r="D2025" s="27">
        <v>44484</v>
      </c>
      <c r="E2025" s="26">
        <v>4945682</v>
      </c>
      <c r="F2025" s="26">
        <f t="shared" si="31"/>
        <v>4.9456819999999997</v>
      </c>
      <c r="G2025" t="s">
        <v>623</v>
      </c>
    </row>
    <row r="2026" spans="1:7" x14ac:dyDescent="0.2">
      <c r="A2026" s="27">
        <v>43438</v>
      </c>
      <c r="B2026" s="27">
        <v>43445</v>
      </c>
      <c r="C2026" t="s">
        <v>769</v>
      </c>
      <c r="D2026" s="27">
        <v>45333</v>
      </c>
      <c r="E2026" s="26">
        <v>25082310</v>
      </c>
      <c r="F2026" s="26">
        <f t="shared" si="31"/>
        <v>25.08231</v>
      </c>
      <c r="G2026" t="s">
        <v>855</v>
      </c>
    </row>
    <row r="2027" spans="1:7" x14ac:dyDescent="0.2">
      <c r="A2027" s="27">
        <v>43438</v>
      </c>
      <c r="B2027" s="27">
        <v>43445</v>
      </c>
      <c r="C2027" t="s">
        <v>770</v>
      </c>
      <c r="D2027" s="27">
        <v>47160</v>
      </c>
      <c r="E2027" s="26">
        <v>50868703.875</v>
      </c>
      <c r="F2027" s="26">
        <f t="shared" si="31"/>
        <v>50.868703875000001</v>
      </c>
      <c r="G2027" t="s">
        <v>855</v>
      </c>
    </row>
    <row r="2028" spans="1:7" x14ac:dyDescent="0.2">
      <c r="A2028" s="27">
        <v>43438</v>
      </c>
      <c r="B2028" s="27">
        <v>43445</v>
      </c>
      <c r="C2028" t="s">
        <v>771</v>
      </c>
      <c r="D2028" s="27">
        <v>54465</v>
      </c>
      <c r="E2028" s="26">
        <v>43520903.359999999</v>
      </c>
      <c r="F2028" s="26">
        <f t="shared" si="31"/>
        <v>43.520903359999998</v>
      </c>
      <c r="G2028" t="s">
        <v>855</v>
      </c>
    </row>
    <row r="2029" spans="1:7" x14ac:dyDescent="0.2">
      <c r="A2029" s="27">
        <v>43468</v>
      </c>
      <c r="B2029" s="27">
        <v>43472</v>
      </c>
      <c r="C2029" t="s">
        <v>772</v>
      </c>
      <c r="D2029" s="27">
        <v>43561</v>
      </c>
      <c r="E2029" s="26">
        <v>7075000</v>
      </c>
      <c r="F2029" s="26">
        <f t="shared" si="31"/>
        <v>7.0750000000000002</v>
      </c>
      <c r="G2029" t="s">
        <v>323</v>
      </c>
    </row>
    <row r="2030" spans="1:7" x14ac:dyDescent="0.2">
      <c r="A2030" s="27">
        <v>43468</v>
      </c>
      <c r="B2030" s="27">
        <v>43472</v>
      </c>
      <c r="C2030" t="s">
        <v>773</v>
      </c>
      <c r="D2030" s="27">
        <v>43836</v>
      </c>
      <c r="E2030" s="26">
        <v>10825000</v>
      </c>
      <c r="F2030" s="26">
        <f t="shared" si="31"/>
        <v>10.824999999999999</v>
      </c>
      <c r="G2030" t="s">
        <v>324</v>
      </c>
    </row>
    <row r="2031" spans="1:7" x14ac:dyDescent="0.2">
      <c r="A2031" s="27">
        <v>43468</v>
      </c>
      <c r="B2031" s="27">
        <v>43472</v>
      </c>
      <c r="C2031" t="s">
        <v>746</v>
      </c>
      <c r="D2031" s="27">
        <v>45427</v>
      </c>
      <c r="E2031" s="26">
        <v>16741900</v>
      </c>
      <c r="F2031" s="26">
        <f t="shared" si="31"/>
        <v>16.741900000000001</v>
      </c>
      <c r="G2031" t="s">
        <v>103</v>
      </c>
    </row>
    <row r="2032" spans="1:7" x14ac:dyDescent="0.2">
      <c r="A2032" s="27">
        <v>43468</v>
      </c>
      <c r="B2032" s="27">
        <v>43472</v>
      </c>
      <c r="C2032" t="s">
        <v>747</v>
      </c>
      <c r="D2032" s="27">
        <v>47253</v>
      </c>
      <c r="E2032" s="26">
        <v>11126000</v>
      </c>
      <c r="F2032" s="26">
        <f t="shared" si="31"/>
        <v>11.125999999999999</v>
      </c>
      <c r="G2032" t="s">
        <v>103</v>
      </c>
    </row>
    <row r="2033" spans="1:7" x14ac:dyDescent="0.2">
      <c r="A2033" s="27">
        <v>43468</v>
      </c>
      <c r="B2033" s="27">
        <v>43472</v>
      </c>
      <c r="C2033" t="s">
        <v>437</v>
      </c>
      <c r="D2033" s="27">
        <v>49018</v>
      </c>
      <c r="E2033" s="26">
        <v>4266700</v>
      </c>
      <c r="F2033" s="26">
        <f t="shared" si="31"/>
        <v>4.2667000000000002</v>
      </c>
      <c r="G2033" t="s">
        <v>103</v>
      </c>
    </row>
    <row r="2034" spans="1:7" x14ac:dyDescent="0.2">
      <c r="A2034" s="27">
        <v>43468</v>
      </c>
      <c r="B2034" s="27">
        <v>43472</v>
      </c>
      <c r="C2034" t="s">
        <v>774</v>
      </c>
      <c r="D2034" s="27">
        <v>50875</v>
      </c>
      <c r="E2034" s="26">
        <v>5240000</v>
      </c>
      <c r="F2034" s="26">
        <f t="shared" si="31"/>
        <v>5.24</v>
      </c>
      <c r="G2034" t="s">
        <v>103</v>
      </c>
    </row>
    <row r="2035" spans="1:7" x14ac:dyDescent="0.2">
      <c r="A2035" s="27">
        <v>43473</v>
      </c>
      <c r="B2035" s="27">
        <v>43475</v>
      </c>
      <c r="C2035" t="s">
        <v>775</v>
      </c>
      <c r="D2035" s="27">
        <v>43655</v>
      </c>
      <c r="E2035" s="26">
        <v>8201000</v>
      </c>
      <c r="F2035" s="26">
        <f t="shared" si="31"/>
        <v>8.2010000000000005</v>
      </c>
      <c r="G2035" t="s">
        <v>397</v>
      </c>
    </row>
    <row r="2036" spans="1:7" x14ac:dyDescent="0.2">
      <c r="A2036" s="27">
        <v>43473</v>
      </c>
      <c r="B2036" s="27">
        <v>43475</v>
      </c>
      <c r="C2036" t="s">
        <v>612</v>
      </c>
      <c r="D2036" s="27">
        <v>44331</v>
      </c>
      <c r="E2036" s="26">
        <v>3743000</v>
      </c>
      <c r="F2036" s="26">
        <f t="shared" si="31"/>
        <v>3.7429999999999999</v>
      </c>
      <c r="G2036" t="s">
        <v>396</v>
      </c>
    </row>
    <row r="2037" spans="1:7" x14ac:dyDescent="0.2">
      <c r="A2037" s="27">
        <v>43473</v>
      </c>
      <c r="B2037" s="27">
        <v>43475</v>
      </c>
      <c r="C2037" t="s">
        <v>750</v>
      </c>
      <c r="D2037" s="27">
        <v>45184</v>
      </c>
      <c r="E2037" s="26">
        <v>5080000</v>
      </c>
      <c r="F2037" s="26">
        <f t="shared" si="31"/>
        <v>5.08</v>
      </c>
      <c r="G2037" t="s">
        <v>396</v>
      </c>
    </row>
    <row r="2038" spans="1:7" x14ac:dyDescent="0.2">
      <c r="A2038" s="27">
        <v>43473</v>
      </c>
      <c r="B2038" s="27">
        <v>43475</v>
      </c>
      <c r="C2038" t="s">
        <v>776</v>
      </c>
      <c r="D2038" s="27">
        <v>46341</v>
      </c>
      <c r="E2038" s="26">
        <v>461500</v>
      </c>
      <c r="F2038" s="26">
        <f t="shared" si="31"/>
        <v>0.46150000000000002</v>
      </c>
      <c r="G2038" t="s">
        <v>396</v>
      </c>
    </row>
    <row r="2039" spans="1:7" x14ac:dyDescent="0.2">
      <c r="A2039" s="27">
        <v>43473</v>
      </c>
      <c r="B2039" s="27">
        <v>43475</v>
      </c>
      <c r="C2039" t="s">
        <v>777</v>
      </c>
      <c r="D2039" s="27">
        <v>49049</v>
      </c>
      <c r="E2039" s="26">
        <v>326000</v>
      </c>
      <c r="F2039" s="26">
        <f t="shared" si="31"/>
        <v>0.32600000000000001</v>
      </c>
      <c r="G2039" t="s">
        <v>396</v>
      </c>
    </row>
    <row r="2040" spans="1:7" x14ac:dyDescent="0.2">
      <c r="A2040" s="27">
        <v>43476</v>
      </c>
      <c r="B2040" s="27">
        <v>43476</v>
      </c>
      <c r="C2040" t="s">
        <v>778</v>
      </c>
      <c r="D2040" s="27">
        <v>44572</v>
      </c>
      <c r="E2040" s="26">
        <v>1407600</v>
      </c>
      <c r="F2040" s="26">
        <f t="shared" si="31"/>
        <v>1.4076</v>
      </c>
      <c r="G2040" t="s">
        <v>768</v>
      </c>
    </row>
    <row r="2041" spans="1:7" x14ac:dyDescent="0.2">
      <c r="A2041" s="27">
        <v>43480</v>
      </c>
      <c r="B2041" s="27">
        <v>43482</v>
      </c>
      <c r="C2041" t="s">
        <v>779</v>
      </c>
      <c r="D2041" s="27">
        <v>43571</v>
      </c>
      <c r="E2041" s="26">
        <v>6235000</v>
      </c>
      <c r="F2041" s="26">
        <f t="shared" si="31"/>
        <v>6.2350000000000003</v>
      </c>
      <c r="G2041" t="s">
        <v>323</v>
      </c>
    </row>
    <row r="2042" spans="1:7" x14ac:dyDescent="0.2">
      <c r="A2042" s="27">
        <v>43480</v>
      </c>
      <c r="B2042" s="27">
        <v>43482</v>
      </c>
      <c r="C2042" t="s">
        <v>773</v>
      </c>
      <c r="D2042" s="27">
        <v>43836</v>
      </c>
      <c r="E2042" s="26">
        <v>5250000</v>
      </c>
      <c r="F2042" s="26">
        <f t="shared" si="31"/>
        <v>5.25</v>
      </c>
      <c r="G2042" t="s">
        <v>324</v>
      </c>
    </row>
    <row r="2043" spans="1:7" x14ac:dyDescent="0.2">
      <c r="A2043" s="27">
        <v>43480</v>
      </c>
      <c r="B2043" s="27">
        <v>43482</v>
      </c>
      <c r="C2043" t="s">
        <v>746</v>
      </c>
      <c r="D2043" s="27">
        <v>45427</v>
      </c>
      <c r="E2043" s="26">
        <v>24350400</v>
      </c>
      <c r="F2043" s="26">
        <f t="shared" si="31"/>
        <v>24.3504</v>
      </c>
      <c r="G2043" t="s">
        <v>103</v>
      </c>
    </row>
    <row r="2044" spans="1:7" x14ac:dyDescent="0.2">
      <c r="A2044" s="27">
        <v>43480</v>
      </c>
      <c r="B2044" s="27">
        <v>43482</v>
      </c>
      <c r="C2044" t="s">
        <v>747</v>
      </c>
      <c r="D2044" s="27">
        <v>47253</v>
      </c>
      <c r="E2044" s="26">
        <v>12226900</v>
      </c>
      <c r="F2044" s="26">
        <f t="shared" si="31"/>
        <v>12.226900000000001</v>
      </c>
      <c r="G2044" t="s">
        <v>103</v>
      </c>
    </row>
    <row r="2045" spans="1:7" x14ac:dyDescent="0.2">
      <c r="A2045" s="27">
        <v>43480</v>
      </c>
      <c r="B2045" s="27">
        <v>43482</v>
      </c>
      <c r="C2045" t="s">
        <v>437</v>
      </c>
      <c r="D2045" s="27">
        <v>49018</v>
      </c>
      <c r="E2045" s="26">
        <v>3908500</v>
      </c>
      <c r="F2045" s="26">
        <f t="shared" si="31"/>
        <v>3.9085000000000001</v>
      </c>
      <c r="G2045" t="s">
        <v>103</v>
      </c>
    </row>
    <row r="2046" spans="1:7" x14ac:dyDescent="0.2">
      <c r="A2046" s="27">
        <v>43480</v>
      </c>
      <c r="B2046" s="27">
        <v>43482</v>
      </c>
      <c r="C2046" t="s">
        <v>774</v>
      </c>
      <c r="D2046" s="27">
        <v>50875</v>
      </c>
      <c r="E2046" s="26">
        <v>3699700</v>
      </c>
      <c r="F2046" s="26">
        <f t="shared" si="31"/>
        <v>3.6997</v>
      </c>
      <c r="G2046" t="s">
        <v>103</v>
      </c>
    </row>
    <row r="2047" spans="1:7" x14ac:dyDescent="0.2">
      <c r="A2047" s="27">
        <v>43487</v>
      </c>
      <c r="B2047" s="27">
        <v>43489</v>
      </c>
      <c r="C2047" t="s">
        <v>775</v>
      </c>
      <c r="D2047" s="27">
        <v>43655</v>
      </c>
      <c r="E2047" s="26">
        <v>6281000</v>
      </c>
      <c r="F2047" s="26">
        <f t="shared" si="31"/>
        <v>6.2809999999999997</v>
      </c>
      <c r="G2047" t="s">
        <v>397</v>
      </c>
    </row>
    <row r="2048" spans="1:7" x14ac:dyDescent="0.2">
      <c r="A2048" s="27">
        <v>43487</v>
      </c>
      <c r="B2048" s="27">
        <v>43489</v>
      </c>
      <c r="C2048" t="s">
        <v>780</v>
      </c>
      <c r="D2048" s="27">
        <v>43853</v>
      </c>
      <c r="E2048" s="26">
        <v>6550000</v>
      </c>
      <c r="F2048" s="26">
        <f t="shared" si="31"/>
        <v>6.55</v>
      </c>
      <c r="G2048" t="s">
        <v>397</v>
      </c>
    </row>
    <row r="2049" spans="1:7" x14ac:dyDescent="0.2">
      <c r="A2049" s="27">
        <v>43487</v>
      </c>
      <c r="B2049" s="27">
        <v>43489</v>
      </c>
      <c r="C2049" t="s">
        <v>612</v>
      </c>
      <c r="D2049" s="27">
        <v>44331</v>
      </c>
      <c r="E2049" s="26">
        <v>4220000</v>
      </c>
      <c r="F2049" s="26">
        <f t="shared" si="31"/>
        <v>4.22</v>
      </c>
      <c r="G2049" t="s">
        <v>396</v>
      </c>
    </row>
    <row r="2050" spans="1:7" x14ac:dyDescent="0.2">
      <c r="A2050" s="27">
        <v>43487</v>
      </c>
      <c r="B2050" s="27">
        <v>43489</v>
      </c>
      <c r="C2050" t="s">
        <v>750</v>
      </c>
      <c r="D2050" s="27">
        <v>45184</v>
      </c>
      <c r="E2050" s="26">
        <v>5367000</v>
      </c>
      <c r="F2050" s="26">
        <f t="shared" si="31"/>
        <v>5.367</v>
      </c>
      <c r="G2050" t="s">
        <v>396</v>
      </c>
    </row>
    <row r="2051" spans="1:7" x14ac:dyDescent="0.2">
      <c r="A2051" s="27">
        <v>43487</v>
      </c>
      <c r="B2051" s="27">
        <v>43489</v>
      </c>
      <c r="C2051" t="s">
        <v>777</v>
      </c>
      <c r="D2051" s="27">
        <v>49049</v>
      </c>
      <c r="E2051" s="26">
        <v>2058000</v>
      </c>
      <c r="F2051" s="26">
        <f t="shared" ref="F2051:F2114" si="32">E2051/1000000</f>
        <v>2.0579999999999998</v>
      </c>
      <c r="G2051" t="s">
        <v>396</v>
      </c>
    </row>
    <row r="2052" spans="1:7" x14ac:dyDescent="0.2">
      <c r="A2052" s="27">
        <v>43488</v>
      </c>
      <c r="B2052" s="27">
        <v>43489</v>
      </c>
      <c r="C2052" t="s">
        <v>780</v>
      </c>
      <c r="D2052" s="27">
        <v>43853</v>
      </c>
      <c r="E2052" s="26">
        <v>5000000</v>
      </c>
      <c r="F2052" s="26">
        <f t="shared" si="32"/>
        <v>5</v>
      </c>
      <c r="G2052" t="s">
        <v>397</v>
      </c>
    </row>
    <row r="2053" spans="1:7" x14ac:dyDescent="0.2">
      <c r="A2053" s="27">
        <v>43493</v>
      </c>
      <c r="B2053" s="27">
        <v>43495</v>
      </c>
      <c r="C2053" t="s">
        <v>782</v>
      </c>
      <c r="D2053" s="27">
        <v>44206</v>
      </c>
      <c r="E2053" s="26">
        <v>4006031</v>
      </c>
      <c r="F2053" s="26">
        <f t="shared" si="32"/>
        <v>4.0060310000000001</v>
      </c>
      <c r="G2053" t="s">
        <v>504</v>
      </c>
    </row>
    <row r="2054" spans="1:7" x14ac:dyDescent="0.2">
      <c r="A2054" s="27">
        <v>43494</v>
      </c>
      <c r="B2054" s="27">
        <v>43496</v>
      </c>
      <c r="C2054" t="s">
        <v>783</v>
      </c>
      <c r="D2054" s="27">
        <v>43585</v>
      </c>
      <c r="E2054" s="26">
        <v>7700000</v>
      </c>
      <c r="F2054" s="26">
        <f t="shared" si="32"/>
        <v>7.7</v>
      </c>
      <c r="G2054" t="s">
        <v>323</v>
      </c>
    </row>
    <row r="2055" spans="1:7" x14ac:dyDescent="0.2">
      <c r="A2055" s="27">
        <v>43494</v>
      </c>
      <c r="B2055" s="27">
        <v>43496</v>
      </c>
      <c r="C2055" t="s">
        <v>784</v>
      </c>
      <c r="D2055" s="27">
        <v>43860</v>
      </c>
      <c r="E2055" s="26">
        <v>5000000</v>
      </c>
      <c r="F2055" s="26">
        <f t="shared" si="32"/>
        <v>5</v>
      </c>
      <c r="G2055" t="s">
        <v>324</v>
      </c>
    </row>
    <row r="2056" spans="1:7" x14ac:dyDescent="0.2">
      <c r="A2056" s="27">
        <v>43494</v>
      </c>
      <c r="B2056" s="27">
        <v>43496</v>
      </c>
      <c r="C2056" t="s">
        <v>746</v>
      </c>
      <c r="D2056" s="27">
        <v>45427</v>
      </c>
      <c r="E2056" s="26">
        <v>15607900</v>
      </c>
      <c r="F2056" s="26">
        <f t="shared" si="32"/>
        <v>15.607900000000001</v>
      </c>
      <c r="G2056" t="s">
        <v>103</v>
      </c>
    </row>
    <row r="2057" spans="1:7" x14ac:dyDescent="0.2">
      <c r="A2057" s="27">
        <v>43494</v>
      </c>
      <c r="B2057" s="27">
        <v>43496</v>
      </c>
      <c r="C2057" t="s">
        <v>747</v>
      </c>
      <c r="D2057" s="27">
        <v>47253</v>
      </c>
      <c r="E2057" s="26">
        <v>6133000</v>
      </c>
      <c r="F2057" s="26">
        <f t="shared" si="32"/>
        <v>6.133</v>
      </c>
      <c r="G2057" t="s">
        <v>103</v>
      </c>
    </row>
    <row r="2058" spans="1:7" x14ac:dyDescent="0.2">
      <c r="A2058" s="27">
        <v>43494</v>
      </c>
      <c r="B2058" s="27">
        <v>43496</v>
      </c>
      <c r="C2058" t="s">
        <v>437</v>
      </c>
      <c r="D2058" s="27">
        <v>49018</v>
      </c>
      <c r="E2058" s="26">
        <v>6989800</v>
      </c>
      <c r="F2058" s="26">
        <f t="shared" si="32"/>
        <v>6.9897999999999998</v>
      </c>
      <c r="G2058" t="s">
        <v>103</v>
      </c>
    </row>
    <row r="2059" spans="1:7" x14ac:dyDescent="0.2">
      <c r="A2059" s="27">
        <v>43494</v>
      </c>
      <c r="B2059" s="27">
        <v>43496</v>
      </c>
      <c r="C2059" t="s">
        <v>774</v>
      </c>
      <c r="D2059" s="27">
        <v>50875</v>
      </c>
      <c r="E2059" s="26">
        <v>7183000</v>
      </c>
      <c r="F2059" s="26">
        <f t="shared" si="32"/>
        <v>7.1829999999999998</v>
      </c>
      <c r="G2059" t="s">
        <v>103</v>
      </c>
    </row>
    <row r="2060" spans="1:7" x14ac:dyDescent="0.2">
      <c r="A2060" s="27">
        <v>43502</v>
      </c>
      <c r="B2060" s="27">
        <v>43504</v>
      </c>
      <c r="C2060" t="s">
        <v>757</v>
      </c>
      <c r="D2060" s="27">
        <v>43678</v>
      </c>
      <c r="E2060" s="26">
        <v>7670000</v>
      </c>
      <c r="F2060" s="26">
        <f t="shared" si="32"/>
        <v>7.67</v>
      </c>
      <c r="G2060" t="s">
        <v>397</v>
      </c>
    </row>
    <row r="2061" spans="1:7" x14ac:dyDescent="0.2">
      <c r="A2061" s="27">
        <v>43502</v>
      </c>
      <c r="B2061" s="27">
        <v>43504</v>
      </c>
      <c r="C2061" t="s">
        <v>612</v>
      </c>
      <c r="D2061" s="27">
        <v>44331</v>
      </c>
      <c r="E2061" s="26">
        <v>6193000</v>
      </c>
      <c r="F2061" s="26">
        <f t="shared" si="32"/>
        <v>6.1929999999999996</v>
      </c>
      <c r="G2061" t="s">
        <v>396</v>
      </c>
    </row>
    <row r="2062" spans="1:7" x14ac:dyDescent="0.2">
      <c r="A2062" s="27">
        <v>43502</v>
      </c>
      <c r="B2062" s="27">
        <v>43504</v>
      </c>
      <c r="C2062" t="s">
        <v>750</v>
      </c>
      <c r="D2062" s="27">
        <v>45184</v>
      </c>
      <c r="E2062" s="26">
        <v>3351000</v>
      </c>
      <c r="F2062" s="26">
        <f t="shared" si="32"/>
        <v>3.351</v>
      </c>
      <c r="G2062" t="s">
        <v>396</v>
      </c>
    </row>
    <row r="2063" spans="1:7" x14ac:dyDescent="0.2">
      <c r="A2063" s="27">
        <v>43502</v>
      </c>
      <c r="B2063" s="27">
        <v>43504</v>
      </c>
      <c r="C2063" t="s">
        <v>777</v>
      </c>
      <c r="D2063" s="27">
        <v>49049</v>
      </c>
      <c r="E2063" s="26">
        <v>2018000</v>
      </c>
      <c r="F2063" s="26">
        <f t="shared" si="32"/>
        <v>2.0179999999999998</v>
      </c>
      <c r="G2063" t="s">
        <v>396</v>
      </c>
    </row>
    <row r="2064" spans="1:7" x14ac:dyDescent="0.2">
      <c r="A2064" s="27">
        <v>43502</v>
      </c>
      <c r="B2064" s="27">
        <v>43504</v>
      </c>
      <c r="C2064" t="s">
        <v>670</v>
      </c>
      <c r="D2064" s="27">
        <v>53888</v>
      </c>
      <c r="E2064" s="26">
        <v>2373000</v>
      </c>
      <c r="F2064" s="26">
        <f t="shared" si="32"/>
        <v>2.3730000000000002</v>
      </c>
      <c r="G2064" t="s">
        <v>396</v>
      </c>
    </row>
    <row r="2065" spans="1:7" x14ac:dyDescent="0.2">
      <c r="A2065" s="27">
        <v>43508</v>
      </c>
      <c r="B2065" s="27">
        <v>43510</v>
      </c>
      <c r="C2065" t="s">
        <v>776</v>
      </c>
      <c r="D2065" s="27">
        <v>46341</v>
      </c>
      <c r="E2065" s="26">
        <v>3000000</v>
      </c>
      <c r="F2065" s="26">
        <f t="shared" si="32"/>
        <v>3</v>
      </c>
      <c r="G2065" t="s">
        <v>396</v>
      </c>
    </row>
    <row r="2066" spans="1:7" x14ac:dyDescent="0.2">
      <c r="A2066" s="27">
        <v>43508</v>
      </c>
      <c r="B2066" s="27">
        <v>43510</v>
      </c>
      <c r="C2066" t="s">
        <v>785</v>
      </c>
      <c r="D2066" s="27">
        <v>43598</v>
      </c>
      <c r="E2066" s="26">
        <v>5350000</v>
      </c>
      <c r="F2066" s="26">
        <f t="shared" si="32"/>
        <v>5.35</v>
      </c>
      <c r="G2066" t="s">
        <v>323</v>
      </c>
    </row>
    <row r="2067" spans="1:7" x14ac:dyDescent="0.2">
      <c r="A2067" s="27">
        <v>43508</v>
      </c>
      <c r="B2067" s="27">
        <v>43510</v>
      </c>
      <c r="C2067" t="s">
        <v>786</v>
      </c>
      <c r="D2067" s="27">
        <v>43874</v>
      </c>
      <c r="E2067" s="26">
        <v>5660000</v>
      </c>
      <c r="F2067" s="26">
        <f t="shared" si="32"/>
        <v>5.66</v>
      </c>
      <c r="G2067" t="s">
        <v>324</v>
      </c>
    </row>
    <row r="2068" spans="1:7" x14ac:dyDescent="0.2">
      <c r="A2068" s="27">
        <v>43508</v>
      </c>
      <c r="B2068" s="27">
        <v>43510</v>
      </c>
      <c r="C2068" t="s">
        <v>746</v>
      </c>
      <c r="D2068" s="27">
        <v>45427</v>
      </c>
      <c r="E2068" s="26">
        <v>22881000</v>
      </c>
      <c r="F2068" s="26">
        <f t="shared" si="32"/>
        <v>22.881</v>
      </c>
      <c r="G2068" t="s">
        <v>103</v>
      </c>
    </row>
    <row r="2069" spans="1:7" x14ac:dyDescent="0.2">
      <c r="A2069" s="27">
        <v>43508</v>
      </c>
      <c r="B2069" s="27">
        <v>43510</v>
      </c>
      <c r="C2069" t="s">
        <v>747</v>
      </c>
      <c r="D2069" s="27">
        <v>47253</v>
      </c>
      <c r="E2069" s="26">
        <v>19830300</v>
      </c>
      <c r="F2069" s="26">
        <f t="shared" si="32"/>
        <v>19.830300000000001</v>
      </c>
      <c r="G2069" t="s">
        <v>103</v>
      </c>
    </row>
    <row r="2070" spans="1:7" x14ac:dyDescent="0.2">
      <c r="A2070" s="27">
        <v>43508</v>
      </c>
      <c r="B2070" s="27">
        <v>43510</v>
      </c>
      <c r="C2070" t="s">
        <v>437</v>
      </c>
      <c r="D2070" s="27">
        <v>49018</v>
      </c>
      <c r="E2070" s="26">
        <v>4562000</v>
      </c>
      <c r="F2070" s="26">
        <f t="shared" si="32"/>
        <v>4.5620000000000003</v>
      </c>
      <c r="G2070" t="s">
        <v>103</v>
      </c>
    </row>
    <row r="2071" spans="1:7" x14ac:dyDescent="0.2">
      <c r="A2071" s="27">
        <v>43508</v>
      </c>
      <c r="B2071" s="27">
        <v>43510</v>
      </c>
      <c r="C2071" t="s">
        <v>774</v>
      </c>
      <c r="D2071" s="27">
        <v>50875</v>
      </c>
      <c r="E2071" s="26">
        <v>4156900</v>
      </c>
      <c r="F2071" s="26">
        <f t="shared" si="32"/>
        <v>4.1569000000000003</v>
      </c>
      <c r="G2071" t="s">
        <v>103</v>
      </c>
    </row>
    <row r="2072" spans="1:7" x14ac:dyDescent="0.2">
      <c r="A2072" s="27">
        <v>43508</v>
      </c>
      <c r="B2072" s="27">
        <v>43510</v>
      </c>
      <c r="C2072" t="s">
        <v>680</v>
      </c>
      <c r="D2072" s="27">
        <v>54193</v>
      </c>
      <c r="E2072" s="26">
        <v>3916000</v>
      </c>
      <c r="F2072" s="26">
        <f t="shared" si="32"/>
        <v>3.9159999999999999</v>
      </c>
      <c r="G2072" t="s">
        <v>103</v>
      </c>
    </row>
    <row r="2073" spans="1:7" x14ac:dyDescent="0.2">
      <c r="A2073" s="27">
        <v>43508</v>
      </c>
      <c r="B2073" s="27">
        <v>43516</v>
      </c>
      <c r="C2073" t="s">
        <v>787</v>
      </c>
      <c r="D2073" s="27">
        <v>45524</v>
      </c>
      <c r="E2073" s="26">
        <v>29515500</v>
      </c>
      <c r="F2073" s="26">
        <f t="shared" si="32"/>
        <v>29.515499999999999</v>
      </c>
      <c r="G2073" t="s">
        <v>763</v>
      </c>
    </row>
    <row r="2074" spans="1:7" x14ac:dyDescent="0.2">
      <c r="A2074" s="27">
        <v>43508</v>
      </c>
      <c r="B2074" s="27">
        <v>43516</v>
      </c>
      <c r="C2074" t="s">
        <v>788</v>
      </c>
      <c r="D2074" s="27">
        <v>47169</v>
      </c>
      <c r="E2074" s="26">
        <v>63247500</v>
      </c>
      <c r="F2074" s="26">
        <f t="shared" si="32"/>
        <v>63.247500000000002</v>
      </c>
      <c r="G2074" t="s">
        <v>763</v>
      </c>
    </row>
    <row r="2075" spans="1:7" x14ac:dyDescent="0.2">
      <c r="A2075" s="27">
        <v>43515</v>
      </c>
      <c r="B2075" s="27">
        <v>43517</v>
      </c>
      <c r="C2075" t="s">
        <v>757</v>
      </c>
      <c r="D2075" s="27">
        <v>43678</v>
      </c>
      <c r="E2075" s="26">
        <v>7471000</v>
      </c>
      <c r="F2075" s="26">
        <f t="shared" si="32"/>
        <v>7.4710000000000001</v>
      </c>
      <c r="G2075" t="s">
        <v>397</v>
      </c>
    </row>
    <row r="2076" spans="1:7" x14ac:dyDescent="0.2">
      <c r="A2076" s="27">
        <v>43515</v>
      </c>
      <c r="B2076" s="27">
        <v>43517</v>
      </c>
      <c r="C2076" t="s">
        <v>612</v>
      </c>
      <c r="D2076" s="27">
        <v>44331</v>
      </c>
      <c r="E2076" s="26">
        <v>6546000</v>
      </c>
      <c r="F2076" s="26">
        <f t="shared" si="32"/>
        <v>6.5460000000000003</v>
      </c>
      <c r="G2076" t="s">
        <v>396</v>
      </c>
    </row>
    <row r="2077" spans="1:7" x14ac:dyDescent="0.2">
      <c r="A2077" s="27">
        <v>43515</v>
      </c>
      <c r="B2077" s="27">
        <v>43517</v>
      </c>
      <c r="C2077" t="s">
        <v>750</v>
      </c>
      <c r="D2077" s="27">
        <v>45184</v>
      </c>
      <c r="E2077" s="26">
        <v>1945000</v>
      </c>
      <c r="F2077" s="26">
        <f t="shared" si="32"/>
        <v>1.9450000000000001</v>
      </c>
      <c r="G2077" t="s">
        <v>396</v>
      </c>
    </row>
    <row r="2078" spans="1:7" x14ac:dyDescent="0.2">
      <c r="A2078" s="27">
        <v>43515</v>
      </c>
      <c r="B2078" s="27">
        <v>43517</v>
      </c>
      <c r="C2078" t="s">
        <v>776</v>
      </c>
      <c r="D2078" s="27">
        <v>46341</v>
      </c>
      <c r="E2078" s="26">
        <v>2556500</v>
      </c>
      <c r="F2078" s="26">
        <f t="shared" si="32"/>
        <v>2.5565000000000002</v>
      </c>
      <c r="G2078" t="s">
        <v>396</v>
      </c>
    </row>
    <row r="2079" spans="1:7" x14ac:dyDescent="0.2">
      <c r="A2079" s="27">
        <v>43515</v>
      </c>
      <c r="B2079" s="27">
        <v>43517</v>
      </c>
      <c r="C2079" t="s">
        <v>777</v>
      </c>
      <c r="D2079" s="27">
        <v>49049</v>
      </c>
      <c r="E2079" s="26">
        <v>2810000</v>
      </c>
      <c r="F2079" s="26">
        <f t="shared" si="32"/>
        <v>2.81</v>
      </c>
      <c r="G2079" t="s">
        <v>396</v>
      </c>
    </row>
    <row r="2080" spans="1:7" x14ac:dyDescent="0.2">
      <c r="A2080" s="27">
        <v>43521</v>
      </c>
      <c r="B2080" s="27">
        <v>43523</v>
      </c>
      <c r="C2080" t="s">
        <v>789</v>
      </c>
      <c r="D2080" s="27">
        <v>44237</v>
      </c>
      <c r="E2080" s="26">
        <v>3127293</v>
      </c>
      <c r="F2080" s="26">
        <f t="shared" si="32"/>
        <v>3.1272929999999999</v>
      </c>
      <c r="G2080" t="s">
        <v>623</v>
      </c>
    </row>
    <row r="2081" spans="1:7" x14ac:dyDescent="0.2">
      <c r="A2081" s="27">
        <v>43522</v>
      </c>
      <c r="B2081" s="27">
        <v>43524</v>
      </c>
      <c r="C2081" t="s">
        <v>790</v>
      </c>
      <c r="D2081" s="27">
        <v>43612</v>
      </c>
      <c r="E2081" s="26">
        <v>6110000</v>
      </c>
      <c r="F2081" s="26">
        <f t="shared" si="32"/>
        <v>6.11</v>
      </c>
      <c r="G2081" t="s">
        <v>323</v>
      </c>
    </row>
    <row r="2082" spans="1:7" x14ac:dyDescent="0.2">
      <c r="A2082" s="27">
        <v>43522</v>
      </c>
      <c r="B2082" s="27">
        <v>43524</v>
      </c>
      <c r="C2082" t="s">
        <v>786</v>
      </c>
      <c r="D2082" s="27">
        <v>43874</v>
      </c>
      <c r="E2082" s="26">
        <v>5610000</v>
      </c>
      <c r="F2082" s="26">
        <f t="shared" si="32"/>
        <v>5.61</v>
      </c>
      <c r="G2082" t="s">
        <v>324</v>
      </c>
    </row>
    <row r="2083" spans="1:7" x14ac:dyDescent="0.2">
      <c r="A2083" s="27">
        <v>43522</v>
      </c>
      <c r="B2083" s="27">
        <v>43524</v>
      </c>
      <c r="C2083" t="s">
        <v>746</v>
      </c>
      <c r="D2083" s="27">
        <v>45427</v>
      </c>
      <c r="E2083" s="26">
        <v>39719100</v>
      </c>
      <c r="F2083" s="26">
        <f t="shared" si="32"/>
        <v>39.719099999999997</v>
      </c>
      <c r="G2083" t="s">
        <v>103</v>
      </c>
    </row>
    <row r="2084" spans="1:7" x14ac:dyDescent="0.2">
      <c r="A2084" s="27">
        <v>43522</v>
      </c>
      <c r="B2084" s="27">
        <v>43524</v>
      </c>
      <c r="C2084" t="s">
        <v>747</v>
      </c>
      <c r="D2084" s="27">
        <v>47253</v>
      </c>
      <c r="E2084" s="26">
        <v>22545400</v>
      </c>
      <c r="F2084" s="26">
        <f t="shared" si="32"/>
        <v>22.545400000000001</v>
      </c>
      <c r="G2084" t="s">
        <v>103</v>
      </c>
    </row>
    <row r="2085" spans="1:7" x14ac:dyDescent="0.2">
      <c r="A2085" s="27">
        <v>43522</v>
      </c>
      <c r="B2085" s="27">
        <v>43524</v>
      </c>
      <c r="C2085" t="s">
        <v>437</v>
      </c>
      <c r="D2085" s="27">
        <v>49018</v>
      </c>
      <c r="E2085" s="26">
        <v>12906900</v>
      </c>
      <c r="F2085" s="26">
        <f t="shared" si="32"/>
        <v>12.9069</v>
      </c>
      <c r="G2085" t="s">
        <v>103</v>
      </c>
    </row>
    <row r="2086" spans="1:7" x14ac:dyDescent="0.2">
      <c r="A2086" s="27">
        <v>43522</v>
      </c>
      <c r="B2086" s="27">
        <v>43524</v>
      </c>
      <c r="C2086" t="s">
        <v>774</v>
      </c>
      <c r="D2086" s="27">
        <v>50875</v>
      </c>
      <c r="E2086" s="26">
        <v>7040300</v>
      </c>
      <c r="F2086" s="26">
        <f t="shared" si="32"/>
        <v>7.0403000000000002</v>
      </c>
      <c r="G2086" t="s">
        <v>103</v>
      </c>
    </row>
    <row r="2087" spans="1:7" x14ac:dyDescent="0.2">
      <c r="A2087" s="27">
        <v>43529</v>
      </c>
      <c r="B2087" s="27">
        <v>43532</v>
      </c>
      <c r="C2087" t="s">
        <v>791</v>
      </c>
      <c r="D2087" s="27">
        <v>43714</v>
      </c>
      <c r="E2087" s="26">
        <v>6861000</v>
      </c>
      <c r="F2087" s="26">
        <f t="shared" si="32"/>
        <v>6.8609999999999998</v>
      </c>
      <c r="G2087" t="s">
        <v>397</v>
      </c>
    </row>
    <row r="2088" spans="1:7" x14ac:dyDescent="0.2">
      <c r="A2088" s="27">
        <v>43529</v>
      </c>
      <c r="B2088" s="27">
        <v>43532</v>
      </c>
      <c r="C2088" t="s">
        <v>612</v>
      </c>
      <c r="D2088" s="27">
        <v>44331</v>
      </c>
      <c r="E2088" s="26">
        <v>9864000</v>
      </c>
      <c r="F2088" s="26">
        <f t="shared" si="32"/>
        <v>9.8640000000000008</v>
      </c>
      <c r="G2088" t="s">
        <v>396</v>
      </c>
    </row>
    <row r="2089" spans="1:7" x14ac:dyDescent="0.2">
      <c r="A2089" s="27">
        <v>43529</v>
      </c>
      <c r="B2089" s="27">
        <v>43532</v>
      </c>
      <c r="C2089" t="s">
        <v>750</v>
      </c>
      <c r="D2089" s="27">
        <v>45184</v>
      </c>
      <c r="E2089" s="26">
        <v>3110500</v>
      </c>
      <c r="F2089" s="26">
        <f t="shared" si="32"/>
        <v>3.1105</v>
      </c>
      <c r="G2089" t="s">
        <v>396</v>
      </c>
    </row>
    <row r="2090" spans="1:7" x14ac:dyDescent="0.2">
      <c r="A2090" s="27">
        <v>43529</v>
      </c>
      <c r="B2090" s="27">
        <v>43532</v>
      </c>
      <c r="C2090" t="s">
        <v>777</v>
      </c>
      <c r="D2090" s="27">
        <v>49049</v>
      </c>
      <c r="E2090" s="26">
        <v>1120400</v>
      </c>
      <c r="F2090" s="26">
        <f t="shared" si="32"/>
        <v>1.1204000000000001</v>
      </c>
      <c r="G2090" t="s">
        <v>396</v>
      </c>
    </row>
    <row r="2091" spans="1:7" x14ac:dyDescent="0.2">
      <c r="A2091" s="27">
        <v>43529</v>
      </c>
      <c r="B2091" s="27">
        <v>43532</v>
      </c>
      <c r="C2091" t="s">
        <v>670</v>
      </c>
      <c r="D2091" s="27">
        <v>53888</v>
      </c>
      <c r="E2091" s="26">
        <v>2220800</v>
      </c>
      <c r="F2091" s="26">
        <f t="shared" si="32"/>
        <v>2.2208000000000001</v>
      </c>
      <c r="G2091" t="s">
        <v>396</v>
      </c>
    </row>
    <row r="2092" spans="1:7" x14ac:dyDescent="0.2">
      <c r="A2092" s="27">
        <v>43530</v>
      </c>
      <c r="B2092" s="27">
        <v>43532</v>
      </c>
      <c r="C2092" t="s">
        <v>776</v>
      </c>
      <c r="D2092" s="27">
        <v>46341</v>
      </c>
      <c r="E2092" s="26">
        <v>1000000</v>
      </c>
      <c r="F2092" s="26">
        <f t="shared" si="32"/>
        <v>1</v>
      </c>
      <c r="G2092" t="s">
        <v>396</v>
      </c>
    </row>
    <row r="2093" spans="1:7" x14ac:dyDescent="0.2">
      <c r="A2093" s="27">
        <v>43530</v>
      </c>
      <c r="B2093" s="27">
        <v>43535</v>
      </c>
      <c r="C2093" t="s">
        <v>290</v>
      </c>
      <c r="D2093" s="27">
        <v>46522</v>
      </c>
      <c r="E2093" s="26">
        <v>1000000</v>
      </c>
      <c r="F2093" s="26">
        <f t="shared" si="32"/>
        <v>1</v>
      </c>
      <c r="G2093" t="s">
        <v>103</v>
      </c>
    </row>
    <row r="2094" spans="1:7" x14ac:dyDescent="0.2">
      <c r="A2094" s="27">
        <v>43536</v>
      </c>
      <c r="B2094" s="27">
        <v>43538</v>
      </c>
      <c r="C2094" t="s">
        <v>792</v>
      </c>
      <c r="D2094" s="27">
        <v>43629</v>
      </c>
      <c r="E2094" s="26">
        <v>3900000</v>
      </c>
      <c r="F2094" s="26">
        <f t="shared" si="32"/>
        <v>3.9</v>
      </c>
      <c r="G2094" t="s">
        <v>323</v>
      </c>
    </row>
    <row r="2095" spans="1:7" x14ac:dyDescent="0.2">
      <c r="A2095" s="27">
        <v>43536</v>
      </c>
      <c r="B2095" s="27">
        <v>43538</v>
      </c>
      <c r="C2095" t="s">
        <v>793</v>
      </c>
      <c r="D2095" s="27">
        <v>43903</v>
      </c>
      <c r="E2095" s="26">
        <v>5260000</v>
      </c>
      <c r="F2095" s="26">
        <f t="shared" si="32"/>
        <v>5.26</v>
      </c>
      <c r="G2095" t="s">
        <v>324</v>
      </c>
    </row>
    <row r="2096" spans="1:7" x14ac:dyDescent="0.2">
      <c r="A2096" s="27">
        <v>43536</v>
      </c>
      <c r="B2096" s="27">
        <v>43538</v>
      </c>
      <c r="C2096" t="s">
        <v>746</v>
      </c>
      <c r="D2096" s="27">
        <v>45427</v>
      </c>
      <c r="E2096" s="26">
        <v>16061000</v>
      </c>
      <c r="F2096" s="26">
        <f t="shared" si="32"/>
        <v>16.061</v>
      </c>
      <c r="G2096" t="s">
        <v>103</v>
      </c>
    </row>
    <row r="2097" spans="1:7" x14ac:dyDescent="0.2">
      <c r="A2097" s="27">
        <v>43536</v>
      </c>
      <c r="B2097" s="27">
        <v>43538</v>
      </c>
      <c r="C2097" t="s">
        <v>747</v>
      </c>
      <c r="D2097" s="27">
        <v>47253</v>
      </c>
      <c r="E2097" s="26">
        <v>19432300</v>
      </c>
      <c r="F2097" s="26">
        <f t="shared" si="32"/>
        <v>19.432300000000001</v>
      </c>
      <c r="G2097" t="s">
        <v>103</v>
      </c>
    </row>
    <row r="2098" spans="1:7" x14ac:dyDescent="0.2">
      <c r="A2098" s="27">
        <v>43536</v>
      </c>
      <c r="B2098" s="27">
        <v>43538</v>
      </c>
      <c r="C2098" t="s">
        <v>437</v>
      </c>
      <c r="D2098" s="27">
        <v>49018</v>
      </c>
      <c r="E2098" s="26">
        <v>7770000</v>
      </c>
      <c r="F2098" s="26">
        <f t="shared" si="32"/>
        <v>7.77</v>
      </c>
      <c r="G2098" t="s">
        <v>103</v>
      </c>
    </row>
    <row r="2099" spans="1:7" x14ac:dyDescent="0.2">
      <c r="A2099" s="27">
        <v>43536</v>
      </c>
      <c r="B2099" s="27">
        <v>43538</v>
      </c>
      <c r="C2099" t="s">
        <v>774</v>
      </c>
      <c r="D2099" s="27">
        <v>50875</v>
      </c>
      <c r="E2099" s="26">
        <v>3184600</v>
      </c>
      <c r="F2099" s="26">
        <f t="shared" si="32"/>
        <v>3.1846000000000001</v>
      </c>
      <c r="G2099" t="s">
        <v>103</v>
      </c>
    </row>
    <row r="2100" spans="1:7" x14ac:dyDescent="0.2">
      <c r="A2100" s="27">
        <v>43536</v>
      </c>
      <c r="B2100" s="27">
        <v>43538</v>
      </c>
      <c r="C2100" t="s">
        <v>680</v>
      </c>
      <c r="D2100" s="27">
        <v>54193</v>
      </c>
      <c r="E2100" s="26">
        <v>2703900</v>
      </c>
      <c r="F2100" s="26">
        <f t="shared" si="32"/>
        <v>2.7039</v>
      </c>
      <c r="G2100" t="s">
        <v>103</v>
      </c>
    </row>
    <row r="2101" spans="1:7" x14ac:dyDescent="0.2">
      <c r="A2101" s="27">
        <v>43543</v>
      </c>
      <c r="B2101" s="27">
        <v>43545</v>
      </c>
      <c r="C2101" t="s">
        <v>794</v>
      </c>
      <c r="D2101" s="27">
        <v>43714</v>
      </c>
      <c r="E2101" s="26">
        <v>7666000</v>
      </c>
      <c r="F2101" s="26">
        <f t="shared" si="32"/>
        <v>7.6660000000000004</v>
      </c>
      <c r="G2101" t="s">
        <v>397</v>
      </c>
    </row>
    <row r="2102" spans="1:7" x14ac:dyDescent="0.2">
      <c r="A2102" s="27">
        <v>43543</v>
      </c>
      <c r="B2102" s="27">
        <v>43545</v>
      </c>
      <c r="C2102" t="s">
        <v>612</v>
      </c>
      <c r="D2102" s="27">
        <v>44331</v>
      </c>
      <c r="E2102" s="26">
        <v>13905000</v>
      </c>
      <c r="F2102" s="26">
        <f t="shared" si="32"/>
        <v>13.904999999999999</v>
      </c>
      <c r="G2102" t="s">
        <v>396</v>
      </c>
    </row>
    <row r="2103" spans="1:7" x14ac:dyDescent="0.2">
      <c r="A2103" s="27">
        <v>43543</v>
      </c>
      <c r="B2103" s="27">
        <v>43545</v>
      </c>
      <c r="C2103" t="s">
        <v>750</v>
      </c>
      <c r="D2103" s="27">
        <v>45184</v>
      </c>
      <c r="E2103" s="26">
        <v>2048500</v>
      </c>
      <c r="F2103" s="26">
        <f t="shared" si="32"/>
        <v>2.0485000000000002</v>
      </c>
      <c r="G2103" t="s">
        <v>396</v>
      </c>
    </row>
    <row r="2104" spans="1:7" x14ac:dyDescent="0.2">
      <c r="A2104" s="27">
        <v>43543</v>
      </c>
      <c r="B2104" s="27">
        <v>43545</v>
      </c>
      <c r="C2104" t="s">
        <v>776</v>
      </c>
      <c r="D2104" s="27">
        <v>46341</v>
      </c>
      <c r="E2104" s="26">
        <v>1507500</v>
      </c>
      <c r="F2104" s="26">
        <f t="shared" si="32"/>
        <v>1.5075000000000001</v>
      </c>
      <c r="G2104" t="s">
        <v>396</v>
      </c>
    </row>
    <row r="2105" spans="1:7" x14ac:dyDescent="0.2">
      <c r="A2105" s="27">
        <v>43543</v>
      </c>
      <c r="B2105" s="27">
        <v>43545</v>
      </c>
      <c r="C2105" t="s">
        <v>777</v>
      </c>
      <c r="D2105" s="27">
        <v>49049</v>
      </c>
      <c r="E2105" s="26">
        <v>2088000</v>
      </c>
      <c r="F2105" s="26">
        <f t="shared" si="32"/>
        <v>2.0880000000000001</v>
      </c>
      <c r="G2105" t="s">
        <v>396</v>
      </c>
    </row>
    <row r="2106" spans="1:7" x14ac:dyDescent="0.2">
      <c r="A2106" s="27">
        <v>43543</v>
      </c>
      <c r="B2106" s="27">
        <v>43545</v>
      </c>
      <c r="C2106" t="s">
        <v>670</v>
      </c>
      <c r="D2106" s="27">
        <v>53888</v>
      </c>
      <c r="E2106" s="26">
        <v>2479000</v>
      </c>
      <c r="F2106" s="26">
        <f t="shared" si="32"/>
        <v>2.4790000000000001</v>
      </c>
      <c r="G2106" t="s">
        <v>396</v>
      </c>
    </row>
    <row r="2107" spans="1:7" x14ac:dyDescent="0.2">
      <c r="A2107" s="27">
        <v>43550</v>
      </c>
      <c r="B2107" s="27">
        <v>43552</v>
      </c>
      <c r="C2107" t="s">
        <v>795</v>
      </c>
      <c r="D2107" s="27">
        <v>43643</v>
      </c>
      <c r="E2107" s="26">
        <v>4350000</v>
      </c>
      <c r="F2107" s="26">
        <f t="shared" si="32"/>
        <v>4.3499999999999996</v>
      </c>
      <c r="G2107" t="s">
        <v>323</v>
      </c>
    </row>
    <row r="2108" spans="1:7" x14ac:dyDescent="0.2">
      <c r="A2108" s="27">
        <v>43550</v>
      </c>
      <c r="B2108" s="27">
        <v>43552</v>
      </c>
      <c r="C2108" t="s">
        <v>793</v>
      </c>
      <c r="D2108" s="27">
        <v>43903</v>
      </c>
      <c r="E2108" s="26">
        <v>5215000</v>
      </c>
      <c r="F2108" s="26">
        <f t="shared" si="32"/>
        <v>5.2149999999999999</v>
      </c>
      <c r="G2108" t="s">
        <v>324</v>
      </c>
    </row>
    <row r="2109" spans="1:7" x14ac:dyDescent="0.2">
      <c r="A2109" s="27">
        <v>43550</v>
      </c>
      <c r="B2109" s="27">
        <v>43552</v>
      </c>
      <c r="C2109" t="s">
        <v>746</v>
      </c>
      <c r="D2109" s="27">
        <v>45427</v>
      </c>
      <c r="E2109" s="26">
        <v>13508000</v>
      </c>
      <c r="F2109" s="26">
        <f t="shared" si="32"/>
        <v>13.507999999999999</v>
      </c>
      <c r="G2109" t="s">
        <v>103</v>
      </c>
    </row>
    <row r="2110" spans="1:7" x14ac:dyDescent="0.2">
      <c r="A2110" s="27">
        <v>43550</v>
      </c>
      <c r="B2110" s="27">
        <v>43552</v>
      </c>
      <c r="C2110" t="s">
        <v>747</v>
      </c>
      <c r="D2110" s="27">
        <v>47253</v>
      </c>
      <c r="E2110" s="26">
        <v>16347000</v>
      </c>
      <c r="F2110" s="26">
        <f t="shared" si="32"/>
        <v>16.347000000000001</v>
      </c>
      <c r="G2110" t="s">
        <v>103</v>
      </c>
    </row>
    <row r="2111" spans="1:7" x14ac:dyDescent="0.2">
      <c r="A2111" s="27">
        <v>43550</v>
      </c>
      <c r="B2111" s="27">
        <v>43552</v>
      </c>
      <c r="C2111" t="s">
        <v>437</v>
      </c>
      <c r="D2111" s="27">
        <v>49018</v>
      </c>
      <c r="E2111" s="26">
        <v>10542200</v>
      </c>
      <c r="F2111" s="26">
        <f t="shared" si="32"/>
        <v>10.542199999999999</v>
      </c>
      <c r="G2111" t="s">
        <v>103</v>
      </c>
    </row>
    <row r="2112" spans="1:7" x14ac:dyDescent="0.2">
      <c r="A2112" s="27">
        <v>43550</v>
      </c>
      <c r="B2112" s="27">
        <v>43552</v>
      </c>
      <c r="C2112" t="s">
        <v>774</v>
      </c>
      <c r="D2112" s="27">
        <v>50875</v>
      </c>
      <c r="E2112" s="26">
        <v>7492300</v>
      </c>
      <c r="F2112" s="26">
        <f t="shared" si="32"/>
        <v>7.4923000000000002</v>
      </c>
      <c r="G2112" t="s">
        <v>103</v>
      </c>
    </row>
    <row r="2113" spans="1:7" x14ac:dyDescent="0.2">
      <c r="A2113" s="27">
        <v>43550</v>
      </c>
      <c r="B2113" s="27">
        <v>43552</v>
      </c>
      <c r="C2113" t="s">
        <v>680</v>
      </c>
      <c r="D2113" s="27">
        <v>54193</v>
      </c>
      <c r="E2113" s="26">
        <v>2046300</v>
      </c>
      <c r="F2113" s="26">
        <f t="shared" si="32"/>
        <v>2.0463</v>
      </c>
      <c r="G2113" t="s">
        <v>103</v>
      </c>
    </row>
    <row r="2114" spans="1:7" x14ac:dyDescent="0.2">
      <c r="A2114" s="27">
        <v>43550</v>
      </c>
      <c r="B2114" s="27">
        <v>43552</v>
      </c>
      <c r="C2114" t="s">
        <v>796</v>
      </c>
      <c r="D2114" s="27">
        <v>44237</v>
      </c>
      <c r="E2114" s="26">
        <v>21117570</v>
      </c>
      <c r="F2114" s="26">
        <f t="shared" si="32"/>
        <v>21.117570000000001</v>
      </c>
      <c r="G2114" t="s">
        <v>208</v>
      </c>
    </row>
    <row r="2115" spans="1:7" x14ac:dyDescent="0.2">
      <c r="A2115" s="27">
        <v>43557</v>
      </c>
      <c r="B2115" s="27">
        <v>43560</v>
      </c>
      <c r="C2115" t="s">
        <v>797</v>
      </c>
      <c r="D2115" s="27">
        <v>43741</v>
      </c>
      <c r="E2115" s="26">
        <v>6636000</v>
      </c>
      <c r="F2115" s="26">
        <f t="shared" ref="F2115:F2178" si="33">E2115/1000000</f>
        <v>6.6360000000000001</v>
      </c>
      <c r="G2115" t="s">
        <v>397</v>
      </c>
    </row>
    <row r="2116" spans="1:7" x14ac:dyDescent="0.2">
      <c r="A2116" s="27">
        <v>43557</v>
      </c>
      <c r="B2116" s="27">
        <v>43560</v>
      </c>
      <c r="C2116" t="s">
        <v>612</v>
      </c>
      <c r="D2116" s="27">
        <v>44331</v>
      </c>
      <c r="E2116" s="26">
        <v>6617000</v>
      </c>
      <c r="F2116" s="26">
        <f t="shared" si="33"/>
        <v>6.617</v>
      </c>
      <c r="G2116" t="s">
        <v>396</v>
      </c>
    </row>
    <row r="2117" spans="1:7" x14ac:dyDescent="0.2">
      <c r="A2117" s="27">
        <v>43557</v>
      </c>
      <c r="B2117" s="27">
        <v>43560</v>
      </c>
      <c r="C2117" t="s">
        <v>750</v>
      </c>
      <c r="D2117" s="27">
        <v>45184</v>
      </c>
      <c r="E2117" s="26">
        <v>873000</v>
      </c>
      <c r="F2117" s="26">
        <f t="shared" si="33"/>
        <v>0.873</v>
      </c>
      <c r="G2117" t="s">
        <v>396</v>
      </c>
    </row>
    <row r="2118" spans="1:7" x14ac:dyDescent="0.2">
      <c r="A2118" s="27">
        <v>43557</v>
      </c>
      <c r="B2118" s="27">
        <v>43560</v>
      </c>
      <c r="C2118" t="s">
        <v>776</v>
      </c>
      <c r="D2118" s="27">
        <v>46341</v>
      </c>
      <c r="E2118" s="26">
        <v>974500</v>
      </c>
      <c r="F2118" s="26">
        <f t="shared" si="33"/>
        <v>0.97450000000000003</v>
      </c>
      <c r="G2118" t="s">
        <v>396</v>
      </c>
    </row>
    <row r="2119" spans="1:7" x14ac:dyDescent="0.2">
      <c r="A2119" s="27">
        <v>43557</v>
      </c>
      <c r="B2119" s="27">
        <v>43560</v>
      </c>
      <c r="C2119" t="s">
        <v>777</v>
      </c>
      <c r="D2119" s="27">
        <v>49049</v>
      </c>
      <c r="E2119" s="26">
        <v>805000</v>
      </c>
      <c r="F2119" s="26">
        <f t="shared" si="33"/>
        <v>0.80500000000000005</v>
      </c>
      <c r="G2119" t="s">
        <v>396</v>
      </c>
    </row>
    <row r="2120" spans="1:7" x14ac:dyDescent="0.2">
      <c r="A2120" s="27">
        <v>43557</v>
      </c>
      <c r="B2120" s="27">
        <v>43560</v>
      </c>
      <c r="C2120" t="s">
        <v>670</v>
      </c>
      <c r="D2120" s="27">
        <v>53888</v>
      </c>
      <c r="E2120" s="26">
        <v>2511500</v>
      </c>
      <c r="F2120" s="26">
        <f t="shared" si="33"/>
        <v>2.5114999999999998</v>
      </c>
      <c r="G2120" t="s">
        <v>396</v>
      </c>
    </row>
    <row r="2121" spans="1:7" x14ac:dyDescent="0.2">
      <c r="A2121" s="27">
        <v>43564</v>
      </c>
      <c r="B2121" s="27">
        <v>43566</v>
      </c>
      <c r="C2121" t="s">
        <v>798</v>
      </c>
      <c r="D2121" s="27">
        <v>43656</v>
      </c>
      <c r="E2121" s="26">
        <v>3010000</v>
      </c>
      <c r="F2121" s="26">
        <f t="shared" si="33"/>
        <v>3.01</v>
      </c>
      <c r="G2121" t="s">
        <v>323</v>
      </c>
    </row>
    <row r="2122" spans="1:7" x14ac:dyDescent="0.2">
      <c r="A2122" s="27">
        <v>43564</v>
      </c>
      <c r="B2122" s="27">
        <v>43566</v>
      </c>
      <c r="C2122" t="s">
        <v>799</v>
      </c>
      <c r="D2122" s="27">
        <v>43931</v>
      </c>
      <c r="E2122" s="26">
        <v>5180000</v>
      </c>
      <c r="F2122" s="26">
        <f t="shared" si="33"/>
        <v>5.18</v>
      </c>
      <c r="G2122" t="s">
        <v>324</v>
      </c>
    </row>
    <row r="2123" spans="1:7" x14ac:dyDescent="0.2">
      <c r="A2123" s="27">
        <v>43564</v>
      </c>
      <c r="B2123" s="27">
        <v>43566</v>
      </c>
      <c r="C2123" t="s">
        <v>746</v>
      </c>
      <c r="D2123" s="27">
        <v>45427</v>
      </c>
      <c r="E2123" s="26">
        <v>5405200</v>
      </c>
      <c r="F2123" s="26">
        <f t="shared" si="33"/>
        <v>5.4051999999999998</v>
      </c>
      <c r="G2123" t="s">
        <v>103</v>
      </c>
    </row>
    <row r="2124" spans="1:7" x14ac:dyDescent="0.2">
      <c r="A2124" s="27">
        <v>43564</v>
      </c>
      <c r="B2124" s="27">
        <v>43566</v>
      </c>
      <c r="C2124" t="s">
        <v>747</v>
      </c>
      <c r="D2124" s="27">
        <v>47253</v>
      </c>
      <c r="E2124" s="26">
        <v>8942500</v>
      </c>
      <c r="F2124" s="26">
        <f t="shared" si="33"/>
        <v>8.9425000000000008</v>
      </c>
      <c r="G2124" t="s">
        <v>103</v>
      </c>
    </row>
    <row r="2125" spans="1:7" x14ac:dyDescent="0.2">
      <c r="A2125" s="27">
        <v>43564</v>
      </c>
      <c r="B2125" s="27">
        <v>43566</v>
      </c>
      <c r="C2125" t="s">
        <v>437</v>
      </c>
      <c r="D2125" s="27">
        <v>49018</v>
      </c>
      <c r="E2125" s="26">
        <v>6494000</v>
      </c>
      <c r="F2125" s="26">
        <f t="shared" si="33"/>
        <v>6.4939999999999998</v>
      </c>
      <c r="G2125" t="s">
        <v>103</v>
      </c>
    </row>
    <row r="2126" spans="1:7" x14ac:dyDescent="0.2">
      <c r="A2126" s="27">
        <v>43564</v>
      </c>
      <c r="B2126" s="27">
        <v>43566</v>
      </c>
      <c r="C2126" t="s">
        <v>774</v>
      </c>
      <c r="D2126" s="27">
        <v>50875</v>
      </c>
      <c r="E2126" s="26">
        <v>1848500</v>
      </c>
      <c r="F2126" s="26">
        <f t="shared" si="33"/>
        <v>1.8485</v>
      </c>
      <c r="G2126" t="s">
        <v>103</v>
      </c>
    </row>
    <row r="2127" spans="1:7" x14ac:dyDescent="0.2">
      <c r="A2127" s="27">
        <v>43564</v>
      </c>
      <c r="B2127" s="27">
        <v>43566</v>
      </c>
      <c r="C2127" t="s">
        <v>680</v>
      </c>
      <c r="D2127" s="27">
        <v>54193</v>
      </c>
      <c r="E2127" s="26">
        <v>962600</v>
      </c>
      <c r="F2127" s="26">
        <f t="shared" si="33"/>
        <v>0.96260000000000001</v>
      </c>
      <c r="G2127" t="s">
        <v>103</v>
      </c>
    </row>
    <row r="2128" spans="1:7" x14ac:dyDescent="0.2">
      <c r="A2128" s="27">
        <v>43571</v>
      </c>
      <c r="B2128" s="27">
        <v>43577</v>
      </c>
      <c r="C2128" t="s">
        <v>797</v>
      </c>
      <c r="D2128" s="27">
        <v>43741</v>
      </c>
      <c r="E2128" s="26">
        <v>5931000</v>
      </c>
      <c r="F2128" s="26">
        <f t="shared" si="33"/>
        <v>5.931</v>
      </c>
      <c r="G2128" t="s">
        <v>397</v>
      </c>
    </row>
    <row r="2129" spans="1:7" x14ac:dyDescent="0.2">
      <c r="A2129" s="27">
        <v>43571</v>
      </c>
      <c r="B2129" s="27">
        <v>43577</v>
      </c>
      <c r="C2129" t="s">
        <v>612</v>
      </c>
      <c r="D2129" s="27">
        <v>44331</v>
      </c>
      <c r="E2129" s="26">
        <v>6424000</v>
      </c>
      <c r="F2129" s="26">
        <f t="shared" si="33"/>
        <v>6.4240000000000004</v>
      </c>
      <c r="G2129" t="s">
        <v>396</v>
      </c>
    </row>
    <row r="2130" spans="1:7" x14ac:dyDescent="0.2">
      <c r="A2130" s="27">
        <v>43571</v>
      </c>
      <c r="B2130" s="27">
        <v>43577</v>
      </c>
      <c r="C2130" t="s">
        <v>750</v>
      </c>
      <c r="D2130" s="27">
        <v>45184</v>
      </c>
      <c r="E2130" s="26">
        <v>1306000</v>
      </c>
      <c r="F2130" s="26">
        <f t="shared" si="33"/>
        <v>1.306</v>
      </c>
      <c r="G2130" t="s">
        <v>396</v>
      </c>
    </row>
    <row r="2131" spans="1:7" x14ac:dyDescent="0.2">
      <c r="A2131" s="27">
        <v>43571</v>
      </c>
      <c r="B2131" s="27">
        <v>43577</v>
      </c>
      <c r="C2131" t="s">
        <v>776</v>
      </c>
      <c r="D2131" s="27">
        <v>46341</v>
      </c>
      <c r="E2131" s="26">
        <v>1027500</v>
      </c>
      <c r="F2131" s="26">
        <f t="shared" si="33"/>
        <v>1.0275000000000001</v>
      </c>
      <c r="G2131" t="s">
        <v>396</v>
      </c>
    </row>
    <row r="2132" spans="1:7" x14ac:dyDescent="0.2">
      <c r="A2132" s="27">
        <v>43571</v>
      </c>
      <c r="B2132" s="27">
        <v>43577</v>
      </c>
      <c r="C2132" t="s">
        <v>777</v>
      </c>
      <c r="D2132" s="27">
        <v>49049</v>
      </c>
      <c r="E2132" s="26">
        <v>1737000</v>
      </c>
      <c r="F2132" s="26">
        <f t="shared" si="33"/>
        <v>1.7370000000000001</v>
      </c>
      <c r="G2132" t="s">
        <v>396</v>
      </c>
    </row>
    <row r="2133" spans="1:7" x14ac:dyDescent="0.2">
      <c r="A2133" s="27">
        <v>43571</v>
      </c>
      <c r="B2133" s="27">
        <v>43577</v>
      </c>
      <c r="C2133" t="s">
        <v>670</v>
      </c>
      <c r="D2133" s="27">
        <v>53888</v>
      </c>
      <c r="E2133" s="26">
        <v>2090000</v>
      </c>
      <c r="F2133" s="26">
        <f t="shared" si="33"/>
        <v>2.09</v>
      </c>
      <c r="G2133" t="s">
        <v>396</v>
      </c>
    </row>
    <row r="2134" spans="1:7" x14ac:dyDescent="0.2">
      <c r="A2134" s="27">
        <v>43571</v>
      </c>
      <c r="B2134" s="27">
        <v>43578</v>
      </c>
      <c r="C2134" t="s">
        <v>800</v>
      </c>
      <c r="D2134" s="27">
        <v>48167</v>
      </c>
      <c r="E2134" s="26">
        <v>641594</v>
      </c>
      <c r="F2134" s="26">
        <f t="shared" si="33"/>
        <v>0.641594</v>
      </c>
      <c r="G2134" t="s">
        <v>325</v>
      </c>
    </row>
    <row r="2135" spans="1:7" x14ac:dyDescent="0.2">
      <c r="A2135" s="27">
        <v>43577</v>
      </c>
      <c r="B2135" s="27">
        <v>43579</v>
      </c>
      <c r="C2135" t="s">
        <v>801</v>
      </c>
      <c r="D2135" s="27">
        <v>44296</v>
      </c>
      <c r="E2135" s="26">
        <v>2259225</v>
      </c>
      <c r="F2135" s="26">
        <f t="shared" si="33"/>
        <v>2.2592249999999998</v>
      </c>
      <c r="G2135" t="s">
        <v>504</v>
      </c>
    </row>
    <row r="2136" spans="1:7" x14ac:dyDescent="0.2">
      <c r="A2136" s="27">
        <v>43578</v>
      </c>
      <c r="B2136" s="27">
        <v>43580</v>
      </c>
      <c r="C2136" t="s">
        <v>802</v>
      </c>
      <c r="D2136" s="27">
        <v>43670</v>
      </c>
      <c r="E2136" s="26">
        <v>2481000</v>
      </c>
      <c r="F2136" s="26">
        <f t="shared" si="33"/>
        <v>2.4809999999999999</v>
      </c>
      <c r="G2136" t="s">
        <v>323</v>
      </c>
    </row>
    <row r="2137" spans="1:7" x14ac:dyDescent="0.2">
      <c r="A2137" s="27">
        <v>43578</v>
      </c>
      <c r="B2137" s="27">
        <v>43580</v>
      </c>
      <c r="C2137" t="s">
        <v>773</v>
      </c>
      <c r="D2137" s="27">
        <v>43836</v>
      </c>
      <c r="E2137" s="26">
        <v>5025000</v>
      </c>
      <c r="F2137" s="26">
        <f t="shared" si="33"/>
        <v>5.0250000000000004</v>
      </c>
      <c r="G2137" t="s">
        <v>324</v>
      </c>
    </row>
    <row r="2138" spans="1:7" x14ac:dyDescent="0.2">
      <c r="A2138" s="27">
        <v>43578</v>
      </c>
      <c r="B2138" s="27">
        <v>43580</v>
      </c>
      <c r="C2138" t="s">
        <v>746</v>
      </c>
      <c r="D2138" s="27">
        <v>45427</v>
      </c>
      <c r="E2138" s="26">
        <v>10090000</v>
      </c>
      <c r="F2138" s="26">
        <f t="shared" si="33"/>
        <v>10.09</v>
      </c>
      <c r="G2138" t="s">
        <v>103</v>
      </c>
    </row>
    <row r="2139" spans="1:7" x14ac:dyDescent="0.2">
      <c r="A2139" s="27">
        <v>43578</v>
      </c>
      <c r="B2139" s="27">
        <v>43580</v>
      </c>
      <c r="C2139" t="s">
        <v>747</v>
      </c>
      <c r="D2139" s="27">
        <v>47253</v>
      </c>
      <c r="E2139" s="26">
        <v>9145600</v>
      </c>
      <c r="F2139" s="26">
        <f t="shared" si="33"/>
        <v>9.1456</v>
      </c>
      <c r="G2139" t="s">
        <v>103</v>
      </c>
    </row>
    <row r="2140" spans="1:7" x14ac:dyDescent="0.2">
      <c r="A2140" s="27">
        <v>43578</v>
      </c>
      <c r="B2140" s="27">
        <v>43580</v>
      </c>
      <c r="C2140" t="s">
        <v>437</v>
      </c>
      <c r="D2140" s="27">
        <v>49018</v>
      </c>
      <c r="E2140" s="26">
        <v>7281700</v>
      </c>
      <c r="F2140" s="26">
        <f t="shared" si="33"/>
        <v>7.2816999999999998</v>
      </c>
      <c r="G2140" t="s">
        <v>103</v>
      </c>
    </row>
    <row r="2141" spans="1:7" x14ac:dyDescent="0.2">
      <c r="A2141" s="27">
        <v>43578</v>
      </c>
      <c r="B2141" s="27">
        <v>43580</v>
      </c>
      <c r="C2141" t="s">
        <v>774</v>
      </c>
      <c r="D2141" s="27">
        <v>50875</v>
      </c>
      <c r="E2141" s="26">
        <v>6268300</v>
      </c>
      <c r="F2141" s="26">
        <f t="shared" si="33"/>
        <v>6.2683</v>
      </c>
      <c r="G2141" t="s">
        <v>103</v>
      </c>
    </row>
    <row r="2142" spans="1:7" x14ac:dyDescent="0.2">
      <c r="A2142" s="27">
        <v>43578</v>
      </c>
      <c r="B2142" s="27">
        <v>43580</v>
      </c>
      <c r="C2142" t="s">
        <v>680</v>
      </c>
      <c r="D2142" s="27">
        <v>54193</v>
      </c>
      <c r="E2142" s="26">
        <v>1476200</v>
      </c>
      <c r="F2142" s="26">
        <f t="shared" si="33"/>
        <v>1.4762</v>
      </c>
      <c r="G2142" t="s">
        <v>103</v>
      </c>
    </row>
    <row r="2143" spans="1:7" x14ac:dyDescent="0.2">
      <c r="A2143" s="27">
        <v>43585</v>
      </c>
      <c r="B2143" s="27">
        <v>43587</v>
      </c>
      <c r="C2143" t="s">
        <v>803</v>
      </c>
      <c r="D2143" s="27">
        <v>43770</v>
      </c>
      <c r="E2143" s="26">
        <v>5786000</v>
      </c>
      <c r="F2143" s="26">
        <f t="shared" si="33"/>
        <v>5.7859999999999996</v>
      </c>
      <c r="G2143" t="s">
        <v>397</v>
      </c>
    </row>
    <row r="2144" spans="1:7" x14ac:dyDescent="0.2">
      <c r="A2144" s="27">
        <v>43585</v>
      </c>
      <c r="B2144" s="27">
        <v>43587</v>
      </c>
      <c r="C2144" t="s">
        <v>612</v>
      </c>
      <c r="D2144" s="27">
        <v>44331</v>
      </c>
      <c r="E2144" s="26">
        <v>4689000</v>
      </c>
      <c r="F2144" s="26">
        <f t="shared" si="33"/>
        <v>4.6890000000000001</v>
      </c>
      <c r="G2144" t="s">
        <v>396</v>
      </c>
    </row>
    <row r="2145" spans="1:7" x14ac:dyDescent="0.2">
      <c r="A2145" s="27">
        <v>43585</v>
      </c>
      <c r="B2145" s="27">
        <v>43587</v>
      </c>
      <c r="C2145" t="s">
        <v>750</v>
      </c>
      <c r="D2145" s="27">
        <v>45184</v>
      </c>
      <c r="E2145" s="26">
        <v>839000</v>
      </c>
      <c r="F2145" s="26">
        <f t="shared" si="33"/>
        <v>0.83899999999999997</v>
      </c>
      <c r="G2145" t="s">
        <v>396</v>
      </c>
    </row>
    <row r="2146" spans="1:7" x14ac:dyDescent="0.2">
      <c r="A2146" s="27">
        <v>43585</v>
      </c>
      <c r="B2146" s="27">
        <v>43587</v>
      </c>
      <c r="C2146" t="s">
        <v>776</v>
      </c>
      <c r="D2146" s="27">
        <v>46341</v>
      </c>
      <c r="E2146" s="26">
        <v>572000</v>
      </c>
      <c r="F2146" s="26">
        <f t="shared" si="33"/>
        <v>0.57199999999999995</v>
      </c>
      <c r="G2146" t="s">
        <v>396</v>
      </c>
    </row>
    <row r="2147" spans="1:7" x14ac:dyDescent="0.2">
      <c r="A2147" s="27">
        <v>43585</v>
      </c>
      <c r="B2147" s="27">
        <v>43587</v>
      </c>
      <c r="C2147" t="s">
        <v>777</v>
      </c>
      <c r="D2147" s="27">
        <v>49049</v>
      </c>
      <c r="E2147" s="26">
        <v>474000</v>
      </c>
      <c r="F2147" s="26">
        <f t="shared" si="33"/>
        <v>0.47399999999999998</v>
      </c>
      <c r="G2147" t="s">
        <v>396</v>
      </c>
    </row>
    <row r="2148" spans="1:7" x14ac:dyDescent="0.2">
      <c r="A2148" s="27">
        <v>43585</v>
      </c>
      <c r="B2148" s="27">
        <v>43587</v>
      </c>
      <c r="C2148" t="s">
        <v>670</v>
      </c>
      <c r="D2148" s="27">
        <v>53888</v>
      </c>
      <c r="E2148" s="26">
        <v>904000</v>
      </c>
      <c r="F2148" s="26">
        <f t="shared" si="33"/>
        <v>0.90400000000000003</v>
      </c>
      <c r="G2148" t="s">
        <v>396</v>
      </c>
    </row>
    <row r="2149" spans="1:7" x14ac:dyDescent="0.2">
      <c r="A2149" s="27">
        <v>43592</v>
      </c>
      <c r="B2149" s="27">
        <v>43594</v>
      </c>
      <c r="C2149" t="s">
        <v>804</v>
      </c>
      <c r="D2149" s="27">
        <v>43685</v>
      </c>
      <c r="E2149" s="26">
        <v>2685000</v>
      </c>
      <c r="F2149" s="26">
        <f t="shared" si="33"/>
        <v>2.6850000000000001</v>
      </c>
      <c r="G2149" t="s">
        <v>323</v>
      </c>
    </row>
    <row r="2150" spans="1:7" x14ac:dyDescent="0.2">
      <c r="A2150" s="27">
        <v>43592</v>
      </c>
      <c r="B2150" s="27">
        <v>43594</v>
      </c>
      <c r="C2150" t="s">
        <v>805</v>
      </c>
      <c r="D2150" s="27">
        <v>43959</v>
      </c>
      <c r="E2150" s="26">
        <v>6930000</v>
      </c>
      <c r="F2150" s="26">
        <f t="shared" si="33"/>
        <v>6.93</v>
      </c>
      <c r="G2150" t="s">
        <v>324</v>
      </c>
    </row>
    <row r="2151" spans="1:7" x14ac:dyDescent="0.2">
      <c r="A2151" s="27">
        <v>43592</v>
      </c>
      <c r="B2151" s="27">
        <v>43594</v>
      </c>
      <c r="C2151" t="s">
        <v>746</v>
      </c>
      <c r="D2151" s="27">
        <v>45427</v>
      </c>
      <c r="E2151" s="26">
        <v>5494800</v>
      </c>
      <c r="F2151" s="26">
        <f t="shared" si="33"/>
        <v>5.4947999999999997</v>
      </c>
      <c r="G2151" t="s">
        <v>103</v>
      </c>
    </row>
    <row r="2152" spans="1:7" x14ac:dyDescent="0.2">
      <c r="A2152" s="27">
        <v>43592</v>
      </c>
      <c r="B2152" s="27">
        <v>43594</v>
      </c>
      <c r="C2152" t="s">
        <v>747</v>
      </c>
      <c r="D2152" s="27">
        <v>47253</v>
      </c>
      <c r="E2152" s="26">
        <v>8336800</v>
      </c>
      <c r="F2152" s="26">
        <f t="shared" si="33"/>
        <v>8.3368000000000002</v>
      </c>
      <c r="G2152" t="s">
        <v>103</v>
      </c>
    </row>
    <row r="2153" spans="1:7" x14ac:dyDescent="0.2">
      <c r="A2153" s="27">
        <v>43592</v>
      </c>
      <c r="B2153" s="27">
        <v>43594</v>
      </c>
      <c r="C2153" t="s">
        <v>437</v>
      </c>
      <c r="D2153" s="27">
        <v>49018</v>
      </c>
      <c r="E2153" s="26">
        <v>6183700</v>
      </c>
      <c r="F2153" s="26">
        <f t="shared" si="33"/>
        <v>6.1837</v>
      </c>
      <c r="G2153" t="s">
        <v>103</v>
      </c>
    </row>
    <row r="2154" spans="1:7" x14ac:dyDescent="0.2">
      <c r="A2154" s="27">
        <v>43592</v>
      </c>
      <c r="B2154" s="27">
        <v>43594</v>
      </c>
      <c r="C2154" t="s">
        <v>774</v>
      </c>
      <c r="D2154" s="27">
        <v>50875</v>
      </c>
      <c r="E2154" s="26">
        <v>1790700</v>
      </c>
      <c r="F2154" s="26">
        <f t="shared" si="33"/>
        <v>1.7907</v>
      </c>
      <c r="G2154" t="s">
        <v>103</v>
      </c>
    </row>
    <row r="2155" spans="1:7" x14ac:dyDescent="0.2">
      <c r="A2155" s="27">
        <v>43592</v>
      </c>
      <c r="B2155" s="27">
        <v>43594</v>
      </c>
      <c r="C2155" t="s">
        <v>680</v>
      </c>
      <c r="D2155" s="27">
        <v>54193</v>
      </c>
      <c r="E2155" s="26">
        <v>1537700</v>
      </c>
      <c r="F2155" s="26">
        <f t="shared" si="33"/>
        <v>1.5377000000000001</v>
      </c>
      <c r="G2155" t="s">
        <v>103</v>
      </c>
    </row>
    <row r="2156" spans="1:7" x14ac:dyDescent="0.2">
      <c r="A2156" s="27">
        <v>43593</v>
      </c>
      <c r="B2156" s="27">
        <v>43600</v>
      </c>
      <c r="C2156" t="s">
        <v>806</v>
      </c>
      <c r="D2156" s="27">
        <v>47618</v>
      </c>
      <c r="E2156" s="26">
        <v>3000000</v>
      </c>
      <c r="F2156" s="26">
        <f t="shared" si="33"/>
        <v>3</v>
      </c>
      <c r="G2156" t="s">
        <v>325</v>
      </c>
    </row>
    <row r="2157" spans="1:7" x14ac:dyDescent="0.2">
      <c r="A2157" s="27">
        <v>43599</v>
      </c>
      <c r="B2157" s="27">
        <v>43601</v>
      </c>
      <c r="C2157" t="s">
        <v>803</v>
      </c>
      <c r="D2157" s="27">
        <v>43770</v>
      </c>
      <c r="E2157" s="26">
        <v>6441000</v>
      </c>
      <c r="F2157" s="26">
        <f t="shared" si="33"/>
        <v>6.4409999999999998</v>
      </c>
      <c r="G2157" t="s">
        <v>397</v>
      </c>
    </row>
    <row r="2158" spans="1:7" x14ac:dyDescent="0.2">
      <c r="A2158" s="27">
        <v>43599</v>
      </c>
      <c r="B2158" s="27">
        <v>43601</v>
      </c>
      <c r="C2158" t="s">
        <v>807</v>
      </c>
      <c r="D2158" s="27">
        <v>43966</v>
      </c>
      <c r="E2158" s="26">
        <v>5810000</v>
      </c>
      <c r="F2158" s="26">
        <f t="shared" si="33"/>
        <v>5.81</v>
      </c>
      <c r="G2158" t="s">
        <v>397</v>
      </c>
    </row>
    <row r="2159" spans="1:7" x14ac:dyDescent="0.2">
      <c r="A2159" s="27">
        <v>43599</v>
      </c>
      <c r="B2159" s="27">
        <v>43601</v>
      </c>
      <c r="C2159" t="s">
        <v>612</v>
      </c>
      <c r="D2159" s="27">
        <v>44331</v>
      </c>
      <c r="E2159" s="26">
        <v>4430000</v>
      </c>
      <c r="F2159" s="26">
        <f t="shared" si="33"/>
        <v>4.43</v>
      </c>
      <c r="G2159" t="s">
        <v>396</v>
      </c>
    </row>
    <row r="2160" spans="1:7" x14ac:dyDescent="0.2">
      <c r="A2160" s="27">
        <v>43599</v>
      </c>
      <c r="B2160" s="27">
        <v>43601</v>
      </c>
      <c r="C2160" t="s">
        <v>750</v>
      </c>
      <c r="D2160" s="27">
        <v>45184</v>
      </c>
      <c r="E2160" s="26">
        <v>1071600</v>
      </c>
      <c r="F2160" s="26">
        <f t="shared" si="33"/>
        <v>1.0716000000000001</v>
      </c>
      <c r="G2160" t="s">
        <v>396</v>
      </c>
    </row>
    <row r="2161" spans="1:7" x14ac:dyDescent="0.2">
      <c r="A2161" s="27">
        <v>43599</v>
      </c>
      <c r="B2161" s="27">
        <v>43601</v>
      </c>
      <c r="C2161" t="s">
        <v>777</v>
      </c>
      <c r="D2161" s="27">
        <v>49049</v>
      </c>
      <c r="E2161" s="26">
        <v>1226000</v>
      </c>
      <c r="F2161" s="26">
        <f t="shared" si="33"/>
        <v>1.226</v>
      </c>
      <c r="G2161" t="s">
        <v>396</v>
      </c>
    </row>
    <row r="2162" spans="1:7" x14ac:dyDescent="0.2">
      <c r="A2162" s="27">
        <v>43599</v>
      </c>
      <c r="B2162" s="27">
        <v>43601</v>
      </c>
      <c r="C2162" t="s">
        <v>670</v>
      </c>
      <c r="D2162" s="27">
        <v>53888</v>
      </c>
      <c r="E2162" s="26">
        <v>1484000</v>
      </c>
      <c r="F2162" s="26">
        <f t="shared" si="33"/>
        <v>1.484</v>
      </c>
      <c r="G2162" t="s">
        <v>396</v>
      </c>
    </row>
    <row r="2163" spans="1:7" x14ac:dyDescent="0.2">
      <c r="A2163" s="27">
        <v>43599</v>
      </c>
      <c r="B2163" s="27">
        <v>43606</v>
      </c>
      <c r="C2163" t="s">
        <v>800</v>
      </c>
      <c r="D2163" s="27">
        <v>48167</v>
      </c>
      <c r="E2163" s="26">
        <v>3000000</v>
      </c>
      <c r="F2163" s="26">
        <f t="shared" si="33"/>
        <v>3</v>
      </c>
      <c r="G2163" t="s">
        <v>325</v>
      </c>
    </row>
    <row r="2164" spans="1:7" x14ac:dyDescent="0.2">
      <c r="A2164" s="27">
        <v>43600</v>
      </c>
      <c r="B2164" s="27">
        <v>43601</v>
      </c>
      <c r="C2164" t="s">
        <v>807</v>
      </c>
      <c r="D2164" s="27">
        <v>43966</v>
      </c>
      <c r="E2164" s="26">
        <v>5000000</v>
      </c>
      <c r="F2164" s="26">
        <f t="shared" si="33"/>
        <v>5</v>
      </c>
      <c r="G2164" t="s">
        <v>397</v>
      </c>
    </row>
    <row r="2165" spans="1:7" x14ac:dyDescent="0.2">
      <c r="A2165" s="27">
        <v>43600</v>
      </c>
      <c r="B2165" s="27">
        <v>43605</v>
      </c>
      <c r="C2165" t="s">
        <v>619</v>
      </c>
      <c r="D2165" s="27">
        <v>48441</v>
      </c>
      <c r="E2165" s="26">
        <v>1300000</v>
      </c>
      <c r="F2165" s="26">
        <f t="shared" si="33"/>
        <v>1.3</v>
      </c>
      <c r="G2165" t="s">
        <v>103</v>
      </c>
    </row>
    <row r="2166" spans="1:7" x14ac:dyDescent="0.2">
      <c r="A2166" s="27">
        <v>43601</v>
      </c>
      <c r="B2166" s="27">
        <v>43607</v>
      </c>
      <c r="C2166" t="s">
        <v>808</v>
      </c>
      <c r="D2166" s="27">
        <v>44701</v>
      </c>
      <c r="E2166" s="26">
        <v>9919432.7699999996</v>
      </c>
      <c r="F2166" s="26">
        <f t="shared" si="33"/>
        <v>9.9194327700000002</v>
      </c>
      <c r="G2166" t="s">
        <v>108</v>
      </c>
    </row>
    <row r="2167" spans="1:7" x14ac:dyDescent="0.2">
      <c r="A2167" s="27">
        <v>43601</v>
      </c>
      <c r="B2167" s="27">
        <v>43607</v>
      </c>
      <c r="C2167" t="s">
        <v>809</v>
      </c>
      <c r="D2167" s="27">
        <v>45434</v>
      </c>
      <c r="E2167" s="26">
        <v>10509095.220000001</v>
      </c>
      <c r="F2167" s="26">
        <f t="shared" si="33"/>
        <v>10.509095220000001</v>
      </c>
      <c r="G2167" t="s">
        <v>108</v>
      </c>
    </row>
    <row r="2168" spans="1:7" x14ac:dyDescent="0.2">
      <c r="A2168" s="27">
        <v>43601</v>
      </c>
      <c r="B2168" s="27">
        <v>43607</v>
      </c>
      <c r="C2168" t="s">
        <v>810</v>
      </c>
      <c r="D2168" s="27">
        <v>46164</v>
      </c>
      <c r="E2168" s="26">
        <v>589662.45000000007</v>
      </c>
      <c r="F2168" s="26">
        <f t="shared" si="33"/>
        <v>0.58966245000000006</v>
      </c>
      <c r="G2168" t="s">
        <v>108</v>
      </c>
    </row>
    <row r="2169" spans="1:7" x14ac:dyDescent="0.2">
      <c r="A2169" s="27">
        <v>43601</v>
      </c>
      <c r="B2169" s="27">
        <v>43607</v>
      </c>
      <c r="C2169" t="s">
        <v>811</v>
      </c>
      <c r="D2169" s="27">
        <v>47260</v>
      </c>
      <c r="E2169" s="26">
        <v>995874.36</v>
      </c>
      <c r="F2169" s="26">
        <f t="shared" si="33"/>
        <v>0.99587435999999996</v>
      </c>
      <c r="G2169" t="s">
        <v>108</v>
      </c>
    </row>
    <row r="2170" spans="1:7" x14ac:dyDescent="0.2">
      <c r="A2170" s="27">
        <v>43601</v>
      </c>
      <c r="B2170" s="27">
        <v>43607</v>
      </c>
      <c r="C2170" t="s">
        <v>812</v>
      </c>
      <c r="D2170" s="27">
        <v>49086</v>
      </c>
      <c r="E2170" s="26">
        <v>524144.4</v>
      </c>
      <c r="F2170" s="26">
        <f t="shared" si="33"/>
        <v>0.52414440000000007</v>
      </c>
      <c r="G2170" t="s">
        <v>108</v>
      </c>
    </row>
    <row r="2171" spans="1:7" x14ac:dyDescent="0.2">
      <c r="A2171" s="27">
        <v>43601</v>
      </c>
      <c r="B2171" s="27">
        <v>43607</v>
      </c>
      <c r="C2171" t="s">
        <v>813</v>
      </c>
      <c r="D2171" s="27">
        <v>50910</v>
      </c>
      <c r="E2171" s="26">
        <v>655180.5</v>
      </c>
      <c r="F2171" s="26">
        <f t="shared" si="33"/>
        <v>0.65518050000000005</v>
      </c>
      <c r="G2171" t="s">
        <v>108</v>
      </c>
    </row>
    <row r="2172" spans="1:7" x14ac:dyDescent="0.2">
      <c r="A2172" s="27">
        <v>43606</v>
      </c>
      <c r="B2172" s="27">
        <v>43608</v>
      </c>
      <c r="C2172" t="s">
        <v>814</v>
      </c>
      <c r="D2172" s="27">
        <v>43699</v>
      </c>
      <c r="E2172" s="26">
        <v>2400000</v>
      </c>
      <c r="F2172" s="26">
        <f t="shared" si="33"/>
        <v>2.4</v>
      </c>
      <c r="G2172" t="s">
        <v>323</v>
      </c>
    </row>
    <row r="2173" spans="1:7" x14ac:dyDescent="0.2">
      <c r="A2173" s="27">
        <v>43606</v>
      </c>
      <c r="B2173" s="27">
        <v>43608</v>
      </c>
      <c r="C2173" t="s">
        <v>786</v>
      </c>
      <c r="D2173" s="27">
        <v>43874</v>
      </c>
      <c r="E2173" s="26">
        <v>4540000</v>
      </c>
      <c r="F2173" s="26">
        <f t="shared" si="33"/>
        <v>4.54</v>
      </c>
      <c r="G2173" t="s">
        <v>324</v>
      </c>
    </row>
    <row r="2174" spans="1:7" x14ac:dyDescent="0.2">
      <c r="A2174" s="27">
        <v>43606</v>
      </c>
      <c r="B2174" s="27">
        <v>43608</v>
      </c>
      <c r="C2174" t="s">
        <v>746</v>
      </c>
      <c r="D2174" s="27">
        <v>45427</v>
      </c>
      <c r="E2174" s="26">
        <v>4198000</v>
      </c>
      <c r="F2174" s="26">
        <f t="shared" si="33"/>
        <v>4.1980000000000004</v>
      </c>
      <c r="G2174" t="s">
        <v>103</v>
      </c>
    </row>
    <row r="2175" spans="1:7" x14ac:dyDescent="0.2">
      <c r="A2175" s="27">
        <v>43606</v>
      </c>
      <c r="B2175" s="27">
        <v>43608</v>
      </c>
      <c r="C2175" t="s">
        <v>747</v>
      </c>
      <c r="D2175" s="27">
        <v>47253</v>
      </c>
      <c r="E2175" s="26">
        <v>7414500</v>
      </c>
      <c r="F2175" s="26">
        <f t="shared" si="33"/>
        <v>7.4145000000000003</v>
      </c>
      <c r="G2175" t="s">
        <v>103</v>
      </c>
    </row>
    <row r="2176" spans="1:7" x14ac:dyDescent="0.2">
      <c r="A2176" s="27">
        <v>43606</v>
      </c>
      <c r="B2176" s="27">
        <v>43608</v>
      </c>
      <c r="C2176" t="s">
        <v>437</v>
      </c>
      <c r="D2176" s="27">
        <v>49018</v>
      </c>
      <c r="E2176" s="26">
        <v>5382700</v>
      </c>
      <c r="F2176" s="26">
        <f t="shared" si="33"/>
        <v>5.3826999999999998</v>
      </c>
      <c r="G2176" t="s">
        <v>103</v>
      </c>
    </row>
    <row r="2177" spans="1:7" x14ac:dyDescent="0.2">
      <c r="A2177" s="27">
        <v>43606</v>
      </c>
      <c r="B2177" s="27">
        <v>43608</v>
      </c>
      <c r="C2177" t="s">
        <v>774</v>
      </c>
      <c r="D2177" s="27">
        <v>50875</v>
      </c>
      <c r="E2177" s="26">
        <v>1802200</v>
      </c>
      <c r="F2177" s="26">
        <f t="shared" si="33"/>
        <v>1.8022</v>
      </c>
      <c r="G2177" t="s">
        <v>103</v>
      </c>
    </row>
    <row r="2178" spans="1:7" x14ac:dyDescent="0.2">
      <c r="A2178" s="27">
        <v>43606</v>
      </c>
      <c r="B2178" s="27">
        <v>43608</v>
      </c>
      <c r="C2178" t="s">
        <v>680</v>
      </c>
      <c r="D2178" s="27">
        <v>54193</v>
      </c>
      <c r="E2178" s="26">
        <v>460000</v>
      </c>
      <c r="F2178" s="26">
        <f t="shared" si="33"/>
        <v>0.46</v>
      </c>
      <c r="G2178" t="s">
        <v>103</v>
      </c>
    </row>
    <row r="2179" spans="1:7" x14ac:dyDescent="0.2">
      <c r="A2179" s="27">
        <v>43606</v>
      </c>
      <c r="B2179" s="27">
        <v>43613</v>
      </c>
      <c r="C2179" t="s">
        <v>815</v>
      </c>
      <c r="D2179" s="27">
        <v>48349</v>
      </c>
      <c r="E2179" s="26">
        <v>1500000</v>
      </c>
      <c r="F2179" s="26">
        <f t="shared" ref="F2179:F2242" si="34">E2179/1000000</f>
        <v>1.5</v>
      </c>
      <c r="G2179" t="s">
        <v>325</v>
      </c>
    </row>
    <row r="2180" spans="1:7" x14ac:dyDescent="0.2">
      <c r="A2180" s="27">
        <v>43612</v>
      </c>
      <c r="B2180" s="27">
        <v>43614</v>
      </c>
      <c r="C2180" t="s">
        <v>816</v>
      </c>
      <c r="D2180" s="27">
        <v>48714</v>
      </c>
      <c r="E2180" s="26">
        <v>1500000</v>
      </c>
      <c r="F2180" s="26">
        <f t="shared" si="34"/>
        <v>1.5</v>
      </c>
      <c r="G2180" t="s">
        <v>325</v>
      </c>
    </row>
    <row r="2181" spans="1:7" x14ac:dyDescent="0.2">
      <c r="A2181" s="27">
        <v>43608</v>
      </c>
      <c r="B2181" s="27">
        <v>43613</v>
      </c>
      <c r="C2181" t="s">
        <v>440</v>
      </c>
      <c r="D2181" s="27">
        <v>45366</v>
      </c>
      <c r="E2181" s="26">
        <v>1000000</v>
      </c>
      <c r="F2181" s="26">
        <f t="shared" si="34"/>
        <v>1</v>
      </c>
      <c r="G2181" t="s">
        <v>103</v>
      </c>
    </row>
    <row r="2182" spans="1:7" x14ac:dyDescent="0.2">
      <c r="A2182" s="27">
        <v>43608</v>
      </c>
      <c r="B2182" s="27">
        <v>43613</v>
      </c>
      <c r="C2182" t="s">
        <v>290</v>
      </c>
      <c r="D2182" s="27">
        <v>46522</v>
      </c>
      <c r="E2182" s="26">
        <v>1000000</v>
      </c>
      <c r="F2182" s="26">
        <f t="shared" si="34"/>
        <v>1</v>
      </c>
      <c r="G2182" t="s">
        <v>103</v>
      </c>
    </row>
    <row r="2183" spans="1:7" x14ac:dyDescent="0.2">
      <c r="A2183" s="27">
        <v>43609</v>
      </c>
      <c r="B2183" s="27">
        <v>43613</v>
      </c>
      <c r="C2183" t="s">
        <v>817</v>
      </c>
      <c r="D2183" s="27">
        <v>44326</v>
      </c>
      <c r="E2183" s="26">
        <v>2633790</v>
      </c>
      <c r="F2183" s="26">
        <f t="shared" si="34"/>
        <v>2.6337899999999999</v>
      </c>
      <c r="G2183" t="s">
        <v>623</v>
      </c>
    </row>
    <row r="2184" spans="1:7" x14ac:dyDescent="0.2">
      <c r="A2184" s="27">
        <v>43613</v>
      </c>
      <c r="B2184" s="27">
        <v>43616</v>
      </c>
      <c r="C2184" t="s">
        <v>818</v>
      </c>
      <c r="D2184" s="27">
        <v>43800</v>
      </c>
      <c r="E2184" s="26">
        <v>6180000</v>
      </c>
      <c r="F2184" s="26">
        <f t="shared" si="34"/>
        <v>6.18</v>
      </c>
      <c r="G2184" t="s">
        <v>397</v>
      </c>
    </row>
    <row r="2185" spans="1:7" x14ac:dyDescent="0.2">
      <c r="A2185" s="27">
        <v>43613</v>
      </c>
      <c r="B2185" s="27">
        <v>43616</v>
      </c>
      <c r="C2185" t="s">
        <v>612</v>
      </c>
      <c r="D2185" s="27">
        <v>44331</v>
      </c>
      <c r="E2185" s="26">
        <v>3625000</v>
      </c>
      <c r="F2185" s="26">
        <f t="shared" si="34"/>
        <v>3.625</v>
      </c>
      <c r="G2185" t="s">
        <v>396</v>
      </c>
    </row>
    <row r="2186" spans="1:7" x14ac:dyDescent="0.2">
      <c r="A2186" s="27">
        <v>43613</v>
      </c>
      <c r="B2186" s="27">
        <v>43616</v>
      </c>
      <c r="C2186" t="s">
        <v>750</v>
      </c>
      <c r="D2186" s="27">
        <v>45184</v>
      </c>
      <c r="E2186" s="26">
        <v>1568000</v>
      </c>
      <c r="F2186" s="26">
        <f t="shared" si="34"/>
        <v>1.5680000000000001</v>
      </c>
      <c r="G2186" t="s">
        <v>396</v>
      </c>
    </row>
    <row r="2187" spans="1:7" x14ac:dyDescent="0.2">
      <c r="A2187" s="27">
        <v>43613</v>
      </c>
      <c r="B2187" s="27">
        <v>43616</v>
      </c>
      <c r="C2187" t="s">
        <v>776</v>
      </c>
      <c r="D2187" s="27">
        <v>46341</v>
      </c>
      <c r="E2187" s="26">
        <v>78000</v>
      </c>
      <c r="F2187" s="26">
        <f t="shared" si="34"/>
        <v>7.8E-2</v>
      </c>
      <c r="G2187" t="s">
        <v>396</v>
      </c>
    </row>
    <row r="2188" spans="1:7" x14ac:dyDescent="0.2">
      <c r="A2188" s="27">
        <v>43613</v>
      </c>
      <c r="B2188" s="27">
        <v>43616</v>
      </c>
      <c r="C2188" t="s">
        <v>777</v>
      </c>
      <c r="D2188" s="27">
        <v>49049</v>
      </c>
      <c r="E2188" s="26">
        <v>1169000</v>
      </c>
      <c r="F2188" s="26">
        <f t="shared" si="34"/>
        <v>1.169</v>
      </c>
      <c r="G2188" t="s">
        <v>396</v>
      </c>
    </row>
    <row r="2189" spans="1:7" x14ac:dyDescent="0.2">
      <c r="A2189" s="27">
        <v>43613</v>
      </c>
      <c r="B2189" s="27">
        <v>43616</v>
      </c>
      <c r="C2189" t="s">
        <v>670</v>
      </c>
      <c r="D2189" s="27">
        <v>53888</v>
      </c>
      <c r="E2189" s="26">
        <v>861400</v>
      </c>
      <c r="F2189" s="26">
        <f t="shared" si="34"/>
        <v>0.86140000000000005</v>
      </c>
      <c r="G2189" t="s">
        <v>396</v>
      </c>
    </row>
    <row r="2190" spans="1:7" x14ac:dyDescent="0.2">
      <c r="A2190" s="27">
        <v>43627</v>
      </c>
      <c r="B2190" s="27">
        <v>43634</v>
      </c>
      <c r="C2190" t="s">
        <v>819</v>
      </c>
      <c r="D2190" s="27">
        <v>46283</v>
      </c>
      <c r="E2190" s="26">
        <v>74063082</v>
      </c>
      <c r="F2190" s="26">
        <f t="shared" si="34"/>
        <v>74.063081999999994</v>
      </c>
      <c r="G2190" t="s">
        <v>505</v>
      </c>
    </row>
    <row r="2191" spans="1:7" x14ac:dyDescent="0.2">
      <c r="A2191" s="27">
        <v>43627</v>
      </c>
      <c r="B2191" s="27">
        <v>43634</v>
      </c>
      <c r="C2191" t="s">
        <v>820</v>
      </c>
      <c r="D2191" s="27">
        <v>47379</v>
      </c>
      <c r="E2191" s="26">
        <v>27234600</v>
      </c>
      <c r="F2191" s="26">
        <f t="shared" si="34"/>
        <v>27.2346</v>
      </c>
      <c r="G2191" t="s">
        <v>856</v>
      </c>
    </row>
    <row r="2192" spans="1:7" x14ac:dyDescent="0.2">
      <c r="A2192" s="27">
        <v>43634</v>
      </c>
      <c r="B2192" s="27">
        <v>43637</v>
      </c>
      <c r="C2192" t="s">
        <v>815</v>
      </c>
      <c r="D2192" s="27">
        <v>48349</v>
      </c>
      <c r="E2192" s="26">
        <v>1500000</v>
      </c>
      <c r="F2192" s="26">
        <f t="shared" si="34"/>
        <v>1.5</v>
      </c>
      <c r="G2192" t="s">
        <v>325</v>
      </c>
    </row>
    <row r="2193" spans="1:7" x14ac:dyDescent="0.2">
      <c r="A2193" s="27">
        <v>43634</v>
      </c>
      <c r="B2193" s="27">
        <v>43637</v>
      </c>
      <c r="C2193" t="s">
        <v>816</v>
      </c>
      <c r="D2193" s="27">
        <v>48714</v>
      </c>
      <c r="E2193" s="26">
        <v>1500000</v>
      </c>
      <c r="F2193" s="26">
        <f t="shared" si="34"/>
        <v>1.5</v>
      </c>
      <c r="G2193" t="s">
        <v>325</v>
      </c>
    </row>
    <row r="2194" spans="1:7" x14ac:dyDescent="0.2">
      <c r="A2194" s="27">
        <v>43634</v>
      </c>
      <c r="B2194" s="27">
        <v>43636</v>
      </c>
      <c r="C2194" t="s">
        <v>821</v>
      </c>
      <c r="D2194" s="27">
        <v>43727</v>
      </c>
      <c r="E2194" s="26">
        <v>2950000</v>
      </c>
      <c r="F2194" s="26">
        <f t="shared" si="34"/>
        <v>2.95</v>
      </c>
      <c r="G2194" t="s">
        <v>323</v>
      </c>
    </row>
    <row r="2195" spans="1:7" x14ac:dyDescent="0.2">
      <c r="A2195" s="27">
        <v>43634</v>
      </c>
      <c r="B2195" s="27">
        <v>43636</v>
      </c>
      <c r="C2195" t="s">
        <v>822</v>
      </c>
      <c r="D2195" s="27">
        <v>44001</v>
      </c>
      <c r="E2195" s="26">
        <v>6310000</v>
      </c>
      <c r="F2195" s="26">
        <f t="shared" si="34"/>
        <v>6.31</v>
      </c>
      <c r="G2195" t="s">
        <v>324</v>
      </c>
    </row>
    <row r="2196" spans="1:7" x14ac:dyDescent="0.2">
      <c r="A2196" s="27">
        <v>43634</v>
      </c>
      <c r="B2196" s="27">
        <v>43636</v>
      </c>
      <c r="C2196" t="s">
        <v>746</v>
      </c>
      <c r="D2196" s="27">
        <v>45427</v>
      </c>
      <c r="E2196" s="26">
        <v>19811000</v>
      </c>
      <c r="F2196" s="26">
        <f t="shared" si="34"/>
        <v>19.811</v>
      </c>
      <c r="G2196" t="s">
        <v>103</v>
      </c>
    </row>
    <row r="2197" spans="1:7" x14ac:dyDescent="0.2">
      <c r="A2197" s="27">
        <v>43634</v>
      </c>
      <c r="B2197" s="27">
        <v>43636</v>
      </c>
      <c r="C2197" t="s">
        <v>747</v>
      </c>
      <c r="D2197" s="27">
        <v>47253</v>
      </c>
      <c r="E2197" s="26">
        <v>13362000</v>
      </c>
      <c r="F2197" s="26">
        <f t="shared" si="34"/>
        <v>13.362</v>
      </c>
      <c r="G2197" t="s">
        <v>103</v>
      </c>
    </row>
    <row r="2198" spans="1:7" x14ac:dyDescent="0.2">
      <c r="A2198" s="27">
        <v>43634</v>
      </c>
      <c r="B2198" s="27">
        <v>43636</v>
      </c>
      <c r="C2198" t="s">
        <v>437</v>
      </c>
      <c r="D2198" s="27">
        <v>49018</v>
      </c>
      <c r="E2198" s="26">
        <v>7362500</v>
      </c>
      <c r="F2198" s="26">
        <f t="shared" si="34"/>
        <v>7.3624999999999998</v>
      </c>
      <c r="G2198" t="s">
        <v>103</v>
      </c>
    </row>
    <row r="2199" spans="1:7" x14ac:dyDescent="0.2">
      <c r="A2199" s="27">
        <v>43634</v>
      </c>
      <c r="B2199" s="27">
        <v>43636</v>
      </c>
      <c r="C2199" t="s">
        <v>774</v>
      </c>
      <c r="D2199" s="27">
        <v>50875</v>
      </c>
      <c r="E2199" s="26">
        <v>3286700</v>
      </c>
      <c r="F2199" s="26">
        <f t="shared" si="34"/>
        <v>3.2867000000000002</v>
      </c>
      <c r="G2199" t="s">
        <v>103</v>
      </c>
    </row>
    <row r="2200" spans="1:7" x14ac:dyDescent="0.2">
      <c r="A2200" s="27">
        <v>43634</v>
      </c>
      <c r="B2200" s="27">
        <v>43636</v>
      </c>
      <c r="C2200" t="s">
        <v>680</v>
      </c>
      <c r="D2200" s="27">
        <v>54193</v>
      </c>
      <c r="E2200" s="26">
        <v>1714700</v>
      </c>
      <c r="F2200" s="26">
        <f t="shared" si="34"/>
        <v>1.7146999999999999</v>
      </c>
      <c r="G2200" t="s">
        <v>103</v>
      </c>
    </row>
    <row r="2201" spans="1:7" x14ac:dyDescent="0.2">
      <c r="A2201" s="27">
        <v>43641</v>
      </c>
      <c r="B2201" s="27">
        <v>43643</v>
      </c>
      <c r="C2201" t="s">
        <v>818</v>
      </c>
      <c r="D2201" s="27">
        <v>43800</v>
      </c>
      <c r="E2201" s="26">
        <v>8885000</v>
      </c>
      <c r="F2201" s="26">
        <f t="shared" si="34"/>
        <v>8.8849999999999998</v>
      </c>
      <c r="G2201" t="s">
        <v>397</v>
      </c>
    </row>
    <row r="2202" spans="1:7" x14ac:dyDescent="0.2">
      <c r="A2202" s="27">
        <v>43641</v>
      </c>
      <c r="B2202" s="27">
        <v>43643</v>
      </c>
      <c r="C2202" t="s">
        <v>612</v>
      </c>
      <c r="D2202" s="27">
        <v>44331</v>
      </c>
      <c r="E2202" s="26">
        <v>17332000</v>
      </c>
      <c r="F2202" s="26">
        <f t="shared" si="34"/>
        <v>17.332000000000001</v>
      </c>
      <c r="G2202" t="s">
        <v>396</v>
      </c>
    </row>
    <row r="2203" spans="1:7" x14ac:dyDescent="0.2">
      <c r="A2203" s="27">
        <v>43641</v>
      </c>
      <c r="B2203" s="27">
        <v>43643</v>
      </c>
      <c r="C2203" t="s">
        <v>750</v>
      </c>
      <c r="D2203" s="27">
        <v>45184</v>
      </c>
      <c r="E2203" s="26">
        <v>8951000</v>
      </c>
      <c r="F2203" s="26">
        <f t="shared" si="34"/>
        <v>8.9510000000000005</v>
      </c>
      <c r="G2203" t="s">
        <v>396</v>
      </c>
    </row>
    <row r="2204" spans="1:7" x14ac:dyDescent="0.2">
      <c r="A2204" s="27">
        <v>43641</v>
      </c>
      <c r="B2204" s="27">
        <v>43643</v>
      </c>
      <c r="C2204" t="s">
        <v>776</v>
      </c>
      <c r="D2204" s="27">
        <v>46341</v>
      </c>
      <c r="E2204" s="26">
        <v>580500</v>
      </c>
      <c r="F2204" s="26">
        <f t="shared" si="34"/>
        <v>0.58050000000000002</v>
      </c>
      <c r="G2204" t="s">
        <v>396</v>
      </c>
    </row>
    <row r="2205" spans="1:7" x14ac:dyDescent="0.2">
      <c r="A2205" s="27">
        <v>43641</v>
      </c>
      <c r="B2205" s="27">
        <v>43643</v>
      </c>
      <c r="C2205" t="s">
        <v>777</v>
      </c>
      <c r="D2205" s="27">
        <v>49049</v>
      </c>
      <c r="E2205" s="26">
        <v>2443000</v>
      </c>
      <c r="F2205" s="26">
        <f t="shared" si="34"/>
        <v>2.4430000000000001</v>
      </c>
      <c r="G2205" t="s">
        <v>396</v>
      </c>
    </row>
    <row r="2206" spans="1:7" x14ac:dyDescent="0.2">
      <c r="A2206" s="27">
        <v>43641</v>
      </c>
      <c r="B2206" s="27">
        <v>43643</v>
      </c>
      <c r="C2206" t="s">
        <v>670</v>
      </c>
      <c r="D2206" s="27">
        <v>53888</v>
      </c>
      <c r="E2206" s="26">
        <v>2000000</v>
      </c>
      <c r="F2206" s="26">
        <f t="shared" si="34"/>
        <v>2</v>
      </c>
      <c r="G2206" t="s">
        <v>396</v>
      </c>
    </row>
    <row r="2207" spans="1:7" x14ac:dyDescent="0.2">
      <c r="A2207" s="27">
        <v>43642</v>
      </c>
      <c r="B2207" s="27">
        <v>43648</v>
      </c>
      <c r="C2207" t="s">
        <v>816</v>
      </c>
      <c r="D2207" s="27">
        <v>48714</v>
      </c>
      <c r="E2207" s="26">
        <v>3000000</v>
      </c>
      <c r="F2207" s="26">
        <f t="shared" si="34"/>
        <v>3</v>
      </c>
      <c r="G2207" t="s">
        <v>325</v>
      </c>
    </row>
    <row r="2208" spans="1:7" x14ac:dyDescent="0.2">
      <c r="A2208" s="27">
        <v>43648</v>
      </c>
      <c r="B2208" s="27">
        <v>43650</v>
      </c>
      <c r="C2208" t="s">
        <v>823</v>
      </c>
      <c r="D2208" s="27">
        <v>43741</v>
      </c>
      <c r="E2208" s="26">
        <v>4870000</v>
      </c>
      <c r="F2208" s="26">
        <f t="shared" si="34"/>
        <v>4.87</v>
      </c>
      <c r="G2208" t="s">
        <v>323</v>
      </c>
    </row>
    <row r="2209" spans="1:7" x14ac:dyDescent="0.2">
      <c r="A2209" s="27">
        <v>43648</v>
      </c>
      <c r="B2209" s="27">
        <v>43650</v>
      </c>
      <c r="C2209" t="s">
        <v>824</v>
      </c>
      <c r="D2209" s="27">
        <v>44015</v>
      </c>
      <c r="E2209" s="26">
        <v>5650000</v>
      </c>
      <c r="F2209" s="26">
        <f t="shared" si="34"/>
        <v>5.65</v>
      </c>
      <c r="G2209" t="s">
        <v>324</v>
      </c>
    </row>
    <row r="2210" spans="1:7" x14ac:dyDescent="0.2">
      <c r="A2210" s="27">
        <v>43648</v>
      </c>
      <c r="B2210" s="27">
        <v>43650</v>
      </c>
      <c r="C2210" t="s">
        <v>746</v>
      </c>
      <c r="D2210" s="27">
        <v>45427</v>
      </c>
      <c r="E2210" s="26">
        <v>8289000</v>
      </c>
      <c r="F2210" s="26">
        <f t="shared" si="34"/>
        <v>8.2889999999999997</v>
      </c>
      <c r="G2210" t="s">
        <v>103</v>
      </c>
    </row>
    <row r="2211" spans="1:7" x14ac:dyDescent="0.2">
      <c r="A2211" s="27">
        <v>43648</v>
      </c>
      <c r="B2211" s="27">
        <v>43650</v>
      </c>
      <c r="C2211" t="s">
        <v>747</v>
      </c>
      <c r="D2211" s="27">
        <v>47253</v>
      </c>
      <c r="E2211" s="26">
        <v>17030400</v>
      </c>
      <c r="F2211" s="26">
        <f t="shared" si="34"/>
        <v>17.0304</v>
      </c>
      <c r="G2211" t="s">
        <v>103</v>
      </c>
    </row>
    <row r="2212" spans="1:7" x14ac:dyDescent="0.2">
      <c r="A2212" s="27">
        <v>43648</v>
      </c>
      <c r="B2212" s="27">
        <v>43650</v>
      </c>
      <c r="C2212" t="s">
        <v>825</v>
      </c>
      <c r="D2212" s="27">
        <v>49475</v>
      </c>
      <c r="E2212" s="26">
        <v>16928900</v>
      </c>
      <c r="F2212" s="26">
        <f t="shared" si="34"/>
        <v>16.928899999999999</v>
      </c>
      <c r="G2212" t="s">
        <v>103</v>
      </c>
    </row>
    <row r="2213" spans="1:7" x14ac:dyDescent="0.2">
      <c r="A2213" s="27">
        <v>43648</v>
      </c>
      <c r="B2213" s="27">
        <v>43650</v>
      </c>
      <c r="C2213" t="s">
        <v>774</v>
      </c>
      <c r="D2213" s="27">
        <v>50875</v>
      </c>
      <c r="E2213" s="26">
        <v>4825500</v>
      </c>
      <c r="F2213" s="26">
        <f t="shared" si="34"/>
        <v>4.8254999999999999</v>
      </c>
      <c r="G2213" t="s">
        <v>103</v>
      </c>
    </row>
    <row r="2214" spans="1:7" x14ac:dyDescent="0.2">
      <c r="A2214" s="27">
        <v>43648</v>
      </c>
      <c r="B2214" s="27">
        <v>43650</v>
      </c>
      <c r="C2214" t="s">
        <v>680</v>
      </c>
      <c r="D2214" s="27">
        <v>54193</v>
      </c>
      <c r="E2214" s="26">
        <v>4495000</v>
      </c>
      <c r="F2214" s="26">
        <f t="shared" si="34"/>
        <v>4.4950000000000001</v>
      </c>
      <c r="G2214" t="s">
        <v>103</v>
      </c>
    </row>
    <row r="2215" spans="1:7" x14ac:dyDescent="0.2">
      <c r="A2215" s="27">
        <v>43655</v>
      </c>
      <c r="B2215" s="27">
        <v>43657</v>
      </c>
      <c r="C2215" t="s">
        <v>826</v>
      </c>
      <c r="D2215" s="27">
        <v>43840</v>
      </c>
      <c r="E2215" s="26">
        <v>9465000</v>
      </c>
      <c r="F2215" s="26">
        <f t="shared" si="34"/>
        <v>9.4649999999999999</v>
      </c>
      <c r="G2215" t="s">
        <v>397</v>
      </c>
    </row>
    <row r="2216" spans="1:7" x14ac:dyDescent="0.2">
      <c r="A2216" s="27">
        <v>43655</v>
      </c>
      <c r="B2216" s="27">
        <v>43657</v>
      </c>
      <c r="C2216" t="s">
        <v>612</v>
      </c>
      <c r="D2216" s="27">
        <v>44331</v>
      </c>
      <c r="E2216" s="26">
        <v>13760000</v>
      </c>
      <c r="F2216" s="26">
        <f t="shared" si="34"/>
        <v>13.76</v>
      </c>
      <c r="G2216" t="s">
        <v>396</v>
      </c>
    </row>
    <row r="2217" spans="1:7" x14ac:dyDescent="0.2">
      <c r="A2217" s="27">
        <v>43655</v>
      </c>
      <c r="B2217" s="27">
        <v>43657</v>
      </c>
      <c r="C2217" t="s">
        <v>750</v>
      </c>
      <c r="D2217" s="27">
        <v>45184</v>
      </c>
      <c r="E2217" s="26">
        <v>7935000</v>
      </c>
      <c r="F2217" s="26">
        <f t="shared" si="34"/>
        <v>7.9349999999999996</v>
      </c>
      <c r="G2217" t="s">
        <v>396</v>
      </c>
    </row>
    <row r="2218" spans="1:7" x14ac:dyDescent="0.2">
      <c r="A2218" s="27">
        <v>43655</v>
      </c>
      <c r="B2218" s="27">
        <v>43657</v>
      </c>
      <c r="C2218" t="s">
        <v>776</v>
      </c>
      <c r="D2218" s="27">
        <v>46341</v>
      </c>
      <c r="E2218" s="26">
        <v>986000</v>
      </c>
      <c r="F2218" s="26">
        <f t="shared" si="34"/>
        <v>0.98599999999999999</v>
      </c>
      <c r="G2218" t="s">
        <v>396</v>
      </c>
    </row>
    <row r="2219" spans="1:7" x14ac:dyDescent="0.2">
      <c r="A2219" s="27">
        <v>43655</v>
      </c>
      <c r="B2219" s="27">
        <v>43657</v>
      </c>
      <c r="C2219" t="s">
        <v>777</v>
      </c>
      <c r="D2219" s="27">
        <v>49049</v>
      </c>
      <c r="E2219" s="26">
        <v>2643000</v>
      </c>
      <c r="F2219" s="26">
        <f t="shared" si="34"/>
        <v>2.6429999999999998</v>
      </c>
      <c r="G2219" t="s">
        <v>396</v>
      </c>
    </row>
    <row r="2220" spans="1:7" x14ac:dyDescent="0.2">
      <c r="A2220" s="27">
        <v>43655</v>
      </c>
      <c r="B2220" s="27">
        <v>43657</v>
      </c>
      <c r="C2220" t="s">
        <v>670</v>
      </c>
      <c r="D2220" s="27">
        <v>53888</v>
      </c>
      <c r="E2220" s="26">
        <v>1649000</v>
      </c>
      <c r="F2220" s="26">
        <f t="shared" si="34"/>
        <v>1.649</v>
      </c>
      <c r="G2220" t="s">
        <v>396</v>
      </c>
    </row>
    <row r="2221" spans="1:7" x14ac:dyDescent="0.2">
      <c r="A2221" s="27">
        <v>43662</v>
      </c>
      <c r="B2221" s="27">
        <v>43664</v>
      </c>
      <c r="C2221" t="s">
        <v>827</v>
      </c>
      <c r="D2221" s="27">
        <v>43755</v>
      </c>
      <c r="E2221" s="26">
        <v>4485000</v>
      </c>
      <c r="F2221" s="26">
        <f t="shared" si="34"/>
        <v>4.4850000000000003</v>
      </c>
      <c r="G2221" t="s">
        <v>323</v>
      </c>
    </row>
    <row r="2222" spans="1:7" x14ac:dyDescent="0.2">
      <c r="A2222" s="27">
        <v>43662</v>
      </c>
      <c r="B2222" s="27">
        <v>43664</v>
      </c>
      <c r="C2222" t="s">
        <v>799</v>
      </c>
      <c r="D2222" s="27">
        <v>43931</v>
      </c>
      <c r="E2222" s="26">
        <v>4405000</v>
      </c>
      <c r="F2222" s="26">
        <f t="shared" si="34"/>
        <v>4.4050000000000002</v>
      </c>
      <c r="G2222" t="s">
        <v>324</v>
      </c>
    </row>
    <row r="2223" spans="1:7" x14ac:dyDescent="0.2">
      <c r="A2223" s="27">
        <v>43662</v>
      </c>
      <c r="B2223" s="27">
        <v>43664</v>
      </c>
      <c r="C2223" t="s">
        <v>746</v>
      </c>
      <c r="D2223" s="27">
        <v>43931</v>
      </c>
      <c r="E2223" s="26">
        <v>6453000</v>
      </c>
      <c r="F2223" s="26">
        <f t="shared" si="34"/>
        <v>6.4530000000000003</v>
      </c>
      <c r="G2223" t="s">
        <v>103</v>
      </c>
    </row>
    <row r="2224" spans="1:7" x14ac:dyDescent="0.2">
      <c r="A2224" s="27">
        <v>43662</v>
      </c>
      <c r="B2224" s="27">
        <v>43664</v>
      </c>
      <c r="C2224" t="s">
        <v>747</v>
      </c>
      <c r="D2224" s="27">
        <v>47253</v>
      </c>
      <c r="E2224" s="26">
        <v>17059700</v>
      </c>
      <c r="F2224" s="26">
        <f t="shared" si="34"/>
        <v>17.059699999999999</v>
      </c>
      <c r="G2224" t="s">
        <v>103</v>
      </c>
    </row>
    <row r="2225" spans="1:7" x14ac:dyDescent="0.2">
      <c r="A2225" s="27">
        <v>43662</v>
      </c>
      <c r="B2225" s="27">
        <v>43664</v>
      </c>
      <c r="C2225" t="s">
        <v>825</v>
      </c>
      <c r="D2225" s="27">
        <v>49475</v>
      </c>
      <c r="E2225" s="26">
        <v>8888500</v>
      </c>
      <c r="F2225" s="26">
        <f t="shared" si="34"/>
        <v>8.8885000000000005</v>
      </c>
      <c r="G2225" t="s">
        <v>103</v>
      </c>
    </row>
    <row r="2226" spans="1:7" x14ac:dyDescent="0.2">
      <c r="A2226" s="27">
        <v>43662</v>
      </c>
      <c r="B2226" s="27">
        <v>43664</v>
      </c>
      <c r="C2226" t="s">
        <v>774</v>
      </c>
      <c r="D2226" s="27">
        <v>50875</v>
      </c>
      <c r="E2226" s="26">
        <v>7544500</v>
      </c>
      <c r="F2226" s="26">
        <f t="shared" si="34"/>
        <v>7.5445000000000002</v>
      </c>
      <c r="G2226" t="s">
        <v>103</v>
      </c>
    </row>
    <row r="2227" spans="1:7" x14ac:dyDescent="0.2">
      <c r="A2227" s="27">
        <v>43662</v>
      </c>
      <c r="B2227" s="27">
        <v>43664</v>
      </c>
      <c r="C2227" t="s">
        <v>680</v>
      </c>
      <c r="D2227" s="27">
        <v>54193</v>
      </c>
      <c r="E2227" s="26">
        <v>4308300</v>
      </c>
      <c r="F2227" s="26">
        <f t="shared" si="34"/>
        <v>4.3083</v>
      </c>
      <c r="G2227" t="s">
        <v>103</v>
      </c>
    </row>
    <row r="2228" spans="1:7" x14ac:dyDescent="0.2">
      <c r="A2228" s="27">
        <v>43669</v>
      </c>
      <c r="B2228" s="27">
        <v>43671</v>
      </c>
      <c r="C2228" t="s">
        <v>826</v>
      </c>
      <c r="D2228" s="27">
        <v>43840</v>
      </c>
      <c r="E2228" s="26">
        <v>6670000</v>
      </c>
      <c r="F2228" s="26">
        <f t="shared" si="34"/>
        <v>6.67</v>
      </c>
      <c r="G2228" t="s">
        <v>397</v>
      </c>
    </row>
    <row r="2229" spans="1:7" x14ac:dyDescent="0.2">
      <c r="A2229" s="27">
        <v>43669</v>
      </c>
      <c r="B2229" s="27">
        <v>43671</v>
      </c>
      <c r="C2229" t="s">
        <v>612</v>
      </c>
      <c r="D2229" s="27">
        <v>44331</v>
      </c>
      <c r="E2229" s="26">
        <v>6048000</v>
      </c>
      <c r="F2229" s="26">
        <f t="shared" si="34"/>
        <v>6.048</v>
      </c>
      <c r="G2229" t="s">
        <v>396</v>
      </c>
    </row>
    <row r="2230" spans="1:7" x14ac:dyDescent="0.2">
      <c r="A2230" s="27">
        <v>43669</v>
      </c>
      <c r="B2230" s="27">
        <v>43671</v>
      </c>
      <c r="C2230" t="s">
        <v>750</v>
      </c>
      <c r="D2230" s="27">
        <v>45184</v>
      </c>
      <c r="E2230" s="26">
        <v>2260000</v>
      </c>
      <c r="F2230" s="26">
        <f t="shared" si="34"/>
        <v>2.2599999999999998</v>
      </c>
      <c r="G2230" t="s">
        <v>396</v>
      </c>
    </row>
    <row r="2231" spans="1:7" x14ac:dyDescent="0.2">
      <c r="A2231" s="27">
        <v>43669</v>
      </c>
      <c r="B2231" s="27">
        <v>43671</v>
      </c>
      <c r="C2231" t="s">
        <v>776</v>
      </c>
      <c r="D2231" s="27">
        <v>46341</v>
      </c>
      <c r="E2231" s="26">
        <v>330000</v>
      </c>
      <c r="F2231" s="26">
        <f t="shared" si="34"/>
        <v>0.33</v>
      </c>
      <c r="G2231" t="s">
        <v>396</v>
      </c>
    </row>
    <row r="2232" spans="1:7" x14ac:dyDescent="0.2">
      <c r="A2232" s="27">
        <v>43669</v>
      </c>
      <c r="B2232" s="27">
        <v>43671</v>
      </c>
      <c r="C2232" t="s">
        <v>777</v>
      </c>
      <c r="D2232" s="27">
        <v>49049</v>
      </c>
      <c r="E2232" s="26">
        <v>619000</v>
      </c>
      <c r="F2232" s="26">
        <f t="shared" si="34"/>
        <v>0.61899999999999999</v>
      </c>
      <c r="G2232" t="s">
        <v>396</v>
      </c>
    </row>
    <row r="2233" spans="1:7" x14ac:dyDescent="0.2">
      <c r="A2233" s="27">
        <v>43669</v>
      </c>
      <c r="B2233" s="27">
        <v>43671</v>
      </c>
      <c r="C2233" t="s">
        <v>670</v>
      </c>
      <c r="D2233" s="27">
        <v>53888</v>
      </c>
      <c r="E2233" s="26">
        <v>551000</v>
      </c>
      <c r="F2233" s="26">
        <f t="shared" si="34"/>
        <v>0.55100000000000005</v>
      </c>
      <c r="G2233" t="s">
        <v>396</v>
      </c>
    </row>
    <row r="2234" spans="1:7" x14ac:dyDescent="0.2">
      <c r="A2234" s="27">
        <v>43675</v>
      </c>
      <c r="B2234" s="27">
        <v>43677</v>
      </c>
      <c r="C2234" t="s">
        <v>828</v>
      </c>
      <c r="D2234" s="27">
        <v>44387</v>
      </c>
      <c r="E2234" s="26">
        <v>3216085</v>
      </c>
      <c r="F2234" s="26">
        <f t="shared" si="34"/>
        <v>3.2160850000000001</v>
      </c>
      <c r="G2234" t="s">
        <v>504</v>
      </c>
    </row>
    <row r="2235" spans="1:7" x14ac:dyDescent="0.2">
      <c r="A2235" s="27">
        <v>43676</v>
      </c>
      <c r="B2235" s="27">
        <v>43678</v>
      </c>
      <c r="C2235" t="s">
        <v>829</v>
      </c>
      <c r="D2235" s="27">
        <v>43769</v>
      </c>
      <c r="E2235" s="26">
        <v>5455000</v>
      </c>
      <c r="F2235" s="26">
        <f t="shared" si="34"/>
        <v>5.4550000000000001</v>
      </c>
      <c r="G2235" t="s">
        <v>323</v>
      </c>
    </row>
    <row r="2236" spans="1:7" x14ac:dyDescent="0.2">
      <c r="A2236" s="27">
        <v>43676</v>
      </c>
      <c r="B2236" s="27">
        <v>43678</v>
      </c>
      <c r="C2236" t="s">
        <v>799</v>
      </c>
      <c r="D2236" s="27">
        <v>43931</v>
      </c>
      <c r="E2236" s="26">
        <v>4170000</v>
      </c>
      <c r="F2236" s="26">
        <f t="shared" si="34"/>
        <v>4.17</v>
      </c>
      <c r="G2236" t="s">
        <v>324</v>
      </c>
    </row>
    <row r="2237" spans="1:7" x14ac:dyDescent="0.2">
      <c r="A2237" s="27">
        <v>43676</v>
      </c>
      <c r="B2237" s="27">
        <v>43678</v>
      </c>
      <c r="C2237" t="s">
        <v>830</v>
      </c>
      <c r="D2237" s="27">
        <v>45823</v>
      </c>
      <c r="E2237" s="26">
        <v>10386000</v>
      </c>
      <c r="F2237" s="26">
        <f t="shared" si="34"/>
        <v>10.385999999999999</v>
      </c>
      <c r="G2237" t="s">
        <v>103</v>
      </c>
    </row>
    <row r="2238" spans="1:7" x14ac:dyDescent="0.2">
      <c r="A2238" s="27">
        <v>43676</v>
      </c>
      <c r="B2238" s="27">
        <v>43678</v>
      </c>
      <c r="C2238" t="s">
        <v>831</v>
      </c>
      <c r="D2238" s="27">
        <v>47741</v>
      </c>
      <c r="E2238" s="26">
        <v>19660000</v>
      </c>
      <c r="F2238" s="26">
        <f t="shared" si="34"/>
        <v>19.66</v>
      </c>
      <c r="G2238" t="s">
        <v>103</v>
      </c>
    </row>
    <row r="2239" spans="1:7" x14ac:dyDescent="0.2">
      <c r="A2239" s="27">
        <v>43676</v>
      </c>
      <c r="B2239" s="27">
        <v>43678</v>
      </c>
      <c r="C2239" t="s">
        <v>825</v>
      </c>
      <c r="D2239" s="27">
        <v>49475</v>
      </c>
      <c r="E2239" s="26">
        <v>2438500</v>
      </c>
      <c r="F2239" s="26">
        <f t="shared" si="34"/>
        <v>2.4384999999999999</v>
      </c>
      <c r="G2239" t="s">
        <v>103</v>
      </c>
    </row>
    <row r="2240" spans="1:7" x14ac:dyDescent="0.2">
      <c r="A2240" s="27">
        <v>43676</v>
      </c>
      <c r="B2240" s="27">
        <v>43678</v>
      </c>
      <c r="C2240" t="s">
        <v>774</v>
      </c>
      <c r="D2240" s="27">
        <v>50875</v>
      </c>
      <c r="E2240" s="26">
        <v>524000</v>
      </c>
      <c r="F2240" s="26">
        <f t="shared" si="34"/>
        <v>0.52400000000000002</v>
      </c>
      <c r="G2240" t="s">
        <v>103</v>
      </c>
    </row>
    <row r="2241" spans="1:7" x14ac:dyDescent="0.2">
      <c r="A2241" s="27">
        <v>43676</v>
      </c>
      <c r="B2241" s="27">
        <v>43678</v>
      </c>
      <c r="C2241" t="s">
        <v>680</v>
      </c>
      <c r="D2241" s="27">
        <v>54193</v>
      </c>
      <c r="E2241" s="26">
        <v>640300</v>
      </c>
      <c r="F2241" s="26">
        <f t="shared" si="34"/>
        <v>0.64029999999999998</v>
      </c>
      <c r="G2241" t="s">
        <v>103</v>
      </c>
    </row>
    <row r="2242" spans="1:7" x14ac:dyDescent="0.2">
      <c r="A2242" s="27">
        <v>43683</v>
      </c>
      <c r="B2242" s="27">
        <v>43686</v>
      </c>
      <c r="C2242" t="s">
        <v>832</v>
      </c>
      <c r="D2242" s="27">
        <v>43868</v>
      </c>
      <c r="E2242" s="26">
        <v>6550000</v>
      </c>
      <c r="F2242" s="26">
        <f t="shared" si="34"/>
        <v>6.55</v>
      </c>
      <c r="G2242" t="s">
        <v>397</v>
      </c>
    </row>
    <row r="2243" spans="1:7" x14ac:dyDescent="0.2">
      <c r="A2243" s="27">
        <v>43683</v>
      </c>
      <c r="B2243" s="27">
        <v>43686</v>
      </c>
      <c r="C2243" t="s">
        <v>612</v>
      </c>
      <c r="D2243" s="27">
        <v>44331</v>
      </c>
      <c r="E2243" s="26">
        <v>6551000</v>
      </c>
      <c r="F2243" s="26">
        <f t="shared" ref="F2243:F2306" si="35">E2243/1000000</f>
        <v>6.5510000000000002</v>
      </c>
      <c r="G2243" t="s">
        <v>396</v>
      </c>
    </row>
    <row r="2244" spans="1:7" x14ac:dyDescent="0.2">
      <c r="A2244" s="27">
        <v>43683</v>
      </c>
      <c r="B2244" s="27">
        <v>43686</v>
      </c>
      <c r="C2244" t="s">
        <v>750</v>
      </c>
      <c r="D2244" s="27">
        <v>45184</v>
      </c>
      <c r="E2244" s="26">
        <v>2667000</v>
      </c>
      <c r="F2244" s="26">
        <f t="shared" si="35"/>
        <v>2.6669999999999998</v>
      </c>
      <c r="G2244" t="s">
        <v>396</v>
      </c>
    </row>
    <row r="2245" spans="1:7" x14ac:dyDescent="0.2">
      <c r="A2245" s="27">
        <v>43683</v>
      </c>
      <c r="B2245" s="27">
        <v>43686</v>
      </c>
      <c r="C2245" t="s">
        <v>776</v>
      </c>
      <c r="D2245" s="27">
        <v>46341</v>
      </c>
      <c r="E2245" s="26">
        <v>571000</v>
      </c>
      <c r="F2245" s="26">
        <f t="shared" si="35"/>
        <v>0.57099999999999995</v>
      </c>
      <c r="G2245" t="s">
        <v>396</v>
      </c>
    </row>
    <row r="2246" spans="1:7" x14ac:dyDescent="0.2">
      <c r="A2246" s="27">
        <v>43683</v>
      </c>
      <c r="B2246" s="27">
        <v>43686</v>
      </c>
      <c r="C2246" t="s">
        <v>777</v>
      </c>
      <c r="D2246" s="27">
        <v>49049</v>
      </c>
      <c r="E2246" s="26">
        <v>313000</v>
      </c>
      <c r="F2246" s="26">
        <f t="shared" si="35"/>
        <v>0.313</v>
      </c>
      <c r="G2246" t="s">
        <v>396</v>
      </c>
    </row>
    <row r="2247" spans="1:7" x14ac:dyDescent="0.2">
      <c r="A2247" s="27">
        <v>43683</v>
      </c>
      <c r="B2247" s="27">
        <v>43686</v>
      </c>
      <c r="C2247" t="s">
        <v>670</v>
      </c>
      <c r="D2247" s="27">
        <v>53888</v>
      </c>
      <c r="E2247" s="26">
        <v>1399000</v>
      </c>
      <c r="F2247" s="26">
        <f t="shared" si="35"/>
        <v>1.399</v>
      </c>
      <c r="G2247" t="s">
        <v>396</v>
      </c>
    </row>
    <row r="2248" spans="1:7" x14ac:dyDescent="0.2">
      <c r="A2248" s="27">
        <v>43690</v>
      </c>
      <c r="B2248" s="27">
        <v>43692</v>
      </c>
      <c r="C2248" t="s">
        <v>833</v>
      </c>
      <c r="D2248" s="27">
        <v>43783</v>
      </c>
      <c r="E2248" s="26">
        <v>2680000</v>
      </c>
      <c r="F2248" s="26">
        <f t="shared" si="35"/>
        <v>2.68</v>
      </c>
      <c r="G2248" t="s">
        <v>323</v>
      </c>
    </row>
    <row r="2249" spans="1:7" x14ac:dyDescent="0.2">
      <c r="A2249" s="27">
        <v>43690</v>
      </c>
      <c r="B2249" s="27">
        <v>43692</v>
      </c>
      <c r="C2249" t="s">
        <v>834</v>
      </c>
      <c r="D2249" s="27">
        <v>44057</v>
      </c>
      <c r="E2249" s="26">
        <v>4690000</v>
      </c>
      <c r="F2249" s="26">
        <f t="shared" si="35"/>
        <v>4.6900000000000004</v>
      </c>
      <c r="G2249" t="s">
        <v>324</v>
      </c>
    </row>
    <row r="2250" spans="1:7" x14ac:dyDescent="0.2">
      <c r="A2250" s="27">
        <v>43690</v>
      </c>
      <c r="B2250" s="27">
        <v>43692</v>
      </c>
      <c r="C2250" t="s">
        <v>830</v>
      </c>
      <c r="D2250" s="27">
        <v>45823</v>
      </c>
      <c r="E2250" s="26">
        <v>6123000</v>
      </c>
      <c r="F2250" s="26">
        <f t="shared" si="35"/>
        <v>6.1230000000000002</v>
      </c>
      <c r="G2250" t="s">
        <v>103</v>
      </c>
    </row>
    <row r="2251" spans="1:7" x14ac:dyDescent="0.2">
      <c r="A2251" s="27">
        <v>43690</v>
      </c>
      <c r="B2251" s="27">
        <v>43692</v>
      </c>
      <c r="C2251" t="s">
        <v>831</v>
      </c>
      <c r="D2251" s="27">
        <v>47741</v>
      </c>
      <c r="E2251" s="26">
        <v>8715500</v>
      </c>
      <c r="F2251" s="26">
        <f t="shared" si="35"/>
        <v>8.7155000000000005</v>
      </c>
      <c r="G2251" t="s">
        <v>103</v>
      </c>
    </row>
    <row r="2252" spans="1:7" x14ac:dyDescent="0.2">
      <c r="A2252" s="27">
        <v>43690</v>
      </c>
      <c r="B2252" s="27">
        <v>43692</v>
      </c>
      <c r="C2252" t="s">
        <v>825</v>
      </c>
      <c r="D2252" s="27">
        <v>49475</v>
      </c>
      <c r="E2252" s="26">
        <v>2447200</v>
      </c>
      <c r="F2252" s="26">
        <f t="shared" si="35"/>
        <v>2.4472</v>
      </c>
      <c r="G2252" t="s">
        <v>103</v>
      </c>
    </row>
    <row r="2253" spans="1:7" x14ac:dyDescent="0.2">
      <c r="A2253" s="27">
        <v>43690</v>
      </c>
      <c r="B2253" s="27">
        <v>43692</v>
      </c>
      <c r="C2253" t="s">
        <v>774</v>
      </c>
      <c r="D2253" s="27">
        <v>50875</v>
      </c>
      <c r="E2253" s="26">
        <v>1190400</v>
      </c>
      <c r="F2253" s="26">
        <f t="shared" si="35"/>
        <v>1.1903999999999999</v>
      </c>
      <c r="G2253" t="s">
        <v>103</v>
      </c>
    </row>
    <row r="2254" spans="1:7" x14ac:dyDescent="0.2">
      <c r="A2254" s="27">
        <v>43690</v>
      </c>
      <c r="B2254" s="27">
        <v>43692</v>
      </c>
      <c r="C2254" t="s">
        <v>680</v>
      </c>
      <c r="D2254" s="27">
        <v>54193</v>
      </c>
      <c r="E2254" s="26">
        <v>663500</v>
      </c>
      <c r="F2254" s="26">
        <f t="shared" si="35"/>
        <v>0.66349999999999998</v>
      </c>
      <c r="G2254" t="s">
        <v>103</v>
      </c>
    </row>
    <row r="2255" spans="1:7" x14ac:dyDescent="0.2">
      <c r="A2255" s="27">
        <v>43697</v>
      </c>
      <c r="B2255" s="27">
        <v>43699</v>
      </c>
      <c r="C2255" t="s">
        <v>832</v>
      </c>
      <c r="D2255" s="27">
        <v>43868</v>
      </c>
      <c r="E2255" s="26">
        <v>7235000</v>
      </c>
      <c r="F2255" s="26">
        <f t="shared" si="35"/>
        <v>7.2350000000000003</v>
      </c>
      <c r="G2255" t="s">
        <v>397</v>
      </c>
    </row>
    <row r="2256" spans="1:7" x14ac:dyDescent="0.2">
      <c r="A2256" s="27">
        <v>43697</v>
      </c>
      <c r="B2256" s="27">
        <v>43699</v>
      </c>
      <c r="C2256" t="s">
        <v>612</v>
      </c>
      <c r="D2256" s="27">
        <v>44331</v>
      </c>
      <c r="E2256" s="26">
        <v>6462000</v>
      </c>
      <c r="F2256" s="26">
        <f t="shared" si="35"/>
        <v>6.4619999999999997</v>
      </c>
      <c r="G2256" t="s">
        <v>396</v>
      </c>
    </row>
    <row r="2257" spans="1:7" x14ac:dyDescent="0.2">
      <c r="A2257" s="27">
        <v>43697</v>
      </c>
      <c r="B2257" s="27">
        <v>43699</v>
      </c>
      <c r="C2257" t="s">
        <v>750</v>
      </c>
      <c r="D2257" s="27">
        <v>45184</v>
      </c>
      <c r="E2257" s="26">
        <v>4440700</v>
      </c>
      <c r="F2257" s="26">
        <f t="shared" si="35"/>
        <v>4.4406999999999996</v>
      </c>
      <c r="G2257" t="s">
        <v>396</v>
      </c>
    </row>
    <row r="2258" spans="1:7" x14ac:dyDescent="0.2">
      <c r="A2258" s="27">
        <v>43697</v>
      </c>
      <c r="B2258" s="27">
        <v>43699</v>
      </c>
      <c r="C2258" t="s">
        <v>776</v>
      </c>
      <c r="D2258" s="27">
        <v>46341</v>
      </c>
      <c r="E2258" s="26">
        <v>1075000</v>
      </c>
      <c r="F2258" s="26">
        <f t="shared" si="35"/>
        <v>1.075</v>
      </c>
      <c r="G2258" t="s">
        <v>396</v>
      </c>
    </row>
    <row r="2259" spans="1:7" x14ac:dyDescent="0.2">
      <c r="A2259" s="27">
        <v>43697</v>
      </c>
      <c r="B2259" s="27">
        <v>43699</v>
      </c>
      <c r="C2259" t="s">
        <v>777</v>
      </c>
      <c r="D2259" s="27">
        <v>49049</v>
      </c>
      <c r="E2259" s="26">
        <v>689800</v>
      </c>
      <c r="F2259" s="26">
        <f t="shared" si="35"/>
        <v>0.68979999999999997</v>
      </c>
      <c r="G2259" t="s">
        <v>396</v>
      </c>
    </row>
    <row r="2260" spans="1:7" x14ac:dyDescent="0.2">
      <c r="A2260" s="27">
        <v>43697</v>
      </c>
      <c r="B2260" s="27">
        <v>43699</v>
      </c>
      <c r="C2260" t="s">
        <v>410</v>
      </c>
      <c r="D2260" s="27">
        <v>52336</v>
      </c>
      <c r="E2260" s="26">
        <v>1496000</v>
      </c>
      <c r="F2260" s="26">
        <f t="shared" si="35"/>
        <v>1.496</v>
      </c>
      <c r="G2260" t="s">
        <v>396</v>
      </c>
    </row>
    <row r="2261" spans="1:7" x14ac:dyDescent="0.2">
      <c r="A2261" s="27">
        <v>43703</v>
      </c>
      <c r="B2261" s="27">
        <v>43705</v>
      </c>
      <c r="C2261" t="s">
        <v>835</v>
      </c>
      <c r="D2261" s="27">
        <v>44418</v>
      </c>
      <c r="E2261" s="26">
        <v>1962684</v>
      </c>
      <c r="F2261" s="26">
        <f t="shared" si="35"/>
        <v>1.9626840000000001</v>
      </c>
      <c r="G2261" t="s">
        <v>623</v>
      </c>
    </row>
    <row r="2262" spans="1:7" x14ac:dyDescent="0.2">
      <c r="A2262" s="27">
        <v>43704</v>
      </c>
      <c r="B2262" s="27">
        <v>43706</v>
      </c>
      <c r="C2262" t="s">
        <v>836</v>
      </c>
      <c r="D2262" s="27">
        <v>43797</v>
      </c>
      <c r="E2262" s="26">
        <v>4200000</v>
      </c>
      <c r="F2262" s="26">
        <f t="shared" si="35"/>
        <v>4.2</v>
      </c>
      <c r="G2262" t="s">
        <v>323</v>
      </c>
    </row>
    <row r="2263" spans="1:7" x14ac:dyDescent="0.2">
      <c r="A2263" s="27">
        <v>43704</v>
      </c>
      <c r="B2263" s="27">
        <v>43706</v>
      </c>
      <c r="C2263" t="s">
        <v>805</v>
      </c>
      <c r="D2263" s="27">
        <v>43959</v>
      </c>
      <c r="E2263" s="26">
        <v>4780000</v>
      </c>
      <c r="F2263" s="26">
        <f t="shared" si="35"/>
        <v>4.78</v>
      </c>
      <c r="G2263" t="s">
        <v>324</v>
      </c>
    </row>
    <row r="2264" spans="1:7" x14ac:dyDescent="0.2">
      <c r="A2264" s="27">
        <v>43704</v>
      </c>
      <c r="B2264" s="27">
        <v>43706</v>
      </c>
      <c r="C2264" t="s">
        <v>830</v>
      </c>
      <c r="D2264" s="27">
        <v>45823</v>
      </c>
      <c r="E2264" s="26">
        <v>6920300</v>
      </c>
      <c r="F2264" s="26">
        <f t="shared" si="35"/>
        <v>6.9203000000000001</v>
      </c>
      <c r="G2264" t="s">
        <v>103</v>
      </c>
    </row>
    <row r="2265" spans="1:7" x14ac:dyDescent="0.2">
      <c r="A2265" s="27">
        <v>43704</v>
      </c>
      <c r="B2265" s="27">
        <v>43706</v>
      </c>
      <c r="C2265" t="s">
        <v>831</v>
      </c>
      <c r="D2265" s="27">
        <v>47741</v>
      </c>
      <c r="E2265" s="26">
        <v>9523600</v>
      </c>
      <c r="F2265" s="26">
        <f t="shared" si="35"/>
        <v>9.5236000000000001</v>
      </c>
      <c r="G2265" t="s">
        <v>103</v>
      </c>
    </row>
    <row r="2266" spans="1:7" x14ac:dyDescent="0.2">
      <c r="A2266" s="27">
        <v>43704</v>
      </c>
      <c r="B2266" s="27">
        <v>43706</v>
      </c>
      <c r="C2266" t="s">
        <v>825</v>
      </c>
      <c r="D2266" s="27">
        <v>49475</v>
      </c>
      <c r="E2266" s="26">
        <v>1781600</v>
      </c>
      <c r="F2266" s="26">
        <f t="shared" si="35"/>
        <v>1.7816000000000001</v>
      </c>
      <c r="G2266" t="s">
        <v>103</v>
      </c>
    </row>
    <row r="2267" spans="1:7" x14ac:dyDescent="0.2">
      <c r="A2267" s="27">
        <v>43704</v>
      </c>
      <c r="B2267" s="27">
        <v>43706</v>
      </c>
      <c r="C2267" t="s">
        <v>774</v>
      </c>
      <c r="D2267" s="27">
        <v>50875</v>
      </c>
      <c r="E2267" s="26">
        <v>834000</v>
      </c>
      <c r="F2267" s="26">
        <f t="shared" si="35"/>
        <v>0.83399999999999996</v>
      </c>
      <c r="G2267" t="s">
        <v>103</v>
      </c>
    </row>
    <row r="2268" spans="1:7" x14ac:dyDescent="0.2">
      <c r="A2268" s="27">
        <v>43704</v>
      </c>
      <c r="B2268" s="27">
        <v>43706</v>
      </c>
      <c r="C2268" t="s">
        <v>680</v>
      </c>
      <c r="D2268" s="27">
        <v>54193</v>
      </c>
      <c r="E2268" s="26">
        <v>1065500</v>
      </c>
      <c r="F2268" s="26">
        <f t="shared" si="35"/>
        <v>1.0654999999999999</v>
      </c>
      <c r="G2268" t="s">
        <v>103</v>
      </c>
    </row>
    <row r="2269" spans="1:7" x14ac:dyDescent="0.2">
      <c r="A2269" s="27">
        <v>43711</v>
      </c>
      <c r="B2269" s="27">
        <v>43713</v>
      </c>
      <c r="C2269" t="s">
        <v>837</v>
      </c>
      <c r="D2269" s="27">
        <v>43894</v>
      </c>
      <c r="E2269" s="26">
        <v>9888000</v>
      </c>
      <c r="F2269" s="26">
        <f t="shared" si="35"/>
        <v>9.8879999999999999</v>
      </c>
      <c r="G2269" t="s">
        <v>397</v>
      </c>
    </row>
    <row r="2270" spans="1:7" x14ac:dyDescent="0.2">
      <c r="A2270" s="27">
        <v>43711</v>
      </c>
      <c r="B2270" s="27">
        <v>43713</v>
      </c>
      <c r="C2270" t="s">
        <v>612</v>
      </c>
      <c r="D2270" s="27">
        <v>44331</v>
      </c>
      <c r="E2270" s="26">
        <v>5733000</v>
      </c>
      <c r="F2270" s="26">
        <f t="shared" si="35"/>
        <v>5.7329999999999997</v>
      </c>
      <c r="G2270" t="s">
        <v>396</v>
      </c>
    </row>
    <row r="2271" spans="1:7" x14ac:dyDescent="0.2">
      <c r="A2271" s="27">
        <v>43711</v>
      </c>
      <c r="B2271" s="27">
        <v>43713</v>
      </c>
      <c r="C2271" t="s">
        <v>750</v>
      </c>
      <c r="D2271" s="27">
        <v>45184</v>
      </c>
      <c r="E2271" s="26">
        <v>3994500</v>
      </c>
      <c r="F2271" s="26">
        <f t="shared" si="35"/>
        <v>3.9944999999999999</v>
      </c>
      <c r="G2271" t="s">
        <v>396</v>
      </c>
    </row>
    <row r="2272" spans="1:7" x14ac:dyDescent="0.2">
      <c r="A2272" s="27">
        <v>43711</v>
      </c>
      <c r="B2272" s="27">
        <v>43713</v>
      </c>
      <c r="C2272" t="s">
        <v>776</v>
      </c>
      <c r="D2272" s="27">
        <v>46341</v>
      </c>
      <c r="E2272" s="26">
        <v>845000</v>
      </c>
      <c r="F2272" s="26">
        <f t="shared" si="35"/>
        <v>0.84499999999999997</v>
      </c>
      <c r="G2272" t="s">
        <v>396</v>
      </c>
    </row>
    <row r="2273" spans="1:7" x14ac:dyDescent="0.2">
      <c r="A2273" s="27">
        <v>43711</v>
      </c>
      <c r="B2273" s="27">
        <v>43713</v>
      </c>
      <c r="C2273" t="s">
        <v>777</v>
      </c>
      <c r="D2273" s="27">
        <v>49049</v>
      </c>
      <c r="E2273" s="26">
        <v>543000</v>
      </c>
      <c r="F2273" s="26">
        <f t="shared" si="35"/>
        <v>0.54300000000000004</v>
      </c>
      <c r="G2273" t="s">
        <v>396</v>
      </c>
    </row>
    <row r="2274" spans="1:7" x14ac:dyDescent="0.2">
      <c r="A2274" s="27">
        <v>43711</v>
      </c>
      <c r="B2274" s="27">
        <v>43713</v>
      </c>
      <c r="C2274" t="s">
        <v>670</v>
      </c>
      <c r="D2274" s="27">
        <v>53888</v>
      </c>
      <c r="E2274" s="26">
        <v>814000</v>
      </c>
      <c r="F2274" s="26">
        <f t="shared" si="35"/>
        <v>0.81399999999999995</v>
      </c>
      <c r="G2274" t="s">
        <v>396</v>
      </c>
    </row>
    <row r="2275" spans="1:7" x14ac:dyDescent="0.2">
      <c r="A2275" s="27">
        <v>43718</v>
      </c>
      <c r="B2275" s="27">
        <v>43720</v>
      </c>
      <c r="C2275" t="s">
        <v>838</v>
      </c>
      <c r="D2275" s="27">
        <v>43810</v>
      </c>
      <c r="E2275" s="26">
        <v>3360000</v>
      </c>
      <c r="F2275" s="26">
        <f t="shared" si="35"/>
        <v>3.36</v>
      </c>
      <c r="G2275" t="s">
        <v>323</v>
      </c>
    </row>
    <row r="2276" spans="1:7" x14ac:dyDescent="0.2">
      <c r="A2276" s="27">
        <v>43718</v>
      </c>
      <c r="B2276" s="27">
        <v>43720</v>
      </c>
      <c r="C2276" t="s">
        <v>839</v>
      </c>
      <c r="D2276" s="27">
        <v>44085</v>
      </c>
      <c r="E2276" s="26">
        <v>7950000</v>
      </c>
      <c r="F2276" s="26">
        <f t="shared" si="35"/>
        <v>7.95</v>
      </c>
      <c r="G2276" t="s">
        <v>324</v>
      </c>
    </row>
    <row r="2277" spans="1:7" x14ac:dyDescent="0.2">
      <c r="A2277" s="27">
        <v>43718</v>
      </c>
      <c r="B2277" s="27">
        <v>43720</v>
      </c>
      <c r="C2277" t="s">
        <v>830</v>
      </c>
      <c r="D2277" s="27">
        <v>45823</v>
      </c>
      <c r="E2277" s="26">
        <v>6753000</v>
      </c>
      <c r="F2277" s="26">
        <f t="shared" si="35"/>
        <v>6.7530000000000001</v>
      </c>
      <c r="G2277" t="s">
        <v>103</v>
      </c>
    </row>
    <row r="2278" spans="1:7" x14ac:dyDescent="0.2">
      <c r="A2278" s="27">
        <v>43718</v>
      </c>
      <c r="B2278" s="27">
        <v>43720</v>
      </c>
      <c r="C2278" t="s">
        <v>831</v>
      </c>
      <c r="D2278" s="27">
        <v>47741</v>
      </c>
      <c r="E2278" s="26">
        <v>16079500</v>
      </c>
      <c r="F2278" s="26">
        <f t="shared" si="35"/>
        <v>16.079499999999999</v>
      </c>
      <c r="G2278" t="s">
        <v>103</v>
      </c>
    </row>
    <row r="2279" spans="1:7" x14ac:dyDescent="0.2">
      <c r="A2279" s="27">
        <v>43718</v>
      </c>
      <c r="B2279" s="27">
        <v>43720</v>
      </c>
      <c r="C2279" t="s">
        <v>825</v>
      </c>
      <c r="D2279" s="27">
        <v>49475</v>
      </c>
      <c r="E2279" s="26">
        <v>3286300</v>
      </c>
      <c r="F2279" s="26">
        <f t="shared" si="35"/>
        <v>3.2863000000000002</v>
      </c>
      <c r="G2279" t="s">
        <v>103</v>
      </c>
    </row>
    <row r="2280" spans="1:7" x14ac:dyDescent="0.2">
      <c r="A2280" s="27">
        <v>43718</v>
      </c>
      <c r="B2280" s="27">
        <v>43720</v>
      </c>
      <c r="C2280" t="s">
        <v>774</v>
      </c>
      <c r="D2280" s="27">
        <v>50875</v>
      </c>
      <c r="E2280" s="26">
        <v>6739400</v>
      </c>
      <c r="F2280" s="26">
        <f t="shared" si="35"/>
        <v>6.7393999999999998</v>
      </c>
      <c r="G2280" t="s">
        <v>103</v>
      </c>
    </row>
    <row r="2281" spans="1:7" x14ac:dyDescent="0.2">
      <c r="A2281" s="27">
        <v>43718</v>
      </c>
      <c r="B2281" s="27">
        <v>43720</v>
      </c>
      <c r="C2281" t="s">
        <v>680</v>
      </c>
      <c r="D2281" s="27">
        <v>54193</v>
      </c>
      <c r="E2281" s="26">
        <v>558900</v>
      </c>
      <c r="F2281" s="26">
        <f t="shared" si="35"/>
        <v>0.55889999999999995</v>
      </c>
      <c r="G2281" t="s">
        <v>103</v>
      </c>
    </row>
    <row r="2282" spans="1:7" x14ac:dyDescent="0.2">
      <c r="A2282" s="27">
        <v>43725</v>
      </c>
      <c r="B2282" s="27">
        <v>43727</v>
      </c>
      <c r="C2282" t="s">
        <v>837</v>
      </c>
      <c r="D2282" s="27">
        <v>43894</v>
      </c>
      <c r="E2282" s="26">
        <v>10625000</v>
      </c>
      <c r="F2282" s="26">
        <f t="shared" si="35"/>
        <v>10.625</v>
      </c>
      <c r="G2282" t="s">
        <v>397</v>
      </c>
    </row>
    <row r="2283" spans="1:7" x14ac:dyDescent="0.2">
      <c r="A2283" s="27">
        <v>43725</v>
      </c>
      <c r="B2283" s="27">
        <v>43727</v>
      </c>
      <c r="C2283" t="s">
        <v>612</v>
      </c>
      <c r="D2283" s="27">
        <v>44331</v>
      </c>
      <c r="E2283" s="26">
        <v>7793000</v>
      </c>
      <c r="F2283" s="26">
        <f t="shared" si="35"/>
        <v>7.7930000000000001</v>
      </c>
      <c r="G2283" t="s">
        <v>396</v>
      </c>
    </row>
    <row r="2284" spans="1:7" x14ac:dyDescent="0.2">
      <c r="A2284" s="27">
        <v>43725</v>
      </c>
      <c r="B2284" s="27">
        <v>43727</v>
      </c>
      <c r="C2284" t="s">
        <v>750</v>
      </c>
      <c r="D2284" s="27">
        <v>45184</v>
      </c>
      <c r="E2284" s="26">
        <v>5388500</v>
      </c>
      <c r="F2284" s="26">
        <f t="shared" si="35"/>
        <v>5.3884999999999996</v>
      </c>
      <c r="G2284" t="s">
        <v>396</v>
      </c>
    </row>
    <row r="2285" spans="1:7" x14ac:dyDescent="0.2">
      <c r="A2285" s="27">
        <v>43725</v>
      </c>
      <c r="B2285" s="27">
        <v>43727</v>
      </c>
      <c r="C2285" t="s">
        <v>776</v>
      </c>
      <c r="D2285" s="27">
        <v>46341</v>
      </c>
      <c r="E2285" s="26">
        <v>971500</v>
      </c>
      <c r="F2285" s="26">
        <f t="shared" si="35"/>
        <v>0.97150000000000003</v>
      </c>
      <c r="G2285" t="s">
        <v>396</v>
      </c>
    </row>
    <row r="2286" spans="1:7" x14ac:dyDescent="0.2">
      <c r="A2286" s="27">
        <v>43725</v>
      </c>
      <c r="B2286" s="27">
        <v>43727</v>
      </c>
      <c r="C2286" t="s">
        <v>777</v>
      </c>
      <c r="D2286" s="27">
        <v>49049</v>
      </c>
      <c r="E2286" s="26">
        <v>1618500</v>
      </c>
      <c r="F2286" s="26">
        <f t="shared" si="35"/>
        <v>1.6185</v>
      </c>
      <c r="G2286" t="s">
        <v>396</v>
      </c>
    </row>
    <row r="2287" spans="1:7" x14ac:dyDescent="0.2">
      <c r="A2287" s="27">
        <v>43725</v>
      </c>
      <c r="B2287" s="27">
        <v>43727</v>
      </c>
      <c r="C2287" t="s">
        <v>410</v>
      </c>
      <c r="D2287" s="27">
        <v>52336</v>
      </c>
      <c r="E2287" s="26">
        <v>2631500</v>
      </c>
      <c r="F2287" s="26">
        <f t="shared" si="35"/>
        <v>2.6315</v>
      </c>
      <c r="G2287" t="s">
        <v>396</v>
      </c>
    </row>
    <row r="2288" spans="1:7" x14ac:dyDescent="0.2">
      <c r="A2288" s="27">
        <v>43727</v>
      </c>
      <c r="B2288" s="27">
        <v>43731</v>
      </c>
      <c r="C2288" t="s">
        <v>840</v>
      </c>
      <c r="D2288" s="27">
        <v>44449</v>
      </c>
      <c r="E2288" s="26">
        <v>1895451</v>
      </c>
      <c r="F2288" s="26">
        <f t="shared" si="35"/>
        <v>1.895451</v>
      </c>
      <c r="G2288" t="s">
        <v>504</v>
      </c>
    </row>
    <row r="2289" spans="1:7" x14ac:dyDescent="0.2">
      <c r="A2289" s="27">
        <v>43732</v>
      </c>
      <c r="B2289" s="27">
        <v>43734</v>
      </c>
      <c r="C2289" t="s">
        <v>841</v>
      </c>
      <c r="D2289" s="27">
        <v>43825</v>
      </c>
      <c r="E2289" s="26">
        <v>6722000</v>
      </c>
      <c r="F2289" s="26">
        <f t="shared" si="35"/>
        <v>6.7220000000000004</v>
      </c>
      <c r="G2289" t="s">
        <v>323</v>
      </c>
    </row>
    <row r="2290" spans="1:7" x14ac:dyDescent="0.2">
      <c r="A2290" s="27">
        <v>43732</v>
      </c>
      <c r="B2290" s="27">
        <v>43734</v>
      </c>
      <c r="C2290" t="s">
        <v>822</v>
      </c>
      <c r="D2290" s="27">
        <v>44001</v>
      </c>
      <c r="E2290" s="26">
        <v>8465000</v>
      </c>
      <c r="F2290" s="26">
        <f t="shared" si="35"/>
        <v>8.4649999999999999</v>
      </c>
      <c r="G2290" t="s">
        <v>324</v>
      </c>
    </row>
    <row r="2291" spans="1:7" x14ac:dyDescent="0.2">
      <c r="A2291" s="27">
        <v>43732</v>
      </c>
      <c r="B2291" s="27">
        <v>43734</v>
      </c>
      <c r="C2291" t="s">
        <v>830</v>
      </c>
      <c r="D2291" s="27">
        <v>45823</v>
      </c>
      <c r="E2291" s="26">
        <v>5752800</v>
      </c>
      <c r="F2291" s="26">
        <f t="shared" si="35"/>
        <v>5.7527999999999997</v>
      </c>
      <c r="G2291" t="s">
        <v>103</v>
      </c>
    </row>
    <row r="2292" spans="1:7" x14ac:dyDescent="0.2">
      <c r="A2292" s="27">
        <v>43732</v>
      </c>
      <c r="B2292" s="27">
        <v>43734</v>
      </c>
      <c r="C2292" t="s">
        <v>831</v>
      </c>
      <c r="D2292" s="27">
        <v>47741</v>
      </c>
      <c r="E2292" s="26">
        <v>7664500</v>
      </c>
      <c r="F2292" s="26">
        <f t="shared" si="35"/>
        <v>7.6645000000000003</v>
      </c>
      <c r="G2292" t="s">
        <v>103</v>
      </c>
    </row>
    <row r="2293" spans="1:7" x14ac:dyDescent="0.2">
      <c r="A2293" s="27">
        <v>43732</v>
      </c>
      <c r="B2293" s="27">
        <v>43734</v>
      </c>
      <c r="C2293" t="s">
        <v>825</v>
      </c>
      <c r="D2293" s="27">
        <v>49475</v>
      </c>
      <c r="E2293" s="26">
        <v>2935900</v>
      </c>
      <c r="F2293" s="26">
        <f t="shared" si="35"/>
        <v>2.9359000000000002</v>
      </c>
      <c r="G2293" t="s">
        <v>103</v>
      </c>
    </row>
    <row r="2294" spans="1:7" x14ac:dyDescent="0.2">
      <c r="A2294" s="27">
        <v>43732</v>
      </c>
      <c r="B2294" s="27">
        <v>43734</v>
      </c>
      <c r="C2294" t="s">
        <v>774</v>
      </c>
      <c r="D2294" s="27">
        <v>50875</v>
      </c>
      <c r="E2294" s="26">
        <v>937700</v>
      </c>
      <c r="F2294" s="26">
        <f t="shared" si="35"/>
        <v>0.93769999999999998</v>
      </c>
      <c r="G2294" t="s">
        <v>103</v>
      </c>
    </row>
    <row r="2295" spans="1:7" x14ac:dyDescent="0.2">
      <c r="A2295" s="27">
        <v>43732</v>
      </c>
      <c r="B2295" s="27">
        <v>43734</v>
      </c>
      <c r="C2295" t="s">
        <v>680</v>
      </c>
      <c r="D2295" s="27">
        <v>54193</v>
      </c>
      <c r="E2295" s="26">
        <v>1585500</v>
      </c>
      <c r="F2295" s="26">
        <f t="shared" si="35"/>
        <v>1.5854999999999999</v>
      </c>
      <c r="G2295" t="s">
        <v>103</v>
      </c>
    </row>
    <row r="2296" spans="1:7" x14ac:dyDescent="0.2">
      <c r="A2296" s="27">
        <v>43739</v>
      </c>
      <c r="B2296" s="27">
        <v>43741</v>
      </c>
      <c r="C2296" t="s">
        <v>842</v>
      </c>
      <c r="D2296" s="27">
        <v>43923</v>
      </c>
      <c r="E2296" s="26">
        <v>14858500</v>
      </c>
      <c r="F2296" s="26">
        <f t="shared" si="35"/>
        <v>14.858499999999999</v>
      </c>
      <c r="G2296" t="s">
        <v>397</v>
      </c>
    </row>
    <row r="2297" spans="1:7" x14ac:dyDescent="0.2">
      <c r="A2297" s="27">
        <v>43739</v>
      </c>
      <c r="B2297" s="27">
        <v>43741</v>
      </c>
      <c r="C2297" t="s">
        <v>331</v>
      </c>
      <c r="D2297" s="27">
        <v>44576</v>
      </c>
      <c r="E2297" s="26">
        <v>5339000</v>
      </c>
      <c r="F2297" s="26">
        <f t="shared" si="35"/>
        <v>5.3390000000000004</v>
      </c>
      <c r="G2297" t="s">
        <v>396</v>
      </c>
    </row>
    <row r="2298" spans="1:7" x14ac:dyDescent="0.2">
      <c r="A2298" s="27">
        <v>43739</v>
      </c>
      <c r="B2298" s="27">
        <v>43741</v>
      </c>
      <c r="C2298" t="s">
        <v>750</v>
      </c>
      <c r="D2298" s="27">
        <v>45184</v>
      </c>
      <c r="E2298" s="26">
        <v>5367000</v>
      </c>
      <c r="F2298" s="26">
        <f t="shared" si="35"/>
        <v>5.367</v>
      </c>
      <c r="G2298" t="s">
        <v>396</v>
      </c>
    </row>
    <row r="2299" spans="1:7" x14ac:dyDescent="0.2">
      <c r="A2299" s="27">
        <v>43739</v>
      </c>
      <c r="B2299" s="27">
        <v>43741</v>
      </c>
      <c r="C2299" t="s">
        <v>777</v>
      </c>
      <c r="D2299" s="27">
        <v>49049</v>
      </c>
      <c r="E2299" s="26">
        <v>1695500</v>
      </c>
      <c r="F2299" s="26">
        <f t="shared" si="35"/>
        <v>1.6955</v>
      </c>
      <c r="G2299" t="s">
        <v>396</v>
      </c>
    </row>
    <row r="2300" spans="1:7" x14ac:dyDescent="0.2">
      <c r="A2300" s="27">
        <v>43739</v>
      </c>
      <c r="B2300" s="27">
        <v>43741</v>
      </c>
      <c r="C2300" t="s">
        <v>670</v>
      </c>
      <c r="D2300" s="27">
        <v>53888</v>
      </c>
      <c r="E2300" s="26">
        <v>851300</v>
      </c>
      <c r="F2300" s="26">
        <f t="shared" si="35"/>
        <v>0.85129999999999995</v>
      </c>
      <c r="G2300" t="s">
        <v>396</v>
      </c>
    </row>
    <row r="2301" spans="1:7" x14ac:dyDescent="0.2">
      <c r="A2301" s="27">
        <v>43746</v>
      </c>
      <c r="B2301" s="27">
        <v>43748</v>
      </c>
      <c r="C2301" t="s">
        <v>773</v>
      </c>
      <c r="D2301" s="27">
        <v>43836</v>
      </c>
      <c r="E2301" s="26">
        <v>7570000</v>
      </c>
      <c r="F2301" s="26">
        <f t="shared" si="35"/>
        <v>7.57</v>
      </c>
      <c r="G2301" t="s">
        <v>324</v>
      </c>
    </row>
    <row r="2302" spans="1:7" x14ac:dyDescent="0.2">
      <c r="A2302" s="27">
        <v>43746</v>
      </c>
      <c r="B2302" s="27">
        <v>43748</v>
      </c>
      <c r="C2302" t="s">
        <v>843</v>
      </c>
      <c r="D2302" s="27">
        <v>44113</v>
      </c>
      <c r="E2302" s="26">
        <v>11920000</v>
      </c>
      <c r="F2302" s="26">
        <f t="shared" si="35"/>
        <v>11.92</v>
      </c>
      <c r="G2302" t="s">
        <v>324</v>
      </c>
    </row>
    <row r="2303" spans="1:7" x14ac:dyDescent="0.2">
      <c r="A2303" s="27">
        <v>43746</v>
      </c>
      <c r="B2303" s="27">
        <v>43748</v>
      </c>
      <c r="C2303" t="s">
        <v>830</v>
      </c>
      <c r="D2303" s="27">
        <v>45823</v>
      </c>
      <c r="E2303" s="26">
        <v>13023000</v>
      </c>
      <c r="F2303" s="26">
        <f t="shared" si="35"/>
        <v>13.023</v>
      </c>
      <c r="G2303" t="s">
        <v>103</v>
      </c>
    </row>
    <row r="2304" spans="1:7" x14ac:dyDescent="0.2">
      <c r="A2304" s="27">
        <v>43746</v>
      </c>
      <c r="B2304" s="27">
        <v>43748</v>
      </c>
      <c r="C2304" t="s">
        <v>831</v>
      </c>
      <c r="D2304" s="27">
        <v>47741</v>
      </c>
      <c r="E2304" s="26">
        <v>10352000</v>
      </c>
      <c r="F2304" s="26">
        <f t="shared" si="35"/>
        <v>10.352</v>
      </c>
      <c r="G2304" t="s">
        <v>103</v>
      </c>
    </row>
    <row r="2305" spans="1:7" x14ac:dyDescent="0.2">
      <c r="A2305" s="27">
        <v>43746</v>
      </c>
      <c r="B2305" s="27">
        <v>43748</v>
      </c>
      <c r="C2305" t="s">
        <v>825</v>
      </c>
      <c r="D2305" s="27">
        <v>49475</v>
      </c>
      <c r="E2305" s="26">
        <v>2199500</v>
      </c>
      <c r="F2305" s="26">
        <f t="shared" si="35"/>
        <v>2.1995</v>
      </c>
      <c r="G2305" t="s">
        <v>103</v>
      </c>
    </row>
    <row r="2306" spans="1:7" x14ac:dyDescent="0.2">
      <c r="A2306" s="27">
        <v>43746</v>
      </c>
      <c r="B2306" s="27">
        <v>43748</v>
      </c>
      <c r="C2306" t="s">
        <v>774</v>
      </c>
      <c r="D2306" s="27">
        <v>50875</v>
      </c>
      <c r="E2306" s="26">
        <v>1723800</v>
      </c>
      <c r="F2306" s="26">
        <f t="shared" si="35"/>
        <v>1.7238</v>
      </c>
      <c r="G2306" t="s">
        <v>103</v>
      </c>
    </row>
    <row r="2307" spans="1:7" x14ac:dyDescent="0.2">
      <c r="A2307" s="27">
        <v>43746</v>
      </c>
      <c r="B2307" s="27">
        <v>43748</v>
      </c>
      <c r="C2307" t="s">
        <v>680</v>
      </c>
      <c r="D2307" s="27">
        <v>54193</v>
      </c>
      <c r="E2307" s="26">
        <v>1221800</v>
      </c>
      <c r="F2307" s="26">
        <f t="shared" ref="F2307:F2370" si="36">E2307/1000000</f>
        <v>1.2218</v>
      </c>
      <c r="G2307" t="s">
        <v>103</v>
      </c>
    </row>
    <row r="2308" spans="1:7" x14ac:dyDescent="0.2">
      <c r="A2308" s="27">
        <v>43753</v>
      </c>
      <c r="B2308" s="27">
        <v>43755</v>
      </c>
      <c r="C2308" t="s">
        <v>842</v>
      </c>
      <c r="D2308" s="27">
        <v>43923</v>
      </c>
      <c r="E2308" s="26">
        <v>13361000</v>
      </c>
      <c r="F2308" s="26">
        <f t="shared" si="36"/>
        <v>13.361000000000001</v>
      </c>
      <c r="G2308" t="s">
        <v>397</v>
      </c>
    </row>
    <row r="2309" spans="1:7" x14ac:dyDescent="0.2">
      <c r="A2309" s="27">
        <v>43753</v>
      </c>
      <c r="B2309" s="27">
        <v>43755</v>
      </c>
      <c r="C2309" t="s">
        <v>331</v>
      </c>
      <c r="D2309" s="27">
        <v>44576</v>
      </c>
      <c r="E2309" s="26">
        <v>8253000</v>
      </c>
      <c r="F2309" s="26">
        <f t="shared" si="36"/>
        <v>8.2530000000000001</v>
      </c>
      <c r="G2309" t="s">
        <v>396</v>
      </c>
    </row>
    <row r="2310" spans="1:7" x14ac:dyDescent="0.2">
      <c r="A2310" s="27">
        <v>43753</v>
      </c>
      <c r="B2310" s="27">
        <v>43755</v>
      </c>
      <c r="C2310" t="s">
        <v>844</v>
      </c>
      <c r="D2310" s="27">
        <v>45580</v>
      </c>
      <c r="E2310" s="26">
        <v>5885500</v>
      </c>
      <c r="F2310" s="26">
        <f t="shared" si="36"/>
        <v>5.8855000000000004</v>
      </c>
      <c r="G2310" t="s">
        <v>396</v>
      </c>
    </row>
    <row r="2311" spans="1:7" x14ac:dyDescent="0.2">
      <c r="A2311" s="27">
        <v>43753</v>
      </c>
      <c r="B2311" s="27">
        <v>43755</v>
      </c>
      <c r="C2311" t="s">
        <v>777</v>
      </c>
      <c r="D2311" s="27">
        <v>49049</v>
      </c>
      <c r="E2311" s="26">
        <v>1735700</v>
      </c>
      <c r="F2311" s="26">
        <f t="shared" si="36"/>
        <v>1.7357</v>
      </c>
      <c r="G2311" t="s">
        <v>396</v>
      </c>
    </row>
    <row r="2312" spans="1:7" x14ac:dyDescent="0.2">
      <c r="A2312" s="27">
        <v>43753</v>
      </c>
      <c r="B2312" s="27">
        <v>43755</v>
      </c>
      <c r="C2312" t="s">
        <v>670</v>
      </c>
      <c r="D2312" s="27">
        <v>53888</v>
      </c>
      <c r="E2312" s="26">
        <v>674300</v>
      </c>
      <c r="F2312" s="26">
        <f t="shared" si="36"/>
        <v>0.67430000000000001</v>
      </c>
      <c r="G2312" t="s">
        <v>396</v>
      </c>
    </row>
    <row r="2313" spans="1:7" x14ac:dyDescent="0.2">
      <c r="A2313" s="27">
        <v>43760</v>
      </c>
      <c r="B2313" s="27">
        <v>43762</v>
      </c>
      <c r="C2313" t="s">
        <v>845</v>
      </c>
      <c r="D2313" s="27">
        <v>43853</v>
      </c>
      <c r="E2313" s="26">
        <v>11910000</v>
      </c>
      <c r="F2313" s="26">
        <f t="shared" si="36"/>
        <v>11.91</v>
      </c>
      <c r="G2313" t="s">
        <v>323</v>
      </c>
    </row>
    <row r="2314" spans="1:7" x14ac:dyDescent="0.2">
      <c r="A2314" s="27">
        <v>43760</v>
      </c>
      <c r="B2314" s="27">
        <v>43762</v>
      </c>
      <c r="C2314" t="s">
        <v>824</v>
      </c>
      <c r="D2314" s="27">
        <v>44015</v>
      </c>
      <c r="E2314" s="26">
        <v>12315000</v>
      </c>
      <c r="F2314" s="26">
        <f t="shared" si="36"/>
        <v>12.315</v>
      </c>
      <c r="G2314" t="s">
        <v>324</v>
      </c>
    </row>
    <row r="2315" spans="1:7" x14ac:dyDescent="0.2">
      <c r="A2315" s="27">
        <v>43760</v>
      </c>
      <c r="B2315" s="27">
        <v>43762</v>
      </c>
      <c r="C2315" t="s">
        <v>830</v>
      </c>
      <c r="D2315" s="27">
        <v>45823</v>
      </c>
      <c r="E2315" s="26">
        <v>17703000</v>
      </c>
      <c r="F2315" s="26">
        <f t="shared" si="36"/>
        <v>17.702999999999999</v>
      </c>
      <c r="G2315" t="s">
        <v>103</v>
      </c>
    </row>
    <row r="2316" spans="1:7" x14ac:dyDescent="0.2">
      <c r="A2316" s="27">
        <v>43760</v>
      </c>
      <c r="B2316" s="27">
        <v>43762</v>
      </c>
      <c r="C2316" t="s">
        <v>831</v>
      </c>
      <c r="D2316" s="27">
        <v>47741</v>
      </c>
      <c r="E2316" s="26">
        <v>19265800</v>
      </c>
      <c r="F2316" s="26">
        <f t="shared" si="36"/>
        <v>19.265799999999999</v>
      </c>
      <c r="G2316" t="s">
        <v>103</v>
      </c>
    </row>
    <row r="2317" spans="1:7" x14ac:dyDescent="0.2">
      <c r="A2317" s="27">
        <v>43760</v>
      </c>
      <c r="B2317" s="27">
        <v>43762</v>
      </c>
      <c r="C2317" t="s">
        <v>825</v>
      </c>
      <c r="D2317" s="27">
        <v>49475</v>
      </c>
      <c r="E2317" s="26">
        <v>4844100</v>
      </c>
      <c r="F2317" s="26">
        <f t="shared" si="36"/>
        <v>4.8441000000000001</v>
      </c>
      <c r="G2317" t="s">
        <v>103</v>
      </c>
    </row>
    <row r="2318" spans="1:7" x14ac:dyDescent="0.2">
      <c r="A2318" s="27">
        <v>43760</v>
      </c>
      <c r="B2318" s="27">
        <v>43762</v>
      </c>
      <c r="C2318" t="s">
        <v>774</v>
      </c>
      <c r="D2318" s="27">
        <v>50875</v>
      </c>
      <c r="E2318" s="26">
        <v>4442700</v>
      </c>
      <c r="F2318" s="26">
        <f t="shared" si="36"/>
        <v>4.4427000000000003</v>
      </c>
      <c r="G2318" t="s">
        <v>103</v>
      </c>
    </row>
    <row r="2319" spans="1:7" x14ac:dyDescent="0.2">
      <c r="A2319" s="27">
        <v>43760</v>
      </c>
      <c r="B2319" s="27">
        <v>43762</v>
      </c>
      <c r="C2319" t="s">
        <v>680</v>
      </c>
      <c r="D2319" s="27">
        <v>54193</v>
      </c>
      <c r="E2319" s="26">
        <v>3381400</v>
      </c>
      <c r="F2319" s="26">
        <f t="shared" si="36"/>
        <v>3.3814000000000002</v>
      </c>
      <c r="G2319" t="s">
        <v>103</v>
      </c>
    </row>
    <row r="2320" spans="1:7" x14ac:dyDescent="0.2">
      <c r="A2320" s="27">
        <v>43762</v>
      </c>
      <c r="B2320" s="27">
        <v>43768</v>
      </c>
      <c r="C2320" t="s">
        <v>846</v>
      </c>
      <c r="D2320" s="27">
        <v>48151</v>
      </c>
      <c r="E2320" s="26">
        <v>51326566.200000003</v>
      </c>
      <c r="F2320" s="26">
        <f t="shared" si="36"/>
        <v>51.326566200000002</v>
      </c>
      <c r="G2320" t="s">
        <v>505</v>
      </c>
    </row>
    <row r="2321" spans="1:7" x14ac:dyDescent="0.2">
      <c r="A2321" s="27">
        <v>43762</v>
      </c>
      <c r="B2321" s="27">
        <v>43768</v>
      </c>
      <c r="C2321" t="s">
        <v>847</v>
      </c>
      <c r="D2321" s="27">
        <v>54726</v>
      </c>
      <c r="E2321" s="26">
        <v>68956040</v>
      </c>
      <c r="F2321" s="26">
        <f t="shared" si="36"/>
        <v>68.956040000000002</v>
      </c>
      <c r="G2321" t="s">
        <v>458</v>
      </c>
    </row>
    <row r="2322" spans="1:7" x14ac:dyDescent="0.2">
      <c r="A2322" s="27">
        <v>43767</v>
      </c>
      <c r="B2322" s="27">
        <v>43769</v>
      </c>
      <c r="C2322" t="s">
        <v>842</v>
      </c>
      <c r="D2322" s="27">
        <v>43923</v>
      </c>
      <c r="E2322" s="26">
        <v>13710000</v>
      </c>
      <c r="F2322" s="26">
        <f t="shared" si="36"/>
        <v>13.71</v>
      </c>
      <c r="G2322" t="s">
        <v>397</v>
      </c>
    </row>
    <row r="2323" spans="1:7" x14ac:dyDescent="0.2">
      <c r="A2323" s="27">
        <v>43767</v>
      </c>
      <c r="B2323" s="27">
        <v>43769</v>
      </c>
      <c r="C2323" t="s">
        <v>331</v>
      </c>
      <c r="D2323" s="27">
        <v>44576</v>
      </c>
      <c r="E2323" s="26">
        <v>10694500</v>
      </c>
      <c r="F2323" s="26">
        <f t="shared" si="36"/>
        <v>10.6945</v>
      </c>
      <c r="G2323" t="s">
        <v>396</v>
      </c>
    </row>
    <row r="2324" spans="1:7" x14ac:dyDescent="0.2">
      <c r="A2324" s="27">
        <v>43767</v>
      </c>
      <c r="B2324" s="27">
        <v>43769</v>
      </c>
      <c r="C2324" t="s">
        <v>844</v>
      </c>
      <c r="D2324" s="27">
        <v>45580</v>
      </c>
      <c r="E2324" s="26">
        <v>7129500</v>
      </c>
      <c r="F2324" s="26">
        <f t="shared" si="36"/>
        <v>7.1295000000000002</v>
      </c>
      <c r="G2324" t="s">
        <v>396</v>
      </c>
    </row>
    <row r="2325" spans="1:7" x14ac:dyDescent="0.2">
      <c r="A2325" s="27">
        <v>43767</v>
      </c>
      <c r="B2325" s="27">
        <v>43769</v>
      </c>
      <c r="C2325" t="s">
        <v>777</v>
      </c>
      <c r="D2325" s="27">
        <v>49049</v>
      </c>
      <c r="E2325" s="26">
        <v>3211500</v>
      </c>
      <c r="F2325" s="26">
        <f t="shared" si="36"/>
        <v>3.2115</v>
      </c>
      <c r="G2325" t="s">
        <v>396</v>
      </c>
    </row>
    <row r="2326" spans="1:7" x14ac:dyDescent="0.2">
      <c r="A2326" s="27">
        <v>43767</v>
      </c>
      <c r="B2326" s="27">
        <v>43769</v>
      </c>
      <c r="C2326" t="s">
        <v>670</v>
      </c>
      <c r="D2326" s="27">
        <v>53888</v>
      </c>
      <c r="E2326" s="26">
        <v>1170900</v>
      </c>
      <c r="F2326" s="26">
        <f t="shared" si="36"/>
        <v>1.1709000000000001</v>
      </c>
      <c r="G2326" t="s">
        <v>396</v>
      </c>
    </row>
    <row r="2327" spans="1:7" x14ac:dyDescent="0.2">
      <c r="A2327" s="27">
        <v>43768</v>
      </c>
      <c r="B2327" s="27">
        <v>43768</v>
      </c>
      <c r="C2327" t="s">
        <v>848</v>
      </c>
      <c r="D2327" s="27">
        <v>44849</v>
      </c>
      <c r="E2327" s="26">
        <v>8213531</v>
      </c>
      <c r="F2327" s="26">
        <f t="shared" si="36"/>
        <v>8.2135309999999997</v>
      </c>
      <c r="G2327" t="s">
        <v>105</v>
      </c>
    </row>
    <row r="2328" spans="1:7" x14ac:dyDescent="0.2">
      <c r="A2328" s="27">
        <v>43774</v>
      </c>
      <c r="B2328" s="27">
        <v>43776</v>
      </c>
      <c r="C2328" t="s">
        <v>849</v>
      </c>
      <c r="D2328" s="27">
        <v>43867</v>
      </c>
      <c r="E2328" s="26">
        <v>12060000</v>
      </c>
      <c r="F2328" s="26">
        <f t="shared" si="36"/>
        <v>12.06</v>
      </c>
      <c r="G2328" t="s">
        <v>323</v>
      </c>
    </row>
    <row r="2329" spans="1:7" x14ac:dyDescent="0.2">
      <c r="A2329" s="27">
        <v>43774</v>
      </c>
      <c r="B2329" s="27">
        <v>43776</v>
      </c>
      <c r="C2329" t="s">
        <v>850</v>
      </c>
      <c r="D2329" s="27">
        <v>44141</v>
      </c>
      <c r="E2329" s="26">
        <v>11950000</v>
      </c>
      <c r="F2329" s="26">
        <f t="shared" si="36"/>
        <v>11.95</v>
      </c>
      <c r="G2329" t="s">
        <v>324</v>
      </c>
    </row>
    <row r="2330" spans="1:7" x14ac:dyDescent="0.2">
      <c r="A2330" s="27">
        <v>43774</v>
      </c>
      <c r="B2330" s="27">
        <v>43776</v>
      </c>
      <c r="C2330" t="s">
        <v>830</v>
      </c>
      <c r="D2330" s="27">
        <v>45823</v>
      </c>
      <c r="E2330" s="26">
        <v>8514000</v>
      </c>
      <c r="F2330" s="26">
        <f t="shared" si="36"/>
        <v>8.5139999999999993</v>
      </c>
      <c r="G2330" t="s">
        <v>103</v>
      </c>
    </row>
    <row r="2331" spans="1:7" x14ac:dyDescent="0.2">
      <c r="A2331" s="27">
        <v>43774</v>
      </c>
      <c r="B2331" s="27">
        <v>43776</v>
      </c>
      <c r="C2331" t="s">
        <v>831</v>
      </c>
      <c r="D2331" s="27">
        <v>47741</v>
      </c>
      <c r="E2331" s="26">
        <v>18021400</v>
      </c>
      <c r="F2331" s="26">
        <f t="shared" si="36"/>
        <v>18.0214</v>
      </c>
      <c r="G2331" t="s">
        <v>103</v>
      </c>
    </row>
    <row r="2332" spans="1:7" x14ac:dyDescent="0.2">
      <c r="A2332" s="27">
        <v>43774</v>
      </c>
      <c r="B2332" s="27">
        <v>43776</v>
      </c>
      <c r="C2332" t="s">
        <v>825</v>
      </c>
      <c r="D2332" s="27">
        <v>49475</v>
      </c>
      <c r="E2332" s="26">
        <v>4547300</v>
      </c>
      <c r="F2332" s="26">
        <f t="shared" si="36"/>
        <v>4.5472999999999999</v>
      </c>
      <c r="G2332" t="s">
        <v>103</v>
      </c>
    </row>
    <row r="2333" spans="1:7" x14ac:dyDescent="0.2">
      <c r="A2333" s="27">
        <v>43774</v>
      </c>
      <c r="B2333" s="27">
        <v>43776</v>
      </c>
      <c r="C2333" t="s">
        <v>851</v>
      </c>
      <c r="D2333" s="27">
        <v>51241</v>
      </c>
      <c r="E2333" s="26">
        <v>10484100</v>
      </c>
      <c r="F2333" s="26">
        <f t="shared" si="36"/>
        <v>10.4841</v>
      </c>
      <c r="G2333" t="s">
        <v>103</v>
      </c>
    </row>
    <row r="2334" spans="1:7" x14ac:dyDescent="0.2">
      <c r="A2334" s="27">
        <v>43774</v>
      </c>
      <c r="B2334" s="27">
        <v>43776</v>
      </c>
      <c r="C2334" t="s">
        <v>680</v>
      </c>
      <c r="D2334" s="27">
        <v>54193</v>
      </c>
      <c r="E2334" s="26">
        <v>2393900</v>
      </c>
      <c r="F2334" s="26">
        <f t="shared" si="36"/>
        <v>2.3938999999999999</v>
      </c>
      <c r="G2334" t="s">
        <v>103</v>
      </c>
    </row>
    <row r="2335" spans="1:7" x14ac:dyDescent="0.2">
      <c r="A2335" s="27">
        <v>43781</v>
      </c>
      <c r="B2335" s="27">
        <v>43783</v>
      </c>
      <c r="C2335" t="s">
        <v>807</v>
      </c>
      <c r="D2335" s="27">
        <v>43966</v>
      </c>
      <c r="E2335" s="26">
        <v>8545000</v>
      </c>
      <c r="F2335" s="26">
        <f t="shared" si="36"/>
        <v>8.5449999999999999</v>
      </c>
      <c r="G2335" t="s">
        <v>397</v>
      </c>
    </row>
    <row r="2336" spans="1:7" x14ac:dyDescent="0.2">
      <c r="A2336" s="27">
        <v>43781</v>
      </c>
      <c r="B2336" s="27">
        <v>43783</v>
      </c>
      <c r="C2336" t="s">
        <v>331</v>
      </c>
      <c r="D2336" s="27">
        <v>44576</v>
      </c>
      <c r="E2336" s="26">
        <v>8474000</v>
      </c>
      <c r="F2336" s="26">
        <f t="shared" si="36"/>
        <v>8.4740000000000002</v>
      </c>
      <c r="G2336" t="s">
        <v>396</v>
      </c>
    </row>
    <row r="2337" spans="1:7" x14ac:dyDescent="0.2">
      <c r="A2337" s="27">
        <v>43781</v>
      </c>
      <c r="B2337" s="27">
        <v>43783</v>
      </c>
      <c r="C2337" t="s">
        <v>844</v>
      </c>
      <c r="D2337" s="27">
        <v>45580</v>
      </c>
      <c r="E2337" s="26">
        <v>5832000</v>
      </c>
      <c r="F2337" s="26">
        <f t="shared" si="36"/>
        <v>5.8319999999999999</v>
      </c>
      <c r="G2337" t="s">
        <v>396</v>
      </c>
    </row>
    <row r="2338" spans="1:7" x14ac:dyDescent="0.2">
      <c r="A2338" s="27">
        <v>43781</v>
      </c>
      <c r="B2338" s="27">
        <v>43783</v>
      </c>
      <c r="C2338" t="s">
        <v>777</v>
      </c>
      <c r="D2338" s="27">
        <v>49049</v>
      </c>
      <c r="E2338" s="26">
        <v>1116000</v>
      </c>
      <c r="F2338" s="26">
        <f t="shared" si="36"/>
        <v>1.1160000000000001</v>
      </c>
      <c r="G2338" t="s">
        <v>396</v>
      </c>
    </row>
    <row r="2339" spans="1:7" x14ac:dyDescent="0.2">
      <c r="A2339" s="27">
        <v>43781</v>
      </c>
      <c r="B2339" s="27">
        <v>43783</v>
      </c>
      <c r="C2339" t="s">
        <v>410</v>
      </c>
      <c r="D2339" s="27">
        <v>52336</v>
      </c>
      <c r="E2339" s="26">
        <v>357000</v>
      </c>
      <c r="F2339" s="26">
        <f t="shared" si="36"/>
        <v>0.35699999999999998</v>
      </c>
      <c r="G2339" t="s">
        <v>396</v>
      </c>
    </row>
    <row r="2340" spans="1:7" x14ac:dyDescent="0.2">
      <c r="A2340" s="27">
        <v>43788</v>
      </c>
      <c r="B2340" s="27">
        <v>43790</v>
      </c>
      <c r="C2340" t="s">
        <v>852</v>
      </c>
      <c r="D2340" s="27">
        <v>43881</v>
      </c>
      <c r="E2340" s="26">
        <v>4130000</v>
      </c>
      <c r="F2340" s="26">
        <f t="shared" si="36"/>
        <v>4.13</v>
      </c>
      <c r="G2340" t="s">
        <v>323</v>
      </c>
    </row>
    <row r="2341" spans="1:7" x14ac:dyDescent="0.2">
      <c r="A2341" s="27">
        <v>43788</v>
      </c>
      <c r="B2341" s="27">
        <v>43790</v>
      </c>
      <c r="C2341" t="s">
        <v>853</v>
      </c>
      <c r="D2341" s="27">
        <v>44057</v>
      </c>
      <c r="E2341" s="26">
        <v>5775000</v>
      </c>
      <c r="F2341" s="26">
        <f t="shared" si="36"/>
        <v>5.7750000000000004</v>
      </c>
      <c r="G2341" t="s">
        <v>324</v>
      </c>
    </row>
    <row r="2342" spans="1:7" x14ac:dyDescent="0.2">
      <c r="A2342" s="27">
        <v>43788</v>
      </c>
      <c r="B2342" s="27">
        <v>43790</v>
      </c>
      <c r="C2342" t="s">
        <v>830</v>
      </c>
      <c r="D2342" s="27">
        <v>45823</v>
      </c>
      <c r="E2342" s="26">
        <v>8217500</v>
      </c>
      <c r="F2342" s="26">
        <f t="shared" si="36"/>
        <v>8.2174999999999994</v>
      </c>
      <c r="G2342" t="s">
        <v>103</v>
      </c>
    </row>
    <row r="2343" spans="1:7" x14ac:dyDescent="0.2">
      <c r="A2343" s="27">
        <v>43788</v>
      </c>
      <c r="B2343" s="27">
        <v>43790</v>
      </c>
      <c r="C2343" t="s">
        <v>831</v>
      </c>
      <c r="D2343" s="27">
        <v>47741</v>
      </c>
      <c r="E2343" s="26">
        <v>14386500</v>
      </c>
      <c r="F2343" s="26">
        <f t="shared" si="36"/>
        <v>14.3865</v>
      </c>
      <c r="G2343" t="s">
        <v>103</v>
      </c>
    </row>
    <row r="2344" spans="1:7" x14ac:dyDescent="0.2">
      <c r="A2344" s="27">
        <v>43788</v>
      </c>
      <c r="B2344" s="27">
        <v>43790</v>
      </c>
      <c r="C2344" t="s">
        <v>825</v>
      </c>
      <c r="D2344" s="27">
        <v>49475</v>
      </c>
      <c r="E2344" s="26">
        <v>3575800</v>
      </c>
      <c r="F2344" s="26">
        <f t="shared" si="36"/>
        <v>3.5758000000000001</v>
      </c>
      <c r="G2344" t="s">
        <v>103</v>
      </c>
    </row>
    <row r="2345" spans="1:7" x14ac:dyDescent="0.2">
      <c r="A2345" s="27">
        <v>43788</v>
      </c>
      <c r="B2345" s="27">
        <v>43790</v>
      </c>
      <c r="C2345" t="s">
        <v>851</v>
      </c>
      <c r="D2345" s="27">
        <v>51241</v>
      </c>
      <c r="E2345" s="26">
        <v>4594400</v>
      </c>
      <c r="F2345" s="26">
        <f t="shared" si="36"/>
        <v>4.5944000000000003</v>
      </c>
      <c r="G2345" t="s">
        <v>103</v>
      </c>
    </row>
    <row r="2346" spans="1:7" x14ac:dyDescent="0.2">
      <c r="A2346" s="27">
        <v>43788</v>
      </c>
      <c r="B2346" s="27">
        <v>43790</v>
      </c>
      <c r="C2346" t="s">
        <v>680</v>
      </c>
      <c r="D2346" s="27">
        <v>54193</v>
      </c>
      <c r="E2346" s="26">
        <v>1327700</v>
      </c>
      <c r="F2346" s="26">
        <f t="shared" si="36"/>
        <v>1.3277000000000001</v>
      </c>
      <c r="G2346" t="s">
        <v>103</v>
      </c>
    </row>
    <row r="2347" spans="1:7" x14ac:dyDescent="0.2">
      <c r="A2347" s="27">
        <v>43795</v>
      </c>
      <c r="B2347" s="27">
        <v>43797</v>
      </c>
      <c r="C2347" t="s">
        <v>807</v>
      </c>
      <c r="D2347" s="27">
        <v>43966</v>
      </c>
      <c r="E2347" s="26">
        <v>6940000</v>
      </c>
      <c r="F2347" s="26">
        <f t="shared" si="36"/>
        <v>6.94</v>
      </c>
      <c r="G2347" t="s">
        <v>397</v>
      </c>
    </row>
    <row r="2348" spans="1:7" x14ac:dyDescent="0.2">
      <c r="A2348" s="27">
        <v>43795</v>
      </c>
      <c r="B2348" s="27">
        <v>43797</v>
      </c>
      <c r="C2348" t="s">
        <v>331</v>
      </c>
      <c r="D2348" s="27">
        <v>44576</v>
      </c>
      <c r="E2348" s="26">
        <v>5631000</v>
      </c>
      <c r="F2348" s="26">
        <f t="shared" si="36"/>
        <v>5.6310000000000002</v>
      </c>
      <c r="G2348" t="s">
        <v>396</v>
      </c>
    </row>
    <row r="2349" spans="1:7" x14ac:dyDescent="0.2">
      <c r="A2349" s="27">
        <v>43795</v>
      </c>
      <c r="B2349" s="27">
        <v>43797</v>
      </c>
      <c r="C2349" t="s">
        <v>844</v>
      </c>
      <c r="D2349" s="27">
        <v>45580</v>
      </c>
      <c r="E2349" s="26">
        <v>2344500</v>
      </c>
      <c r="F2349" s="26">
        <f t="shared" si="36"/>
        <v>2.3445</v>
      </c>
      <c r="G2349" t="s">
        <v>396</v>
      </c>
    </row>
    <row r="2350" spans="1:7" x14ac:dyDescent="0.2">
      <c r="A2350" s="27">
        <v>43795</v>
      </c>
      <c r="B2350" s="27">
        <v>43797</v>
      </c>
      <c r="C2350" t="s">
        <v>777</v>
      </c>
      <c r="D2350" s="27">
        <v>49049</v>
      </c>
      <c r="E2350" s="26">
        <v>853500</v>
      </c>
      <c r="F2350" s="26">
        <f t="shared" si="36"/>
        <v>0.85350000000000004</v>
      </c>
      <c r="G2350" t="s">
        <v>396</v>
      </c>
    </row>
    <row r="2351" spans="1:7" x14ac:dyDescent="0.2">
      <c r="A2351" s="27">
        <v>43795</v>
      </c>
      <c r="B2351" s="27">
        <v>43797</v>
      </c>
      <c r="C2351" t="s">
        <v>670</v>
      </c>
      <c r="D2351" s="27">
        <v>53888</v>
      </c>
      <c r="E2351" s="26">
        <v>3741700</v>
      </c>
      <c r="F2351" s="26">
        <f t="shared" si="36"/>
        <v>3.7416999999999998</v>
      </c>
      <c r="G2351" t="s">
        <v>396</v>
      </c>
    </row>
    <row r="2352" spans="1:7" x14ac:dyDescent="0.2">
      <c r="A2352" s="27">
        <v>43795</v>
      </c>
      <c r="B2352" s="27">
        <v>43797</v>
      </c>
      <c r="C2352" t="s">
        <v>854</v>
      </c>
      <c r="D2352" s="27">
        <v>44510</v>
      </c>
      <c r="E2352" s="26">
        <v>1459880</v>
      </c>
      <c r="F2352" s="26">
        <f t="shared" si="36"/>
        <v>1.4598800000000001</v>
      </c>
      <c r="G2352" t="s">
        <v>623</v>
      </c>
    </row>
    <row r="2353" spans="1:7" x14ac:dyDescent="0.2">
      <c r="A2353" s="27">
        <v>43837</v>
      </c>
      <c r="B2353" s="27">
        <v>43839</v>
      </c>
      <c r="C2353" t="s">
        <v>799</v>
      </c>
      <c r="D2353" s="27">
        <v>43931</v>
      </c>
      <c r="E2353" s="26">
        <v>13200000</v>
      </c>
      <c r="F2353" s="26">
        <f t="shared" si="36"/>
        <v>13.2</v>
      </c>
      <c r="G2353" t="s">
        <v>324</v>
      </c>
    </row>
    <row r="2354" spans="1:7" x14ac:dyDescent="0.2">
      <c r="A2354" s="27">
        <v>43837</v>
      </c>
      <c r="B2354" s="27">
        <v>43839</v>
      </c>
      <c r="C2354" t="s">
        <v>857</v>
      </c>
      <c r="D2354" s="27">
        <v>44204</v>
      </c>
      <c r="E2354" s="26">
        <v>12440000</v>
      </c>
      <c r="F2354" s="26">
        <f t="shared" si="36"/>
        <v>12.44</v>
      </c>
      <c r="G2354" t="s">
        <v>324</v>
      </c>
    </row>
    <row r="2355" spans="1:7" x14ac:dyDescent="0.2">
      <c r="A2355" s="27">
        <v>43837</v>
      </c>
      <c r="B2355" s="27">
        <v>43839</v>
      </c>
      <c r="C2355" t="s">
        <v>830</v>
      </c>
      <c r="D2355" s="27">
        <v>45823</v>
      </c>
      <c r="E2355" s="26">
        <v>17034400</v>
      </c>
      <c r="F2355" s="26">
        <f t="shared" si="36"/>
        <v>17.034400000000002</v>
      </c>
      <c r="G2355" t="s">
        <v>103</v>
      </c>
    </row>
    <row r="2356" spans="1:7" x14ac:dyDescent="0.2">
      <c r="A2356" s="27">
        <v>43837</v>
      </c>
      <c r="B2356" s="27">
        <v>43839</v>
      </c>
      <c r="C2356" t="s">
        <v>831</v>
      </c>
      <c r="D2356" s="27">
        <v>47741</v>
      </c>
      <c r="E2356" s="26">
        <v>28785500</v>
      </c>
      <c r="F2356" s="26">
        <f t="shared" si="36"/>
        <v>28.785499999999999</v>
      </c>
      <c r="G2356" t="s">
        <v>103</v>
      </c>
    </row>
    <row r="2357" spans="1:7" x14ac:dyDescent="0.2">
      <c r="A2357" s="27">
        <v>43837</v>
      </c>
      <c r="B2357" s="27">
        <v>43839</v>
      </c>
      <c r="C2357" t="s">
        <v>825</v>
      </c>
      <c r="D2357" s="27">
        <v>49475</v>
      </c>
      <c r="E2357" s="26">
        <v>6050000</v>
      </c>
      <c r="F2357" s="26">
        <f t="shared" si="36"/>
        <v>6.05</v>
      </c>
      <c r="G2357" t="s">
        <v>103</v>
      </c>
    </row>
    <row r="2358" spans="1:7" x14ac:dyDescent="0.2">
      <c r="A2358" s="27">
        <v>43837</v>
      </c>
      <c r="B2358" s="27">
        <v>43839</v>
      </c>
      <c r="C2358" t="s">
        <v>851</v>
      </c>
      <c r="D2358" s="27">
        <v>51241</v>
      </c>
      <c r="E2358" s="26">
        <v>2412500</v>
      </c>
      <c r="F2358" s="26">
        <f t="shared" si="36"/>
        <v>2.4125000000000001</v>
      </c>
      <c r="G2358" t="s">
        <v>103</v>
      </c>
    </row>
    <row r="2359" spans="1:7" x14ac:dyDescent="0.2">
      <c r="A2359" s="27">
        <v>43837</v>
      </c>
      <c r="B2359" s="27">
        <v>43839</v>
      </c>
      <c r="C2359" t="s">
        <v>680</v>
      </c>
      <c r="D2359" s="27">
        <v>54193</v>
      </c>
      <c r="E2359" s="26">
        <v>1619800</v>
      </c>
      <c r="F2359" s="26">
        <f t="shared" si="36"/>
        <v>1.6197999999999999</v>
      </c>
      <c r="G2359" t="s">
        <v>103</v>
      </c>
    </row>
    <row r="2360" spans="1:7" x14ac:dyDescent="0.2">
      <c r="A2360" s="27">
        <v>43837</v>
      </c>
      <c r="B2360" s="27">
        <v>43847</v>
      </c>
      <c r="C2360" t="s">
        <v>858</v>
      </c>
      <c r="D2360" s="27">
        <v>47528</v>
      </c>
      <c r="E2360" s="26">
        <v>59020944.248000003</v>
      </c>
      <c r="F2360" s="26">
        <f t="shared" si="36"/>
        <v>59.020944248000006</v>
      </c>
      <c r="G2360" t="s">
        <v>855</v>
      </c>
    </row>
    <row r="2361" spans="1:7" x14ac:dyDescent="0.2">
      <c r="A2361" s="27">
        <v>43837</v>
      </c>
      <c r="B2361" s="27">
        <v>43847</v>
      </c>
      <c r="C2361" t="s">
        <v>859</v>
      </c>
      <c r="D2361" s="27">
        <v>54833</v>
      </c>
      <c r="E2361" s="26">
        <v>46078973.040000007</v>
      </c>
      <c r="F2361" s="26">
        <f t="shared" si="36"/>
        <v>46.078973040000008</v>
      </c>
      <c r="G2361" t="s">
        <v>855</v>
      </c>
    </row>
    <row r="2362" spans="1:7" x14ac:dyDescent="0.2">
      <c r="A2362" s="27">
        <v>43837</v>
      </c>
      <c r="B2362" s="27">
        <v>43847</v>
      </c>
      <c r="C2362" t="s">
        <v>860</v>
      </c>
      <c r="D2362" s="27">
        <v>46432</v>
      </c>
      <c r="E2362" s="26">
        <v>67501671.93979001</v>
      </c>
      <c r="F2362" s="26">
        <f t="shared" si="36"/>
        <v>67.501671939790015</v>
      </c>
      <c r="G2362" t="s">
        <v>505</v>
      </c>
    </row>
    <row r="2363" spans="1:7" x14ac:dyDescent="0.2">
      <c r="A2363" s="27">
        <v>43844</v>
      </c>
      <c r="B2363" s="27">
        <v>43846</v>
      </c>
      <c r="C2363" t="s">
        <v>861</v>
      </c>
      <c r="D2363" s="27">
        <v>44027</v>
      </c>
      <c r="E2363" s="26">
        <v>21150000</v>
      </c>
      <c r="F2363" s="26">
        <f t="shared" si="36"/>
        <v>21.15</v>
      </c>
      <c r="G2363" t="s">
        <v>397</v>
      </c>
    </row>
    <row r="2364" spans="1:7" x14ac:dyDescent="0.2">
      <c r="A2364" s="27">
        <v>43844</v>
      </c>
      <c r="B2364" s="27">
        <v>43846</v>
      </c>
      <c r="C2364" t="s">
        <v>331</v>
      </c>
      <c r="D2364" s="27">
        <v>44576</v>
      </c>
      <c r="E2364" s="26">
        <v>22182000</v>
      </c>
      <c r="F2364" s="26">
        <f t="shared" si="36"/>
        <v>22.181999999999999</v>
      </c>
      <c r="G2364" t="s">
        <v>396</v>
      </c>
    </row>
    <row r="2365" spans="1:7" x14ac:dyDescent="0.2">
      <c r="A2365" s="27">
        <v>43844</v>
      </c>
      <c r="B2365" s="27">
        <v>43846</v>
      </c>
      <c r="C2365" t="s">
        <v>844</v>
      </c>
      <c r="D2365" s="27">
        <v>45580</v>
      </c>
      <c r="E2365" s="26">
        <v>12431000</v>
      </c>
      <c r="F2365" s="26">
        <f t="shared" si="36"/>
        <v>12.430999999999999</v>
      </c>
      <c r="G2365" t="s">
        <v>396</v>
      </c>
    </row>
    <row r="2366" spans="1:7" x14ac:dyDescent="0.2">
      <c r="A2366" s="27">
        <v>43844</v>
      </c>
      <c r="B2366" s="27">
        <v>43846</v>
      </c>
      <c r="C2366" t="s">
        <v>410</v>
      </c>
      <c r="D2366" s="27">
        <v>52336</v>
      </c>
      <c r="E2366" s="26">
        <v>3380000</v>
      </c>
      <c r="F2366" s="26">
        <f t="shared" si="36"/>
        <v>3.38</v>
      </c>
      <c r="G2366" t="s">
        <v>396</v>
      </c>
    </row>
    <row r="2367" spans="1:7" x14ac:dyDescent="0.2">
      <c r="A2367" s="27">
        <v>43851</v>
      </c>
      <c r="B2367" s="27">
        <v>43853</v>
      </c>
      <c r="C2367" t="s">
        <v>862</v>
      </c>
      <c r="D2367" s="27">
        <v>43943</v>
      </c>
      <c r="E2367" s="26">
        <v>21990000</v>
      </c>
      <c r="F2367" s="26">
        <f t="shared" si="36"/>
        <v>21.99</v>
      </c>
      <c r="G2367" t="s">
        <v>323</v>
      </c>
    </row>
    <row r="2368" spans="1:7" x14ac:dyDescent="0.2">
      <c r="A2368" s="27">
        <v>43851</v>
      </c>
      <c r="B2368" s="27">
        <v>43853</v>
      </c>
      <c r="C2368" t="s">
        <v>857</v>
      </c>
      <c r="D2368" s="27">
        <v>44204</v>
      </c>
      <c r="E2368" s="26">
        <v>21490000</v>
      </c>
      <c r="F2368" s="26">
        <f t="shared" si="36"/>
        <v>21.49</v>
      </c>
      <c r="G2368" t="s">
        <v>324</v>
      </c>
    </row>
    <row r="2369" spans="1:7" x14ac:dyDescent="0.2">
      <c r="A2369" s="27">
        <v>43851</v>
      </c>
      <c r="B2369" s="27">
        <v>43853</v>
      </c>
      <c r="C2369" t="s">
        <v>830</v>
      </c>
      <c r="D2369" s="27">
        <v>45823</v>
      </c>
      <c r="E2369" s="26">
        <v>16649800</v>
      </c>
      <c r="F2369" s="26">
        <f t="shared" si="36"/>
        <v>16.649799999999999</v>
      </c>
      <c r="G2369" t="s">
        <v>103</v>
      </c>
    </row>
    <row r="2370" spans="1:7" x14ac:dyDescent="0.2">
      <c r="A2370" s="27">
        <v>43851</v>
      </c>
      <c r="B2370" s="27">
        <v>43853</v>
      </c>
      <c r="C2370" t="s">
        <v>831</v>
      </c>
      <c r="D2370" s="27">
        <v>47741</v>
      </c>
      <c r="E2370" s="26">
        <v>17223000</v>
      </c>
      <c r="F2370" s="26">
        <f t="shared" si="36"/>
        <v>17.222999999999999</v>
      </c>
      <c r="G2370" t="s">
        <v>103</v>
      </c>
    </row>
    <row r="2371" spans="1:7" x14ac:dyDescent="0.2">
      <c r="A2371" s="27">
        <v>43851</v>
      </c>
      <c r="B2371" s="27">
        <v>43853</v>
      </c>
      <c r="C2371" t="s">
        <v>825</v>
      </c>
      <c r="D2371" s="27">
        <v>49475</v>
      </c>
      <c r="E2371" s="26">
        <v>5407000</v>
      </c>
      <c r="F2371" s="26">
        <f t="shared" ref="F2371:F2434" si="37">E2371/1000000</f>
        <v>5.407</v>
      </c>
      <c r="G2371" t="s">
        <v>103</v>
      </c>
    </row>
    <row r="2372" spans="1:7" x14ac:dyDescent="0.2">
      <c r="A2372" s="27">
        <v>43851</v>
      </c>
      <c r="B2372" s="27">
        <v>43853</v>
      </c>
      <c r="C2372" t="s">
        <v>851</v>
      </c>
      <c r="D2372" s="27">
        <v>51241</v>
      </c>
      <c r="E2372" s="26">
        <v>6910300</v>
      </c>
      <c r="F2372" s="26">
        <f t="shared" si="37"/>
        <v>6.9103000000000003</v>
      </c>
      <c r="G2372" t="s">
        <v>103</v>
      </c>
    </row>
    <row r="2373" spans="1:7" x14ac:dyDescent="0.2">
      <c r="A2373" s="27">
        <v>43851</v>
      </c>
      <c r="B2373" s="27">
        <v>43853</v>
      </c>
      <c r="C2373" t="s">
        <v>680</v>
      </c>
      <c r="D2373" s="27">
        <v>54193</v>
      </c>
      <c r="E2373" s="26">
        <v>5309600</v>
      </c>
      <c r="F2373" s="26">
        <f t="shared" si="37"/>
        <v>5.3095999999999997</v>
      </c>
      <c r="G2373" t="s">
        <v>103</v>
      </c>
    </row>
    <row r="2374" spans="1:7" x14ac:dyDescent="0.2">
      <c r="A2374" s="27">
        <v>43858</v>
      </c>
      <c r="B2374" s="27">
        <v>43860</v>
      </c>
      <c r="C2374" t="s">
        <v>861</v>
      </c>
      <c r="D2374" s="27">
        <v>44027</v>
      </c>
      <c r="E2374" s="26">
        <v>19075000</v>
      </c>
      <c r="F2374" s="26">
        <f t="shared" si="37"/>
        <v>19.074999999999999</v>
      </c>
      <c r="G2374" t="s">
        <v>397</v>
      </c>
    </row>
    <row r="2375" spans="1:7" x14ac:dyDescent="0.2">
      <c r="A2375" s="27">
        <v>43858</v>
      </c>
      <c r="B2375" s="27">
        <v>43860</v>
      </c>
      <c r="C2375" t="s">
        <v>331</v>
      </c>
      <c r="D2375" s="27">
        <v>44576</v>
      </c>
      <c r="E2375" s="26">
        <v>12236000</v>
      </c>
      <c r="F2375" s="26">
        <f t="shared" si="37"/>
        <v>12.236000000000001</v>
      </c>
      <c r="G2375" t="s">
        <v>396</v>
      </c>
    </row>
    <row r="2376" spans="1:7" x14ac:dyDescent="0.2">
      <c r="A2376" s="27">
        <v>43858</v>
      </c>
      <c r="B2376" s="27">
        <v>43860</v>
      </c>
      <c r="C2376" t="s">
        <v>844</v>
      </c>
      <c r="D2376" s="27">
        <v>45580</v>
      </c>
      <c r="E2376" s="26">
        <v>9227000</v>
      </c>
      <c r="F2376" s="26">
        <f t="shared" si="37"/>
        <v>9.2270000000000003</v>
      </c>
      <c r="G2376" t="s">
        <v>396</v>
      </c>
    </row>
    <row r="2377" spans="1:7" x14ac:dyDescent="0.2">
      <c r="A2377" s="27">
        <v>43858</v>
      </c>
      <c r="B2377" s="27">
        <v>43860</v>
      </c>
      <c r="C2377" t="s">
        <v>410</v>
      </c>
      <c r="D2377" s="27">
        <v>52336</v>
      </c>
      <c r="E2377" s="26">
        <v>1988600</v>
      </c>
      <c r="F2377" s="26">
        <f t="shared" si="37"/>
        <v>1.9885999999999999</v>
      </c>
      <c r="G2377" t="s">
        <v>396</v>
      </c>
    </row>
    <row r="2378" spans="1:7" x14ac:dyDescent="0.2">
      <c r="A2378" s="27">
        <v>43858</v>
      </c>
      <c r="B2378" s="27">
        <v>43860</v>
      </c>
      <c r="C2378" t="s">
        <v>670</v>
      </c>
      <c r="D2378" s="27">
        <v>17363</v>
      </c>
      <c r="E2378" s="26">
        <v>4388200</v>
      </c>
      <c r="F2378" s="26">
        <f t="shared" si="37"/>
        <v>4.3882000000000003</v>
      </c>
      <c r="G2378" t="s">
        <v>396</v>
      </c>
    </row>
    <row r="2379" spans="1:7" x14ac:dyDescent="0.2">
      <c r="A2379" s="27">
        <v>43865</v>
      </c>
      <c r="B2379" s="27">
        <v>43867</v>
      </c>
      <c r="C2379" t="s">
        <v>805</v>
      </c>
      <c r="D2379" s="27">
        <v>43959</v>
      </c>
      <c r="E2379" s="26">
        <v>16160000</v>
      </c>
      <c r="F2379" s="26">
        <f t="shared" si="37"/>
        <v>16.16</v>
      </c>
      <c r="G2379" t="s">
        <v>324</v>
      </c>
    </row>
    <row r="2380" spans="1:7" x14ac:dyDescent="0.2">
      <c r="A2380" s="27">
        <v>43865</v>
      </c>
      <c r="B2380" s="27">
        <v>43867</v>
      </c>
      <c r="C2380" t="s">
        <v>863</v>
      </c>
      <c r="D2380" s="27">
        <v>44232</v>
      </c>
      <c r="E2380" s="26">
        <v>18800000</v>
      </c>
      <c r="F2380" s="26">
        <f t="shared" si="37"/>
        <v>18.8</v>
      </c>
      <c r="G2380" t="s">
        <v>324</v>
      </c>
    </row>
    <row r="2381" spans="1:7" x14ac:dyDescent="0.2">
      <c r="A2381" s="27">
        <v>43865</v>
      </c>
      <c r="B2381" s="27">
        <v>43867</v>
      </c>
      <c r="C2381" t="s">
        <v>830</v>
      </c>
      <c r="D2381" s="27">
        <v>45823</v>
      </c>
      <c r="E2381" s="26">
        <v>19996000</v>
      </c>
      <c r="F2381" s="26">
        <f t="shared" si="37"/>
        <v>19.995999999999999</v>
      </c>
      <c r="G2381" t="s">
        <v>103</v>
      </c>
    </row>
    <row r="2382" spans="1:7" x14ac:dyDescent="0.2">
      <c r="A2382" s="27">
        <v>43865</v>
      </c>
      <c r="B2382" s="27">
        <v>43867</v>
      </c>
      <c r="C2382" t="s">
        <v>831</v>
      </c>
      <c r="D2382" s="27">
        <v>47741</v>
      </c>
      <c r="E2382" s="26">
        <v>24167000</v>
      </c>
      <c r="F2382" s="26">
        <f t="shared" si="37"/>
        <v>24.167000000000002</v>
      </c>
      <c r="G2382" t="s">
        <v>103</v>
      </c>
    </row>
    <row r="2383" spans="1:7" x14ac:dyDescent="0.2">
      <c r="A2383" s="27">
        <v>43865</v>
      </c>
      <c r="B2383" s="27">
        <v>43867</v>
      </c>
      <c r="C2383" t="s">
        <v>825</v>
      </c>
      <c r="D2383" s="27">
        <v>49475</v>
      </c>
      <c r="E2383" s="26">
        <v>9931100</v>
      </c>
      <c r="F2383" s="26">
        <f t="shared" si="37"/>
        <v>9.9311000000000007</v>
      </c>
      <c r="G2383" t="s">
        <v>103</v>
      </c>
    </row>
    <row r="2384" spans="1:7" x14ac:dyDescent="0.2">
      <c r="A2384" s="27">
        <v>43865</v>
      </c>
      <c r="B2384" s="27">
        <v>43867</v>
      </c>
      <c r="C2384" t="s">
        <v>851</v>
      </c>
      <c r="D2384" s="27">
        <v>51241</v>
      </c>
      <c r="E2384" s="26">
        <v>3912100</v>
      </c>
      <c r="F2384" s="26">
        <f t="shared" si="37"/>
        <v>3.9121000000000001</v>
      </c>
      <c r="G2384" t="s">
        <v>103</v>
      </c>
    </row>
    <row r="2385" spans="1:7" x14ac:dyDescent="0.2">
      <c r="A2385" s="27">
        <v>43865</v>
      </c>
      <c r="B2385" s="27">
        <v>43867</v>
      </c>
      <c r="C2385" t="s">
        <v>680</v>
      </c>
      <c r="D2385" s="27">
        <v>54193</v>
      </c>
      <c r="E2385" s="26">
        <v>3935200</v>
      </c>
      <c r="F2385" s="26">
        <f t="shared" si="37"/>
        <v>3.9352</v>
      </c>
      <c r="G2385" t="s">
        <v>103</v>
      </c>
    </row>
    <row r="2386" spans="1:7" x14ac:dyDescent="0.2">
      <c r="A2386" s="27">
        <v>43872</v>
      </c>
      <c r="B2386" s="27">
        <v>43874</v>
      </c>
      <c r="C2386" t="s">
        <v>864</v>
      </c>
      <c r="D2386" s="27">
        <v>44027</v>
      </c>
      <c r="E2386" s="26">
        <v>22010000</v>
      </c>
      <c r="F2386" s="26">
        <f t="shared" si="37"/>
        <v>22.01</v>
      </c>
      <c r="G2386" t="s">
        <v>397</v>
      </c>
    </row>
    <row r="2387" spans="1:7" x14ac:dyDescent="0.2">
      <c r="A2387" s="27">
        <v>43872</v>
      </c>
      <c r="B2387" s="27">
        <v>43874</v>
      </c>
      <c r="C2387" t="s">
        <v>331</v>
      </c>
      <c r="D2387" s="27">
        <v>44576</v>
      </c>
      <c r="E2387" s="26">
        <v>28707000</v>
      </c>
      <c r="F2387" s="26">
        <f t="shared" si="37"/>
        <v>28.707000000000001</v>
      </c>
      <c r="G2387" t="s">
        <v>396</v>
      </c>
    </row>
    <row r="2388" spans="1:7" x14ac:dyDescent="0.2">
      <c r="A2388" s="27">
        <v>43872</v>
      </c>
      <c r="B2388" s="27">
        <v>43874</v>
      </c>
      <c r="C2388" t="s">
        <v>844</v>
      </c>
      <c r="D2388" s="27">
        <v>45580</v>
      </c>
      <c r="E2388" s="26">
        <v>15111000</v>
      </c>
      <c r="F2388" s="26">
        <f t="shared" si="37"/>
        <v>15.111000000000001</v>
      </c>
      <c r="G2388" t="s">
        <v>396</v>
      </c>
    </row>
    <row r="2389" spans="1:7" x14ac:dyDescent="0.2">
      <c r="A2389" s="27">
        <v>43872</v>
      </c>
      <c r="B2389" s="27">
        <v>43874</v>
      </c>
      <c r="C2389" t="s">
        <v>410</v>
      </c>
      <c r="D2389" s="27">
        <v>52336</v>
      </c>
      <c r="E2389" s="26">
        <v>3746800</v>
      </c>
      <c r="F2389" s="26">
        <f t="shared" si="37"/>
        <v>3.7467999999999999</v>
      </c>
      <c r="G2389" t="s">
        <v>396</v>
      </c>
    </row>
    <row r="2390" spans="1:7" x14ac:dyDescent="0.2">
      <c r="A2390" s="27">
        <v>43879</v>
      </c>
      <c r="B2390" s="27">
        <v>43881</v>
      </c>
      <c r="C2390" t="s">
        <v>865</v>
      </c>
      <c r="D2390" s="27">
        <v>43970</v>
      </c>
      <c r="E2390" s="26">
        <v>15740000</v>
      </c>
      <c r="F2390" s="26">
        <f t="shared" si="37"/>
        <v>15.74</v>
      </c>
      <c r="G2390" t="s">
        <v>323</v>
      </c>
    </row>
    <row r="2391" spans="1:7" x14ac:dyDescent="0.2">
      <c r="A2391" s="27">
        <v>43879</v>
      </c>
      <c r="B2391" s="27">
        <v>43881</v>
      </c>
      <c r="C2391" t="s">
        <v>863</v>
      </c>
      <c r="D2391" s="27">
        <v>44232</v>
      </c>
      <c r="E2391" s="26">
        <v>17700000</v>
      </c>
      <c r="F2391" s="26">
        <f t="shared" si="37"/>
        <v>17.7</v>
      </c>
      <c r="G2391" t="s">
        <v>324</v>
      </c>
    </row>
    <row r="2392" spans="1:7" x14ac:dyDescent="0.2">
      <c r="A2392" s="27">
        <v>43879</v>
      </c>
      <c r="B2392" s="27">
        <v>43881</v>
      </c>
      <c r="C2392" t="s">
        <v>830</v>
      </c>
      <c r="D2392" s="27">
        <v>45823</v>
      </c>
      <c r="E2392" s="26">
        <v>37244000</v>
      </c>
      <c r="F2392" s="26">
        <f t="shared" si="37"/>
        <v>37.244</v>
      </c>
      <c r="G2392" t="s">
        <v>103</v>
      </c>
    </row>
    <row r="2393" spans="1:7" x14ac:dyDescent="0.2">
      <c r="A2393" s="27">
        <v>43879</v>
      </c>
      <c r="B2393" s="27">
        <v>43881</v>
      </c>
      <c r="C2393" t="s">
        <v>831</v>
      </c>
      <c r="D2393" s="27">
        <v>47741</v>
      </c>
      <c r="E2393" s="26">
        <v>25261000</v>
      </c>
      <c r="F2393" s="26">
        <f t="shared" si="37"/>
        <v>25.260999999999999</v>
      </c>
      <c r="G2393" t="s">
        <v>103</v>
      </c>
    </row>
    <row r="2394" spans="1:7" x14ac:dyDescent="0.2">
      <c r="A2394" s="27">
        <v>43879</v>
      </c>
      <c r="B2394" s="27">
        <v>43881</v>
      </c>
      <c r="C2394" t="s">
        <v>825</v>
      </c>
      <c r="D2394" s="27">
        <v>49475</v>
      </c>
      <c r="E2394" s="26">
        <v>16795700</v>
      </c>
      <c r="F2394" s="26">
        <f t="shared" si="37"/>
        <v>16.7957</v>
      </c>
      <c r="G2394" t="s">
        <v>103</v>
      </c>
    </row>
    <row r="2395" spans="1:7" x14ac:dyDescent="0.2">
      <c r="A2395" s="27">
        <v>43879</v>
      </c>
      <c r="B2395" s="27">
        <v>43881</v>
      </c>
      <c r="C2395" t="s">
        <v>851</v>
      </c>
      <c r="D2395" s="27">
        <v>51241</v>
      </c>
      <c r="E2395" s="26">
        <v>9176000</v>
      </c>
      <c r="F2395" s="26">
        <f t="shared" si="37"/>
        <v>9.1760000000000002</v>
      </c>
      <c r="G2395" t="s">
        <v>103</v>
      </c>
    </row>
    <row r="2396" spans="1:7" x14ac:dyDescent="0.2">
      <c r="A2396" s="27">
        <v>43879</v>
      </c>
      <c r="B2396" s="27">
        <v>43881</v>
      </c>
      <c r="C2396" t="s">
        <v>680</v>
      </c>
      <c r="D2396" s="27">
        <v>54193</v>
      </c>
      <c r="E2396" s="26">
        <v>5203000</v>
      </c>
      <c r="F2396" s="26">
        <f t="shared" si="37"/>
        <v>5.2030000000000003</v>
      </c>
      <c r="G2396" t="s">
        <v>103</v>
      </c>
    </row>
    <row r="2397" spans="1:7" x14ac:dyDescent="0.2">
      <c r="A2397" s="27">
        <v>43880</v>
      </c>
      <c r="B2397" s="27">
        <v>43880</v>
      </c>
      <c r="C2397" t="s">
        <v>866</v>
      </c>
      <c r="D2397" s="27">
        <v>44602</v>
      </c>
      <c r="E2397" s="26">
        <v>2255246</v>
      </c>
      <c r="F2397" s="26">
        <f t="shared" si="37"/>
        <v>2.2552460000000001</v>
      </c>
      <c r="G2397" t="s">
        <v>504</v>
      </c>
    </row>
    <row r="2398" spans="1:7" x14ac:dyDescent="0.2">
      <c r="A2398" s="27">
        <v>43886</v>
      </c>
      <c r="B2398" s="27">
        <v>43888</v>
      </c>
      <c r="C2398" t="s">
        <v>864</v>
      </c>
      <c r="D2398" s="27">
        <v>44027</v>
      </c>
      <c r="E2398" s="26">
        <v>10830000</v>
      </c>
      <c r="F2398" s="26">
        <f t="shared" si="37"/>
        <v>10.83</v>
      </c>
      <c r="G2398" t="s">
        <v>397</v>
      </c>
    </row>
    <row r="2399" spans="1:7" x14ac:dyDescent="0.2">
      <c r="A2399" s="27">
        <v>43886</v>
      </c>
      <c r="B2399" s="27">
        <v>43888</v>
      </c>
      <c r="C2399" t="s">
        <v>331</v>
      </c>
      <c r="D2399" s="27">
        <v>44576</v>
      </c>
      <c r="E2399" s="26">
        <v>17975000</v>
      </c>
      <c r="F2399" s="26">
        <f t="shared" si="37"/>
        <v>17.975000000000001</v>
      </c>
      <c r="G2399" t="s">
        <v>396</v>
      </c>
    </row>
    <row r="2400" spans="1:7" x14ac:dyDescent="0.2">
      <c r="A2400" s="27">
        <v>43886</v>
      </c>
      <c r="B2400" s="27">
        <v>43888</v>
      </c>
      <c r="C2400" t="s">
        <v>844</v>
      </c>
      <c r="D2400" s="27">
        <v>45580</v>
      </c>
      <c r="E2400" s="26">
        <v>21139000</v>
      </c>
      <c r="F2400" s="26">
        <f t="shared" si="37"/>
        <v>21.138999999999999</v>
      </c>
      <c r="G2400" t="s">
        <v>396</v>
      </c>
    </row>
    <row r="2401" spans="1:7" x14ac:dyDescent="0.2">
      <c r="A2401" s="27">
        <v>43886</v>
      </c>
      <c r="B2401" s="27">
        <v>43888</v>
      </c>
      <c r="C2401" t="s">
        <v>410</v>
      </c>
      <c r="D2401" s="27">
        <v>52336</v>
      </c>
      <c r="E2401" s="26">
        <v>10600700</v>
      </c>
      <c r="F2401" s="26">
        <f t="shared" si="37"/>
        <v>10.6007</v>
      </c>
      <c r="G2401" t="s">
        <v>396</v>
      </c>
    </row>
    <row r="2402" spans="1:7" x14ac:dyDescent="0.2">
      <c r="A2402" s="27">
        <v>43893</v>
      </c>
      <c r="B2402" s="27">
        <v>43895</v>
      </c>
      <c r="C2402" t="s">
        <v>867</v>
      </c>
      <c r="D2402" s="27">
        <v>43986</v>
      </c>
      <c r="E2402" s="26">
        <v>10815000</v>
      </c>
      <c r="F2402" s="26">
        <f t="shared" si="37"/>
        <v>10.815</v>
      </c>
      <c r="G2402" t="s">
        <v>323</v>
      </c>
    </row>
    <row r="2403" spans="1:7" x14ac:dyDescent="0.2">
      <c r="A2403" s="27">
        <v>43893</v>
      </c>
      <c r="B2403" s="27">
        <v>43895</v>
      </c>
      <c r="C2403" t="s">
        <v>868</v>
      </c>
      <c r="D2403" s="27">
        <v>44259</v>
      </c>
      <c r="E2403" s="26">
        <v>17650000</v>
      </c>
      <c r="F2403" s="26">
        <f t="shared" si="37"/>
        <v>17.649999999999999</v>
      </c>
      <c r="G2403" t="s">
        <v>324</v>
      </c>
    </row>
    <row r="2404" spans="1:7" x14ac:dyDescent="0.2">
      <c r="A2404" s="27">
        <v>43893</v>
      </c>
      <c r="B2404" s="27">
        <v>43895</v>
      </c>
      <c r="C2404" t="s">
        <v>830</v>
      </c>
      <c r="D2404" s="27">
        <v>45823</v>
      </c>
      <c r="E2404" s="26">
        <v>19319000</v>
      </c>
      <c r="F2404" s="26">
        <f t="shared" si="37"/>
        <v>19.318999999999999</v>
      </c>
      <c r="G2404" t="s">
        <v>103</v>
      </c>
    </row>
    <row r="2405" spans="1:7" x14ac:dyDescent="0.2">
      <c r="A2405" s="27">
        <v>43893</v>
      </c>
      <c r="B2405" s="27">
        <v>43895</v>
      </c>
      <c r="C2405" t="s">
        <v>831</v>
      </c>
      <c r="D2405" s="27">
        <v>47741</v>
      </c>
      <c r="E2405" s="26">
        <v>17915000</v>
      </c>
      <c r="F2405" s="26">
        <f t="shared" si="37"/>
        <v>17.914999999999999</v>
      </c>
      <c r="G2405" t="s">
        <v>103</v>
      </c>
    </row>
    <row r="2406" spans="1:7" x14ac:dyDescent="0.2">
      <c r="A2406" s="27">
        <v>43893</v>
      </c>
      <c r="B2406" s="27">
        <v>43895</v>
      </c>
      <c r="C2406" t="s">
        <v>825</v>
      </c>
      <c r="D2406" s="27">
        <v>49475</v>
      </c>
      <c r="E2406" s="26">
        <v>7351500</v>
      </c>
      <c r="F2406" s="26">
        <f t="shared" si="37"/>
        <v>7.3514999999999997</v>
      </c>
      <c r="G2406" t="s">
        <v>103</v>
      </c>
    </row>
    <row r="2407" spans="1:7" x14ac:dyDescent="0.2">
      <c r="A2407" s="27">
        <v>43893</v>
      </c>
      <c r="B2407" s="27">
        <v>43895</v>
      </c>
      <c r="C2407" t="s">
        <v>851</v>
      </c>
      <c r="D2407" s="27">
        <v>51241</v>
      </c>
      <c r="E2407" s="26">
        <v>3079800</v>
      </c>
      <c r="F2407" s="26">
        <f t="shared" si="37"/>
        <v>3.0798000000000001</v>
      </c>
      <c r="G2407" t="s">
        <v>103</v>
      </c>
    </row>
    <row r="2408" spans="1:7" x14ac:dyDescent="0.2">
      <c r="A2408" s="27">
        <v>43893</v>
      </c>
      <c r="B2408" s="27">
        <v>43895</v>
      </c>
      <c r="C2408" t="s">
        <v>680</v>
      </c>
      <c r="D2408" s="27">
        <v>54193</v>
      </c>
      <c r="E2408" s="26">
        <v>2283200</v>
      </c>
      <c r="F2408" s="26">
        <f t="shared" si="37"/>
        <v>2.2831999999999999</v>
      </c>
      <c r="G2408" t="s">
        <v>103</v>
      </c>
    </row>
    <row r="2409" spans="1:7" x14ac:dyDescent="0.2">
      <c r="A2409" s="27">
        <v>43894</v>
      </c>
      <c r="B2409" s="27">
        <v>43896</v>
      </c>
      <c r="C2409" t="s">
        <v>376</v>
      </c>
      <c r="D2409" s="27">
        <v>46888</v>
      </c>
      <c r="E2409" s="26">
        <v>1500000</v>
      </c>
      <c r="F2409" s="26">
        <f t="shared" si="37"/>
        <v>1.5</v>
      </c>
      <c r="G2409" t="s">
        <v>103</v>
      </c>
    </row>
    <row r="2410" spans="1:7" x14ac:dyDescent="0.2">
      <c r="A2410" s="27">
        <v>43894</v>
      </c>
      <c r="B2410" s="27">
        <v>43896</v>
      </c>
      <c r="C2410" t="s">
        <v>619</v>
      </c>
      <c r="D2410" s="27">
        <v>48441</v>
      </c>
      <c r="E2410" s="26">
        <v>500000</v>
      </c>
      <c r="F2410" s="26">
        <f t="shared" si="37"/>
        <v>0.5</v>
      </c>
      <c r="G2410" t="s">
        <v>103</v>
      </c>
    </row>
    <row r="2411" spans="1:7" x14ac:dyDescent="0.2">
      <c r="A2411" s="27">
        <v>43900</v>
      </c>
      <c r="B2411" s="27">
        <v>43902</v>
      </c>
      <c r="C2411" t="s">
        <v>869</v>
      </c>
      <c r="D2411" s="27">
        <v>44085</v>
      </c>
      <c r="E2411" s="26">
        <v>10781000</v>
      </c>
      <c r="F2411" s="26">
        <f t="shared" si="37"/>
        <v>10.781000000000001</v>
      </c>
      <c r="G2411" t="s">
        <v>397</v>
      </c>
    </row>
    <row r="2412" spans="1:7" x14ac:dyDescent="0.2">
      <c r="A2412" s="27">
        <v>43900</v>
      </c>
      <c r="B2412" s="27">
        <v>43902</v>
      </c>
      <c r="C2412" t="s">
        <v>331</v>
      </c>
      <c r="D2412" s="27">
        <v>44576</v>
      </c>
      <c r="E2412" s="26">
        <v>9561000</v>
      </c>
      <c r="F2412" s="26">
        <f t="shared" si="37"/>
        <v>9.5609999999999999</v>
      </c>
      <c r="G2412" t="s">
        <v>396</v>
      </c>
    </row>
    <row r="2413" spans="1:7" x14ac:dyDescent="0.2">
      <c r="A2413" s="27">
        <v>43900</v>
      </c>
      <c r="B2413" s="27">
        <v>43902</v>
      </c>
      <c r="C2413" t="s">
        <v>844</v>
      </c>
      <c r="D2413" s="27">
        <v>45580</v>
      </c>
      <c r="E2413" s="26">
        <v>8660500</v>
      </c>
      <c r="F2413" s="26">
        <f t="shared" si="37"/>
        <v>8.6605000000000008</v>
      </c>
      <c r="G2413" t="s">
        <v>396</v>
      </c>
    </row>
    <row r="2414" spans="1:7" x14ac:dyDescent="0.2">
      <c r="A2414" s="27">
        <v>43900</v>
      </c>
      <c r="B2414" s="27">
        <v>43902</v>
      </c>
      <c r="C2414" t="s">
        <v>410</v>
      </c>
      <c r="D2414" s="27">
        <v>52336</v>
      </c>
      <c r="E2414" s="26">
        <v>7729400</v>
      </c>
      <c r="F2414" s="26">
        <f t="shared" si="37"/>
        <v>7.7294</v>
      </c>
      <c r="G2414" t="s">
        <v>396</v>
      </c>
    </row>
    <row r="2415" spans="1:7" x14ac:dyDescent="0.2">
      <c r="A2415" s="27">
        <v>43900</v>
      </c>
      <c r="B2415" s="27">
        <v>43902</v>
      </c>
      <c r="C2415" t="s">
        <v>870</v>
      </c>
      <c r="D2415" s="27">
        <v>44995</v>
      </c>
      <c r="E2415" s="26">
        <v>50000</v>
      </c>
      <c r="F2415" s="26">
        <f t="shared" si="37"/>
        <v>0.05</v>
      </c>
      <c r="G2415" t="s">
        <v>968</v>
      </c>
    </row>
    <row r="2416" spans="1:7" x14ac:dyDescent="0.2">
      <c r="A2416" s="27">
        <v>43907</v>
      </c>
      <c r="B2416" s="27">
        <v>43909</v>
      </c>
      <c r="C2416" t="s">
        <v>822</v>
      </c>
      <c r="D2416" s="27">
        <v>44001</v>
      </c>
      <c r="E2416" s="26">
        <v>11240000</v>
      </c>
      <c r="F2416" s="26">
        <f t="shared" si="37"/>
        <v>11.24</v>
      </c>
      <c r="G2416" t="s">
        <v>324</v>
      </c>
    </row>
    <row r="2417" spans="1:7" x14ac:dyDescent="0.2">
      <c r="A2417" s="27">
        <v>43907</v>
      </c>
      <c r="B2417" s="27">
        <v>43909</v>
      </c>
      <c r="C2417" t="s">
        <v>868</v>
      </c>
      <c r="D2417" s="27">
        <v>44259</v>
      </c>
      <c r="E2417" s="26">
        <v>18200000</v>
      </c>
      <c r="F2417" s="26">
        <f t="shared" si="37"/>
        <v>18.2</v>
      </c>
      <c r="G2417" t="s">
        <v>324</v>
      </c>
    </row>
    <row r="2418" spans="1:7" x14ac:dyDescent="0.2">
      <c r="A2418" s="27">
        <v>43907</v>
      </c>
      <c r="B2418" s="27">
        <v>43909</v>
      </c>
      <c r="C2418" t="s">
        <v>830</v>
      </c>
      <c r="D2418" s="27">
        <v>45823</v>
      </c>
      <c r="E2418" s="26">
        <v>10412000</v>
      </c>
      <c r="F2418" s="26">
        <f t="shared" si="37"/>
        <v>10.412000000000001</v>
      </c>
      <c r="G2418" t="s">
        <v>103</v>
      </c>
    </row>
    <row r="2419" spans="1:7" x14ac:dyDescent="0.2">
      <c r="A2419" s="27">
        <v>43907</v>
      </c>
      <c r="B2419" s="27">
        <v>43909</v>
      </c>
      <c r="C2419" t="s">
        <v>831</v>
      </c>
      <c r="D2419" s="27">
        <v>47741</v>
      </c>
      <c r="E2419" s="26">
        <v>7427100</v>
      </c>
      <c r="F2419" s="26">
        <f t="shared" si="37"/>
        <v>7.4271000000000003</v>
      </c>
      <c r="G2419" t="s">
        <v>103</v>
      </c>
    </row>
    <row r="2420" spans="1:7" x14ac:dyDescent="0.2">
      <c r="A2420" s="27">
        <v>43907</v>
      </c>
      <c r="B2420" s="27">
        <v>43909</v>
      </c>
      <c r="C2420" t="s">
        <v>825</v>
      </c>
      <c r="D2420" s="27">
        <v>49475</v>
      </c>
      <c r="E2420" s="26">
        <v>2009400</v>
      </c>
      <c r="F2420" s="26">
        <f t="shared" si="37"/>
        <v>2.0093999999999999</v>
      </c>
      <c r="G2420" t="s">
        <v>103</v>
      </c>
    </row>
    <row r="2421" spans="1:7" x14ac:dyDescent="0.2">
      <c r="A2421" s="27">
        <v>43907</v>
      </c>
      <c r="B2421" s="27">
        <v>43909</v>
      </c>
      <c r="C2421" t="s">
        <v>851</v>
      </c>
      <c r="D2421" s="27">
        <v>51241</v>
      </c>
      <c r="E2421" s="26">
        <v>1263800</v>
      </c>
      <c r="F2421" s="26">
        <f t="shared" si="37"/>
        <v>1.2638</v>
      </c>
      <c r="G2421" t="s">
        <v>103</v>
      </c>
    </row>
    <row r="2422" spans="1:7" x14ac:dyDescent="0.2">
      <c r="A2422" s="27">
        <v>43907</v>
      </c>
      <c r="B2422" s="27">
        <v>43909</v>
      </c>
      <c r="C2422" t="s">
        <v>680</v>
      </c>
      <c r="D2422" s="27">
        <v>54193</v>
      </c>
      <c r="E2422" s="26">
        <v>755500</v>
      </c>
      <c r="F2422" s="26">
        <f t="shared" si="37"/>
        <v>0.75549999999999995</v>
      </c>
      <c r="G2422" t="s">
        <v>103</v>
      </c>
    </row>
    <row r="2423" spans="1:7" x14ac:dyDescent="0.2">
      <c r="A2423" s="27">
        <v>43907</v>
      </c>
      <c r="B2423" s="27">
        <v>43909</v>
      </c>
      <c r="C2423" t="s">
        <v>670</v>
      </c>
      <c r="D2423" s="27">
        <v>53888</v>
      </c>
      <c r="E2423" s="26">
        <v>2000000</v>
      </c>
      <c r="F2423" s="26">
        <f t="shared" si="37"/>
        <v>2</v>
      </c>
      <c r="G2423" t="s">
        <v>396</v>
      </c>
    </row>
    <row r="2424" spans="1:7" x14ac:dyDescent="0.2">
      <c r="A2424" s="27">
        <v>43914</v>
      </c>
      <c r="B2424" s="27">
        <v>43916</v>
      </c>
      <c r="C2424" t="s">
        <v>869</v>
      </c>
      <c r="D2424" s="27">
        <v>44085</v>
      </c>
      <c r="E2424" s="26">
        <v>10181000</v>
      </c>
      <c r="F2424" s="26">
        <f t="shared" si="37"/>
        <v>10.180999999999999</v>
      </c>
      <c r="G2424" t="s">
        <v>397</v>
      </c>
    </row>
    <row r="2425" spans="1:7" x14ac:dyDescent="0.2">
      <c r="A2425" s="27">
        <v>43914</v>
      </c>
      <c r="B2425" s="27">
        <v>43916</v>
      </c>
      <c r="C2425" t="s">
        <v>331</v>
      </c>
      <c r="D2425" s="27">
        <v>44576</v>
      </c>
      <c r="E2425" s="26">
        <v>2258000</v>
      </c>
      <c r="F2425" s="26">
        <f t="shared" si="37"/>
        <v>2.258</v>
      </c>
      <c r="G2425" t="s">
        <v>396</v>
      </c>
    </row>
    <row r="2426" spans="1:7" x14ac:dyDescent="0.2">
      <c r="A2426" s="27">
        <v>43914</v>
      </c>
      <c r="B2426" s="27">
        <v>43916</v>
      </c>
      <c r="C2426" t="s">
        <v>844</v>
      </c>
      <c r="D2426" s="27">
        <v>45580</v>
      </c>
      <c r="E2426" s="26">
        <v>368000</v>
      </c>
      <c r="F2426" s="26">
        <f t="shared" si="37"/>
        <v>0.36799999999999999</v>
      </c>
      <c r="G2426" t="s">
        <v>396</v>
      </c>
    </row>
    <row r="2427" spans="1:7" x14ac:dyDescent="0.2">
      <c r="A2427" s="27">
        <v>43914</v>
      </c>
      <c r="B2427" s="27">
        <v>43916</v>
      </c>
      <c r="C2427" t="s">
        <v>337</v>
      </c>
      <c r="D2427" s="27">
        <v>50086</v>
      </c>
      <c r="E2427" s="26">
        <v>1321000</v>
      </c>
      <c r="F2427" s="26">
        <f t="shared" si="37"/>
        <v>1.321</v>
      </c>
      <c r="G2427" t="s">
        <v>396</v>
      </c>
    </row>
    <row r="2428" spans="1:7" x14ac:dyDescent="0.2">
      <c r="A2428" s="27">
        <v>43914</v>
      </c>
      <c r="B2428" s="27">
        <v>43916</v>
      </c>
      <c r="C2428" t="s">
        <v>410</v>
      </c>
      <c r="D2428" s="27">
        <v>52336</v>
      </c>
      <c r="E2428" s="26">
        <v>481600</v>
      </c>
      <c r="F2428" s="26">
        <f t="shared" si="37"/>
        <v>0.48159999999999997</v>
      </c>
      <c r="G2428" t="s">
        <v>396</v>
      </c>
    </row>
    <row r="2429" spans="1:7" x14ac:dyDescent="0.2">
      <c r="A2429" s="27">
        <v>43916</v>
      </c>
      <c r="B2429" s="27">
        <v>43916</v>
      </c>
      <c r="C2429" t="s">
        <v>871</v>
      </c>
      <c r="D2429" s="27">
        <v>44995</v>
      </c>
      <c r="E2429" s="26">
        <v>12142572</v>
      </c>
      <c r="F2429" s="26">
        <f t="shared" si="37"/>
        <v>12.142571999999999</v>
      </c>
      <c r="G2429" t="s">
        <v>969</v>
      </c>
    </row>
    <row r="2430" spans="1:7" x14ac:dyDescent="0.2">
      <c r="A2430" s="27">
        <v>43916</v>
      </c>
      <c r="B2430" s="27">
        <v>43920</v>
      </c>
      <c r="C2430" t="s">
        <v>375</v>
      </c>
      <c r="D2430" s="27">
        <v>45061</v>
      </c>
      <c r="E2430" s="26">
        <v>2000000</v>
      </c>
      <c r="F2430" s="26">
        <f t="shared" si="37"/>
        <v>2</v>
      </c>
      <c r="G2430" t="s">
        <v>103</v>
      </c>
    </row>
    <row r="2431" spans="1:7" x14ac:dyDescent="0.2">
      <c r="A2431" s="27">
        <v>43921</v>
      </c>
      <c r="B2431" s="27">
        <v>43923</v>
      </c>
      <c r="C2431" t="s">
        <v>824</v>
      </c>
      <c r="D2431" s="27">
        <v>44015</v>
      </c>
      <c r="E2431" s="26">
        <v>2590000</v>
      </c>
      <c r="F2431" s="26">
        <f t="shared" si="37"/>
        <v>2.59</v>
      </c>
      <c r="G2431" t="s">
        <v>324</v>
      </c>
    </row>
    <row r="2432" spans="1:7" x14ac:dyDescent="0.2">
      <c r="A2432" s="27">
        <v>43921</v>
      </c>
      <c r="B2432" s="27">
        <v>43923</v>
      </c>
      <c r="C2432" t="s">
        <v>872</v>
      </c>
      <c r="D2432" s="27">
        <v>44287</v>
      </c>
      <c r="E2432" s="26">
        <v>7600000</v>
      </c>
      <c r="F2432" s="26">
        <f t="shared" si="37"/>
        <v>7.6</v>
      </c>
      <c r="G2432" t="s">
        <v>324</v>
      </c>
    </row>
    <row r="2433" spans="1:7" x14ac:dyDescent="0.2">
      <c r="A2433" s="27">
        <v>43921</v>
      </c>
      <c r="B2433" s="27">
        <v>43923</v>
      </c>
      <c r="C2433" t="s">
        <v>830</v>
      </c>
      <c r="D2433" s="27">
        <v>45823</v>
      </c>
      <c r="E2433" s="26">
        <v>9463000</v>
      </c>
      <c r="F2433" s="26">
        <f t="shared" si="37"/>
        <v>9.4629999999999992</v>
      </c>
      <c r="G2433" t="s">
        <v>103</v>
      </c>
    </row>
    <row r="2434" spans="1:7" x14ac:dyDescent="0.2">
      <c r="A2434" s="27">
        <v>43921</v>
      </c>
      <c r="B2434" s="27">
        <v>43923</v>
      </c>
      <c r="C2434" t="s">
        <v>831</v>
      </c>
      <c r="D2434" s="27">
        <v>47741</v>
      </c>
      <c r="E2434" s="26">
        <v>8514500</v>
      </c>
      <c r="F2434" s="26">
        <f t="shared" si="37"/>
        <v>8.5145</v>
      </c>
      <c r="G2434" t="s">
        <v>103</v>
      </c>
    </row>
    <row r="2435" spans="1:7" x14ac:dyDescent="0.2">
      <c r="A2435" s="27">
        <v>43921</v>
      </c>
      <c r="B2435" s="27">
        <v>43923</v>
      </c>
      <c r="C2435" t="s">
        <v>825</v>
      </c>
      <c r="D2435" s="27">
        <v>49475</v>
      </c>
      <c r="E2435" s="26">
        <v>3595800</v>
      </c>
      <c r="F2435" s="26">
        <f t="shared" ref="F2435:F2498" si="38">E2435/1000000</f>
        <v>3.5958000000000001</v>
      </c>
      <c r="G2435" t="s">
        <v>103</v>
      </c>
    </row>
    <row r="2436" spans="1:7" x14ac:dyDescent="0.2">
      <c r="A2436" s="27">
        <v>43921</v>
      </c>
      <c r="B2436" s="27">
        <v>43923</v>
      </c>
      <c r="C2436" t="s">
        <v>851</v>
      </c>
      <c r="D2436" s="27">
        <v>51241</v>
      </c>
      <c r="E2436" s="26">
        <v>1486900</v>
      </c>
      <c r="F2436" s="26">
        <f t="shared" si="38"/>
        <v>1.4869000000000001</v>
      </c>
      <c r="G2436" t="s">
        <v>103</v>
      </c>
    </row>
    <row r="2437" spans="1:7" x14ac:dyDescent="0.2">
      <c r="A2437" s="27">
        <v>43921</v>
      </c>
      <c r="B2437" s="27">
        <v>43923</v>
      </c>
      <c r="C2437" t="s">
        <v>680</v>
      </c>
      <c r="D2437" s="27">
        <v>54193</v>
      </c>
      <c r="E2437" s="26">
        <v>264800</v>
      </c>
      <c r="F2437" s="26">
        <f t="shared" si="38"/>
        <v>0.26479999999999998</v>
      </c>
      <c r="G2437" t="s">
        <v>103</v>
      </c>
    </row>
    <row r="2438" spans="1:7" x14ac:dyDescent="0.2">
      <c r="A2438" s="27">
        <v>43928</v>
      </c>
      <c r="B2438" s="27">
        <v>43930</v>
      </c>
      <c r="C2438" t="s">
        <v>873</v>
      </c>
      <c r="D2438" s="27">
        <v>44112</v>
      </c>
      <c r="E2438" s="26">
        <v>6182000</v>
      </c>
      <c r="F2438" s="26">
        <f t="shared" si="38"/>
        <v>6.1820000000000004</v>
      </c>
      <c r="G2438" t="s">
        <v>397</v>
      </c>
    </row>
    <row r="2439" spans="1:7" x14ac:dyDescent="0.2">
      <c r="A2439" s="27">
        <v>43928</v>
      </c>
      <c r="B2439" s="27">
        <v>43930</v>
      </c>
      <c r="C2439" t="s">
        <v>874</v>
      </c>
      <c r="D2439" s="27">
        <v>44204</v>
      </c>
      <c r="E2439" s="26">
        <v>6600000</v>
      </c>
      <c r="F2439" s="26">
        <f t="shared" si="38"/>
        <v>6.6</v>
      </c>
      <c r="G2439" t="s">
        <v>397</v>
      </c>
    </row>
    <row r="2440" spans="1:7" x14ac:dyDescent="0.2">
      <c r="A2440" s="27">
        <v>43928</v>
      </c>
      <c r="B2440" s="27">
        <v>43930</v>
      </c>
      <c r="C2440" t="s">
        <v>331</v>
      </c>
      <c r="D2440" s="27">
        <v>44576</v>
      </c>
      <c r="E2440" s="26">
        <v>1126000</v>
      </c>
      <c r="F2440" s="26">
        <f t="shared" si="38"/>
        <v>1.1259999999999999</v>
      </c>
      <c r="G2440" t="s">
        <v>396</v>
      </c>
    </row>
    <row r="2441" spans="1:7" x14ac:dyDescent="0.2">
      <c r="A2441" s="27">
        <v>43928</v>
      </c>
      <c r="B2441" s="27">
        <v>43930</v>
      </c>
      <c r="C2441" t="s">
        <v>844</v>
      </c>
      <c r="D2441" s="27">
        <v>45580</v>
      </c>
      <c r="E2441" s="26">
        <v>1510500</v>
      </c>
      <c r="F2441" s="26">
        <f t="shared" si="38"/>
        <v>1.5105</v>
      </c>
      <c r="G2441" t="s">
        <v>396</v>
      </c>
    </row>
    <row r="2442" spans="1:7" x14ac:dyDescent="0.2">
      <c r="A2442" s="27">
        <v>43928</v>
      </c>
      <c r="B2442" s="27">
        <v>43930</v>
      </c>
      <c r="C2442" t="s">
        <v>337</v>
      </c>
      <c r="D2442" s="27">
        <v>50086</v>
      </c>
      <c r="E2442" s="26">
        <v>1324000</v>
      </c>
      <c r="F2442" s="26">
        <f t="shared" si="38"/>
        <v>1.3240000000000001</v>
      </c>
      <c r="G2442" t="s">
        <v>396</v>
      </c>
    </row>
    <row r="2443" spans="1:7" x14ac:dyDescent="0.2">
      <c r="A2443" s="27">
        <v>43928</v>
      </c>
      <c r="B2443" s="27">
        <v>43930</v>
      </c>
      <c r="C2443" t="s">
        <v>410</v>
      </c>
      <c r="D2443" s="27">
        <v>52336</v>
      </c>
      <c r="E2443" s="26">
        <v>1262500</v>
      </c>
      <c r="F2443" s="26">
        <f t="shared" si="38"/>
        <v>1.2625</v>
      </c>
      <c r="G2443" t="s">
        <v>396</v>
      </c>
    </row>
    <row r="2444" spans="1:7" x14ac:dyDescent="0.2">
      <c r="A2444" s="27">
        <v>43928</v>
      </c>
      <c r="B2444" s="27">
        <v>43936</v>
      </c>
      <c r="C2444" t="s">
        <v>875</v>
      </c>
      <c r="D2444" s="27">
        <v>47771</v>
      </c>
      <c r="E2444" s="26">
        <v>25916550</v>
      </c>
      <c r="F2444" s="26">
        <f t="shared" si="38"/>
        <v>25.916550000000001</v>
      </c>
      <c r="G2444" t="s">
        <v>458</v>
      </c>
    </row>
    <row r="2445" spans="1:7" x14ac:dyDescent="0.2">
      <c r="A2445" s="27">
        <v>43928</v>
      </c>
      <c r="B2445" s="27">
        <v>43936</v>
      </c>
      <c r="C2445" t="s">
        <v>876</v>
      </c>
      <c r="D2445" s="27">
        <v>55076</v>
      </c>
      <c r="E2445" s="26">
        <v>25916550</v>
      </c>
      <c r="F2445" s="26">
        <f t="shared" si="38"/>
        <v>25.916550000000001</v>
      </c>
      <c r="G2445" t="s">
        <v>458</v>
      </c>
    </row>
    <row r="2446" spans="1:7" x14ac:dyDescent="0.2">
      <c r="A2446" s="27">
        <v>43928</v>
      </c>
      <c r="B2446" s="27">
        <v>43936</v>
      </c>
      <c r="C2446" t="s">
        <v>877</v>
      </c>
      <c r="D2446" s="27">
        <v>62198</v>
      </c>
      <c r="E2446" s="26">
        <v>15707000</v>
      </c>
      <c r="F2446" s="26">
        <f t="shared" si="38"/>
        <v>15.707000000000001</v>
      </c>
      <c r="G2446" t="s">
        <v>398</v>
      </c>
    </row>
    <row r="2447" spans="1:7" x14ac:dyDescent="0.2">
      <c r="A2447" s="27">
        <v>43935</v>
      </c>
      <c r="B2447" s="27">
        <v>43937</v>
      </c>
      <c r="C2447" t="s">
        <v>878</v>
      </c>
      <c r="D2447" s="27">
        <v>44027</v>
      </c>
      <c r="E2447" s="26">
        <v>2190000</v>
      </c>
      <c r="F2447" s="26">
        <f t="shared" si="38"/>
        <v>2.19</v>
      </c>
      <c r="G2447" t="s">
        <v>323</v>
      </c>
    </row>
    <row r="2448" spans="1:7" x14ac:dyDescent="0.2">
      <c r="A2448" s="27">
        <v>43935</v>
      </c>
      <c r="B2448" s="27">
        <v>43937</v>
      </c>
      <c r="C2448" t="s">
        <v>872</v>
      </c>
      <c r="D2448" s="27">
        <v>44287</v>
      </c>
      <c r="E2448" s="26">
        <v>3200000</v>
      </c>
      <c r="F2448" s="26">
        <f t="shared" si="38"/>
        <v>3.2</v>
      </c>
      <c r="G2448" t="s">
        <v>324</v>
      </c>
    </row>
    <row r="2449" spans="1:7" x14ac:dyDescent="0.2">
      <c r="A2449" s="27">
        <v>43935</v>
      </c>
      <c r="B2449" s="27">
        <v>43937</v>
      </c>
      <c r="C2449" t="s">
        <v>830</v>
      </c>
      <c r="D2449" s="27">
        <v>45823</v>
      </c>
      <c r="E2449" s="26">
        <v>5948800</v>
      </c>
      <c r="F2449" s="26">
        <f t="shared" si="38"/>
        <v>5.9488000000000003</v>
      </c>
      <c r="G2449" t="s">
        <v>103</v>
      </c>
    </row>
    <row r="2450" spans="1:7" x14ac:dyDescent="0.2">
      <c r="A2450" s="27">
        <v>43935</v>
      </c>
      <c r="B2450" s="27">
        <v>43937</v>
      </c>
      <c r="C2450" t="s">
        <v>831</v>
      </c>
      <c r="D2450" s="27">
        <v>47741</v>
      </c>
      <c r="E2450" s="26">
        <v>9512100</v>
      </c>
      <c r="F2450" s="26">
        <f t="shared" si="38"/>
        <v>9.5121000000000002</v>
      </c>
      <c r="G2450" t="s">
        <v>103</v>
      </c>
    </row>
    <row r="2451" spans="1:7" x14ac:dyDescent="0.2">
      <c r="A2451" s="27">
        <v>43935</v>
      </c>
      <c r="B2451" s="27">
        <v>43937</v>
      </c>
      <c r="C2451" t="s">
        <v>825</v>
      </c>
      <c r="D2451" s="27">
        <v>49475</v>
      </c>
      <c r="E2451" s="26">
        <v>4065400</v>
      </c>
      <c r="F2451" s="26">
        <f t="shared" si="38"/>
        <v>4.0654000000000003</v>
      </c>
      <c r="G2451" t="s">
        <v>103</v>
      </c>
    </row>
    <row r="2452" spans="1:7" x14ac:dyDescent="0.2">
      <c r="A2452" s="27">
        <v>43935</v>
      </c>
      <c r="B2452" s="27">
        <v>43937</v>
      </c>
      <c r="C2452" t="s">
        <v>851</v>
      </c>
      <c r="D2452" s="27">
        <v>51241</v>
      </c>
      <c r="E2452" s="26">
        <v>1950900</v>
      </c>
      <c r="F2452" s="26">
        <f t="shared" si="38"/>
        <v>1.9509000000000001</v>
      </c>
      <c r="G2452" t="s">
        <v>103</v>
      </c>
    </row>
    <row r="2453" spans="1:7" x14ac:dyDescent="0.2">
      <c r="A2453" s="27">
        <v>43935</v>
      </c>
      <c r="B2453" s="27">
        <v>43937</v>
      </c>
      <c r="C2453" t="s">
        <v>680</v>
      </c>
      <c r="D2453" s="27">
        <v>54193</v>
      </c>
      <c r="E2453" s="26">
        <v>786000</v>
      </c>
      <c r="F2453" s="26">
        <f t="shared" si="38"/>
        <v>0.78600000000000003</v>
      </c>
      <c r="G2453" t="s">
        <v>103</v>
      </c>
    </row>
    <row r="2454" spans="1:7" x14ac:dyDescent="0.2">
      <c r="A2454" s="27">
        <v>43942</v>
      </c>
      <c r="B2454" s="27">
        <v>43944</v>
      </c>
      <c r="C2454" t="s">
        <v>873</v>
      </c>
      <c r="D2454" s="27">
        <v>44112</v>
      </c>
      <c r="E2454" s="26">
        <v>151000</v>
      </c>
      <c r="F2454" s="26">
        <f t="shared" si="38"/>
        <v>0.151</v>
      </c>
      <c r="G2454" t="s">
        <v>397</v>
      </c>
    </row>
    <row r="2455" spans="1:7" x14ac:dyDescent="0.2">
      <c r="A2455" s="27">
        <v>43942</v>
      </c>
      <c r="B2455" s="27">
        <v>43944</v>
      </c>
      <c r="C2455" t="s">
        <v>874</v>
      </c>
      <c r="D2455" s="27">
        <v>44204</v>
      </c>
      <c r="E2455" s="26">
        <v>20000</v>
      </c>
      <c r="F2455" s="26">
        <f t="shared" si="38"/>
        <v>0.02</v>
      </c>
      <c r="G2455" t="s">
        <v>397</v>
      </c>
    </row>
    <row r="2456" spans="1:7" x14ac:dyDescent="0.2">
      <c r="A2456" s="27">
        <v>43942</v>
      </c>
      <c r="B2456" s="27">
        <v>43944</v>
      </c>
      <c r="C2456" t="s">
        <v>331</v>
      </c>
      <c r="D2456" s="27">
        <v>44576</v>
      </c>
      <c r="E2456" s="26">
        <v>4165000</v>
      </c>
      <c r="F2456" s="26">
        <f t="shared" si="38"/>
        <v>4.165</v>
      </c>
      <c r="G2456" t="s">
        <v>396</v>
      </c>
    </row>
    <row r="2457" spans="1:7" x14ac:dyDescent="0.2">
      <c r="A2457" s="27">
        <v>43942</v>
      </c>
      <c r="B2457" s="27">
        <v>43944</v>
      </c>
      <c r="C2457" t="s">
        <v>844</v>
      </c>
      <c r="D2457" s="27">
        <v>45580</v>
      </c>
      <c r="E2457" s="26">
        <v>3033000</v>
      </c>
      <c r="F2457" s="26">
        <f t="shared" si="38"/>
        <v>3.0329999999999999</v>
      </c>
      <c r="G2457" t="s">
        <v>396</v>
      </c>
    </row>
    <row r="2458" spans="1:7" x14ac:dyDescent="0.2">
      <c r="A2458" s="27">
        <v>43942</v>
      </c>
      <c r="B2458" s="27">
        <v>43944</v>
      </c>
      <c r="C2458" t="s">
        <v>337</v>
      </c>
      <c r="D2458" s="27">
        <v>50086</v>
      </c>
      <c r="E2458" s="26">
        <v>7023000</v>
      </c>
      <c r="F2458" s="26">
        <f t="shared" si="38"/>
        <v>7.0229999999999997</v>
      </c>
      <c r="G2458" t="s">
        <v>396</v>
      </c>
    </row>
    <row r="2459" spans="1:7" x14ac:dyDescent="0.2">
      <c r="A2459" s="27">
        <v>43942</v>
      </c>
      <c r="B2459" s="27">
        <v>43944</v>
      </c>
      <c r="C2459" t="s">
        <v>410</v>
      </c>
      <c r="D2459" s="27">
        <v>52336</v>
      </c>
      <c r="E2459" s="26">
        <v>4447500</v>
      </c>
      <c r="F2459" s="26">
        <f t="shared" si="38"/>
        <v>4.4474999999999998</v>
      </c>
      <c r="G2459" t="s">
        <v>396</v>
      </c>
    </row>
    <row r="2460" spans="1:7" x14ac:dyDescent="0.2">
      <c r="A2460" s="27">
        <v>43943</v>
      </c>
      <c r="B2460" s="27">
        <v>43944</v>
      </c>
      <c r="C2460" t="s">
        <v>331</v>
      </c>
      <c r="D2460" s="27">
        <v>44576</v>
      </c>
      <c r="E2460" s="26">
        <v>2100000</v>
      </c>
      <c r="F2460" s="26">
        <f t="shared" si="38"/>
        <v>2.1</v>
      </c>
      <c r="G2460" t="s">
        <v>396</v>
      </c>
    </row>
    <row r="2461" spans="1:7" x14ac:dyDescent="0.2">
      <c r="A2461" s="27">
        <v>43943</v>
      </c>
      <c r="B2461" s="27">
        <v>43944</v>
      </c>
      <c r="C2461" t="s">
        <v>844</v>
      </c>
      <c r="D2461" s="27">
        <v>45580</v>
      </c>
      <c r="E2461" s="26">
        <v>2180000</v>
      </c>
      <c r="F2461" s="26">
        <f t="shared" si="38"/>
        <v>2.1800000000000002</v>
      </c>
      <c r="G2461" t="s">
        <v>396</v>
      </c>
    </row>
    <row r="2462" spans="1:7" x14ac:dyDescent="0.2">
      <c r="A2462" s="27">
        <v>43943</v>
      </c>
      <c r="B2462" s="27">
        <v>43944</v>
      </c>
      <c r="C2462" t="s">
        <v>337</v>
      </c>
      <c r="D2462" s="27">
        <v>50086</v>
      </c>
      <c r="E2462" s="26">
        <v>1050000</v>
      </c>
      <c r="F2462" s="26">
        <f t="shared" si="38"/>
        <v>1.05</v>
      </c>
      <c r="G2462" t="s">
        <v>396</v>
      </c>
    </row>
    <row r="2463" spans="1:7" x14ac:dyDescent="0.2">
      <c r="A2463" s="27">
        <v>43943</v>
      </c>
      <c r="B2463" s="27">
        <v>43944</v>
      </c>
      <c r="C2463" t="s">
        <v>410</v>
      </c>
      <c r="D2463" s="27">
        <v>52336</v>
      </c>
      <c r="E2463" s="26">
        <v>1000000</v>
      </c>
      <c r="F2463" s="26">
        <f t="shared" si="38"/>
        <v>1</v>
      </c>
      <c r="G2463" t="s">
        <v>396</v>
      </c>
    </row>
    <row r="2464" spans="1:7" x14ac:dyDescent="0.2">
      <c r="A2464" s="27">
        <v>43948</v>
      </c>
      <c r="B2464" s="27">
        <v>43955</v>
      </c>
      <c r="C2464" t="s">
        <v>881</v>
      </c>
      <c r="D2464" s="27">
        <v>45772</v>
      </c>
      <c r="E2464" s="26">
        <v>3568686</v>
      </c>
      <c r="F2464" s="26">
        <f t="shared" si="38"/>
        <v>3.568686</v>
      </c>
      <c r="G2464" t="s">
        <v>114</v>
      </c>
    </row>
    <row r="2465" spans="1:7" x14ac:dyDescent="0.2">
      <c r="A2465" s="27">
        <v>43948</v>
      </c>
      <c r="B2465" s="27">
        <v>43955</v>
      </c>
      <c r="C2465" t="s">
        <v>882</v>
      </c>
      <c r="D2465" s="27">
        <v>46068</v>
      </c>
      <c r="E2465" s="26">
        <v>37877372</v>
      </c>
      <c r="F2465" s="26">
        <f t="shared" si="38"/>
        <v>37.877372000000001</v>
      </c>
      <c r="G2465" t="s">
        <v>103</v>
      </c>
    </row>
    <row r="2466" spans="1:7" x14ac:dyDescent="0.2">
      <c r="A2466" s="27">
        <v>43948</v>
      </c>
      <c r="B2466" s="27">
        <v>43955</v>
      </c>
      <c r="C2466" t="s">
        <v>883</v>
      </c>
      <c r="D2466" s="27">
        <v>47953</v>
      </c>
      <c r="E2466" s="26">
        <v>21177940</v>
      </c>
      <c r="F2466" s="26">
        <f t="shared" si="38"/>
        <v>21.17794</v>
      </c>
      <c r="G2466" t="s">
        <v>103</v>
      </c>
    </row>
    <row r="2467" spans="1:7" x14ac:dyDescent="0.2">
      <c r="A2467" s="27">
        <v>43948</v>
      </c>
      <c r="B2467" s="27">
        <v>43955</v>
      </c>
      <c r="C2467" t="s">
        <v>332</v>
      </c>
      <c r="D2467" s="27">
        <v>46402</v>
      </c>
      <c r="E2467" s="26">
        <v>11600000</v>
      </c>
      <c r="F2467" s="26">
        <f t="shared" si="38"/>
        <v>11.6</v>
      </c>
      <c r="G2467" t="s">
        <v>396</v>
      </c>
    </row>
    <row r="2468" spans="1:7" x14ac:dyDescent="0.2">
      <c r="A2468" s="27">
        <v>43948</v>
      </c>
      <c r="B2468" s="27">
        <v>43955</v>
      </c>
      <c r="C2468" t="s">
        <v>697</v>
      </c>
      <c r="D2468" s="27">
        <v>45945</v>
      </c>
      <c r="E2468" s="26">
        <v>30332580</v>
      </c>
      <c r="F2468" s="26">
        <f t="shared" si="38"/>
        <v>30.33258</v>
      </c>
      <c r="G2468" t="s">
        <v>396</v>
      </c>
    </row>
    <row r="2469" spans="1:7" x14ac:dyDescent="0.2">
      <c r="A2469" s="27">
        <v>43948</v>
      </c>
      <c r="B2469" s="27">
        <v>43955</v>
      </c>
      <c r="C2469" t="s">
        <v>884</v>
      </c>
      <c r="D2469" s="27">
        <v>45061</v>
      </c>
      <c r="E2469" s="26">
        <v>4561896</v>
      </c>
      <c r="F2469" s="26">
        <f t="shared" si="38"/>
        <v>4.561896</v>
      </c>
      <c r="G2469" t="s">
        <v>396</v>
      </c>
    </row>
    <row r="2470" spans="1:7" x14ac:dyDescent="0.2">
      <c r="A2470" s="27">
        <v>43949</v>
      </c>
      <c r="B2470" s="27">
        <v>43951</v>
      </c>
      <c r="C2470" t="s">
        <v>885</v>
      </c>
      <c r="D2470" s="27">
        <v>44041</v>
      </c>
      <c r="E2470" s="26">
        <v>250000</v>
      </c>
      <c r="F2470" s="26">
        <f t="shared" si="38"/>
        <v>0.25</v>
      </c>
      <c r="G2470" t="s">
        <v>323</v>
      </c>
    </row>
    <row r="2471" spans="1:7" x14ac:dyDescent="0.2">
      <c r="A2471" s="27">
        <v>43949</v>
      </c>
      <c r="B2471" s="27">
        <v>43951</v>
      </c>
      <c r="C2471" t="s">
        <v>886</v>
      </c>
      <c r="D2471" s="27">
        <v>44315</v>
      </c>
      <c r="E2471" s="26">
        <v>260000</v>
      </c>
      <c r="F2471" s="26">
        <f t="shared" si="38"/>
        <v>0.26</v>
      </c>
      <c r="G2471" t="s">
        <v>324</v>
      </c>
    </row>
    <row r="2472" spans="1:7" x14ac:dyDescent="0.2">
      <c r="A2472" s="27">
        <v>43949</v>
      </c>
      <c r="B2472" s="27">
        <v>43951</v>
      </c>
      <c r="C2472" t="s">
        <v>830</v>
      </c>
      <c r="D2472" s="27">
        <v>45823</v>
      </c>
      <c r="E2472" s="26">
        <v>17075500</v>
      </c>
      <c r="F2472" s="26">
        <f t="shared" si="38"/>
        <v>17.075500000000002</v>
      </c>
      <c r="G2472" t="s">
        <v>103</v>
      </c>
    </row>
    <row r="2473" spans="1:7" x14ac:dyDescent="0.2">
      <c r="A2473" s="27">
        <v>43949</v>
      </c>
      <c r="B2473" s="27">
        <v>43951</v>
      </c>
      <c r="C2473" t="s">
        <v>831</v>
      </c>
      <c r="D2473" s="27">
        <v>47741</v>
      </c>
      <c r="E2473" s="26">
        <v>12431000</v>
      </c>
      <c r="F2473" s="26">
        <f t="shared" si="38"/>
        <v>12.430999999999999</v>
      </c>
      <c r="G2473" t="s">
        <v>103</v>
      </c>
    </row>
    <row r="2474" spans="1:7" x14ac:dyDescent="0.2">
      <c r="A2474" s="27">
        <v>43949</v>
      </c>
      <c r="B2474" s="27">
        <v>43951</v>
      </c>
      <c r="C2474" t="s">
        <v>825</v>
      </c>
      <c r="D2474" s="27">
        <v>49475</v>
      </c>
      <c r="E2474" s="26">
        <v>5492900</v>
      </c>
      <c r="F2474" s="26">
        <f t="shared" si="38"/>
        <v>5.4928999999999997</v>
      </c>
      <c r="G2474" t="s">
        <v>103</v>
      </c>
    </row>
    <row r="2475" spans="1:7" x14ac:dyDescent="0.2">
      <c r="A2475" s="27">
        <v>43949</v>
      </c>
      <c r="B2475" s="27">
        <v>43951</v>
      </c>
      <c r="C2475" t="s">
        <v>851</v>
      </c>
      <c r="D2475" s="27">
        <v>51241</v>
      </c>
      <c r="E2475" s="26">
        <v>6229800</v>
      </c>
      <c r="F2475" s="26">
        <f t="shared" si="38"/>
        <v>6.2298</v>
      </c>
      <c r="G2475" t="s">
        <v>103</v>
      </c>
    </row>
    <row r="2476" spans="1:7" x14ac:dyDescent="0.2">
      <c r="A2476" s="27">
        <v>43949</v>
      </c>
      <c r="B2476" s="27">
        <v>43951</v>
      </c>
      <c r="C2476" t="s">
        <v>680</v>
      </c>
      <c r="D2476" s="27">
        <v>54193</v>
      </c>
      <c r="E2476" s="26">
        <v>2659800</v>
      </c>
      <c r="F2476" s="26">
        <f t="shared" si="38"/>
        <v>2.6598000000000002</v>
      </c>
      <c r="G2476" t="s">
        <v>103</v>
      </c>
    </row>
    <row r="2477" spans="1:7" x14ac:dyDescent="0.2">
      <c r="A2477" s="27">
        <v>43950</v>
      </c>
      <c r="B2477" s="27">
        <v>43951</v>
      </c>
      <c r="C2477" t="s">
        <v>830</v>
      </c>
      <c r="D2477" s="27">
        <v>45823</v>
      </c>
      <c r="E2477" s="26">
        <v>4871000</v>
      </c>
      <c r="F2477" s="26">
        <f t="shared" si="38"/>
        <v>4.8710000000000004</v>
      </c>
      <c r="G2477" t="s">
        <v>103</v>
      </c>
    </row>
    <row r="2478" spans="1:7" x14ac:dyDescent="0.2">
      <c r="A2478" s="27">
        <v>43950</v>
      </c>
      <c r="B2478" s="27">
        <v>43951</v>
      </c>
      <c r="C2478" t="s">
        <v>831</v>
      </c>
      <c r="D2478" s="27">
        <v>47741</v>
      </c>
      <c r="E2478" s="26">
        <v>1554000</v>
      </c>
      <c r="F2478" s="26">
        <f t="shared" si="38"/>
        <v>1.554</v>
      </c>
      <c r="G2478" t="s">
        <v>103</v>
      </c>
    </row>
    <row r="2479" spans="1:7" x14ac:dyDescent="0.2">
      <c r="A2479" s="27">
        <v>43950</v>
      </c>
      <c r="B2479" s="27">
        <v>43951</v>
      </c>
      <c r="C2479" t="s">
        <v>825</v>
      </c>
      <c r="D2479" s="27">
        <v>49475</v>
      </c>
      <c r="E2479" s="26">
        <v>2538300</v>
      </c>
      <c r="F2479" s="26">
        <f t="shared" si="38"/>
        <v>2.5383</v>
      </c>
      <c r="G2479" t="s">
        <v>103</v>
      </c>
    </row>
    <row r="2480" spans="1:7" x14ac:dyDescent="0.2">
      <c r="A2480" s="27">
        <v>43950</v>
      </c>
      <c r="B2480" s="27">
        <v>43951</v>
      </c>
      <c r="C2480" t="s">
        <v>851</v>
      </c>
      <c r="D2480" s="27">
        <v>51241</v>
      </c>
      <c r="E2480" s="26">
        <v>2891500</v>
      </c>
      <c r="F2480" s="26">
        <f t="shared" si="38"/>
        <v>2.8915000000000002</v>
      </c>
      <c r="G2480" t="s">
        <v>103</v>
      </c>
    </row>
    <row r="2481" spans="1:7" x14ac:dyDescent="0.2">
      <c r="A2481" s="27">
        <v>43950</v>
      </c>
      <c r="B2481" s="27">
        <v>43951</v>
      </c>
      <c r="C2481" t="s">
        <v>680</v>
      </c>
      <c r="D2481" s="27">
        <v>54193</v>
      </c>
      <c r="E2481" s="26">
        <v>2139000</v>
      </c>
      <c r="F2481" s="26">
        <f t="shared" si="38"/>
        <v>2.1389999999999998</v>
      </c>
      <c r="G2481" t="s">
        <v>103</v>
      </c>
    </row>
    <row r="2482" spans="1:7" x14ac:dyDescent="0.2">
      <c r="A2482" s="27">
        <v>43950</v>
      </c>
      <c r="B2482" s="27">
        <v>43955</v>
      </c>
      <c r="C2482" t="s">
        <v>884</v>
      </c>
      <c r="D2482" s="27">
        <v>45061</v>
      </c>
      <c r="E2482" s="26">
        <v>1077000</v>
      </c>
      <c r="F2482" s="26">
        <f t="shared" si="38"/>
        <v>1.077</v>
      </c>
      <c r="G2482" t="s">
        <v>396</v>
      </c>
    </row>
    <row r="2483" spans="1:7" x14ac:dyDescent="0.2">
      <c r="A2483" s="27">
        <v>43956</v>
      </c>
      <c r="B2483" s="27">
        <v>43959</v>
      </c>
      <c r="C2483" t="s">
        <v>887</v>
      </c>
      <c r="D2483" s="27">
        <v>44141</v>
      </c>
      <c r="E2483" s="26">
        <v>650000</v>
      </c>
      <c r="F2483" s="26">
        <f t="shared" si="38"/>
        <v>0.65</v>
      </c>
      <c r="G2483" t="s">
        <v>397</v>
      </c>
    </row>
    <row r="2484" spans="1:7" x14ac:dyDescent="0.2">
      <c r="A2484" s="27">
        <v>43956</v>
      </c>
      <c r="B2484" s="27">
        <v>43959</v>
      </c>
      <c r="C2484" t="s">
        <v>331</v>
      </c>
      <c r="D2484" s="27">
        <v>44576</v>
      </c>
      <c r="E2484" s="26">
        <v>4893000</v>
      </c>
      <c r="F2484" s="26">
        <f t="shared" si="38"/>
        <v>4.8929999999999998</v>
      </c>
      <c r="G2484" t="s">
        <v>396</v>
      </c>
    </row>
    <row r="2485" spans="1:7" x14ac:dyDescent="0.2">
      <c r="A2485" s="27">
        <v>43956</v>
      </c>
      <c r="B2485" s="27">
        <v>43959</v>
      </c>
      <c r="C2485" t="s">
        <v>844</v>
      </c>
      <c r="D2485" s="27">
        <v>45580</v>
      </c>
      <c r="E2485" s="26">
        <v>4997000</v>
      </c>
      <c r="F2485" s="26">
        <f t="shared" si="38"/>
        <v>4.9969999999999999</v>
      </c>
      <c r="G2485" t="s">
        <v>396</v>
      </c>
    </row>
    <row r="2486" spans="1:7" x14ac:dyDescent="0.2">
      <c r="A2486" s="27">
        <v>43956</v>
      </c>
      <c r="B2486" s="27">
        <v>43959</v>
      </c>
      <c r="C2486" t="s">
        <v>512</v>
      </c>
      <c r="D2486" s="27">
        <v>51394</v>
      </c>
      <c r="E2486" s="26">
        <v>6288600</v>
      </c>
      <c r="F2486" s="26">
        <f t="shared" si="38"/>
        <v>6.2885999999999997</v>
      </c>
      <c r="G2486" t="s">
        <v>396</v>
      </c>
    </row>
    <row r="2487" spans="1:7" x14ac:dyDescent="0.2">
      <c r="A2487" s="27">
        <v>43956</v>
      </c>
      <c r="B2487" s="27">
        <v>43959</v>
      </c>
      <c r="C2487" t="s">
        <v>410</v>
      </c>
      <c r="D2487" s="27">
        <v>52336</v>
      </c>
      <c r="E2487" s="26">
        <v>1285800</v>
      </c>
      <c r="F2487" s="26">
        <f t="shared" si="38"/>
        <v>1.2858000000000001</v>
      </c>
      <c r="G2487" t="s">
        <v>396</v>
      </c>
    </row>
    <row r="2488" spans="1:7" x14ac:dyDescent="0.2">
      <c r="A2488" s="27">
        <v>43957</v>
      </c>
      <c r="B2488" s="27">
        <v>43959</v>
      </c>
      <c r="C2488" t="s">
        <v>331</v>
      </c>
      <c r="D2488" s="27">
        <v>44576</v>
      </c>
      <c r="E2488" s="26">
        <v>1150000</v>
      </c>
      <c r="F2488" s="26">
        <f t="shared" si="38"/>
        <v>1.1499999999999999</v>
      </c>
      <c r="G2488" t="s">
        <v>396</v>
      </c>
    </row>
    <row r="2489" spans="1:7" x14ac:dyDescent="0.2">
      <c r="A2489" s="27">
        <v>43957</v>
      </c>
      <c r="B2489" s="27">
        <v>43959</v>
      </c>
      <c r="C2489" t="s">
        <v>844</v>
      </c>
      <c r="D2489" s="27">
        <v>45580</v>
      </c>
      <c r="E2489" s="26">
        <v>1125000</v>
      </c>
      <c r="F2489" s="26">
        <f t="shared" si="38"/>
        <v>1.125</v>
      </c>
      <c r="G2489" t="s">
        <v>396</v>
      </c>
    </row>
    <row r="2490" spans="1:7" x14ac:dyDescent="0.2">
      <c r="A2490" s="27">
        <v>43959</v>
      </c>
      <c r="B2490" s="27">
        <v>43963</v>
      </c>
      <c r="C2490" t="s">
        <v>427</v>
      </c>
      <c r="D2490" s="27">
        <v>52642</v>
      </c>
      <c r="E2490" s="26">
        <v>500000</v>
      </c>
      <c r="F2490" s="26">
        <f t="shared" si="38"/>
        <v>0.5</v>
      </c>
      <c r="G2490" t="s">
        <v>103</v>
      </c>
    </row>
    <row r="2491" spans="1:7" x14ac:dyDescent="0.2">
      <c r="A2491" s="27">
        <v>43959</v>
      </c>
      <c r="B2491" s="27">
        <v>43963</v>
      </c>
      <c r="C2491" t="s">
        <v>539</v>
      </c>
      <c r="D2491" s="27">
        <v>47983</v>
      </c>
      <c r="E2491" s="26">
        <v>500000</v>
      </c>
      <c r="F2491" s="26">
        <f t="shared" si="38"/>
        <v>0.5</v>
      </c>
      <c r="G2491" t="s">
        <v>103</v>
      </c>
    </row>
    <row r="2492" spans="1:7" x14ac:dyDescent="0.2">
      <c r="A2492" s="27">
        <v>43959</v>
      </c>
      <c r="B2492" s="27">
        <v>43963</v>
      </c>
      <c r="C2492" t="s">
        <v>777</v>
      </c>
      <c r="D2492" s="27">
        <v>49049</v>
      </c>
      <c r="E2492" s="26">
        <v>2500000</v>
      </c>
      <c r="F2492" s="26">
        <f t="shared" si="38"/>
        <v>2.5</v>
      </c>
      <c r="G2492" t="s">
        <v>396</v>
      </c>
    </row>
    <row r="2493" spans="1:7" x14ac:dyDescent="0.2">
      <c r="A2493" s="27">
        <v>43959</v>
      </c>
      <c r="B2493" s="27">
        <v>43963</v>
      </c>
      <c r="C2493" t="s">
        <v>888</v>
      </c>
      <c r="D2493" s="27">
        <v>47618</v>
      </c>
      <c r="E2493" s="26">
        <v>3675000</v>
      </c>
      <c r="F2493" s="26">
        <f t="shared" si="38"/>
        <v>3.6749999999999998</v>
      </c>
      <c r="G2493" t="s">
        <v>396</v>
      </c>
    </row>
    <row r="2494" spans="1:7" x14ac:dyDescent="0.2">
      <c r="A2494" s="27">
        <v>43963</v>
      </c>
      <c r="B2494" s="27">
        <v>43965</v>
      </c>
      <c r="C2494" t="s">
        <v>834</v>
      </c>
      <c r="D2494" s="27">
        <v>44057</v>
      </c>
      <c r="E2494" s="26">
        <v>920000</v>
      </c>
      <c r="F2494" s="26">
        <f t="shared" si="38"/>
        <v>0.92</v>
      </c>
      <c r="G2494" t="s">
        <v>324</v>
      </c>
    </row>
    <row r="2495" spans="1:7" x14ac:dyDescent="0.2">
      <c r="A2495" s="27">
        <v>43963</v>
      </c>
      <c r="B2495" s="27">
        <v>43965</v>
      </c>
      <c r="C2495" t="s">
        <v>886</v>
      </c>
      <c r="D2495" s="27">
        <v>44315</v>
      </c>
      <c r="E2495" s="26">
        <v>150000</v>
      </c>
      <c r="F2495" s="26">
        <f t="shared" si="38"/>
        <v>0.15</v>
      </c>
      <c r="G2495" t="s">
        <v>324</v>
      </c>
    </row>
    <row r="2496" spans="1:7" x14ac:dyDescent="0.2">
      <c r="A2496" s="27">
        <v>43963</v>
      </c>
      <c r="B2496" s="27">
        <v>43965</v>
      </c>
      <c r="C2496" t="s">
        <v>830</v>
      </c>
      <c r="D2496" s="27">
        <v>45823</v>
      </c>
      <c r="E2496" s="26">
        <v>29800300</v>
      </c>
      <c r="F2496" s="26">
        <f t="shared" si="38"/>
        <v>29.8003</v>
      </c>
      <c r="G2496" t="s">
        <v>103</v>
      </c>
    </row>
    <row r="2497" spans="1:7" x14ac:dyDescent="0.2">
      <c r="A2497" s="27">
        <v>43963</v>
      </c>
      <c r="B2497" s="27">
        <v>43965</v>
      </c>
      <c r="C2497" t="s">
        <v>831</v>
      </c>
      <c r="D2497" s="27">
        <v>47741</v>
      </c>
      <c r="E2497" s="26">
        <v>30413000</v>
      </c>
      <c r="F2497" s="26">
        <f t="shared" si="38"/>
        <v>30.413</v>
      </c>
      <c r="G2497" t="s">
        <v>103</v>
      </c>
    </row>
    <row r="2498" spans="1:7" x14ac:dyDescent="0.2">
      <c r="A2498" s="27">
        <v>43963</v>
      </c>
      <c r="B2498" s="27">
        <v>43965</v>
      </c>
      <c r="C2498" t="s">
        <v>825</v>
      </c>
      <c r="D2498" s="27">
        <v>49475</v>
      </c>
      <c r="E2498" s="26">
        <v>5025200</v>
      </c>
      <c r="F2498" s="26">
        <f t="shared" si="38"/>
        <v>5.0251999999999999</v>
      </c>
      <c r="G2498" t="s">
        <v>103</v>
      </c>
    </row>
    <row r="2499" spans="1:7" x14ac:dyDescent="0.2">
      <c r="A2499" s="27">
        <v>43963</v>
      </c>
      <c r="B2499" s="27">
        <v>43965</v>
      </c>
      <c r="C2499" t="s">
        <v>851</v>
      </c>
      <c r="D2499" s="27">
        <v>51241</v>
      </c>
      <c r="E2499" s="26">
        <v>4027500</v>
      </c>
      <c r="F2499" s="26">
        <f t="shared" ref="F2499:F2562" si="39">E2499/1000000</f>
        <v>4.0274999999999999</v>
      </c>
      <c r="G2499" t="s">
        <v>103</v>
      </c>
    </row>
    <row r="2500" spans="1:7" x14ac:dyDescent="0.2">
      <c r="A2500" s="27">
        <v>43963</v>
      </c>
      <c r="B2500" s="27">
        <v>43965</v>
      </c>
      <c r="C2500" t="s">
        <v>680</v>
      </c>
      <c r="D2500" s="27">
        <v>54193</v>
      </c>
      <c r="E2500" s="26">
        <v>3409500</v>
      </c>
      <c r="F2500" s="26">
        <f t="shared" si="39"/>
        <v>3.4095</v>
      </c>
      <c r="G2500" t="s">
        <v>103</v>
      </c>
    </row>
    <row r="2501" spans="1:7" x14ac:dyDescent="0.2">
      <c r="A2501" s="27">
        <v>43969</v>
      </c>
      <c r="B2501" s="27">
        <v>43971</v>
      </c>
      <c r="C2501" t="s">
        <v>889</v>
      </c>
      <c r="D2501" s="27">
        <v>44141</v>
      </c>
      <c r="E2501" s="26">
        <v>151000</v>
      </c>
      <c r="F2501" s="26">
        <f t="shared" si="39"/>
        <v>0.151</v>
      </c>
      <c r="G2501" t="s">
        <v>397</v>
      </c>
    </row>
    <row r="2502" spans="1:7" x14ac:dyDescent="0.2">
      <c r="A2502" s="27">
        <v>43969</v>
      </c>
      <c r="B2502" s="27">
        <v>43971</v>
      </c>
      <c r="C2502" t="s">
        <v>331</v>
      </c>
      <c r="D2502" s="27">
        <v>44576</v>
      </c>
      <c r="E2502" s="26">
        <v>5099000</v>
      </c>
      <c r="F2502" s="26">
        <f t="shared" si="39"/>
        <v>5.0990000000000002</v>
      </c>
      <c r="G2502" t="s">
        <v>396</v>
      </c>
    </row>
    <row r="2503" spans="1:7" x14ac:dyDescent="0.2">
      <c r="A2503" s="27">
        <v>43969</v>
      </c>
      <c r="B2503" s="27">
        <v>43971</v>
      </c>
      <c r="C2503" t="s">
        <v>844</v>
      </c>
      <c r="D2503" s="27">
        <v>45580</v>
      </c>
      <c r="E2503" s="26">
        <v>5684500</v>
      </c>
      <c r="F2503" s="26">
        <f t="shared" si="39"/>
        <v>5.6844999999999999</v>
      </c>
      <c r="G2503" t="s">
        <v>396</v>
      </c>
    </row>
    <row r="2504" spans="1:7" x14ac:dyDescent="0.2">
      <c r="A2504" s="27">
        <v>43969</v>
      </c>
      <c r="B2504" s="27">
        <v>43971</v>
      </c>
      <c r="C2504" t="s">
        <v>512</v>
      </c>
      <c r="D2504" s="27">
        <v>51394</v>
      </c>
      <c r="E2504" s="26">
        <v>3682000</v>
      </c>
      <c r="F2504" s="26">
        <f t="shared" si="39"/>
        <v>3.6819999999999999</v>
      </c>
      <c r="G2504" t="s">
        <v>396</v>
      </c>
    </row>
    <row r="2505" spans="1:7" x14ac:dyDescent="0.2">
      <c r="A2505" s="27">
        <v>43969</v>
      </c>
      <c r="B2505" s="27">
        <v>43971</v>
      </c>
      <c r="C2505" t="s">
        <v>337</v>
      </c>
      <c r="D2505" s="27">
        <v>50086</v>
      </c>
      <c r="E2505" s="26">
        <v>2026000</v>
      </c>
      <c r="F2505" s="26">
        <f t="shared" si="39"/>
        <v>2.0259999999999998</v>
      </c>
      <c r="G2505" t="s">
        <v>396</v>
      </c>
    </row>
    <row r="2506" spans="1:7" x14ac:dyDescent="0.2">
      <c r="A2506" s="27">
        <v>43969</v>
      </c>
      <c r="B2506" s="27">
        <v>43971</v>
      </c>
      <c r="C2506" t="s">
        <v>410</v>
      </c>
      <c r="D2506" s="27">
        <v>52336</v>
      </c>
      <c r="E2506" s="26">
        <v>2209000</v>
      </c>
      <c r="F2506" s="26">
        <f t="shared" si="39"/>
        <v>2.2090000000000001</v>
      </c>
      <c r="G2506" t="s">
        <v>396</v>
      </c>
    </row>
    <row r="2507" spans="1:7" x14ac:dyDescent="0.2">
      <c r="A2507" s="27">
        <v>43984</v>
      </c>
      <c r="B2507" s="27">
        <v>43986</v>
      </c>
      <c r="C2507" t="s">
        <v>890</v>
      </c>
      <c r="D2507" s="27">
        <v>44077</v>
      </c>
      <c r="E2507" s="26">
        <v>150000</v>
      </c>
      <c r="F2507" s="26">
        <f t="shared" si="39"/>
        <v>0.15</v>
      </c>
      <c r="G2507" t="s">
        <v>323</v>
      </c>
    </row>
    <row r="2508" spans="1:7" x14ac:dyDescent="0.2">
      <c r="A2508" s="27">
        <v>43984</v>
      </c>
      <c r="B2508" s="27">
        <v>43986</v>
      </c>
      <c r="C2508" t="s">
        <v>891</v>
      </c>
      <c r="D2508" s="27">
        <v>44350</v>
      </c>
      <c r="E2508" s="26">
        <v>1500000</v>
      </c>
      <c r="F2508" s="26">
        <f t="shared" si="39"/>
        <v>1.5</v>
      </c>
      <c r="G2508" t="s">
        <v>324</v>
      </c>
    </row>
    <row r="2509" spans="1:7" x14ac:dyDescent="0.2">
      <c r="A2509" s="27">
        <v>43984</v>
      </c>
      <c r="B2509" s="27">
        <v>43986</v>
      </c>
      <c r="C2509" t="s">
        <v>830</v>
      </c>
      <c r="D2509" s="27">
        <v>45823</v>
      </c>
      <c r="E2509" s="26">
        <v>25150000</v>
      </c>
      <c r="F2509" s="26">
        <f t="shared" si="39"/>
        <v>25.15</v>
      </c>
      <c r="G2509" t="s">
        <v>103</v>
      </c>
    </row>
    <row r="2510" spans="1:7" x14ac:dyDescent="0.2">
      <c r="A2510" s="27">
        <v>43984</v>
      </c>
      <c r="B2510" s="27">
        <v>43986</v>
      </c>
      <c r="C2510" t="s">
        <v>831</v>
      </c>
      <c r="D2510" s="27">
        <v>47741</v>
      </c>
      <c r="E2510" s="26">
        <v>44843000</v>
      </c>
      <c r="F2510" s="26">
        <f t="shared" si="39"/>
        <v>44.843000000000004</v>
      </c>
      <c r="G2510" t="s">
        <v>103</v>
      </c>
    </row>
    <row r="2511" spans="1:7" x14ac:dyDescent="0.2">
      <c r="A2511" s="27">
        <v>43984</v>
      </c>
      <c r="B2511" s="27">
        <v>43986</v>
      </c>
      <c r="C2511" t="s">
        <v>825</v>
      </c>
      <c r="D2511" s="27">
        <v>49475</v>
      </c>
      <c r="E2511" s="26">
        <v>15558500</v>
      </c>
      <c r="F2511" s="26">
        <f t="shared" si="39"/>
        <v>15.5585</v>
      </c>
      <c r="G2511" t="s">
        <v>103</v>
      </c>
    </row>
    <row r="2512" spans="1:7" x14ac:dyDescent="0.2">
      <c r="A2512" s="27">
        <v>43984</v>
      </c>
      <c r="B2512" s="27">
        <v>43986</v>
      </c>
      <c r="C2512" t="s">
        <v>851</v>
      </c>
      <c r="D2512" s="27">
        <v>51241</v>
      </c>
      <c r="E2512" s="26">
        <v>10672500</v>
      </c>
      <c r="F2512" s="26">
        <f t="shared" si="39"/>
        <v>10.672499999999999</v>
      </c>
      <c r="G2512" t="s">
        <v>103</v>
      </c>
    </row>
    <row r="2513" spans="1:7" x14ac:dyDescent="0.2">
      <c r="A2513" s="27">
        <v>43984</v>
      </c>
      <c r="B2513" s="27">
        <v>43986</v>
      </c>
      <c r="C2513" t="s">
        <v>680</v>
      </c>
      <c r="D2513" s="27">
        <v>54193</v>
      </c>
      <c r="E2513" s="26">
        <v>7397600</v>
      </c>
      <c r="F2513" s="26">
        <f t="shared" si="39"/>
        <v>7.3975999999999997</v>
      </c>
      <c r="G2513" t="s">
        <v>103</v>
      </c>
    </row>
    <row r="2514" spans="1:7" x14ac:dyDescent="0.2">
      <c r="A2514" s="27">
        <v>43991</v>
      </c>
      <c r="B2514" s="27">
        <v>43993</v>
      </c>
      <c r="C2514" t="s">
        <v>892</v>
      </c>
      <c r="D2514" s="27">
        <v>44175</v>
      </c>
      <c r="E2514" s="26">
        <v>76000</v>
      </c>
      <c r="F2514" s="26">
        <f t="shared" si="39"/>
        <v>7.5999999999999998E-2</v>
      </c>
      <c r="G2514" t="s">
        <v>397</v>
      </c>
    </row>
    <row r="2515" spans="1:7" x14ac:dyDescent="0.2">
      <c r="A2515" s="27">
        <v>43991</v>
      </c>
      <c r="B2515" s="27">
        <v>43993</v>
      </c>
      <c r="C2515" t="s">
        <v>331</v>
      </c>
      <c r="D2515" s="27">
        <v>44576</v>
      </c>
      <c r="E2515" s="26">
        <v>10352000</v>
      </c>
      <c r="F2515" s="26">
        <f t="shared" si="39"/>
        <v>10.352</v>
      </c>
      <c r="G2515" t="s">
        <v>396</v>
      </c>
    </row>
    <row r="2516" spans="1:7" x14ac:dyDescent="0.2">
      <c r="A2516" s="27">
        <v>43991</v>
      </c>
      <c r="B2516" s="27">
        <v>43993</v>
      </c>
      <c r="C2516" t="s">
        <v>844</v>
      </c>
      <c r="D2516" s="27">
        <v>45580</v>
      </c>
      <c r="E2516" s="26">
        <v>6003000</v>
      </c>
      <c r="F2516" s="26">
        <f t="shared" si="39"/>
        <v>6.0030000000000001</v>
      </c>
      <c r="G2516" t="s">
        <v>396</v>
      </c>
    </row>
    <row r="2517" spans="1:7" x14ac:dyDescent="0.2">
      <c r="A2517" s="27">
        <v>43991</v>
      </c>
      <c r="B2517" s="27">
        <v>43993</v>
      </c>
      <c r="C2517" t="s">
        <v>888</v>
      </c>
      <c r="D2517" s="27">
        <v>47618</v>
      </c>
      <c r="E2517" s="26">
        <v>4199500</v>
      </c>
      <c r="F2517" s="26">
        <f t="shared" si="39"/>
        <v>4.1994999999999996</v>
      </c>
      <c r="G2517" t="s">
        <v>396</v>
      </c>
    </row>
    <row r="2518" spans="1:7" x14ac:dyDescent="0.2">
      <c r="A2518" s="27">
        <v>43991</v>
      </c>
      <c r="B2518" s="27">
        <v>43993</v>
      </c>
      <c r="C2518" t="s">
        <v>777</v>
      </c>
      <c r="D2518" s="27">
        <v>49049</v>
      </c>
      <c r="E2518" s="26">
        <v>4388500</v>
      </c>
      <c r="F2518" s="26">
        <f t="shared" si="39"/>
        <v>4.3884999999999996</v>
      </c>
      <c r="G2518" t="s">
        <v>396</v>
      </c>
    </row>
    <row r="2519" spans="1:7" x14ac:dyDescent="0.2">
      <c r="A2519" s="27">
        <v>43991</v>
      </c>
      <c r="B2519" s="27">
        <v>43993</v>
      </c>
      <c r="C2519" t="s">
        <v>410</v>
      </c>
      <c r="D2519" s="27">
        <v>52336</v>
      </c>
      <c r="E2519" s="26">
        <v>3625000</v>
      </c>
      <c r="F2519" s="26">
        <f t="shared" si="39"/>
        <v>3.625</v>
      </c>
      <c r="G2519" t="s">
        <v>396</v>
      </c>
    </row>
    <row r="2520" spans="1:7" x14ac:dyDescent="0.2">
      <c r="A2520" s="27">
        <v>43998</v>
      </c>
      <c r="B2520" s="27">
        <v>44000</v>
      </c>
      <c r="C2520" t="s">
        <v>893</v>
      </c>
      <c r="D2520" s="27">
        <v>44077</v>
      </c>
      <c r="E2520" s="26">
        <v>0</v>
      </c>
      <c r="F2520" s="26">
        <f t="shared" si="39"/>
        <v>0</v>
      </c>
      <c r="G2520" t="s">
        <v>323</v>
      </c>
    </row>
    <row r="2521" spans="1:7" x14ac:dyDescent="0.2">
      <c r="A2521" s="27">
        <v>43998</v>
      </c>
      <c r="B2521" s="27">
        <v>44000</v>
      </c>
      <c r="C2521" t="s">
        <v>868</v>
      </c>
      <c r="D2521" s="27">
        <v>44350</v>
      </c>
      <c r="E2521" s="26">
        <v>860000</v>
      </c>
      <c r="F2521" s="26">
        <f t="shared" si="39"/>
        <v>0.86</v>
      </c>
      <c r="G2521" t="s">
        <v>324</v>
      </c>
    </row>
    <row r="2522" spans="1:7" x14ac:dyDescent="0.2">
      <c r="A2522" s="27">
        <v>43998</v>
      </c>
      <c r="B2522" s="27">
        <v>44000</v>
      </c>
      <c r="C2522" t="s">
        <v>830</v>
      </c>
      <c r="D2522" s="27">
        <v>45823</v>
      </c>
      <c r="E2522" s="26">
        <v>30909000</v>
      </c>
      <c r="F2522" s="26">
        <f t="shared" si="39"/>
        <v>30.908999999999999</v>
      </c>
      <c r="G2522" t="s">
        <v>103</v>
      </c>
    </row>
    <row r="2523" spans="1:7" x14ac:dyDescent="0.2">
      <c r="A2523" s="27">
        <v>43998</v>
      </c>
      <c r="B2523" s="27">
        <v>44000</v>
      </c>
      <c r="C2523" t="s">
        <v>831</v>
      </c>
      <c r="D2523" s="27">
        <v>47741</v>
      </c>
      <c r="E2523" s="26">
        <v>36307000</v>
      </c>
      <c r="F2523" s="26">
        <f t="shared" si="39"/>
        <v>36.307000000000002</v>
      </c>
      <c r="G2523" t="s">
        <v>103</v>
      </c>
    </row>
    <row r="2524" spans="1:7" x14ac:dyDescent="0.2">
      <c r="A2524" s="27">
        <v>43998</v>
      </c>
      <c r="B2524" s="27">
        <v>44000</v>
      </c>
      <c r="C2524" t="s">
        <v>825</v>
      </c>
      <c r="D2524" s="27">
        <v>49475</v>
      </c>
      <c r="E2524" s="26">
        <v>7660600</v>
      </c>
      <c r="F2524" s="26">
        <f t="shared" si="39"/>
        <v>7.6605999999999996</v>
      </c>
      <c r="G2524" t="s">
        <v>103</v>
      </c>
    </row>
    <row r="2525" spans="1:7" x14ac:dyDescent="0.2">
      <c r="A2525" s="27">
        <v>43998</v>
      </c>
      <c r="B2525" s="27">
        <v>44000</v>
      </c>
      <c r="C2525" t="s">
        <v>851</v>
      </c>
      <c r="D2525" s="27">
        <v>51241</v>
      </c>
      <c r="E2525" s="26">
        <v>5480900</v>
      </c>
      <c r="F2525" s="26">
        <f t="shared" si="39"/>
        <v>5.4809000000000001</v>
      </c>
      <c r="G2525" t="s">
        <v>103</v>
      </c>
    </row>
    <row r="2526" spans="1:7" x14ac:dyDescent="0.2">
      <c r="A2526" s="27">
        <v>43998</v>
      </c>
      <c r="B2526" s="27">
        <v>44000</v>
      </c>
      <c r="C2526" t="s">
        <v>680</v>
      </c>
      <c r="D2526" s="27">
        <v>54193</v>
      </c>
      <c r="E2526" s="26">
        <v>3605300</v>
      </c>
      <c r="F2526" s="26">
        <f t="shared" si="39"/>
        <v>3.6053000000000002</v>
      </c>
      <c r="G2526" t="s">
        <v>103</v>
      </c>
    </row>
    <row r="2527" spans="1:7" x14ac:dyDescent="0.2">
      <c r="A2527" s="27">
        <v>43998</v>
      </c>
      <c r="B2527" s="27">
        <v>44005</v>
      </c>
      <c r="C2527" t="s">
        <v>895</v>
      </c>
      <c r="D2527" s="27">
        <v>45831</v>
      </c>
      <c r="E2527" s="26">
        <v>10698750</v>
      </c>
      <c r="F2527" s="26">
        <f t="shared" si="39"/>
        <v>10.69875</v>
      </c>
      <c r="G2527" t="s">
        <v>763</v>
      </c>
    </row>
    <row r="2528" spans="1:7" x14ac:dyDescent="0.2">
      <c r="A2528" s="27">
        <v>43998</v>
      </c>
      <c r="B2528" s="27">
        <v>44005</v>
      </c>
      <c r="C2528" t="s">
        <v>896</v>
      </c>
      <c r="D2528" s="27">
        <v>47657</v>
      </c>
      <c r="E2528" s="26">
        <v>14265000</v>
      </c>
      <c r="F2528" s="26">
        <f t="shared" si="39"/>
        <v>14.265000000000001</v>
      </c>
      <c r="G2528" t="s">
        <v>763</v>
      </c>
    </row>
    <row r="2529" spans="1:7" x14ac:dyDescent="0.2">
      <c r="A2529" s="27">
        <v>43998</v>
      </c>
      <c r="B2529" s="27">
        <v>44005</v>
      </c>
      <c r="C2529" t="s">
        <v>897</v>
      </c>
      <c r="D2529" s="27">
        <v>54962</v>
      </c>
      <c r="E2529" s="26">
        <v>10698750</v>
      </c>
      <c r="F2529" s="26">
        <f t="shared" si="39"/>
        <v>10.69875</v>
      </c>
      <c r="G2529" t="s">
        <v>763</v>
      </c>
    </row>
    <row r="2530" spans="1:7" x14ac:dyDescent="0.2">
      <c r="A2530" s="27">
        <v>44005</v>
      </c>
      <c r="B2530" s="27">
        <v>44007</v>
      </c>
      <c r="C2530" t="s">
        <v>898</v>
      </c>
      <c r="D2530" s="27">
        <v>44189</v>
      </c>
      <c r="E2530" s="26">
        <v>4951000</v>
      </c>
      <c r="F2530" s="26">
        <f t="shared" si="39"/>
        <v>4.9509999999999996</v>
      </c>
      <c r="G2530" t="s">
        <v>397</v>
      </c>
    </row>
    <row r="2531" spans="1:7" x14ac:dyDescent="0.2">
      <c r="A2531" s="27">
        <v>44005</v>
      </c>
      <c r="B2531" s="27">
        <v>44007</v>
      </c>
      <c r="C2531" t="s">
        <v>331</v>
      </c>
      <c r="D2531" s="27">
        <v>44576</v>
      </c>
      <c r="E2531" s="26">
        <v>17301000</v>
      </c>
      <c r="F2531" s="26">
        <f t="shared" si="39"/>
        <v>17.300999999999998</v>
      </c>
      <c r="G2531" t="s">
        <v>396</v>
      </c>
    </row>
    <row r="2532" spans="1:7" x14ac:dyDescent="0.2">
      <c r="A2532" s="27">
        <v>44005</v>
      </c>
      <c r="B2532" s="27">
        <v>44007</v>
      </c>
      <c r="C2532" t="s">
        <v>844</v>
      </c>
      <c r="D2532" s="27">
        <v>45580</v>
      </c>
      <c r="E2532" s="26">
        <v>8460700</v>
      </c>
      <c r="F2532" s="26">
        <f t="shared" si="39"/>
        <v>8.4606999999999992</v>
      </c>
      <c r="G2532" t="s">
        <v>396</v>
      </c>
    </row>
    <row r="2533" spans="1:7" x14ac:dyDescent="0.2">
      <c r="A2533" s="27">
        <v>44005</v>
      </c>
      <c r="B2533" s="27">
        <v>44007</v>
      </c>
      <c r="C2533" t="s">
        <v>888</v>
      </c>
      <c r="D2533" s="27">
        <v>47618</v>
      </c>
      <c r="E2533" s="26">
        <v>3296500</v>
      </c>
      <c r="F2533" s="26">
        <f t="shared" si="39"/>
        <v>3.2965</v>
      </c>
      <c r="G2533" t="s">
        <v>396</v>
      </c>
    </row>
    <row r="2534" spans="1:7" x14ac:dyDescent="0.2">
      <c r="A2534" s="27">
        <v>44005</v>
      </c>
      <c r="B2534" s="27">
        <v>44007</v>
      </c>
      <c r="C2534" t="s">
        <v>777</v>
      </c>
      <c r="D2534" s="27">
        <v>49049</v>
      </c>
      <c r="E2534" s="26">
        <v>1493000</v>
      </c>
      <c r="F2534" s="26">
        <f t="shared" si="39"/>
        <v>1.4930000000000001</v>
      </c>
      <c r="G2534" t="s">
        <v>396</v>
      </c>
    </row>
    <row r="2535" spans="1:7" x14ac:dyDescent="0.2">
      <c r="A2535" s="27">
        <v>44005</v>
      </c>
      <c r="B2535" s="27">
        <v>44007</v>
      </c>
      <c r="C2535" t="s">
        <v>410</v>
      </c>
      <c r="D2535" s="27">
        <v>52336</v>
      </c>
      <c r="E2535" s="26">
        <v>3347200</v>
      </c>
      <c r="F2535" s="26">
        <f t="shared" si="39"/>
        <v>3.3472</v>
      </c>
      <c r="G2535" t="s">
        <v>396</v>
      </c>
    </row>
    <row r="2536" spans="1:7" x14ac:dyDescent="0.2">
      <c r="A2536" s="27">
        <v>44012</v>
      </c>
      <c r="B2536" s="27">
        <v>44014</v>
      </c>
      <c r="C2536" t="s">
        <v>899</v>
      </c>
      <c r="D2536" s="27">
        <v>44105</v>
      </c>
      <c r="E2536" s="26">
        <v>0</v>
      </c>
      <c r="F2536" s="26">
        <f t="shared" si="39"/>
        <v>0</v>
      </c>
      <c r="G2536" t="s">
        <v>323</v>
      </c>
    </row>
    <row r="2537" spans="1:7" x14ac:dyDescent="0.2">
      <c r="A2537" s="27">
        <v>44012</v>
      </c>
      <c r="B2537" s="27">
        <v>44014</v>
      </c>
      <c r="C2537" t="s">
        <v>900</v>
      </c>
      <c r="D2537" s="27">
        <v>44378</v>
      </c>
      <c r="E2537" s="26">
        <v>1100000</v>
      </c>
      <c r="F2537" s="26">
        <f t="shared" si="39"/>
        <v>1.1000000000000001</v>
      </c>
      <c r="G2537" t="s">
        <v>324</v>
      </c>
    </row>
    <row r="2538" spans="1:7" x14ac:dyDescent="0.2">
      <c r="A2538" s="27">
        <v>44012</v>
      </c>
      <c r="B2538" s="27">
        <v>44014</v>
      </c>
      <c r="C2538" t="s">
        <v>830</v>
      </c>
      <c r="D2538" s="27">
        <v>45823</v>
      </c>
      <c r="E2538" s="26">
        <v>27944000</v>
      </c>
      <c r="F2538" s="26">
        <f t="shared" si="39"/>
        <v>27.943999999999999</v>
      </c>
      <c r="G2538" t="s">
        <v>103</v>
      </c>
    </row>
    <row r="2539" spans="1:7" x14ac:dyDescent="0.2">
      <c r="A2539" s="27">
        <v>44012</v>
      </c>
      <c r="B2539" s="27">
        <v>44014</v>
      </c>
      <c r="C2539" t="s">
        <v>831</v>
      </c>
      <c r="D2539" s="27">
        <v>47741</v>
      </c>
      <c r="E2539" s="26">
        <v>23473100</v>
      </c>
      <c r="F2539" s="26">
        <f t="shared" si="39"/>
        <v>23.473099999999999</v>
      </c>
      <c r="G2539" t="s">
        <v>103</v>
      </c>
    </row>
    <row r="2540" spans="1:7" x14ac:dyDescent="0.2">
      <c r="A2540" s="27">
        <v>44012</v>
      </c>
      <c r="B2540" s="27">
        <v>44014</v>
      </c>
      <c r="C2540" t="s">
        <v>825</v>
      </c>
      <c r="D2540" s="27">
        <v>49475</v>
      </c>
      <c r="E2540" s="26">
        <v>8687600</v>
      </c>
      <c r="F2540" s="26">
        <f t="shared" si="39"/>
        <v>8.6875999999999998</v>
      </c>
      <c r="G2540" t="s">
        <v>103</v>
      </c>
    </row>
    <row r="2541" spans="1:7" x14ac:dyDescent="0.2">
      <c r="A2541" s="27">
        <v>44012</v>
      </c>
      <c r="B2541" s="27">
        <v>44014</v>
      </c>
      <c r="C2541" t="s">
        <v>851</v>
      </c>
      <c r="D2541" s="27">
        <v>51241</v>
      </c>
      <c r="E2541" s="26">
        <v>5029800</v>
      </c>
      <c r="F2541" s="26">
        <f t="shared" si="39"/>
        <v>5.0297999999999998</v>
      </c>
      <c r="G2541" t="s">
        <v>103</v>
      </c>
    </row>
    <row r="2542" spans="1:7" x14ac:dyDescent="0.2">
      <c r="A2542" s="27">
        <v>44012</v>
      </c>
      <c r="B2542" s="27">
        <v>44014</v>
      </c>
      <c r="C2542" t="s">
        <v>680</v>
      </c>
      <c r="D2542" s="27">
        <v>54193</v>
      </c>
      <c r="E2542" s="26">
        <v>5798100</v>
      </c>
      <c r="F2542" s="26">
        <f t="shared" si="39"/>
        <v>5.7980999999999998</v>
      </c>
      <c r="G2542" t="s">
        <v>103</v>
      </c>
    </row>
    <row r="2543" spans="1:7" x14ac:dyDescent="0.2">
      <c r="A2543" s="27">
        <v>44013</v>
      </c>
      <c r="B2543" s="27">
        <v>44015</v>
      </c>
      <c r="C2543" t="s">
        <v>884</v>
      </c>
      <c r="D2543" s="27">
        <v>45061</v>
      </c>
      <c r="E2543" s="26">
        <v>250000</v>
      </c>
      <c r="F2543" s="26">
        <f t="shared" si="39"/>
        <v>0.25</v>
      </c>
      <c r="G2543" t="s">
        <v>396</v>
      </c>
    </row>
    <row r="2544" spans="1:7" x14ac:dyDescent="0.2">
      <c r="A2544" s="27">
        <v>44013</v>
      </c>
      <c r="B2544" s="27">
        <v>44015</v>
      </c>
      <c r="C2544" t="s">
        <v>697</v>
      </c>
      <c r="D2544" s="27">
        <v>45945</v>
      </c>
      <c r="E2544" s="26">
        <v>250000</v>
      </c>
      <c r="F2544" s="26">
        <f t="shared" si="39"/>
        <v>0.25</v>
      </c>
      <c r="G2544" t="s">
        <v>396</v>
      </c>
    </row>
    <row r="2545" spans="1:7" x14ac:dyDescent="0.2">
      <c r="A2545" s="27">
        <v>44014</v>
      </c>
      <c r="B2545" s="27">
        <v>44020</v>
      </c>
      <c r="C2545" t="s">
        <v>901</v>
      </c>
      <c r="D2545" s="27">
        <v>45114</v>
      </c>
      <c r="E2545" s="26">
        <v>50700</v>
      </c>
      <c r="F2545" s="26">
        <f t="shared" si="39"/>
        <v>5.0700000000000002E-2</v>
      </c>
      <c r="G2545" t="s">
        <v>108</v>
      </c>
    </row>
    <row r="2546" spans="1:7" x14ac:dyDescent="0.2">
      <c r="A2546" s="27">
        <v>44014</v>
      </c>
      <c r="B2546" s="27">
        <v>44020</v>
      </c>
      <c r="C2546" t="s">
        <v>901</v>
      </c>
      <c r="D2546" s="27">
        <v>45114</v>
      </c>
      <c r="E2546" s="26">
        <v>6811185.0299999993</v>
      </c>
      <c r="F2546" s="26">
        <f t="shared" si="39"/>
        <v>6.811185029999999</v>
      </c>
      <c r="G2546" t="s">
        <v>108</v>
      </c>
    </row>
    <row r="2547" spans="1:7" x14ac:dyDescent="0.2">
      <c r="A2547" s="27">
        <v>44014</v>
      </c>
      <c r="B2547" s="27">
        <v>44020</v>
      </c>
      <c r="C2547" t="s">
        <v>902</v>
      </c>
      <c r="D2547" s="27">
        <v>45846</v>
      </c>
      <c r="E2547" s="26">
        <v>24300</v>
      </c>
      <c r="F2547" s="26">
        <f t="shared" si="39"/>
        <v>2.4299999999999999E-2</v>
      </c>
      <c r="G2547" t="s">
        <v>108</v>
      </c>
    </row>
    <row r="2548" spans="1:7" x14ac:dyDescent="0.2">
      <c r="A2548" s="27">
        <v>44014</v>
      </c>
      <c r="B2548" s="27">
        <v>44020</v>
      </c>
      <c r="C2548" t="s">
        <v>902</v>
      </c>
      <c r="D2548" s="27">
        <v>45846</v>
      </c>
      <c r="E2548" s="26">
        <v>3264532.4699999997</v>
      </c>
      <c r="F2548" s="26">
        <f t="shared" si="39"/>
        <v>3.2645324699999998</v>
      </c>
      <c r="G2548" t="s">
        <v>108</v>
      </c>
    </row>
    <row r="2549" spans="1:7" x14ac:dyDescent="0.2">
      <c r="A2549" s="27">
        <v>44014</v>
      </c>
      <c r="B2549" s="27">
        <v>44020</v>
      </c>
      <c r="C2549" t="s">
        <v>903</v>
      </c>
      <c r="D2549" s="27">
        <v>46576</v>
      </c>
      <c r="E2549" s="26">
        <v>10100</v>
      </c>
      <c r="F2549" s="26">
        <f t="shared" si="39"/>
        <v>1.01E-2</v>
      </c>
      <c r="G2549" t="s">
        <v>108</v>
      </c>
    </row>
    <row r="2550" spans="1:7" x14ac:dyDescent="0.2">
      <c r="A2550" s="27">
        <v>44014</v>
      </c>
      <c r="B2550" s="27">
        <v>44020</v>
      </c>
      <c r="C2550" t="s">
        <v>903</v>
      </c>
      <c r="D2550" s="27">
        <v>46576</v>
      </c>
      <c r="E2550" s="26">
        <v>1356863.2899999998</v>
      </c>
      <c r="F2550" s="26">
        <f t="shared" si="39"/>
        <v>1.3568632899999997</v>
      </c>
      <c r="G2550" t="s">
        <v>108</v>
      </c>
    </row>
    <row r="2551" spans="1:7" x14ac:dyDescent="0.2">
      <c r="A2551" s="27">
        <v>44014</v>
      </c>
      <c r="B2551" s="27">
        <v>44020</v>
      </c>
      <c r="C2551" t="s">
        <v>904</v>
      </c>
      <c r="D2551" s="27">
        <v>47672</v>
      </c>
      <c r="E2551" s="26">
        <v>13400</v>
      </c>
      <c r="F2551" s="26">
        <f t="shared" si="39"/>
        <v>1.34E-2</v>
      </c>
      <c r="G2551" t="s">
        <v>108</v>
      </c>
    </row>
    <row r="2552" spans="1:7" x14ac:dyDescent="0.2">
      <c r="A2552" s="27">
        <v>44014</v>
      </c>
      <c r="B2552" s="27">
        <v>44020</v>
      </c>
      <c r="C2552" t="s">
        <v>904</v>
      </c>
      <c r="D2552" s="27">
        <v>47672</v>
      </c>
      <c r="E2552" s="26">
        <v>1800194.8599999999</v>
      </c>
      <c r="F2552" s="26">
        <f t="shared" si="39"/>
        <v>1.80019486</v>
      </c>
      <c r="G2552" t="s">
        <v>108</v>
      </c>
    </row>
    <row r="2553" spans="1:7" x14ac:dyDescent="0.2">
      <c r="A2553" s="27">
        <v>44014</v>
      </c>
      <c r="B2553" s="27">
        <v>44020</v>
      </c>
      <c r="C2553" t="s">
        <v>905</v>
      </c>
      <c r="D2553" s="27">
        <v>51323</v>
      </c>
      <c r="E2553" s="26">
        <v>1500</v>
      </c>
      <c r="F2553" s="26">
        <f t="shared" si="39"/>
        <v>1.5E-3</v>
      </c>
      <c r="G2553" t="s">
        <v>108</v>
      </c>
    </row>
    <row r="2554" spans="1:7" x14ac:dyDescent="0.2">
      <c r="A2554" s="27">
        <v>44014</v>
      </c>
      <c r="B2554" s="27">
        <v>44020</v>
      </c>
      <c r="C2554" t="s">
        <v>905</v>
      </c>
      <c r="D2554" s="27">
        <v>51323</v>
      </c>
      <c r="E2554" s="26">
        <v>201514.34999999998</v>
      </c>
      <c r="F2554" s="26">
        <f t="shared" si="39"/>
        <v>0.20151434999999998</v>
      </c>
      <c r="G2554" t="s">
        <v>108</v>
      </c>
    </row>
    <row r="2555" spans="1:7" x14ac:dyDescent="0.2">
      <c r="A2555" s="27">
        <v>44019</v>
      </c>
      <c r="B2555" s="27">
        <v>44021</v>
      </c>
      <c r="C2555" t="s">
        <v>874</v>
      </c>
      <c r="D2555" s="27">
        <v>44204</v>
      </c>
      <c r="E2555" s="26">
        <v>491000</v>
      </c>
      <c r="F2555" s="26">
        <f t="shared" si="39"/>
        <v>0.49099999999999999</v>
      </c>
      <c r="G2555" t="s">
        <v>397</v>
      </c>
    </row>
    <row r="2556" spans="1:7" x14ac:dyDescent="0.2">
      <c r="A2556" s="27">
        <v>44019</v>
      </c>
      <c r="B2556" s="27">
        <v>44021</v>
      </c>
      <c r="C2556" t="s">
        <v>331</v>
      </c>
      <c r="D2556" s="27">
        <v>44576</v>
      </c>
      <c r="E2556" s="26">
        <v>19755000</v>
      </c>
      <c r="F2556" s="26">
        <f t="shared" si="39"/>
        <v>19.754999999999999</v>
      </c>
      <c r="G2556" t="s">
        <v>396</v>
      </c>
    </row>
    <row r="2557" spans="1:7" x14ac:dyDescent="0.2">
      <c r="A2557" s="27">
        <v>44019</v>
      </c>
      <c r="B2557" s="27">
        <v>44021</v>
      </c>
      <c r="C2557" t="s">
        <v>844</v>
      </c>
      <c r="D2557" s="27">
        <v>45580</v>
      </c>
      <c r="E2557" s="26">
        <v>7864500</v>
      </c>
      <c r="F2557" s="26">
        <f t="shared" si="39"/>
        <v>7.8644999999999996</v>
      </c>
      <c r="G2557" t="s">
        <v>396</v>
      </c>
    </row>
    <row r="2558" spans="1:7" x14ac:dyDescent="0.2">
      <c r="A2558" s="27">
        <v>44019</v>
      </c>
      <c r="B2558" s="27">
        <v>44021</v>
      </c>
      <c r="C2558" t="s">
        <v>777</v>
      </c>
      <c r="D2558" s="27">
        <v>49049</v>
      </c>
      <c r="E2558" s="26">
        <v>1875500</v>
      </c>
      <c r="F2558" s="26">
        <f t="shared" si="39"/>
        <v>1.8754999999999999</v>
      </c>
      <c r="G2558" t="s">
        <v>396</v>
      </c>
    </row>
    <row r="2559" spans="1:7" x14ac:dyDescent="0.2">
      <c r="A2559" s="27">
        <v>44019</v>
      </c>
      <c r="B2559" s="27">
        <v>44021</v>
      </c>
      <c r="C2559" t="s">
        <v>410</v>
      </c>
      <c r="D2559" s="27">
        <v>52336</v>
      </c>
      <c r="E2559" s="26">
        <v>4786600</v>
      </c>
      <c r="F2559" s="26">
        <f t="shared" si="39"/>
        <v>4.7866</v>
      </c>
      <c r="G2559" t="s">
        <v>396</v>
      </c>
    </row>
    <row r="2560" spans="1:7" x14ac:dyDescent="0.2">
      <c r="A2560" s="27">
        <v>44019</v>
      </c>
      <c r="B2560" s="27">
        <v>44021</v>
      </c>
      <c r="C2560" t="s">
        <v>906</v>
      </c>
      <c r="D2560" s="27">
        <v>53615</v>
      </c>
      <c r="E2560" s="26">
        <v>6833700</v>
      </c>
      <c r="F2560" s="26">
        <f t="shared" si="39"/>
        <v>6.8337000000000003</v>
      </c>
      <c r="G2560" t="s">
        <v>396</v>
      </c>
    </row>
    <row r="2561" spans="1:7" x14ac:dyDescent="0.2">
      <c r="A2561" s="27">
        <v>44026</v>
      </c>
      <c r="B2561" s="27">
        <v>44028</v>
      </c>
      <c r="C2561" t="s">
        <v>907</v>
      </c>
      <c r="D2561" s="27">
        <v>44119</v>
      </c>
      <c r="E2561" s="26">
        <v>300000</v>
      </c>
      <c r="F2561" s="26">
        <f t="shared" si="39"/>
        <v>0.3</v>
      </c>
      <c r="G2561" t="s">
        <v>323</v>
      </c>
    </row>
    <row r="2562" spans="1:7" x14ac:dyDescent="0.2">
      <c r="A2562" s="27">
        <v>44026</v>
      </c>
      <c r="B2562" s="27">
        <v>44028</v>
      </c>
      <c r="C2562" t="s">
        <v>886</v>
      </c>
      <c r="D2562" s="27">
        <v>44315</v>
      </c>
      <c r="E2562" s="26">
        <v>1750000</v>
      </c>
      <c r="F2562" s="26">
        <f t="shared" si="39"/>
        <v>1.75</v>
      </c>
      <c r="G2562" t="s">
        <v>324</v>
      </c>
    </row>
    <row r="2563" spans="1:7" x14ac:dyDescent="0.2">
      <c r="A2563" s="27">
        <v>44026</v>
      </c>
      <c r="B2563" s="27">
        <v>44028</v>
      </c>
      <c r="C2563" t="s">
        <v>830</v>
      </c>
      <c r="D2563" s="27">
        <v>45823</v>
      </c>
      <c r="E2563" s="26">
        <v>25106000</v>
      </c>
      <c r="F2563" s="26">
        <f t="shared" ref="F2563:F2626" si="40">E2563/1000000</f>
        <v>25.106000000000002</v>
      </c>
      <c r="G2563" t="s">
        <v>103</v>
      </c>
    </row>
    <row r="2564" spans="1:7" x14ac:dyDescent="0.2">
      <c r="A2564" s="27">
        <v>44026</v>
      </c>
      <c r="B2564" s="27">
        <v>44028</v>
      </c>
      <c r="C2564" t="s">
        <v>831</v>
      </c>
      <c r="D2564" s="27">
        <v>47741</v>
      </c>
      <c r="E2564" s="26">
        <v>15489000</v>
      </c>
      <c r="F2564" s="26">
        <f t="shared" si="40"/>
        <v>15.489000000000001</v>
      </c>
      <c r="G2564" t="s">
        <v>103</v>
      </c>
    </row>
    <row r="2565" spans="1:7" x14ac:dyDescent="0.2">
      <c r="A2565" s="27">
        <v>44026</v>
      </c>
      <c r="B2565" s="27">
        <v>44028</v>
      </c>
      <c r="C2565" t="s">
        <v>825</v>
      </c>
      <c r="D2565" s="27">
        <v>49475</v>
      </c>
      <c r="E2565" s="26">
        <v>9037100</v>
      </c>
      <c r="F2565" s="26">
        <f t="shared" si="40"/>
        <v>9.0371000000000006</v>
      </c>
      <c r="G2565" t="s">
        <v>103</v>
      </c>
    </row>
    <row r="2566" spans="1:7" x14ac:dyDescent="0.2">
      <c r="A2566" s="27">
        <v>44026</v>
      </c>
      <c r="B2566" s="27">
        <v>44028</v>
      </c>
      <c r="C2566" t="s">
        <v>851</v>
      </c>
      <c r="D2566" s="27">
        <v>51241</v>
      </c>
      <c r="E2566" s="26">
        <v>5469500</v>
      </c>
      <c r="F2566" s="26">
        <f t="shared" si="40"/>
        <v>5.4695</v>
      </c>
      <c r="G2566" t="s">
        <v>103</v>
      </c>
    </row>
    <row r="2567" spans="1:7" x14ac:dyDescent="0.2">
      <c r="A2567" s="27">
        <v>44026</v>
      </c>
      <c r="B2567" s="27">
        <v>44028</v>
      </c>
      <c r="C2567" t="s">
        <v>680</v>
      </c>
      <c r="D2567" s="27">
        <v>54193</v>
      </c>
      <c r="E2567" s="26">
        <v>4011100</v>
      </c>
      <c r="F2567" s="26">
        <f t="shared" si="40"/>
        <v>4.0110999999999999</v>
      </c>
      <c r="G2567" t="s">
        <v>103</v>
      </c>
    </row>
    <row r="2568" spans="1:7" x14ac:dyDescent="0.2">
      <c r="A2568" s="27">
        <v>44027</v>
      </c>
      <c r="B2568" s="27">
        <v>44027</v>
      </c>
      <c r="C2568" t="s">
        <v>908</v>
      </c>
      <c r="D2568" s="27">
        <v>45122</v>
      </c>
      <c r="E2568" s="26">
        <v>18336042</v>
      </c>
      <c r="F2568" s="26">
        <f t="shared" si="40"/>
        <v>18.336041999999999</v>
      </c>
      <c r="G2568" t="s">
        <v>105</v>
      </c>
    </row>
    <row r="2569" spans="1:7" x14ac:dyDescent="0.2">
      <c r="A2569" s="27">
        <v>44033</v>
      </c>
      <c r="B2569" s="27">
        <v>44035</v>
      </c>
      <c r="C2569" t="s">
        <v>874</v>
      </c>
      <c r="D2569" s="27">
        <v>44204</v>
      </c>
      <c r="E2569" s="26">
        <v>2565000</v>
      </c>
      <c r="F2569" s="26">
        <f t="shared" si="40"/>
        <v>2.5649999999999999</v>
      </c>
      <c r="G2569" t="s">
        <v>397</v>
      </c>
    </row>
    <row r="2570" spans="1:7" x14ac:dyDescent="0.2">
      <c r="A2570" s="27">
        <v>44033</v>
      </c>
      <c r="B2570" s="27">
        <v>44035</v>
      </c>
      <c r="C2570" t="s">
        <v>331</v>
      </c>
      <c r="D2570" s="27">
        <v>44576</v>
      </c>
      <c r="E2570" s="26">
        <v>14886000</v>
      </c>
      <c r="F2570" s="26">
        <f t="shared" si="40"/>
        <v>14.885999999999999</v>
      </c>
      <c r="G2570" t="s">
        <v>396</v>
      </c>
    </row>
    <row r="2571" spans="1:7" x14ac:dyDescent="0.2">
      <c r="A2571" s="27">
        <v>44033</v>
      </c>
      <c r="B2571" s="27">
        <v>44035</v>
      </c>
      <c r="C2571" t="s">
        <v>844</v>
      </c>
      <c r="D2571" s="27">
        <v>45580</v>
      </c>
      <c r="E2571" s="26">
        <v>6541500</v>
      </c>
      <c r="F2571" s="26">
        <f t="shared" si="40"/>
        <v>6.5415000000000001</v>
      </c>
      <c r="G2571" t="s">
        <v>396</v>
      </c>
    </row>
    <row r="2572" spans="1:7" x14ac:dyDescent="0.2">
      <c r="A2572" s="27">
        <v>44033</v>
      </c>
      <c r="B2572" s="27">
        <v>44035</v>
      </c>
      <c r="C2572" t="s">
        <v>777</v>
      </c>
      <c r="D2572" s="27">
        <v>49049</v>
      </c>
      <c r="E2572" s="26">
        <v>5875000</v>
      </c>
      <c r="F2572" s="26">
        <f t="shared" si="40"/>
        <v>5.875</v>
      </c>
      <c r="G2572" t="s">
        <v>396</v>
      </c>
    </row>
    <row r="2573" spans="1:7" x14ac:dyDescent="0.2">
      <c r="A2573" s="27">
        <v>44033</v>
      </c>
      <c r="B2573" s="27">
        <v>44035</v>
      </c>
      <c r="C2573" t="s">
        <v>906</v>
      </c>
      <c r="D2573" s="27">
        <v>53615</v>
      </c>
      <c r="E2573" s="26">
        <v>10335800</v>
      </c>
      <c r="F2573" s="26">
        <f t="shared" si="40"/>
        <v>10.335800000000001</v>
      </c>
      <c r="G2573" t="s">
        <v>396</v>
      </c>
    </row>
    <row r="2574" spans="1:7" x14ac:dyDescent="0.2">
      <c r="A2574" s="27">
        <v>44040</v>
      </c>
      <c r="B2574" s="27">
        <v>44042</v>
      </c>
      <c r="C2574" t="s">
        <v>909</v>
      </c>
      <c r="D2574" s="27">
        <v>44133</v>
      </c>
      <c r="E2574" s="26">
        <v>800000</v>
      </c>
      <c r="F2574" s="26">
        <f t="shared" si="40"/>
        <v>0.8</v>
      </c>
      <c r="G2574" t="s">
        <v>323</v>
      </c>
    </row>
    <row r="2575" spans="1:7" x14ac:dyDescent="0.2">
      <c r="A2575" s="27">
        <v>44040</v>
      </c>
      <c r="B2575" s="27">
        <v>44042</v>
      </c>
      <c r="C2575" t="s">
        <v>886</v>
      </c>
      <c r="D2575" s="27">
        <v>44315</v>
      </c>
      <c r="E2575" s="26">
        <v>3440000</v>
      </c>
      <c r="F2575" s="26">
        <f t="shared" si="40"/>
        <v>3.44</v>
      </c>
      <c r="G2575" t="s">
        <v>324</v>
      </c>
    </row>
    <row r="2576" spans="1:7" x14ac:dyDescent="0.2">
      <c r="A2576" s="27">
        <v>44040</v>
      </c>
      <c r="B2576" s="27">
        <v>44042</v>
      </c>
      <c r="C2576" t="s">
        <v>830</v>
      </c>
      <c r="D2576" s="27">
        <v>45823</v>
      </c>
      <c r="E2576" s="26">
        <v>17479000</v>
      </c>
      <c r="F2576" s="26">
        <f t="shared" si="40"/>
        <v>17.478999999999999</v>
      </c>
      <c r="G2576" t="s">
        <v>103</v>
      </c>
    </row>
    <row r="2577" spans="1:7" x14ac:dyDescent="0.2">
      <c r="A2577" s="27">
        <v>44040</v>
      </c>
      <c r="B2577" s="27">
        <v>44042</v>
      </c>
      <c r="C2577" t="s">
        <v>831</v>
      </c>
      <c r="D2577" s="27">
        <v>47741</v>
      </c>
      <c r="E2577" s="26">
        <v>21355000</v>
      </c>
      <c r="F2577" s="26">
        <f t="shared" si="40"/>
        <v>21.355</v>
      </c>
      <c r="G2577" t="s">
        <v>103</v>
      </c>
    </row>
    <row r="2578" spans="1:7" x14ac:dyDescent="0.2">
      <c r="A2578" s="27">
        <v>44040</v>
      </c>
      <c r="B2578" s="27">
        <v>44042</v>
      </c>
      <c r="C2578" t="s">
        <v>825</v>
      </c>
      <c r="D2578" s="27">
        <v>49475</v>
      </c>
      <c r="E2578" s="26">
        <v>10288900</v>
      </c>
      <c r="F2578" s="26">
        <f t="shared" si="40"/>
        <v>10.2889</v>
      </c>
      <c r="G2578" t="s">
        <v>103</v>
      </c>
    </row>
    <row r="2579" spans="1:7" x14ac:dyDescent="0.2">
      <c r="A2579" s="27">
        <v>44040</v>
      </c>
      <c r="B2579" s="27">
        <v>44042</v>
      </c>
      <c r="C2579" t="s">
        <v>851</v>
      </c>
      <c r="D2579" s="27">
        <v>51241</v>
      </c>
      <c r="E2579" s="26">
        <v>8090900</v>
      </c>
      <c r="F2579" s="26">
        <f t="shared" si="40"/>
        <v>8.0908999999999995</v>
      </c>
      <c r="G2579" t="s">
        <v>103</v>
      </c>
    </row>
    <row r="2580" spans="1:7" x14ac:dyDescent="0.2">
      <c r="A2580" s="27">
        <v>44040</v>
      </c>
      <c r="B2580" s="27">
        <v>44042</v>
      </c>
      <c r="C2580" t="s">
        <v>680</v>
      </c>
      <c r="D2580" s="27">
        <v>54193</v>
      </c>
      <c r="E2580" s="26">
        <v>11326800</v>
      </c>
      <c r="F2580" s="26">
        <f t="shared" si="40"/>
        <v>11.3268</v>
      </c>
      <c r="G2580" t="s">
        <v>103</v>
      </c>
    </row>
    <row r="2581" spans="1:7" x14ac:dyDescent="0.2">
      <c r="A2581" s="27">
        <v>44047</v>
      </c>
      <c r="B2581" s="27">
        <v>44049</v>
      </c>
      <c r="C2581" t="s">
        <v>910</v>
      </c>
      <c r="D2581" s="27">
        <v>44232</v>
      </c>
      <c r="E2581" s="26">
        <v>1515000</v>
      </c>
      <c r="F2581" s="26">
        <f t="shared" si="40"/>
        <v>1.5149999999999999</v>
      </c>
      <c r="G2581" t="s">
        <v>397</v>
      </c>
    </row>
    <row r="2582" spans="1:7" x14ac:dyDescent="0.2">
      <c r="A2582" s="27">
        <v>44047</v>
      </c>
      <c r="B2582" s="27">
        <v>44049</v>
      </c>
      <c r="C2582" t="s">
        <v>884</v>
      </c>
      <c r="D2582" s="27">
        <v>45061</v>
      </c>
      <c r="E2582" s="26">
        <v>12625000</v>
      </c>
      <c r="F2582" s="26">
        <f t="shared" si="40"/>
        <v>12.625</v>
      </c>
      <c r="G2582" t="s">
        <v>396</v>
      </c>
    </row>
    <row r="2583" spans="1:7" x14ac:dyDescent="0.2">
      <c r="A2583" s="27">
        <v>44047</v>
      </c>
      <c r="B2583" s="27">
        <v>44049</v>
      </c>
      <c r="C2583" t="s">
        <v>844</v>
      </c>
      <c r="D2583" s="27">
        <v>45580</v>
      </c>
      <c r="E2583" s="26">
        <v>9512500</v>
      </c>
      <c r="F2583" s="26">
        <f t="shared" si="40"/>
        <v>9.5124999999999993</v>
      </c>
      <c r="G2583" t="s">
        <v>396</v>
      </c>
    </row>
    <row r="2584" spans="1:7" x14ac:dyDescent="0.2">
      <c r="A2584" s="27">
        <v>44047</v>
      </c>
      <c r="B2584" s="27">
        <v>44049</v>
      </c>
      <c r="C2584" t="s">
        <v>911</v>
      </c>
      <c r="D2584" s="27">
        <v>48714</v>
      </c>
      <c r="E2584" s="26">
        <v>6437000</v>
      </c>
      <c r="F2584" s="26">
        <f t="shared" si="40"/>
        <v>6.4370000000000003</v>
      </c>
      <c r="G2584" t="s">
        <v>396</v>
      </c>
    </row>
    <row r="2585" spans="1:7" x14ac:dyDescent="0.2">
      <c r="A2585" s="27">
        <v>44047</v>
      </c>
      <c r="B2585" s="27">
        <v>44049</v>
      </c>
      <c r="C2585" t="s">
        <v>906</v>
      </c>
      <c r="D2585" s="27">
        <v>53615</v>
      </c>
      <c r="E2585" s="26">
        <v>9676600</v>
      </c>
      <c r="F2585" s="26">
        <f t="shared" si="40"/>
        <v>9.6766000000000005</v>
      </c>
      <c r="G2585" t="s">
        <v>396</v>
      </c>
    </row>
    <row r="2586" spans="1:7" x14ac:dyDescent="0.2">
      <c r="A2586" s="27">
        <v>44049</v>
      </c>
      <c r="B2586" s="27">
        <v>44053</v>
      </c>
      <c r="C2586" t="s">
        <v>912</v>
      </c>
      <c r="D2586" s="27">
        <v>45879</v>
      </c>
      <c r="E2586" s="26">
        <v>20525000</v>
      </c>
      <c r="F2586" s="26">
        <f t="shared" si="40"/>
        <v>20.524999999999999</v>
      </c>
      <c r="G2586" t="s">
        <v>114</v>
      </c>
    </row>
    <row r="2587" spans="1:7" x14ac:dyDescent="0.2">
      <c r="A2587" s="27">
        <v>44049</v>
      </c>
      <c r="B2587" s="27">
        <v>44053</v>
      </c>
      <c r="C2587" t="s">
        <v>913</v>
      </c>
      <c r="D2587" s="27">
        <v>46244</v>
      </c>
      <c r="E2587" s="26">
        <v>20525000</v>
      </c>
      <c r="F2587" s="26">
        <f t="shared" si="40"/>
        <v>20.524999999999999</v>
      </c>
      <c r="G2587" t="s">
        <v>114</v>
      </c>
    </row>
    <row r="2588" spans="1:7" x14ac:dyDescent="0.2">
      <c r="A2588" s="27">
        <v>44049</v>
      </c>
      <c r="B2588" s="27">
        <v>44053</v>
      </c>
      <c r="C2588" t="s">
        <v>914</v>
      </c>
      <c r="D2588" s="27">
        <v>46609</v>
      </c>
      <c r="E2588" s="26">
        <v>20525000</v>
      </c>
      <c r="F2588" s="26">
        <f t="shared" si="40"/>
        <v>20.524999999999999</v>
      </c>
      <c r="G2588" t="s">
        <v>114</v>
      </c>
    </row>
    <row r="2589" spans="1:7" x14ac:dyDescent="0.2">
      <c r="A2589" s="27">
        <v>44049</v>
      </c>
      <c r="B2589" s="27">
        <v>44053</v>
      </c>
      <c r="C2589" t="s">
        <v>915</v>
      </c>
      <c r="D2589" s="27">
        <v>46975</v>
      </c>
      <c r="E2589" s="26">
        <v>20525000</v>
      </c>
      <c r="F2589" s="26">
        <f t="shared" si="40"/>
        <v>20.524999999999999</v>
      </c>
      <c r="G2589" t="s">
        <v>114</v>
      </c>
    </row>
    <row r="2590" spans="1:7" x14ac:dyDescent="0.2">
      <c r="A2590" s="27">
        <v>44054</v>
      </c>
      <c r="B2590" s="27">
        <v>44056</v>
      </c>
      <c r="C2590" t="s">
        <v>916</v>
      </c>
      <c r="D2590" s="27">
        <v>44146</v>
      </c>
      <c r="E2590" s="26">
        <v>3260000</v>
      </c>
      <c r="F2590" s="26">
        <f t="shared" si="40"/>
        <v>3.26</v>
      </c>
      <c r="G2590" t="s">
        <v>323</v>
      </c>
    </row>
    <row r="2591" spans="1:7" x14ac:dyDescent="0.2">
      <c r="A2591" s="27">
        <v>44054</v>
      </c>
      <c r="B2591" s="27">
        <v>44056</v>
      </c>
      <c r="C2591" t="s">
        <v>917</v>
      </c>
      <c r="D2591" s="27">
        <v>44420</v>
      </c>
      <c r="E2591" s="26">
        <v>8980000</v>
      </c>
      <c r="F2591" s="26">
        <f t="shared" si="40"/>
        <v>8.98</v>
      </c>
      <c r="G2591" t="s">
        <v>324</v>
      </c>
    </row>
    <row r="2592" spans="1:7" x14ac:dyDescent="0.2">
      <c r="A2592" s="27">
        <v>44054</v>
      </c>
      <c r="B2592" s="27">
        <v>44056</v>
      </c>
      <c r="C2592" t="s">
        <v>918</v>
      </c>
      <c r="D2592" s="27">
        <v>46127</v>
      </c>
      <c r="E2592" s="26">
        <v>42908300</v>
      </c>
      <c r="F2592" s="26">
        <f t="shared" si="40"/>
        <v>42.908299999999997</v>
      </c>
      <c r="G2592" t="s">
        <v>103</v>
      </c>
    </row>
    <row r="2593" spans="1:7" x14ac:dyDescent="0.2">
      <c r="A2593" s="27">
        <v>44054</v>
      </c>
      <c r="B2593" s="27">
        <v>44056</v>
      </c>
      <c r="C2593" t="s">
        <v>919</v>
      </c>
      <c r="D2593" s="27">
        <v>47894</v>
      </c>
      <c r="E2593" s="26">
        <v>29615300</v>
      </c>
      <c r="F2593" s="26">
        <f t="shared" si="40"/>
        <v>29.615300000000001</v>
      </c>
      <c r="G2593" t="s">
        <v>103</v>
      </c>
    </row>
    <row r="2594" spans="1:7" x14ac:dyDescent="0.2">
      <c r="A2594" s="27">
        <v>44054</v>
      </c>
      <c r="B2594" s="27">
        <v>44056</v>
      </c>
      <c r="C2594" t="s">
        <v>825</v>
      </c>
      <c r="D2594" s="27">
        <v>49475</v>
      </c>
      <c r="E2594" s="26">
        <v>7049400</v>
      </c>
      <c r="F2594" s="26">
        <f t="shared" si="40"/>
        <v>7.0494000000000003</v>
      </c>
      <c r="G2594" t="s">
        <v>103</v>
      </c>
    </row>
    <row r="2595" spans="1:7" x14ac:dyDescent="0.2">
      <c r="A2595" s="27">
        <v>44054</v>
      </c>
      <c r="B2595" s="27">
        <v>44056</v>
      </c>
      <c r="C2595" t="s">
        <v>851</v>
      </c>
      <c r="D2595" s="27">
        <v>51241</v>
      </c>
      <c r="E2595" s="26">
        <v>6388600</v>
      </c>
      <c r="F2595" s="26">
        <f t="shared" si="40"/>
        <v>6.3886000000000003</v>
      </c>
      <c r="G2595" t="s">
        <v>103</v>
      </c>
    </row>
    <row r="2596" spans="1:7" x14ac:dyDescent="0.2">
      <c r="A2596" s="27">
        <v>44054</v>
      </c>
      <c r="B2596" s="27">
        <v>44056</v>
      </c>
      <c r="C2596" t="s">
        <v>680</v>
      </c>
      <c r="D2596" s="27">
        <v>54193</v>
      </c>
      <c r="E2596" s="26">
        <v>7807100</v>
      </c>
      <c r="F2596" s="26">
        <f t="shared" si="40"/>
        <v>7.8071000000000002</v>
      </c>
      <c r="G2596" t="s">
        <v>103</v>
      </c>
    </row>
    <row r="2597" spans="1:7" x14ac:dyDescent="0.2">
      <c r="A2597" s="27">
        <v>44057</v>
      </c>
      <c r="B2597" s="27">
        <v>44057</v>
      </c>
      <c r="C2597" t="s">
        <v>410</v>
      </c>
      <c r="D2597" s="27">
        <v>52336</v>
      </c>
      <c r="E2597" s="26">
        <v>2000000</v>
      </c>
      <c r="F2597" s="26">
        <f t="shared" si="40"/>
        <v>2</v>
      </c>
      <c r="G2597" t="s">
        <v>396</v>
      </c>
    </row>
    <row r="2598" spans="1:7" x14ac:dyDescent="0.2">
      <c r="A2598" s="27">
        <v>44061</v>
      </c>
      <c r="B2598" s="27">
        <v>44067</v>
      </c>
      <c r="C2598" t="s">
        <v>910</v>
      </c>
      <c r="D2598" s="27">
        <v>44232</v>
      </c>
      <c r="E2598" s="26">
        <v>6265000</v>
      </c>
      <c r="F2598" s="26">
        <f t="shared" si="40"/>
        <v>6.2649999999999997</v>
      </c>
      <c r="G2598" t="s">
        <v>397</v>
      </c>
    </row>
    <row r="2599" spans="1:7" x14ac:dyDescent="0.2">
      <c r="A2599" s="27">
        <v>44061</v>
      </c>
      <c r="B2599" s="27">
        <v>44067</v>
      </c>
      <c r="C2599" t="s">
        <v>884</v>
      </c>
      <c r="D2599" s="27">
        <v>45061</v>
      </c>
      <c r="E2599" s="26">
        <v>15815000</v>
      </c>
      <c r="F2599" s="26">
        <f t="shared" si="40"/>
        <v>15.815</v>
      </c>
      <c r="G2599" t="s">
        <v>396</v>
      </c>
    </row>
    <row r="2600" spans="1:7" x14ac:dyDescent="0.2">
      <c r="A2600" s="27">
        <v>44061</v>
      </c>
      <c r="B2600" s="27">
        <v>44067</v>
      </c>
      <c r="C2600" t="s">
        <v>844</v>
      </c>
      <c r="D2600" s="27">
        <v>45580</v>
      </c>
      <c r="E2600" s="26">
        <v>11503000</v>
      </c>
      <c r="F2600" s="26">
        <f t="shared" si="40"/>
        <v>11.503</v>
      </c>
      <c r="G2600" t="s">
        <v>396</v>
      </c>
    </row>
    <row r="2601" spans="1:7" x14ac:dyDescent="0.2">
      <c r="A2601" s="27">
        <v>44061</v>
      </c>
      <c r="B2601" s="27">
        <v>44067</v>
      </c>
      <c r="C2601" t="s">
        <v>911</v>
      </c>
      <c r="D2601" s="27">
        <v>48714</v>
      </c>
      <c r="E2601" s="26">
        <v>7088000</v>
      </c>
      <c r="F2601" s="26">
        <f t="shared" si="40"/>
        <v>7.0880000000000001</v>
      </c>
      <c r="G2601" t="s">
        <v>396</v>
      </c>
    </row>
    <row r="2602" spans="1:7" x14ac:dyDescent="0.2">
      <c r="A2602" s="27">
        <v>44061</v>
      </c>
      <c r="B2602" s="27">
        <v>44067</v>
      </c>
      <c r="C2602" t="s">
        <v>906</v>
      </c>
      <c r="D2602" s="27">
        <v>53615</v>
      </c>
      <c r="E2602" s="26">
        <v>8703200</v>
      </c>
      <c r="F2602" s="26">
        <f t="shared" si="40"/>
        <v>8.7032000000000007</v>
      </c>
      <c r="G2602" t="s">
        <v>396</v>
      </c>
    </row>
    <row r="2603" spans="1:7" x14ac:dyDescent="0.2">
      <c r="A2603" s="27">
        <v>44070</v>
      </c>
      <c r="B2603" s="27">
        <v>44070</v>
      </c>
      <c r="C2603" t="s">
        <v>920</v>
      </c>
      <c r="D2603" s="27">
        <v>47722</v>
      </c>
      <c r="E2603" s="26">
        <v>3000000</v>
      </c>
      <c r="F2603" s="26">
        <f t="shared" si="40"/>
        <v>3</v>
      </c>
      <c r="G2603" t="s">
        <v>767</v>
      </c>
    </row>
    <row r="2604" spans="1:7" x14ac:dyDescent="0.2">
      <c r="A2604" s="27">
        <v>44068</v>
      </c>
      <c r="B2604" s="27">
        <v>44070</v>
      </c>
      <c r="C2604" t="s">
        <v>921</v>
      </c>
      <c r="D2604" s="27">
        <v>44161</v>
      </c>
      <c r="E2604" s="26">
        <v>4105000</v>
      </c>
      <c r="F2604" s="26">
        <f t="shared" si="40"/>
        <v>4.1050000000000004</v>
      </c>
      <c r="G2604" t="s">
        <v>323</v>
      </c>
    </row>
    <row r="2605" spans="1:7" x14ac:dyDescent="0.2">
      <c r="A2605" s="27">
        <v>44068</v>
      </c>
      <c r="B2605" s="27">
        <v>44070</v>
      </c>
      <c r="C2605" t="s">
        <v>891</v>
      </c>
      <c r="D2605" s="27">
        <v>44350</v>
      </c>
      <c r="E2605" s="26">
        <v>8280000</v>
      </c>
      <c r="F2605" s="26">
        <f t="shared" si="40"/>
        <v>8.2799999999999994</v>
      </c>
      <c r="G2605" t="s">
        <v>324</v>
      </c>
    </row>
    <row r="2606" spans="1:7" x14ac:dyDescent="0.2">
      <c r="A2606" s="27">
        <v>44068</v>
      </c>
      <c r="B2606" s="27">
        <v>44070</v>
      </c>
      <c r="C2606" t="s">
        <v>918</v>
      </c>
      <c r="D2606" s="27">
        <v>46127</v>
      </c>
      <c r="E2606" s="26">
        <v>30003900</v>
      </c>
      <c r="F2606" s="26">
        <f t="shared" si="40"/>
        <v>30.003900000000002</v>
      </c>
      <c r="G2606" t="s">
        <v>103</v>
      </c>
    </row>
    <row r="2607" spans="1:7" x14ac:dyDescent="0.2">
      <c r="A2607" s="27">
        <v>44068</v>
      </c>
      <c r="B2607" s="27">
        <v>44070</v>
      </c>
      <c r="C2607" t="s">
        <v>919</v>
      </c>
      <c r="D2607" s="27">
        <v>47894</v>
      </c>
      <c r="E2607" s="26">
        <v>15125400</v>
      </c>
      <c r="F2607" s="26">
        <f t="shared" si="40"/>
        <v>15.125400000000001</v>
      </c>
      <c r="G2607" t="s">
        <v>103</v>
      </c>
    </row>
    <row r="2608" spans="1:7" x14ac:dyDescent="0.2">
      <c r="A2608" s="27">
        <v>44068</v>
      </c>
      <c r="B2608" s="27">
        <v>44070</v>
      </c>
      <c r="C2608" t="s">
        <v>825</v>
      </c>
      <c r="D2608" s="27">
        <v>49475</v>
      </c>
      <c r="E2608" s="26">
        <v>4872800</v>
      </c>
      <c r="F2608" s="26">
        <f t="shared" si="40"/>
        <v>4.8727999999999998</v>
      </c>
      <c r="G2608" t="s">
        <v>103</v>
      </c>
    </row>
    <row r="2609" spans="1:7" x14ac:dyDescent="0.2">
      <c r="A2609" s="27">
        <v>44068</v>
      </c>
      <c r="B2609" s="27">
        <v>44070</v>
      </c>
      <c r="C2609" t="s">
        <v>851</v>
      </c>
      <c r="D2609" s="27">
        <v>51241</v>
      </c>
      <c r="E2609" s="26">
        <v>7022400</v>
      </c>
      <c r="F2609" s="26">
        <f t="shared" si="40"/>
        <v>7.0224000000000002</v>
      </c>
      <c r="G2609" t="s">
        <v>103</v>
      </c>
    </row>
    <row r="2610" spans="1:7" x14ac:dyDescent="0.2">
      <c r="A2610" s="27">
        <v>44068</v>
      </c>
      <c r="B2610" s="27">
        <v>44070</v>
      </c>
      <c r="C2610" t="s">
        <v>680</v>
      </c>
      <c r="D2610" s="27">
        <v>54193</v>
      </c>
      <c r="E2610" s="26">
        <v>8939500</v>
      </c>
      <c r="F2610" s="26">
        <f t="shared" si="40"/>
        <v>8.9395000000000007</v>
      </c>
      <c r="G2610" t="s">
        <v>103</v>
      </c>
    </row>
    <row r="2611" spans="1:7" x14ac:dyDescent="0.2">
      <c r="A2611" s="27">
        <v>44070</v>
      </c>
      <c r="B2611" s="27">
        <v>44071</v>
      </c>
      <c r="C2611" t="s">
        <v>922</v>
      </c>
      <c r="D2611" s="27">
        <v>45897</v>
      </c>
      <c r="E2611" s="26">
        <v>4245000</v>
      </c>
      <c r="F2611" s="26">
        <f t="shared" si="40"/>
        <v>4.2450000000000001</v>
      </c>
      <c r="G2611" t="s">
        <v>114</v>
      </c>
    </row>
    <row r="2612" spans="1:7" x14ac:dyDescent="0.2">
      <c r="A2612" s="27">
        <v>44070</v>
      </c>
      <c r="B2612" s="27">
        <v>44071</v>
      </c>
      <c r="C2612" t="s">
        <v>923</v>
      </c>
      <c r="D2612" s="27">
        <v>46262</v>
      </c>
      <c r="E2612" s="26">
        <v>4245000</v>
      </c>
      <c r="F2612" s="26">
        <f t="shared" si="40"/>
        <v>4.2450000000000001</v>
      </c>
      <c r="G2612" t="s">
        <v>114</v>
      </c>
    </row>
    <row r="2613" spans="1:7" x14ac:dyDescent="0.2">
      <c r="A2613" s="27">
        <v>44070</v>
      </c>
      <c r="B2613" s="27">
        <v>44071</v>
      </c>
      <c r="C2613" t="s">
        <v>924</v>
      </c>
      <c r="D2613" s="27">
        <v>46627</v>
      </c>
      <c r="E2613" s="26">
        <v>4245000</v>
      </c>
      <c r="F2613" s="26">
        <f t="shared" si="40"/>
        <v>4.2450000000000001</v>
      </c>
      <c r="G2613" t="s">
        <v>114</v>
      </c>
    </row>
    <row r="2614" spans="1:7" x14ac:dyDescent="0.2">
      <c r="A2614" s="27">
        <v>44070</v>
      </c>
      <c r="B2614" s="27">
        <v>44071</v>
      </c>
      <c r="C2614" t="s">
        <v>925</v>
      </c>
      <c r="D2614" s="27">
        <v>46993</v>
      </c>
      <c r="E2614" s="26">
        <v>4245000</v>
      </c>
      <c r="F2614" s="26">
        <f t="shared" si="40"/>
        <v>4.2450000000000001</v>
      </c>
      <c r="G2614" t="s">
        <v>114</v>
      </c>
    </row>
    <row r="2615" spans="1:7" x14ac:dyDescent="0.2">
      <c r="A2615" s="27">
        <v>44075</v>
      </c>
      <c r="B2615" s="27">
        <v>44077</v>
      </c>
      <c r="C2615" t="s">
        <v>926</v>
      </c>
      <c r="D2615" s="27">
        <v>44275</v>
      </c>
      <c r="E2615" s="26">
        <v>9740000</v>
      </c>
      <c r="F2615" s="26">
        <f t="shared" si="40"/>
        <v>9.74</v>
      </c>
      <c r="G2615" t="s">
        <v>397</v>
      </c>
    </row>
    <row r="2616" spans="1:7" x14ac:dyDescent="0.2">
      <c r="A2616" s="27">
        <v>44075</v>
      </c>
      <c r="B2616" s="27">
        <v>44077</v>
      </c>
      <c r="C2616" t="s">
        <v>884</v>
      </c>
      <c r="D2616" s="27">
        <v>45061</v>
      </c>
      <c r="E2616" s="26">
        <v>8765000</v>
      </c>
      <c r="F2616" s="26">
        <f t="shared" si="40"/>
        <v>8.7650000000000006</v>
      </c>
      <c r="G2616" t="s">
        <v>396</v>
      </c>
    </row>
    <row r="2617" spans="1:7" x14ac:dyDescent="0.2">
      <c r="A2617" s="27">
        <v>44075</v>
      </c>
      <c r="B2617" s="27">
        <v>44077</v>
      </c>
      <c r="C2617" t="s">
        <v>844</v>
      </c>
      <c r="D2617" s="27">
        <v>45580</v>
      </c>
      <c r="E2617" s="26">
        <v>8199000</v>
      </c>
      <c r="F2617" s="26">
        <f t="shared" si="40"/>
        <v>8.1989999999999998</v>
      </c>
      <c r="G2617" t="s">
        <v>396</v>
      </c>
    </row>
    <row r="2618" spans="1:7" x14ac:dyDescent="0.2">
      <c r="A2618" s="27">
        <v>44075</v>
      </c>
      <c r="B2618" s="27">
        <v>44077</v>
      </c>
      <c r="C2618" t="s">
        <v>911</v>
      </c>
      <c r="D2618" s="27">
        <v>48714</v>
      </c>
      <c r="E2618" s="26">
        <v>4914000</v>
      </c>
      <c r="F2618" s="26">
        <f t="shared" si="40"/>
        <v>4.9139999999999997</v>
      </c>
      <c r="G2618" t="s">
        <v>396</v>
      </c>
    </row>
    <row r="2619" spans="1:7" x14ac:dyDescent="0.2">
      <c r="A2619" s="27">
        <v>44075</v>
      </c>
      <c r="B2619" s="27">
        <v>44077</v>
      </c>
      <c r="C2619" t="s">
        <v>906</v>
      </c>
      <c r="D2619" s="27">
        <v>53615</v>
      </c>
      <c r="E2619" s="26">
        <v>6707000</v>
      </c>
      <c r="F2619" s="26">
        <f t="shared" si="40"/>
        <v>6.7069999999999999</v>
      </c>
      <c r="G2619" t="s">
        <v>396</v>
      </c>
    </row>
    <row r="2620" spans="1:7" x14ac:dyDescent="0.2">
      <c r="A2620" s="27">
        <v>44082</v>
      </c>
      <c r="B2620" s="27">
        <v>44084</v>
      </c>
      <c r="C2620" t="s">
        <v>927</v>
      </c>
      <c r="D2620" s="27">
        <v>44174</v>
      </c>
      <c r="E2620" s="26">
        <v>2600000</v>
      </c>
      <c r="F2620" s="26">
        <f t="shared" si="40"/>
        <v>2.6</v>
      </c>
      <c r="G2620" t="s">
        <v>323</v>
      </c>
    </row>
    <row r="2621" spans="1:7" x14ac:dyDescent="0.2">
      <c r="A2621" s="27">
        <v>44082</v>
      </c>
      <c r="B2621" s="27">
        <v>44084</v>
      </c>
      <c r="C2621" t="s">
        <v>928</v>
      </c>
      <c r="D2621" s="27">
        <v>44448</v>
      </c>
      <c r="E2621" s="26">
        <v>7580000</v>
      </c>
      <c r="F2621" s="26">
        <f t="shared" si="40"/>
        <v>7.58</v>
      </c>
      <c r="G2621" t="s">
        <v>324</v>
      </c>
    </row>
    <row r="2622" spans="1:7" x14ac:dyDescent="0.2">
      <c r="A2622" s="27">
        <v>44082</v>
      </c>
      <c r="B2622" s="27">
        <v>44084</v>
      </c>
      <c r="C2622" t="s">
        <v>918</v>
      </c>
      <c r="D2622" s="27">
        <v>46127</v>
      </c>
      <c r="E2622" s="26">
        <v>12683000</v>
      </c>
      <c r="F2622" s="26">
        <f t="shared" si="40"/>
        <v>12.683</v>
      </c>
      <c r="G2622" t="s">
        <v>103</v>
      </c>
    </row>
    <row r="2623" spans="1:7" x14ac:dyDescent="0.2">
      <c r="A2623" s="27">
        <v>44082</v>
      </c>
      <c r="B2623" s="27">
        <v>44084</v>
      </c>
      <c r="C2623" t="s">
        <v>919</v>
      </c>
      <c r="D2623" s="27">
        <v>47894</v>
      </c>
      <c r="E2623" s="26">
        <v>12208000</v>
      </c>
      <c r="F2623" s="26">
        <f t="shared" si="40"/>
        <v>12.208</v>
      </c>
      <c r="G2623" t="s">
        <v>103</v>
      </c>
    </row>
    <row r="2624" spans="1:7" x14ac:dyDescent="0.2">
      <c r="A2624" s="27">
        <v>44082</v>
      </c>
      <c r="B2624" s="27">
        <v>44084</v>
      </c>
      <c r="C2624" t="s">
        <v>825</v>
      </c>
      <c r="D2624" s="27">
        <v>49475</v>
      </c>
      <c r="E2624" s="26">
        <v>7875400</v>
      </c>
      <c r="F2624" s="26">
        <f t="shared" si="40"/>
        <v>7.8754</v>
      </c>
      <c r="G2624" t="s">
        <v>103</v>
      </c>
    </row>
    <row r="2625" spans="1:7" x14ac:dyDescent="0.2">
      <c r="A2625" s="27">
        <v>44082</v>
      </c>
      <c r="B2625" s="27">
        <v>44084</v>
      </c>
      <c r="C2625" t="s">
        <v>851</v>
      </c>
      <c r="D2625" s="27">
        <v>51241</v>
      </c>
      <c r="E2625" s="26">
        <v>4354800</v>
      </c>
      <c r="F2625" s="26">
        <f t="shared" si="40"/>
        <v>4.3548</v>
      </c>
      <c r="G2625" t="s">
        <v>103</v>
      </c>
    </row>
    <row r="2626" spans="1:7" x14ac:dyDescent="0.2">
      <c r="A2626" s="27">
        <v>44082</v>
      </c>
      <c r="B2626" s="27">
        <v>44084</v>
      </c>
      <c r="C2626" t="s">
        <v>680</v>
      </c>
      <c r="D2626" s="27">
        <v>54193</v>
      </c>
      <c r="E2626" s="26">
        <v>4962300</v>
      </c>
      <c r="F2626" s="26">
        <f t="shared" si="40"/>
        <v>4.9622999999999999</v>
      </c>
      <c r="G2626" t="s">
        <v>103</v>
      </c>
    </row>
    <row r="2627" spans="1:7" x14ac:dyDescent="0.2">
      <c r="A2627" s="27">
        <v>44089</v>
      </c>
      <c r="B2627" s="27">
        <v>44091</v>
      </c>
      <c r="C2627" t="s">
        <v>926</v>
      </c>
      <c r="D2627" s="27">
        <v>44257</v>
      </c>
      <c r="E2627" s="26">
        <v>1990000</v>
      </c>
      <c r="F2627" s="26">
        <f t="shared" ref="F2627:F2690" si="41">E2627/1000000</f>
        <v>1.99</v>
      </c>
      <c r="G2627" t="s">
        <v>397</v>
      </c>
    </row>
    <row r="2628" spans="1:7" x14ac:dyDescent="0.2">
      <c r="A2628" s="27">
        <v>44089</v>
      </c>
      <c r="B2628" s="27">
        <v>44091</v>
      </c>
      <c r="C2628" t="s">
        <v>884</v>
      </c>
      <c r="D2628" s="27">
        <v>45061</v>
      </c>
      <c r="E2628" s="26">
        <v>2137000</v>
      </c>
      <c r="F2628" s="26">
        <f t="shared" si="41"/>
        <v>2.137</v>
      </c>
      <c r="G2628" t="s">
        <v>396</v>
      </c>
    </row>
    <row r="2629" spans="1:7" x14ac:dyDescent="0.2">
      <c r="A2629" s="27">
        <v>44089</v>
      </c>
      <c r="B2629" s="27">
        <v>44091</v>
      </c>
      <c r="C2629" t="s">
        <v>844</v>
      </c>
      <c r="D2629" s="27">
        <v>45580</v>
      </c>
      <c r="E2629" s="26">
        <v>3418000</v>
      </c>
      <c r="F2629" s="26">
        <f t="shared" si="41"/>
        <v>3.4180000000000001</v>
      </c>
      <c r="G2629" t="s">
        <v>396</v>
      </c>
    </row>
    <row r="2630" spans="1:7" x14ac:dyDescent="0.2">
      <c r="A2630" s="27">
        <v>44089</v>
      </c>
      <c r="B2630" s="27">
        <v>44091</v>
      </c>
      <c r="C2630" t="s">
        <v>911</v>
      </c>
      <c r="D2630" s="27">
        <v>48714</v>
      </c>
      <c r="E2630" s="26">
        <v>7319000</v>
      </c>
      <c r="F2630" s="26">
        <f t="shared" si="41"/>
        <v>7.319</v>
      </c>
      <c r="G2630" t="s">
        <v>396</v>
      </c>
    </row>
    <row r="2631" spans="1:7" x14ac:dyDescent="0.2">
      <c r="A2631" s="27">
        <v>44089</v>
      </c>
      <c r="B2631" s="27">
        <v>44091</v>
      </c>
      <c r="C2631" t="s">
        <v>906</v>
      </c>
      <c r="D2631" s="27">
        <v>53615</v>
      </c>
      <c r="E2631" s="26">
        <v>5929600</v>
      </c>
      <c r="F2631" s="26">
        <f t="shared" si="41"/>
        <v>5.9295999999999998</v>
      </c>
      <c r="G2631" t="s">
        <v>396</v>
      </c>
    </row>
    <row r="2632" spans="1:7" x14ac:dyDescent="0.2">
      <c r="A2632" s="27">
        <v>44096</v>
      </c>
      <c r="B2632" s="27">
        <v>44098</v>
      </c>
      <c r="C2632" t="s">
        <v>929</v>
      </c>
      <c r="D2632" s="27">
        <v>44188</v>
      </c>
      <c r="E2632" s="26">
        <v>2270000</v>
      </c>
      <c r="F2632" s="26">
        <f t="shared" si="41"/>
        <v>2.27</v>
      </c>
      <c r="G2632" t="s">
        <v>323</v>
      </c>
    </row>
    <row r="2633" spans="1:7" x14ac:dyDescent="0.2">
      <c r="A2633" s="27">
        <v>44096</v>
      </c>
      <c r="B2633" s="27">
        <v>44098</v>
      </c>
      <c r="C2633" t="s">
        <v>900</v>
      </c>
      <c r="D2633" s="27">
        <v>44378</v>
      </c>
      <c r="E2633" s="26">
        <v>5900000</v>
      </c>
      <c r="F2633" s="26">
        <f t="shared" si="41"/>
        <v>5.9</v>
      </c>
      <c r="G2633" t="s">
        <v>324</v>
      </c>
    </row>
    <row r="2634" spans="1:7" x14ac:dyDescent="0.2">
      <c r="A2634" s="27">
        <v>44096</v>
      </c>
      <c r="B2634" s="27">
        <v>44098</v>
      </c>
      <c r="C2634" t="s">
        <v>918</v>
      </c>
      <c r="D2634" s="27">
        <v>46127</v>
      </c>
      <c r="E2634" s="26">
        <v>4597000</v>
      </c>
      <c r="F2634" s="26">
        <f t="shared" si="41"/>
        <v>4.5970000000000004</v>
      </c>
      <c r="G2634" t="s">
        <v>103</v>
      </c>
    </row>
    <row r="2635" spans="1:7" x14ac:dyDescent="0.2">
      <c r="A2635" s="27">
        <v>44096</v>
      </c>
      <c r="B2635" s="27">
        <v>44098</v>
      </c>
      <c r="C2635" t="s">
        <v>919</v>
      </c>
      <c r="D2635" s="27">
        <v>47894</v>
      </c>
      <c r="E2635" s="26">
        <v>12792000</v>
      </c>
      <c r="F2635" s="26">
        <f t="shared" si="41"/>
        <v>12.792</v>
      </c>
      <c r="G2635" t="s">
        <v>103</v>
      </c>
    </row>
    <row r="2636" spans="1:7" x14ac:dyDescent="0.2">
      <c r="A2636" s="27">
        <v>44096</v>
      </c>
      <c r="B2636" s="27">
        <v>44098</v>
      </c>
      <c r="C2636" t="s">
        <v>825</v>
      </c>
      <c r="D2636" s="27">
        <v>49475</v>
      </c>
      <c r="E2636" s="26">
        <v>10362800</v>
      </c>
      <c r="F2636" s="26">
        <f t="shared" si="41"/>
        <v>10.3628</v>
      </c>
      <c r="G2636" t="s">
        <v>103</v>
      </c>
    </row>
    <row r="2637" spans="1:7" x14ac:dyDescent="0.2">
      <c r="A2637" s="27">
        <v>44096</v>
      </c>
      <c r="B2637" s="27">
        <v>44098</v>
      </c>
      <c r="C2637" t="s">
        <v>851</v>
      </c>
      <c r="D2637" s="27">
        <v>51241</v>
      </c>
      <c r="E2637" s="26">
        <v>6278100</v>
      </c>
      <c r="F2637" s="26">
        <f t="shared" si="41"/>
        <v>6.2781000000000002</v>
      </c>
      <c r="G2637" t="s">
        <v>103</v>
      </c>
    </row>
    <row r="2638" spans="1:7" x14ac:dyDescent="0.2">
      <c r="A2638" s="27">
        <v>44096</v>
      </c>
      <c r="B2638" s="27">
        <v>44098</v>
      </c>
      <c r="C2638" t="s">
        <v>680</v>
      </c>
      <c r="D2638" s="27">
        <v>54193</v>
      </c>
      <c r="E2638" s="26">
        <v>3919600</v>
      </c>
      <c r="F2638" s="26">
        <f t="shared" si="41"/>
        <v>3.9196</v>
      </c>
      <c r="G2638" t="s">
        <v>103</v>
      </c>
    </row>
    <row r="2639" spans="1:7" x14ac:dyDescent="0.2">
      <c r="A2639" s="27">
        <v>44098</v>
      </c>
      <c r="B2639" s="27">
        <v>44102</v>
      </c>
      <c r="C2639" t="s">
        <v>931</v>
      </c>
      <c r="D2639" s="27">
        <v>45928</v>
      </c>
      <c r="E2639" s="26">
        <v>21100000</v>
      </c>
      <c r="F2639" s="26">
        <f t="shared" si="41"/>
        <v>21.1</v>
      </c>
      <c r="G2639" t="s">
        <v>114</v>
      </c>
    </row>
    <row r="2640" spans="1:7" x14ac:dyDescent="0.2">
      <c r="A2640" s="27">
        <v>44098</v>
      </c>
      <c r="B2640" s="27">
        <v>44102</v>
      </c>
      <c r="C2640" t="s">
        <v>932</v>
      </c>
      <c r="D2640" s="27">
        <v>46293</v>
      </c>
      <c r="E2640" s="26">
        <v>21100000</v>
      </c>
      <c r="F2640" s="26">
        <f t="shared" si="41"/>
        <v>21.1</v>
      </c>
      <c r="G2640" t="s">
        <v>114</v>
      </c>
    </row>
    <row r="2641" spans="1:7" x14ac:dyDescent="0.2">
      <c r="A2641" s="27">
        <v>44098</v>
      </c>
      <c r="B2641" s="27">
        <v>44102</v>
      </c>
      <c r="C2641" t="s">
        <v>933</v>
      </c>
      <c r="D2641" s="27">
        <v>46658</v>
      </c>
      <c r="E2641" s="26">
        <v>21100000</v>
      </c>
      <c r="F2641" s="26">
        <f t="shared" si="41"/>
        <v>21.1</v>
      </c>
      <c r="G2641" t="s">
        <v>114</v>
      </c>
    </row>
    <row r="2642" spans="1:7" x14ac:dyDescent="0.2">
      <c r="A2642" s="27">
        <v>44098</v>
      </c>
      <c r="B2642" s="27">
        <v>44102</v>
      </c>
      <c r="C2642" t="s">
        <v>934</v>
      </c>
      <c r="D2642" s="27">
        <v>47024</v>
      </c>
      <c r="E2642" s="26">
        <v>21100000</v>
      </c>
      <c r="F2642" s="26">
        <f t="shared" si="41"/>
        <v>21.1</v>
      </c>
      <c r="G2642" t="s">
        <v>114</v>
      </c>
    </row>
    <row r="2643" spans="1:7" x14ac:dyDescent="0.2">
      <c r="A2643" s="27">
        <v>44103</v>
      </c>
      <c r="B2643" s="27">
        <v>44105</v>
      </c>
      <c r="C2643" t="s">
        <v>926</v>
      </c>
      <c r="D2643" s="27">
        <v>44257</v>
      </c>
      <c r="E2643" s="26">
        <v>1321000</v>
      </c>
      <c r="F2643" s="26">
        <f t="shared" si="41"/>
        <v>1.321</v>
      </c>
      <c r="G2643" t="s">
        <v>397</v>
      </c>
    </row>
    <row r="2644" spans="1:7" x14ac:dyDescent="0.2">
      <c r="A2644" s="27">
        <v>44103</v>
      </c>
      <c r="B2644" s="27">
        <v>44105</v>
      </c>
      <c r="C2644" t="s">
        <v>884</v>
      </c>
      <c r="D2644" s="27">
        <v>45061</v>
      </c>
      <c r="E2644" s="26">
        <v>2177000</v>
      </c>
      <c r="F2644" s="26">
        <f t="shared" si="41"/>
        <v>2.177</v>
      </c>
      <c r="G2644" t="s">
        <v>396</v>
      </c>
    </row>
    <row r="2645" spans="1:7" x14ac:dyDescent="0.2">
      <c r="A2645" s="27">
        <v>44103</v>
      </c>
      <c r="B2645" s="27">
        <v>44105</v>
      </c>
      <c r="C2645" t="s">
        <v>844</v>
      </c>
      <c r="D2645" s="27">
        <v>45580</v>
      </c>
      <c r="E2645" s="26">
        <v>2990000</v>
      </c>
      <c r="F2645" s="26">
        <f t="shared" si="41"/>
        <v>2.99</v>
      </c>
      <c r="G2645" t="s">
        <v>396</v>
      </c>
    </row>
    <row r="2646" spans="1:7" x14ac:dyDescent="0.2">
      <c r="A2646" s="27">
        <v>44103</v>
      </c>
      <c r="B2646" s="27">
        <v>44105</v>
      </c>
      <c r="C2646" t="s">
        <v>332</v>
      </c>
      <c r="D2646" s="27">
        <v>46402</v>
      </c>
      <c r="E2646" s="26">
        <v>201000</v>
      </c>
      <c r="F2646" s="26">
        <f t="shared" si="41"/>
        <v>0.20100000000000001</v>
      </c>
      <c r="G2646" t="s">
        <v>396</v>
      </c>
    </row>
    <row r="2647" spans="1:7" x14ac:dyDescent="0.2">
      <c r="A2647" s="27">
        <v>44103</v>
      </c>
      <c r="B2647" s="27">
        <v>44105</v>
      </c>
      <c r="C2647" t="s">
        <v>911</v>
      </c>
      <c r="D2647" s="27">
        <v>48714</v>
      </c>
      <c r="E2647" s="26">
        <v>6719000</v>
      </c>
      <c r="F2647" s="26">
        <f t="shared" si="41"/>
        <v>6.7190000000000003</v>
      </c>
      <c r="G2647" t="s">
        <v>396</v>
      </c>
    </row>
    <row r="2648" spans="1:7" x14ac:dyDescent="0.2">
      <c r="A2648" s="27">
        <v>44103</v>
      </c>
      <c r="B2648" s="27">
        <v>44105</v>
      </c>
      <c r="C2648" t="s">
        <v>906</v>
      </c>
      <c r="D2648" s="27">
        <v>53615</v>
      </c>
      <c r="E2648" s="26">
        <v>6448600</v>
      </c>
      <c r="F2648" s="26">
        <f t="shared" si="41"/>
        <v>6.4485999999999999</v>
      </c>
      <c r="G2648" t="s">
        <v>396</v>
      </c>
    </row>
    <row r="2649" spans="1:7" x14ac:dyDescent="0.2">
      <c r="A2649" s="27">
        <v>44104</v>
      </c>
      <c r="B2649" s="27">
        <v>44105</v>
      </c>
      <c r="C2649" t="s">
        <v>884</v>
      </c>
      <c r="D2649" s="27">
        <v>45061</v>
      </c>
      <c r="E2649" s="26">
        <v>100000</v>
      </c>
      <c r="F2649" s="26">
        <f t="shared" si="41"/>
        <v>0.1</v>
      </c>
      <c r="G2649" t="s">
        <v>396</v>
      </c>
    </row>
    <row r="2650" spans="1:7" x14ac:dyDescent="0.2">
      <c r="A2650" s="27">
        <v>44104</v>
      </c>
      <c r="B2650" s="27">
        <v>44105</v>
      </c>
      <c r="C2650" t="s">
        <v>844</v>
      </c>
      <c r="D2650" s="27">
        <v>45580</v>
      </c>
      <c r="E2650" s="26">
        <v>0</v>
      </c>
      <c r="F2650" s="26">
        <f t="shared" si="41"/>
        <v>0</v>
      </c>
      <c r="G2650" t="s">
        <v>396</v>
      </c>
    </row>
    <row r="2651" spans="1:7" x14ac:dyDescent="0.2">
      <c r="A2651" s="27">
        <v>44104</v>
      </c>
      <c r="B2651" s="27">
        <v>44105</v>
      </c>
      <c r="C2651" t="s">
        <v>911</v>
      </c>
      <c r="D2651" s="27">
        <v>48714</v>
      </c>
      <c r="E2651" s="26">
        <v>2560000</v>
      </c>
      <c r="F2651" s="26">
        <f t="shared" si="41"/>
        <v>2.56</v>
      </c>
      <c r="G2651" t="s">
        <v>396</v>
      </c>
    </row>
    <row r="2652" spans="1:7" x14ac:dyDescent="0.2">
      <c r="A2652" s="27">
        <v>44104</v>
      </c>
      <c r="B2652" s="27">
        <v>44105</v>
      </c>
      <c r="C2652" t="s">
        <v>906</v>
      </c>
      <c r="D2652" s="27">
        <v>53615</v>
      </c>
      <c r="E2652" s="26">
        <v>3615000</v>
      </c>
      <c r="F2652" s="26">
        <f t="shared" si="41"/>
        <v>3.6150000000000002</v>
      </c>
      <c r="G2652" t="s">
        <v>396</v>
      </c>
    </row>
    <row r="2653" spans="1:7" x14ac:dyDescent="0.2">
      <c r="A2653" s="27">
        <v>44104</v>
      </c>
      <c r="B2653" s="27">
        <v>44104</v>
      </c>
      <c r="C2653" t="s">
        <v>935</v>
      </c>
      <c r="D2653" s="27">
        <v>45179</v>
      </c>
      <c r="E2653" s="26">
        <v>25665971</v>
      </c>
      <c r="F2653" s="26">
        <f t="shared" si="41"/>
        <v>25.665970999999999</v>
      </c>
      <c r="G2653" t="s">
        <v>969</v>
      </c>
    </row>
    <row r="2654" spans="1:7" x14ac:dyDescent="0.2">
      <c r="A2654" s="27">
        <v>44110</v>
      </c>
      <c r="B2654" s="27">
        <v>44112</v>
      </c>
      <c r="C2654" t="s">
        <v>857</v>
      </c>
      <c r="D2654" s="27">
        <v>44204</v>
      </c>
      <c r="E2654" s="26">
        <v>2670000</v>
      </c>
      <c r="F2654" s="26">
        <f t="shared" si="41"/>
        <v>2.67</v>
      </c>
      <c r="G2654" t="s">
        <v>324</v>
      </c>
    </row>
    <row r="2655" spans="1:7" x14ac:dyDescent="0.2">
      <c r="A2655" s="27">
        <v>44110</v>
      </c>
      <c r="B2655" s="27">
        <v>44112</v>
      </c>
      <c r="C2655" t="s">
        <v>936</v>
      </c>
      <c r="D2655" s="27">
        <v>44476</v>
      </c>
      <c r="E2655" s="26">
        <v>5700000</v>
      </c>
      <c r="F2655" s="26">
        <f t="shared" si="41"/>
        <v>5.7</v>
      </c>
      <c r="G2655" t="s">
        <v>324</v>
      </c>
    </row>
    <row r="2656" spans="1:7" x14ac:dyDescent="0.2">
      <c r="A2656" s="27">
        <v>44110</v>
      </c>
      <c r="B2656" s="27">
        <v>44112</v>
      </c>
      <c r="C2656" t="s">
        <v>918</v>
      </c>
      <c r="D2656" s="27">
        <v>46127</v>
      </c>
      <c r="E2656" s="26">
        <v>4149000</v>
      </c>
      <c r="F2656" s="26">
        <f t="shared" si="41"/>
        <v>4.149</v>
      </c>
      <c r="G2656" t="s">
        <v>103</v>
      </c>
    </row>
    <row r="2657" spans="1:7" x14ac:dyDescent="0.2">
      <c r="A2657" s="27">
        <v>44110</v>
      </c>
      <c r="B2657" s="27">
        <v>44112</v>
      </c>
      <c r="C2657" t="s">
        <v>919</v>
      </c>
      <c r="D2657" s="27">
        <v>47894</v>
      </c>
      <c r="E2657" s="26">
        <v>15436200</v>
      </c>
      <c r="F2657" s="26">
        <f t="shared" si="41"/>
        <v>15.436199999999999</v>
      </c>
      <c r="G2657" t="s">
        <v>103</v>
      </c>
    </row>
    <row r="2658" spans="1:7" x14ac:dyDescent="0.2">
      <c r="A2658" s="27">
        <v>44110</v>
      </c>
      <c r="B2658" s="27">
        <v>44112</v>
      </c>
      <c r="C2658" t="s">
        <v>825</v>
      </c>
      <c r="D2658" s="27">
        <v>49475</v>
      </c>
      <c r="E2658" s="26">
        <v>10346300</v>
      </c>
      <c r="F2658" s="26">
        <f t="shared" si="41"/>
        <v>10.346299999999999</v>
      </c>
      <c r="G2658" t="s">
        <v>103</v>
      </c>
    </row>
    <row r="2659" spans="1:7" x14ac:dyDescent="0.2">
      <c r="A2659" s="27">
        <v>44110</v>
      </c>
      <c r="B2659" s="27">
        <v>44112</v>
      </c>
      <c r="C2659" t="s">
        <v>851</v>
      </c>
      <c r="D2659" s="27">
        <v>51241</v>
      </c>
      <c r="E2659" s="26">
        <v>6270600</v>
      </c>
      <c r="F2659" s="26">
        <f t="shared" si="41"/>
        <v>6.2706</v>
      </c>
      <c r="G2659" t="s">
        <v>103</v>
      </c>
    </row>
    <row r="2660" spans="1:7" x14ac:dyDescent="0.2">
      <c r="A2660" s="27">
        <v>44110</v>
      </c>
      <c r="B2660" s="27">
        <v>44112</v>
      </c>
      <c r="C2660" t="s">
        <v>680</v>
      </c>
      <c r="D2660" s="27">
        <v>54193</v>
      </c>
      <c r="E2660" s="26">
        <v>4902600</v>
      </c>
      <c r="F2660" s="26">
        <f t="shared" si="41"/>
        <v>4.9025999999999996</v>
      </c>
      <c r="G2660" t="s">
        <v>103</v>
      </c>
    </row>
    <row r="2661" spans="1:7" x14ac:dyDescent="0.2">
      <c r="A2661" s="27">
        <v>44112</v>
      </c>
      <c r="B2661" s="27">
        <v>44116</v>
      </c>
      <c r="C2661" t="s">
        <v>937</v>
      </c>
      <c r="D2661" s="27">
        <v>45928</v>
      </c>
      <c r="E2661" s="26">
        <v>11550000</v>
      </c>
      <c r="F2661" s="26">
        <f t="shared" si="41"/>
        <v>11.55</v>
      </c>
      <c r="G2661" t="s">
        <v>114</v>
      </c>
    </row>
    <row r="2662" spans="1:7" x14ac:dyDescent="0.2">
      <c r="A2662" s="27">
        <v>44112</v>
      </c>
      <c r="B2662" s="27">
        <v>44116</v>
      </c>
      <c r="C2662" t="s">
        <v>938</v>
      </c>
      <c r="D2662" s="27">
        <v>46293</v>
      </c>
      <c r="E2662" s="26">
        <v>11550000</v>
      </c>
      <c r="F2662" s="26">
        <f t="shared" si="41"/>
        <v>11.55</v>
      </c>
      <c r="G2662" t="s">
        <v>114</v>
      </c>
    </row>
    <row r="2663" spans="1:7" x14ac:dyDescent="0.2">
      <c r="A2663" s="27">
        <v>44112</v>
      </c>
      <c r="B2663" s="27">
        <v>44116</v>
      </c>
      <c r="C2663" t="s">
        <v>939</v>
      </c>
      <c r="D2663" s="27">
        <v>46658</v>
      </c>
      <c r="E2663" s="26">
        <v>11550000</v>
      </c>
      <c r="F2663" s="26">
        <f t="shared" si="41"/>
        <v>11.55</v>
      </c>
      <c r="G2663" t="s">
        <v>114</v>
      </c>
    </row>
    <row r="2664" spans="1:7" x14ac:dyDescent="0.2">
      <c r="A2664" s="27">
        <v>44112</v>
      </c>
      <c r="B2664" s="27">
        <v>44116</v>
      </c>
      <c r="C2664" t="s">
        <v>940</v>
      </c>
      <c r="D2664" s="27">
        <v>47024</v>
      </c>
      <c r="E2664" s="26">
        <v>11550000</v>
      </c>
      <c r="F2664" s="26">
        <f t="shared" si="41"/>
        <v>11.55</v>
      </c>
      <c r="G2664" t="s">
        <v>114</v>
      </c>
    </row>
    <row r="2665" spans="1:7" x14ac:dyDescent="0.2">
      <c r="A2665" s="27">
        <v>44117</v>
      </c>
      <c r="B2665" s="27">
        <v>44119</v>
      </c>
      <c r="C2665" t="s">
        <v>941</v>
      </c>
      <c r="D2665" s="27">
        <v>44300</v>
      </c>
      <c r="E2665" s="26">
        <v>4921000</v>
      </c>
      <c r="F2665" s="26">
        <f t="shared" si="41"/>
        <v>4.9210000000000003</v>
      </c>
      <c r="G2665" t="s">
        <v>397</v>
      </c>
    </row>
    <row r="2666" spans="1:7" x14ac:dyDescent="0.2">
      <c r="A2666" s="27">
        <v>44117</v>
      </c>
      <c r="B2666" s="27">
        <v>44119</v>
      </c>
      <c r="C2666" t="s">
        <v>884</v>
      </c>
      <c r="D2666" s="27">
        <v>45061</v>
      </c>
      <c r="E2666" s="26">
        <v>2733000</v>
      </c>
      <c r="F2666" s="26">
        <f t="shared" si="41"/>
        <v>2.7330000000000001</v>
      </c>
      <c r="G2666" t="s">
        <v>396</v>
      </c>
    </row>
    <row r="2667" spans="1:7" x14ac:dyDescent="0.2">
      <c r="A2667" s="27">
        <v>44117</v>
      </c>
      <c r="B2667" s="27">
        <v>44119</v>
      </c>
      <c r="C2667" t="s">
        <v>844</v>
      </c>
      <c r="D2667" s="27">
        <v>45580</v>
      </c>
      <c r="E2667" s="26">
        <v>2915500</v>
      </c>
      <c r="F2667" s="26">
        <f t="shared" si="41"/>
        <v>2.9155000000000002</v>
      </c>
      <c r="G2667" t="s">
        <v>396</v>
      </c>
    </row>
    <row r="2668" spans="1:7" x14ac:dyDescent="0.2">
      <c r="A2668" s="27">
        <v>44117</v>
      </c>
      <c r="B2668" s="27">
        <v>44119</v>
      </c>
      <c r="C2668" t="s">
        <v>911</v>
      </c>
      <c r="D2668" s="27">
        <v>48714</v>
      </c>
      <c r="E2668" s="26">
        <v>8128000</v>
      </c>
      <c r="F2668" s="26">
        <f t="shared" si="41"/>
        <v>8.1280000000000001</v>
      </c>
      <c r="G2668" t="s">
        <v>396</v>
      </c>
    </row>
    <row r="2669" spans="1:7" x14ac:dyDescent="0.2">
      <c r="A2669" s="27">
        <v>44117</v>
      </c>
      <c r="B2669" s="27">
        <v>44119</v>
      </c>
      <c r="C2669" t="s">
        <v>906</v>
      </c>
      <c r="D2669" s="27">
        <v>53615</v>
      </c>
      <c r="E2669" s="26">
        <v>7157900</v>
      </c>
      <c r="F2669" s="26">
        <f t="shared" si="41"/>
        <v>7.1578999999999997</v>
      </c>
      <c r="G2669" t="s">
        <v>396</v>
      </c>
    </row>
    <row r="2670" spans="1:7" x14ac:dyDescent="0.2">
      <c r="A2670" s="27">
        <v>44124</v>
      </c>
      <c r="B2670" s="27">
        <v>44126</v>
      </c>
      <c r="C2670" t="s">
        <v>942</v>
      </c>
      <c r="D2670" s="27">
        <v>44217</v>
      </c>
      <c r="E2670" s="26">
        <v>2740000</v>
      </c>
      <c r="F2670" s="26">
        <f t="shared" si="41"/>
        <v>2.74</v>
      </c>
      <c r="G2670" t="s">
        <v>323</v>
      </c>
    </row>
    <row r="2671" spans="1:7" x14ac:dyDescent="0.2">
      <c r="A2671" s="27">
        <v>44124</v>
      </c>
      <c r="B2671" s="27">
        <v>44126</v>
      </c>
      <c r="C2671" t="s">
        <v>900</v>
      </c>
      <c r="D2671" s="27">
        <v>44378</v>
      </c>
      <c r="E2671" s="26">
        <v>3410000</v>
      </c>
      <c r="F2671" s="26">
        <f t="shared" si="41"/>
        <v>3.41</v>
      </c>
      <c r="G2671" t="s">
        <v>324</v>
      </c>
    </row>
    <row r="2672" spans="1:7" x14ac:dyDescent="0.2">
      <c r="A2672" s="27">
        <v>44124</v>
      </c>
      <c r="B2672" s="27">
        <v>44126</v>
      </c>
      <c r="C2672" t="s">
        <v>918</v>
      </c>
      <c r="D2672" s="27">
        <v>46127</v>
      </c>
      <c r="E2672" s="26">
        <v>13309000</v>
      </c>
      <c r="F2672" s="26">
        <f t="shared" si="41"/>
        <v>13.308999999999999</v>
      </c>
      <c r="G2672" t="s">
        <v>103</v>
      </c>
    </row>
    <row r="2673" spans="1:7" x14ac:dyDescent="0.2">
      <c r="A2673" s="27">
        <v>44124</v>
      </c>
      <c r="B2673" s="27">
        <v>44126</v>
      </c>
      <c r="C2673" t="s">
        <v>919</v>
      </c>
      <c r="D2673" s="27">
        <v>47894</v>
      </c>
      <c r="E2673" s="26">
        <v>25314500</v>
      </c>
      <c r="F2673" s="26">
        <f t="shared" si="41"/>
        <v>25.314499999999999</v>
      </c>
      <c r="G2673" t="s">
        <v>103</v>
      </c>
    </row>
    <row r="2674" spans="1:7" x14ac:dyDescent="0.2">
      <c r="A2674" s="27">
        <v>44124</v>
      </c>
      <c r="B2674" s="27">
        <v>44126</v>
      </c>
      <c r="C2674" t="s">
        <v>825</v>
      </c>
      <c r="D2674" s="27">
        <v>49475</v>
      </c>
      <c r="E2674" s="26">
        <v>21241400</v>
      </c>
      <c r="F2674" s="26">
        <f t="shared" si="41"/>
        <v>21.241399999999999</v>
      </c>
      <c r="G2674" t="s">
        <v>103</v>
      </c>
    </row>
    <row r="2675" spans="1:7" x14ac:dyDescent="0.2">
      <c r="A2675" s="27">
        <v>44124</v>
      </c>
      <c r="B2675" s="27">
        <v>44126</v>
      </c>
      <c r="C2675" t="s">
        <v>851</v>
      </c>
      <c r="D2675" s="27">
        <v>51241</v>
      </c>
      <c r="E2675" s="26">
        <v>9079800</v>
      </c>
      <c r="F2675" s="26">
        <f t="shared" si="41"/>
        <v>9.0798000000000005</v>
      </c>
      <c r="G2675" t="s">
        <v>103</v>
      </c>
    </row>
    <row r="2676" spans="1:7" x14ac:dyDescent="0.2">
      <c r="A2676" s="27">
        <v>44124</v>
      </c>
      <c r="B2676" s="27">
        <v>44126</v>
      </c>
      <c r="C2676" t="s">
        <v>680</v>
      </c>
      <c r="D2676" s="27">
        <v>54193</v>
      </c>
      <c r="E2676" s="26">
        <v>7930000</v>
      </c>
      <c r="F2676" s="26">
        <f t="shared" si="41"/>
        <v>7.93</v>
      </c>
      <c r="G2676" t="s">
        <v>103</v>
      </c>
    </row>
    <row r="2677" spans="1:7" x14ac:dyDescent="0.2">
      <c r="A2677" s="27">
        <v>44126</v>
      </c>
      <c r="B2677" s="27">
        <v>44130</v>
      </c>
      <c r="C2677" t="s">
        <v>943</v>
      </c>
      <c r="D2677" s="27">
        <v>45956</v>
      </c>
      <c r="E2677" s="26">
        <v>5717500</v>
      </c>
      <c r="F2677" s="26">
        <f t="shared" si="41"/>
        <v>5.7175000000000002</v>
      </c>
      <c r="G2677" t="s">
        <v>114</v>
      </c>
    </row>
    <row r="2678" spans="1:7" x14ac:dyDescent="0.2">
      <c r="A2678" s="27">
        <v>44126</v>
      </c>
      <c r="B2678" s="27">
        <v>44130</v>
      </c>
      <c r="C2678" t="s">
        <v>944</v>
      </c>
      <c r="D2678" s="27">
        <v>46321</v>
      </c>
      <c r="E2678" s="26">
        <v>5717500</v>
      </c>
      <c r="F2678" s="26">
        <f t="shared" si="41"/>
        <v>5.7175000000000002</v>
      </c>
      <c r="G2678" t="s">
        <v>114</v>
      </c>
    </row>
    <row r="2679" spans="1:7" x14ac:dyDescent="0.2">
      <c r="A2679" s="27">
        <v>44126</v>
      </c>
      <c r="B2679" s="27">
        <v>44130</v>
      </c>
      <c r="C2679" t="s">
        <v>945</v>
      </c>
      <c r="D2679" s="27">
        <v>46686</v>
      </c>
      <c r="E2679" s="26">
        <v>5717500</v>
      </c>
      <c r="F2679" s="26">
        <f t="shared" si="41"/>
        <v>5.7175000000000002</v>
      </c>
      <c r="G2679" t="s">
        <v>114</v>
      </c>
    </row>
    <row r="2680" spans="1:7" x14ac:dyDescent="0.2">
      <c r="A2680" s="27">
        <v>44126</v>
      </c>
      <c r="B2680" s="27">
        <v>44130</v>
      </c>
      <c r="C2680" t="s">
        <v>946</v>
      </c>
      <c r="D2680" s="27">
        <v>47052</v>
      </c>
      <c r="E2680" s="26">
        <v>5717500</v>
      </c>
      <c r="F2680" s="26">
        <f t="shared" si="41"/>
        <v>5.7175000000000002</v>
      </c>
      <c r="G2680" t="s">
        <v>114</v>
      </c>
    </row>
    <row r="2681" spans="1:7" x14ac:dyDescent="0.2">
      <c r="A2681" s="27">
        <v>44127</v>
      </c>
      <c r="B2681" s="27">
        <v>44131</v>
      </c>
      <c r="C2681" t="s">
        <v>947</v>
      </c>
      <c r="D2681" s="27">
        <v>45214</v>
      </c>
      <c r="E2681" s="26">
        <v>12972170</v>
      </c>
      <c r="F2681" s="26">
        <f t="shared" si="41"/>
        <v>12.97217</v>
      </c>
      <c r="G2681" t="s">
        <v>105</v>
      </c>
    </row>
    <row r="2682" spans="1:7" x14ac:dyDescent="0.2">
      <c r="A2682" s="27">
        <v>44131</v>
      </c>
      <c r="B2682" s="27">
        <v>44138</v>
      </c>
      <c r="C2682" t="s">
        <v>941</v>
      </c>
      <c r="D2682" s="27">
        <v>44300</v>
      </c>
      <c r="E2682" s="26">
        <v>3175000</v>
      </c>
      <c r="F2682" s="26">
        <f t="shared" si="41"/>
        <v>3.1749999999999998</v>
      </c>
      <c r="G2682" t="s">
        <v>397</v>
      </c>
    </row>
    <row r="2683" spans="1:7" x14ac:dyDescent="0.2">
      <c r="A2683" s="27">
        <v>44131</v>
      </c>
      <c r="B2683" s="27">
        <v>44138</v>
      </c>
      <c r="C2683" t="s">
        <v>884</v>
      </c>
      <c r="D2683" s="27">
        <v>45061</v>
      </c>
      <c r="E2683" s="26">
        <v>1151000</v>
      </c>
      <c r="F2683" s="26">
        <f t="shared" si="41"/>
        <v>1.151</v>
      </c>
      <c r="G2683" t="s">
        <v>396</v>
      </c>
    </row>
    <row r="2684" spans="1:7" x14ac:dyDescent="0.2">
      <c r="A2684" s="27">
        <v>44131</v>
      </c>
      <c r="B2684" s="27">
        <v>44138</v>
      </c>
      <c r="C2684" t="s">
        <v>844</v>
      </c>
      <c r="D2684" s="27">
        <v>45580</v>
      </c>
      <c r="E2684" s="26">
        <v>3916700</v>
      </c>
      <c r="F2684" s="26">
        <f t="shared" si="41"/>
        <v>3.9167000000000001</v>
      </c>
      <c r="G2684" t="s">
        <v>396</v>
      </c>
    </row>
    <row r="2685" spans="1:7" x14ac:dyDescent="0.2">
      <c r="A2685" s="27">
        <v>44131</v>
      </c>
      <c r="B2685" s="27">
        <v>44138</v>
      </c>
      <c r="C2685" t="s">
        <v>911</v>
      </c>
      <c r="D2685" s="27">
        <v>48714</v>
      </c>
      <c r="E2685" s="26">
        <v>4531000</v>
      </c>
      <c r="F2685" s="26">
        <f t="shared" si="41"/>
        <v>4.5309999999999997</v>
      </c>
      <c r="G2685" t="s">
        <v>396</v>
      </c>
    </row>
    <row r="2686" spans="1:7" x14ac:dyDescent="0.2">
      <c r="A2686" s="27">
        <v>44131</v>
      </c>
      <c r="B2686" s="27">
        <v>44138</v>
      </c>
      <c r="C2686" t="s">
        <v>906</v>
      </c>
      <c r="D2686" s="27">
        <v>53615</v>
      </c>
      <c r="E2686" s="26">
        <v>8127000</v>
      </c>
      <c r="F2686" s="26">
        <f t="shared" si="41"/>
        <v>8.1270000000000007</v>
      </c>
      <c r="G2686" t="s">
        <v>396</v>
      </c>
    </row>
    <row r="2687" spans="1:7" x14ac:dyDescent="0.2">
      <c r="A2687" s="27">
        <v>44131</v>
      </c>
      <c r="B2687" s="27">
        <v>44138</v>
      </c>
      <c r="C2687" t="s">
        <v>376</v>
      </c>
      <c r="D2687" s="27">
        <v>46888</v>
      </c>
      <c r="E2687" s="26">
        <v>2000000</v>
      </c>
      <c r="F2687" s="26">
        <f t="shared" si="41"/>
        <v>2</v>
      </c>
      <c r="G2687" t="s">
        <v>103</v>
      </c>
    </row>
    <row r="2688" spans="1:7" x14ac:dyDescent="0.2">
      <c r="A2688" s="27">
        <v>44131</v>
      </c>
      <c r="B2688" s="27">
        <v>44138</v>
      </c>
      <c r="C2688" t="s">
        <v>375</v>
      </c>
      <c r="D2688" s="27">
        <v>45061</v>
      </c>
      <c r="E2688" s="26">
        <v>2000000</v>
      </c>
      <c r="F2688" s="26">
        <f t="shared" si="41"/>
        <v>2</v>
      </c>
      <c r="G2688" t="s">
        <v>103</v>
      </c>
    </row>
    <row r="2689" spans="1:7" x14ac:dyDescent="0.2">
      <c r="A2689" s="27">
        <v>44138</v>
      </c>
      <c r="B2689" s="27">
        <v>44140</v>
      </c>
      <c r="C2689" t="s">
        <v>863</v>
      </c>
      <c r="D2689" s="27">
        <v>44232</v>
      </c>
      <c r="E2689" s="26">
        <v>1895000</v>
      </c>
      <c r="F2689" s="26">
        <f t="shared" si="41"/>
        <v>1.895</v>
      </c>
      <c r="G2689" t="s">
        <v>324</v>
      </c>
    </row>
    <row r="2690" spans="1:7" x14ac:dyDescent="0.2">
      <c r="A2690" s="27">
        <v>44138</v>
      </c>
      <c r="B2690" s="27">
        <v>44140</v>
      </c>
      <c r="C2690" t="s">
        <v>948</v>
      </c>
      <c r="D2690" s="27">
        <v>44504</v>
      </c>
      <c r="E2690" s="26">
        <v>2660000</v>
      </c>
      <c r="F2690" s="26">
        <f t="shared" si="41"/>
        <v>2.66</v>
      </c>
      <c r="G2690" t="s">
        <v>324</v>
      </c>
    </row>
    <row r="2691" spans="1:7" x14ac:dyDescent="0.2">
      <c r="A2691" s="27">
        <v>44138</v>
      </c>
      <c r="B2691" s="27">
        <v>44140</v>
      </c>
      <c r="C2691" t="s">
        <v>918</v>
      </c>
      <c r="D2691" s="27">
        <v>46127</v>
      </c>
      <c r="E2691" s="26">
        <v>12547000</v>
      </c>
      <c r="F2691" s="26">
        <f t="shared" ref="F2691:F2754" si="42">E2691/1000000</f>
        <v>12.547000000000001</v>
      </c>
      <c r="G2691" t="s">
        <v>103</v>
      </c>
    </row>
    <row r="2692" spans="1:7" x14ac:dyDescent="0.2">
      <c r="A2692" s="27">
        <v>44138</v>
      </c>
      <c r="B2692" s="27">
        <v>44140</v>
      </c>
      <c r="C2692" t="s">
        <v>919</v>
      </c>
      <c r="D2692" s="27">
        <v>47894</v>
      </c>
      <c r="E2692" s="26">
        <v>19458300</v>
      </c>
      <c r="F2692" s="26">
        <f t="shared" si="42"/>
        <v>19.458300000000001</v>
      </c>
      <c r="G2692" t="s">
        <v>103</v>
      </c>
    </row>
    <row r="2693" spans="1:7" x14ac:dyDescent="0.2">
      <c r="A2693" s="27">
        <v>44138</v>
      </c>
      <c r="B2693" s="27">
        <v>44140</v>
      </c>
      <c r="C2693" t="s">
        <v>825</v>
      </c>
      <c r="D2693" s="27">
        <v>49475</v>
      </c>
      <c r="E2693" s="26">
        <v>15518700</v>
      </c>
      <c r="F2693" s="26">
        <f t="shared" si="42"/>
        <v>15.518700000000001</v>
      </c>
      <c r="G2693" t="s">
        <v>103</v>
      </c>
    </row>
    <row r="2694" spans="1:7" x14ac:dyDescent="0.2">
      <c r="A2694" s="27">
        <v>44138</v>
      </c>
      <c r="B2694" s="27">
        <v>44140</v>
      </c>
      <c r="C2694" t="s">
        <v>851</v>
      </c>
      <c r="D2694" s="27">
        <v>51241</v>
      </c>
      <c r="E2694" s="26">
        <v>7442600</v>
      </c>
      <c r="F2694" s="26">
        <f t="shared" si="42"/>
        <v>7.4425999999999997</v>
      </c>
      <c r="G2694" t="s">
        <v>103</v>
      </c>
    </row>
    <row r="2695" spans="1:7" x14ac:dyDescent="0.2">
      <c r="A2695" s="27">
        <v>44138</v>
      </c>
      <c r="B2695" s="27">
        <v>44140</v>
      </c>
      <c r="C2695" t="s">
        <v>680</v>
      </c>
      <c r="D2695" s="27">
        <v>54193</v>
      </c>
      <c r="E2695" s="26">
        <v>6746800</v>
      </c>
      <c r="F2695" s="26">
        <f t="shared" si="42"/>
        <v>6.7468000000000004</v>
      </c>
      <c r="G2695" t="s">
        <v>103</v>
      </c>
    </row>
    <row r="2696" spans="1:7" x14ac:dyDescent="0.2">
      <c r="A2696" s="27">
        <v>44145</v>
      </c>
      <c r="B2696" s="27">
        <v>44147</v>
      </c>
      <c r="C2696" t="s">
        <v>949</v>
      </c>
      <c r="D2696" s="27">
        <v>44327</v>
      </c>
      <c r="E2696" s="26">
        <v>2121000</v>
      </c>
      <c r="F2696" s="26">
        <f t="shared" si="42"/>
        <v>2.121</v>
      </c>
      <c r="G2696" t="s">
        <v>397</v>
      </c>
    </row>
    <row r="2697" spans="1:7" x14ac:dyDescent="0.2">
      <c r="A2697" s="27">
        <v>44145</v>
      </c>
      <c r="B2697" s="27">
        <v>44147</v>
      </c>
      <c r="C2697" t="s">
        <v>884</v>
      </c>
      <c r="D2697" s="27">
        <v>45061</v>
      </c>
      <c r="E2697" s="26">
        <v>2035000</v>
      </c>
      <c r="F2697" s="26">
        <f t="shared" si="42"/>
        <v>2.0350000000000001</v>
      </c>
      <c r="G2697" t="s">
        <v>396</v>
      </c>
    </row>
    <row r="2698" spans="1:7" x14ac:dyDescent="0.2">
      <c r="A2698" s="27">
        <v>44145</v>
      </c>
      <c r="B2698" s="27">
        <v>44147</v>
      </c>
      <c r="C2698" t="s">
        <v>844</v>
      </c>
      <c r="D2698" s="27">
        <v>45580</v>
      </c>
      <c r="E2698" s="26">
        <v>5409000</v>
      </c>
      <c r="F2698" s="26">
        <f t="shared" si="42"/>
        <v>5.4089999999999998</v>
      </c>
      <c r="G2698" t="s">
        <v>396</v>
      </c>
    </row>
    <row r="2699" spans="1:7" x14ac:dyDescent="0.2">
      <c r="A2699" s="27">
        <v>44145</v>
      </c>
      <c r="B2699" s="27">
        <v>44147</v>
      </c>
      <c r="C2699" t="s">
        <v>911</v>
      </c>
      <c r="D2699" s="27">
        <v>48714</v>
      </c>
      <c r="E2699" s="26">
        <v>5061000</v>
      </c>
      <c r="F2699" s="26">
        <f t="shared" si="42"/>
        <v>5.0609999999999999</v>
      </c>
      <c r="G2699" t="s">
        <v>396</v>
      </c>
    </row>
    <row r="2700" spans="1:7" x14ac:dyDescent="0.2">
      <c r="A2700" s="27">
        <v>44145</v>
      </c>
      <c r="B2700" s="27">
        <v>44147</v>
      </c>
      <c r="C2700" t="s">
        <v>906</v>
      </c>
      <c r="D2700" s="27">
        <v>53615</v>
      </c>
      <c r="E2700" s="26">
        <v>8005000</v>
      </c>
      <c r="F2700" s="26">
        <f t="shared" si="42"/>
        <v>8.0050000000000008</v>
      </c>
      <c r="G2700" t="s">
        <v>396</v>
      </c>
    </row>
    <row r="2701" spans="1:7" x14ac:dyDescent="0.2">
      <c r="A2701" s="27">
        <v>44147</v>
      </c>
      <c r="B2701" s="27">
        <v>44151</v>
      </c>
      <c r="C2701" t="s">
        <v>950</v>
      </c>
      <c r="D2701" s="27">
        <v>45977</v>
      </c>
      <c r="E2701" s="26">
        <v>4370000</v>
      </c>
      <c r="F2701" s="26">
        <f t="shared" si="42"/>
        <v>4.37</v>
      </c>
      <c r="G2701" t="s">
        <v>114</v>
      </c>
    </row>
    <row r="2702" spans="1:7" x14ac:dyDescent="0.2">
      <c r="A2702" s="27">
        <v>44147</v>
      </c>
      <c r="B2702" s="27">
        <v>44151</v>
      </c>
      <c r="C2702" t="s">
        <v>951</v>
      </c>
      <c r="D2702" s="27">
        <v>46342</v>
      </c>
      <c r="E2702" s="26">
        <v>4370000</v>
      </c>
      <c r="F2702" s="26">
        <f t="shared" si="42"/>
        <v>4.37</v>
      </c>
      <c r="G2702" t="s">
        <v>114</v>
      </c>
    </row>
    <row r="2703" spans="1:7" x14ac:dyDescent="0.2">
      <c r="A2703" s="27">
        <v>44147</v>
      </c>
      <c r="B2703" s="27">
        <v>44151</v>
      </c>
      <c r="C2703" t="s">
        <v>952</v>
      </c>
      <c r="D2703" s="27">
        <v>46707</v>
      </c>
      <c r="E2703" s="26">
        <v>4370000</v>
      </c>
      <c r="F2703" s="26">
        <f t="shared" si="42"/>
        <v>4.37</v>
      </c>
      <c r="G2703" t="s">
        <v>114</v>
      </c>
    </row>
    <row r="2704" spans="1:7" x14ac:dyDescent="0.2">
      <c r="A2704" s="27">
        <v>44147</v>
      </c>
      <c r="B2704" s="27">
        <v>44151</v>
      </c>
      <c r="C2704" t="s">
        <v>953</v>
      </c>
      <c r="D2704" s="27">
        <v>47073</v>
      </c>
      <c r="E2704" s="26">
        <v>4370000</v>
      </c>
      <c r="F2704" s="26">
        <f t="shared" si="42"/>
        <v>4.37</v>
      </c>
      <c r="G2704" t="s">
        <v>114</v>
      </c>
    </row>
    <row r="2705" spans="1:7" x14ac:dyDescent="0.2">
      <c r="A2705" s="27">
        <v>44152</v>
      </c>
      <c r="B2705" s="27">
        <v>44154</v>
      </c>
      <c r="C2705" t="s">
        <v>954</v>
      </c>
      <c r="D2705" s="27">
        <v>44245</v>
      </c>
      <c r="E2705" s="26">
        <v>1460000</v>
      </c>
      <c r="F2705" s="26">
        <f t="shared" si="42"/>
        <v>1.46</v>
      </c>
      <c r="G2705" t="s">
        <v>323</v>
      </c>
    </row>
    <row r="2706" spans="1:7" x14ac:dyDescent="0.2">
      <c r="A2706" s="27">
        <v>44152</v>
      </c>
      <c r="B2706" s="27">
        <v>44154</v>
      </c>
      <c r="C2706" t="s">
        <v>917</v>
      </c>
      <c r="D2706" s="27">
        <v>44420</v>
      </c>
      <c r="E2706" s="26">
        <v>3360000</v>
      </c>
      <c r="F2706" s="26">
        <f t="shared" si="42"/>
        <v>3.36</v>
      </c>
      <c r="G2706" t="s">
        <v>324</v>
      </c>
    </row>
    <row r="2707" spans="1:7" x14ac:dyDescent="0.2">
      <c r="A2707" s="27">
        <v>44152</v>
      </c>
      <c r="B2707" s="27">
        <v>44154</v>
      </c>
      <c r="C2707" t="s">
        <v>918</v>
      </c>
      <c r="D2707" s="27">
        <v>46127</v>
      </c>
      <c r="E2707" s="26">
        <v>23417000</v>
      </c>
      <c r="F2707" s="26">
        <f t="shared" si="42"/>
        <v>23.417000000000002</v>
      </c>
      <c r="G2707" t="s">
        <v>103</v>
      </c>
    </row>
    <row r="2708" spans="1:7" x14ac:dyDescent="0.2">
      <c r="A2708" s="27">
        <v>44152</v>
      </c>
      <c r="B2708" s="27">
        <v>44154</v>
      </c>
      <c r="C2708" t="s">
        <v>919</v>
      </c>
      <c r="D2708" s="27">
        <v>47894</v>
      </c>
      <c r="E2708" s="26">
        <v>29357100</v>
      </c>
      <c r="F2708" s="26">
        <f t="shared" si="42"/>
        <v>29.357099999999999</v>
      </c>
      <c r="G2708" t="s">
        <v>103</v>
      </c>
    </row>
    <row r="2709" spans="1:7" x14ac:dyDescent="0.2">
      <c r="A2709" s="27">
        <v>44152</v>
      </c>
      <c r="B2709" s="27">
        <v>44154</v>
      </c>
      <c r="C2709" t="s">
        <v>825</v>
      </c>
      <c r="D2709" s="27">
        <v>49475</v>
      </c>
      <c r="E2709" s="26">
        <v>24337000</v>
      </c>
      <c r="F2709" s="26">
        <f t="shared" si="42"/>
        <v>24.337</v>
      </c>
      <c r="G2709" t="s">
        <v>103</v>
      </c>
    </row>
    <row r="2710" spans="1:7" x14ac:dyDescent="0.2">
      <c r="A2710" s="27">
        <v>44152</v>
      </c>
      <c r="B2710" s="27">
        <v>44154</v>
      </c>
      <c r="C2710" t="s">
        <v>851</v>
      </c>
      <c r="D2710" s="27">
        <v>51241</v>
      </c>
      <c r="E2710" s="26">
        <v>14127800</v>
      </c>
      <c r="F2710" s="26">
        <f t="shared" si="42"/>
        <v>14.127800000000001</v>
      </c>
      <c r="G2710" t="s">
        <v>103</v>
      </c>
    </row>
    <row r="2711" spans="1:7" x14ac:dyDescent="0.2">
      <c r="A2711" s="27">
        <v>44152</v>
      </c>
      <c r="B2711" s="27">
        <v>44154</v>
      </c>
      <c r="C2711" t="s">
        <v>680</v>
      </c>
      <c r="D2711" s="27">
        <v>54193</v>
      </c>
      <c r="E2711" s="26">
        <v>8626800</v>
      </c>
      <c r="F2711" s="26">
        <f t="shared" si="42"/>
        <v>8.6267999999999994</v>
      </c>
      <c r="G2711" t="s">
        <v>103</v>
      </c>
    </row>
    <row r="2712" spans="1:7" x14ac:dyDescent="0.2">
      <c r="A2712" s="27">
        <v>44154</v>
      </c>
      <c r="B2712" s="27">
        <v>44158</v>
      </c>
      <c r="C2712" t="s">
        <v>956</v>
      </c>
      <c r="D2712" s="27">
        <v>45977</v>
      </c>
      <c r="E2712" s="26">
        <v>6750000</v>
      </c>
      <c r="F2712" s="26">
        <f t="shared" si="42"/>
        <v>6.75</v>
      </c>
      <c r="G2712" t="s">
        <v>114</v>
      </c>
    </row>
    <row r="2713" spans="1:7" x14ac:dyDescent="0.2">
      <c r="A2713" s="27">
        <v>44154</v>
      </c>
      <c r="B2713" s="27">
        <v>44158</v>
      </c>
      <c r="C2713" t="s">
        <v>957</v>
      </c>
      <c r="D2713" s="27">
        <v>46342</v>
      </c>
      <c r="E2713" s="26">
        <v>6750000</v>
      </c>
      <c r="F2713" s="26">
        <f t="shared" si="42"/>
        <v>6.75</v>
      </c>
      <c r="G2713" t="s">
        <v>114</v>
      </c>
    </row>
    <row r="2714" spans="1:7" x14ac:dyDescent="0.2">
      <c r="A2714" s="27">
        <v>44154</v>
      </c>
      <c r="B2714" s="27">
        <v>44158</v>
      </c>
      <c r="C2714" t="s">
        <v>958</v>
      </c>
      <c r="D2714" s="27">
        <v>46707</v>
      </c>
      <c r="E2714" s="26">
        <v>6750000</v>
      </c>
      <c r="F2714" s="26">
        <f t="shared" si="42"/>
        <v>6.75</v>
      </c>
      <c r="G2714" t="s">
        <v>114</v>
      </c>
    </row>
    <row r="2715" spans="1:7" x14ac:dyDescent="0.2">
      <c r="A2715" s="27">
        <v>44154</v>
      </c>
      <c r="B2715" s="27">
        <v>44158</v>
      </c>
      <c r="C2715" t="s">
        <v>959</v>
      </c>
      <c r="D2715" s="27">
        <v>47073</v>
      </c>
      <c r="E2715" s="26">
        <v>6750000</v>
      </c>
      <c r="F2715" s="26">
        <f t="shared" si="42"/>
        <v>6.75</v>
      </c>
      <c r="G2715" t="s">
        <v>114</v>
      </c>
    </row>
    <row r="2716" spans="1:7" x14ac:dyDescent="0.2">
      <c r="A2716" s="27">
        <v>44159</v>
      </c>
      <c r="B2716" s="27">
        <v>44161</v>
      </c>
      <c r="C2716" t="s">
        <v>949</v>
      </c>
      <c r="D2716" s="27">
        <v>44327</v>
      </c>
      <c r="E2716" s="26">
        <v>2010000</v>
      </c>
      <c r="F2716" s="26">
        <f t="shared" si="42"/>
        <v>2.0099999999999998</v>
      </c>
      <c r="G2716" t="s">
        <v>397</v>
      </c>
    </row>
    <row r="2717" spans="1:7" x14ac:dyDescent="0.2">
      <c r="A2717" s="27">
        <v>44159</v>
      </c>
      <c r="B2717" s="27">
        <v>44161</v>
      </c>
      <c r="C2717" t="s">
        <v>884</v>
      </c>
      <c r="D2717" s="27">
        <v>45061</v>
      </c>
      <c r="E2717" s="26">
        <v>1335000</v>
      </c>
      <c r="F2717" s="26">
        <f t="shared" si="42"/>
        <v>1.335</v>
      </c>
      <c r="G2717" t="s">
        <v>396</v>
      </c>
    </row>
    <row r="2718" spans="1:7" x14ac:dyDescent="0.2">
      <c r="A2718" s="27">
        <v>44159</v>
      </c>
      <c r="B2718" s="27">
        <v>44161</v>
      </c>
      <c r="C2718" t="s">
        <v>844</v>
      </c>
      <c r="D2718" s="27">
        <v>45580</v>
      </c>
      <c r="E2718" s="26">
        <v>5607000</v>
      </c>
      <c r="F2718" s="26">
        <f t="shared" si="42"/>
        <v>5.6070000000000002</v>
      </c>
      <c r="G2718" t="s">
        <v>396</v>
      </c>
    </row>
    <row r="2719" spans="1:7" x14ac:dyDescent="0.2">
      <c r="A2719" s="27">
        <v>44159</v>
      </c>
      <c r="B2719" s="27">
        <v>44161</v>
      </c>
      <c r="C2719" t="s">
        <v>697</v>
      </c>
      <c r="D2719" s="27">
        <v>48714</v>
      </c>
      <c r="E2719" s="26">
        <v>2881000</v>
      </c>
      <c r="F2719" s="26">
        <f t="shared" si="42"/>
        <v>2.8809999999999998</v>
      </c>
      <c r="G2719" t="s">
        <v>396</v>
      </c>
    </row>
    <row r="2720" spans="1:7" x14ac:dyDescent="0.2">
      <c r="A2720" s="27">
        <v>44159</v>
      </c>
      <c r="B2720" s="27">
        <v>44161</v>
      </c>
      <c r="C2720" t="s">
        <v>906</v>
      </c>
      <c r="D2720" s="27">
        <v>53615</v>
      </c>
      <c r="E2720" s="26">
        <v>13105500</v>
      </c>
      <c r="F2720" s="26">
        <f t="shared" si="42"/>
        <v>13.105499999999999</v>
      </c>
      <c r="G2720" t="s">
        <v>396</v>
      </c>
    </row>
    <row r="2721" spans="1:7" x14ac:dyDescent="0.2">
      <c r="A2721" s="27">
        <v>44155</v>
      </c>
      <c r="B2721" s="27">
        <v>44161</v>
      </c>
      <c r="C2721" t="s">
        <v>960</v>
      </c>
      <c r="D2721" s="27">
        <v>44875</v>
      </c>
      <c r="E2721" s="26">
        <v>14912</v>
      </c>
      <c r="F2721" s="26">
        <f t="shared" si="42"/>
        <v>1.4912E-2</v>
      </c>
      <c r="G2721" t="s">
        <v>970</v>
      </c>
    </row>
    <row r="2722" spans="1:7" x14ac:dyDescent="0.2">
      <c r="A2722" s="27">
        <v>44160</v>
      </c>
      <c r="B2722" s="27">
        <v>44167</v>
      </c>
      <c r="C2722" t="s">
        <v>961</v>
      </c>
      <c r="D2722" s="27">
        <v>44875</v>
      </c>
      <c r="E2722" s="26">
        <v>5421257</v>
      </c>
      <c r="F2722" s="26">
        <f t="shared" si="42"/>
        <v>5.4212569999999998</v>
      </c>
      <c r="G2722" t="s">
        <v>971</v>
      </c>
    </row>
    <row r="2723" spans="1:7" x14ac:dyDescent="0.2">
      <c r="A2723" s="27">
        <v>44166</v>
      </c>
      <c r="B2723" s="27">
        <v>44168</v>
      </c>
      <c r="C2723" t="s">
        <v>868</v>
      </c>
      <c r="D2723" s="27">
        <v>44259</v>
      </c>
      <c r="E2723" s="26">
        <v>1340000</v>
      </c>
      <c r="F2723" s="26">
        <f t="shared" si="42"/>
        <v>1.34</v>
      </c>
      <c r="G2723" t="s">
        <v>324</v>
      </c>
    </row>
    <row r="2724" spans="1:7" x14ac:dyDescent="0.2">
      <c r="A2724" s="27">
        <v>44166</v>
      </c>
      <c r="B2724" s="27">
        <v>44168</v>
      </c>
      <c r="C2724" t="s">
        <v>962</v>
      </c>
      <c r="D2724" s="27">
        <v>44532</v>
      </c>
      <c r="E2724" s="26">
        <v>1460000</v>
      </c>
      <c r="F2724" s="26">
        <f t="shared" si="42"/>
        <v>1.46</v>
      </c>
      <c r="G2724" t="s">
        <v>324</v>
      </c>
    </row>
    <row r="2725" spans="1:7" x14ac:dyDescent="0.2">
      <c r="A2725" s="27">
        <v>44166</v>
      </c>
      <c r="B2725" s="27">
        <v>44168</v>
      </c>
      <c r="C2725" t="s">
        <v>918</v>
      </c>
      <c r="D2725" s="27">
        <v>46127</v>
      </c>
      <c r="E2725" s="26">
        <v>11749300</v>
      </c>
      <c r="F2725" s="26">
        <f t="shared" si="42"/>
        <v>11.7493</v>
      </c>
      <c r="G2725" t="s">
        <v>103</v>
      </c>
    </row>
    <row r="2726" spans="1:7" x14ac:dyDescent="0.2">
      <c r="A2726" s="27">
        <v>44166</v>
      </c>
      <c r="B2726" s="27">
        <v>44168</v>
      </c>
      <c r="C2726" t="s">
        <v>919</v>
      </c>
      <c r="D2726" s="27">
        <v>47894</v>
      </c>
      <c r="E2726" s="26">
        <v>23230600</v>
      </c>
      <c r="F2726" s="26">
        <f t="shared" si="42"/>
        <v>23.230599999999999</v>
      </c>
      <c r="G2726" t="s">
        <v>103</v>
      </c>
    </row>
    <row r="2727" spans="1:7" x14ac:dyDescent="0.2">
      <c r="A2727" s="27">
        <v>44166</v>
      </c>
      <c r="B2727" s="27">
        <v>44168</v>
      </c>
      <c r="C2727" t="s">
        <v>825</v>
      </c>
      <c r="D2727" s="27">
        <v>49475</v>
      </c>
      <c r="E2727" s="26">
        <v>19290300</v>
      </c>
      <c r="F2727" s="26">
        <f t="shared" si="42"/>
        <v>19.290299999999998</v>
      </c>
      <c r="G2727" t="s">
        <v>103</v>
      </c>
    </row>
    <row r="2728" spans="1:7" x14ac:dyDescent="0.2">
      <c r="A2728" s="27">
        <v>44166</v>
      </c>
      <c r="B2728" s="27">
        <v>44168</v>
      </c>
      <c r="C2728" t="s">
        <v>851</v>
      </c>
      <c r="D2728" s="27">
        <v>51241</v>
      </c>
      <c r="E2728" s="26">
        <v>22004300</v>
      </c>
      <c r="F2728" s="26">
        <f t="shared" si="42"/>
        <v>22.004300000000001</v>
      </c>
      <c r="G2728" t="s">
        <v>103</v>
      </c>
    </row>
    <row r="2729" spans="1:7" x14ac:dyDescent="0.2">
      <c r="A2729" s="27">
        <v>44166</v>
      </c>
      <c r="B2729" s="27">
        <v>44168</v>
      </c>
      <c r="C2729" t="s">
        <v>680</v>
      </c>
      <c r="D2729" s="27">
        <v>54193</v>
      </c>
      <c r="E2729" s="26">
        <v>15234300</v>
      </c>
      <c r="F2729" s="26">
        <f t="shared" si="42"/>
        <v>15.234299999999999</v>
      </c>
      <c r="G2729" t="s">
        <v>103</v>
      </c>
    </row>
    <row r="2730" spans="1:7" x14ac:dyDescent="0.2">
      <c r="A2730" s="27">
        <v>44173</v>
      </c>
      <c r="B2730" s="27">
        <v>44176</v>
      </c>
      <c r="C2730" t="s">
        <v>963</v>
      </c>
      <c r="D2730" s="27">
        <v>44356</v>
      </c>
      <c r="E2730" s="26">
        <v>620000</v>
      </c>
      <c r="F2730" s="26">
        <f t="shared" si="42"/>
        <v>0.62</v>
      </c>
      <c r="G2730" t="s">
        <v>397</v>
      </c>
    </row>
    <row r="2731" spans="1:7" x14ac:dyDescent="0.2">
      <c r="A2731" s="27">
        <v>44173</v>
      </c>
      <c r="B2731" s="27">
        <v>44176</v>
      </c>
      <c r="C2731" t="s">
        <v>884</v>
      </c>
      <c r="D2731" s="27">
        <v>45061</v>
      </c>
      <c r="E2731" s="26">
        <v>1605000</v>
      </c>
      <c r="F2731" s="26">
        <f t="shared" si="42"/>
        <v>1.605</v>
      </c>
      <c r="G2731" t="s">
        <v>396</v>
      </c>
    </row>
    <row r="2732" spans="1:7" x14ac:dyDescent="0.2">
      <c r="A2732" s="27">
        <v>44173</v>
      </c>
      <c r="B2732" s="27">
        <v>44176</v>
      </c>
      <c r="C2732" t="s">
        <v>844</v>
      </c>
      <c r="D2732" s="27">
        <v>45580</v>
      </c>
      <c r="E2732" s="26">
        <v>2850000</v>
      </c>
      <c r="F2732" s="26">
        <f t="shared" si="42"/>
        <v>2.85</v>
      </c>
      <c r="G2732" t="s">
        <v>396</v>
      </c>
    </row>
    <row r="2733" spans="1:7" x14ac:dyDescent="0.2">
      <c r="A2733" s="27">
        <v>44173</v>
      </c>
      <c r="B2733" s="27">
        <v>44176</v>
      </c>
      <c r="C2733" t="s">
        <v>697</v>
      </c>
      <c r="D2733" s="27">
        <v>45945</v>
      </c>
      <c r="E2733" s="26">
        <v>6701000</v>
      </c>
      <c r="F2733" s="26">
        <f t="shared" si="42"/>
        <v>6.7009999999999996</v>
      </c>
      <c r="G2733" t="s">
        <v>396</v>
      </c>
    </row>
    <row r="2734" spans="1:7" x14ac:dyDescent="0.2">
      <c r="A2734" s="27">
        <v>44173</v>
      </c>
      <c r="B2734" s="27">
        <v>44176</v>
      </c>
      <c r="C2734" t="s">
        <v>906</v>
      </c>
      <c r="D2734" s="27">
        <v>53615</v>
      </c>
      <c r="E2734" s="26">
        <v>15985000</v>
      </c>
      <c r="F2734" s="26">
        <f t="shared" si="42"/>
        <v>15.984999999999999</v>
      </c>
      <c r="G2734" t="s">
        <v>396</v>
      </c>
    </row>
    <row r="2735" spans="1:7" x14ac:dyDescent="0.2">
      <c r="A2735" s="27">
        <v>44175</v>
      </c>
      <c r="B2735" s="27">
        <v>44179</v>
      </c>
      <c r="C2735" t="s">
        <v>964</v>
      </c>
      <c r="D2735" s="27">
        <v>46005</v>
      </c>
      <c r="E2735" s="26">
        <v>25742500</v>
      </c>
      <c r="F2735" s="26">
        <f t="shared" si="42"/>
        <v>25.7425</v>
      </c>
      <c r="G2735" t="s">
        <v>114</v>
      </c>
    </row>
    <row r="2736" spans="1:7" x14ac:dyDescent="0.2">
      <c r="A2736" s="27">
        <v>44175</v>
      </c>
      <c r="B2736" s="27">
        <v>44179</v>
      </c>
      <c r="C2736" t="s">
        <v>965</v>
      </c>
      <c r="D2736" s="27">
        <v>46370</v>
      </c>
      <c r="E2736" s="26">
        <v>25742500</v>
      </c>
      <c r="F2736" s="26">
        <f t="shared" si="42"/>
        <v>25.7425</v>
      </c>
      <c r="G2736" t="s">
        <v>114</v>
      </c>
    </row>
    <row r="2737" spans="1:7" x14ac:dyDescent="0.2">
      <c r="A2737" s="27">
        <v>44175</v>
      </c>
      <c r="B2737" s="27">
        <v>44179</v>
      </c>
      <c r="C2737" t="s">
        <v>966</v>
      </c>
      <c r="D2737" s="27">
        <v>46735</v>
      </c>
      <c r="E2737" s="26">
        <v>25742500</v>
      </c>
      <c r="F2737" s="26">
        <f t="shared" si="42"/>
        <v>25.7425</v>
      </c>
      <c r="G2737" t="s">
        <v>114</v>
      </c>
    </row>
    <row r="2738" spans="1:7" x14ac:dyDescent="0.2">
      <c r="A2738" s="27">
        <v>44175</v>
      </c>
      <c r="B2738" s="27">
        <v>44179</v>
      </c>
      <c r="C2738" t="s">
        <v>967</v>
      </c>
      <c r="D2738" s="27">
        <v>47101</v>
      </c>
      <c r="E2738" s="26">
        <v>23302500</v>
      </c>
      <c r="F2738" s="26">
        <f t="shared" si="42"/>
        <v>23.302499999999998</v>
      </c>
      <c r="G2738" t="s">
        <v>114</v>
      </c>
    </row>
    <row r="2739" spans="1:7" x14ac:dyDescent="0.2">
      <c r="A2739" s="27">
        <v>44186</v>
      </c>
      <c r="B2739" s="27">
        <v>44193</v>
      </c>
      <c r="C2739" t="s">
        <v>376</v>
      </c>
      <c r="D2739" s="27">
        <v>46888</v>
      </c>
      <c r="E2739" s="26">
        <v>2000000</v>
      </c>
      <c r="F2739" s="26">
        <f t="shared" si="42"/>
        <v>2</v>
      </c>
      <c r="G2739" t="s">
        <v>103</v>
      </c>
    </row>
    <row r="2740" spans="1:7" x14ac:dyDescent="0.2">
      <c r="A2740" s="27">
        <v>44186</v>
      </c>
      <c r="B2740" s="27">
        <v>44193</v>
      </c>
      <c r="C2740" t="s">
        <v>830</v>
      </c>
      <c r="D2740" s="27">
        <v>45823</v>
      </c>
      <c r="E2740" s="26">
        <v>4000000</v>
      </c>
      <c r="F2740" s="26">
        <f t="shared" si="42"/>
        <v>4</v>
      </c>
      <c r="G2740" t="s">
        <v>103</v>
      </c>
    </row>
    <row r="2741" spans="1:7" x14ac:dyDescent="0.2">
      <c r="A2741" s="27">
        <v>44186</v>
      </c>
      <c r="B2741" s="27">
        <v>44193</v>
      </c>
      <c r="C2741" t="s">
        <v>831</v>
      </c>
      <c r="D2741" s="27">
        <v>47741</v>
      </c>
      <c r="E2741" s="26">
        <v>1000000</v>
      </c>
      <c r="F2741" s="26">
        <f t="shared" si="42"/>
        <v>1</v>
      </c>
      <c r="G2741" t="s">
        <v>103</v>
      </c>
    </row>
    <row r="2742" spans="1:7" x14ac:dyDescent="0.2">
      <c r="A2742" s="27">
        <v>44187</v>
      </c>
      <c r="B2742" s="27">
        <v>44194</v>
      </c>
      <c r="C2742" t="s">
        <v>725</v>
      </c>
      <c r="D2742" s="27">
        <v>46888</v>
      </c>
      <c r="E2742" s="26">
        <v>3500000</v>
      </c>
      <c r="F2742" s="26">
        <f t="shared" si="42"/>
        <v>3.5</v>
      </c>
      <c r="G2742" t="s">
        <v>396</v>
      </c>
    </row>
    <row r="2743" spans="1:7" x14ac:dyDescent="0.2">
      <c r="A2743" s="27">
        <v>44188</v>
      </c>
      <c r="B2743" s="27">
        <v>44193</v>
      </c>
      <c r="C2743" t="s">
        <v>830</v>
      </c>
      <c r="D2743" s="27">
        <v>45823</v>
      </c>
      <c r="E2743" s="26">
        <v>4000000</v>
      </c>
      <c r="F2743" s="26">
        <f t="shared" si="42"/>
        <v>4</v>
      </c>
      <c r="G2743" t="s">
        <v>103</v>
      </c>
    </row>
    <row r="2744" spans="1:7" x14ac:dyDescent="0.2">
      <c r="A2744" s="27">
        <v>44188</v>
      </c>
      <c r="B2744" s="27">
        <v>44193</v>
      </c>
      <c r="C2744" t="s">
        <v>376</v>
      </c>
      <c r="D2744" s="27">
        <v>46888</v>
      </c>
      <c r="E2744" s="26">
        <v>2000000</v>
      </c>
      <c r="F2744" s="26">
        <f t="shared" si="42"/>
        <v>2</v>
      </c>
      <c r="G2744" t="s">
        <v>103</v>
      </c>
    </row>
    <row r="2745" spans="1:7" x14ac:dyDescent="0.2">
      <c r="A2745" s="27">
        <v>44188</v>
      </c>
      <c r="B2745" s="27">
        <v>44193</v>
      </c>
      <c r="C2745" t="s">
        <v>831</v>
      </c>
      <c r="D2745" s="27">
        <v>47741</v>
      </c>
      <c r="E2745" s="26">
        <v>1000000</v>
      </c>
      <c r="F2745" s="26">
        <f t="shared" si="42"/>
        <v>1</v>
      </c>
      <c r="G2745" t="s">
        <v>103</v>
      </c>
    </row>
    <row r="2746" spans="1:7" x14ac:dyDescent="0.2">
      <c r="A2746" s="27">
        <v>44189</v>
      </c>
      <c r="B2746" s="27">
        <v>44194</v>
      </c>
      <c r="C2746" t="s">
        <v>725</v>
      </c>
      <c r="D2746" s="27">
        <v>46888</v>
      </c>
      <c r="E2746" s="26">
        <v>3500000</v>
      </c>
      <c r="F2746" s="26">
        <f t="shared" si="42"/>
        <v>3.5</v>
      </c>
      <c r="G2746" t="s">
        <v>396</v>
      </c>
    </row>
    <row r="2747" spans="1:7" x14ac:dyDescent="0.2">
      <c r="A2747" s="27">
        <v>44201</v>
      </c>
      <c r="B2747" s="27">
        <v>44203</v>
      </c>
      <c r="C2747" t="s">
        <v>972</v>
      </c>
      <c r="D2747" s="27">
        <v>44292</v>
      </c>
      <c r="E2747" s="26">
        <v>1250000</v>
      </c>
      <c r="F2747" s="26">
        <f t="shared" si="42"/>
        <v>1.25</v>
      </c>
      <c r="G2747" t="s">
        <v>323</v>
      </c>
    </row>
    <row r="2748" spans="1:7" x14ac:dyDescent="0.2">
      <c r="A2748" s="27">
        <v>44201</v>
      </c>
      <c r="B2748" s="27">
        <v>44203</v>
      </c>
      <c r="C2748" t="s">
        <v>973</v>
      </c>
      <c r="D2748" s="27">
        <v>44567</v>
      </c>
      <c r="E2748" s="26">
        <v>4680000</v>
      </c>
      <c r="F2748" s="26">
        <f t="shared" si="42"/>
        <v>4.68</v>
      </c>
      <c r="G2748" t="s">
        <v>324</v>
      </c>
    </row>
    <row r="2749" spans="1:7" x14ac:dyDescent="0.2">
      <c r="A2749" s="27">
        <v>44201</v>
      </c>
      <c r="B2749" s="27">
        <v>44203</v>
      </c>
      <c r="C2749" t="s">
        <v>918</v>
      </c>
      <c r="D2749" s="27">
        <v>46127</v>
      </c>
      <c r="E2749" s="26">
        <v>13433000</v>
      </c>
      <c r="F2749" s="26">
        <f t="shared" si="42"/>
        <v>13.433</v>
      </c>
      <c r="G2749" t="s">
        <v>103</v>
      </c>
    </row>
    <row r="2750" spans="1:7" x14ac:dyDescent="0.2">
      <c r="A2750" s="27">
        <v>44201</v>
      </c>
      <c r="B2750" s="27">
        <v>44203</v>
      </c>
      <c r="C2750" t="s">
        <v>919</v>
      </c>
      <c r="D2750" s="27">
        <v>47894</v>
      </c>
      <c r="E2750" s="26">
        <v>13400500</v>
      </c>
      <c r="F2750" s="26">
        <f t="shared" si="42"/>
        <v>13.400499999999999</v>
      </c>
      <c r="G2750" t="s">
        <v>103</v>
      </c>
    </row>
    <row r="2751" spans="1:7" x14ac:dyDescent="0.2">
      <c r="A2751" s="27">
        <v>44201</v>
      </c>
      <c r="B2751" s="27">
        <v>44203</v>
      </c>
      <c r="C2751" t="s">
        <v>974</v>
      </c>
      <c r="D2751" s="27">
        <v>49841</v>
      </c>
      <c r="E2751" s="26">
        <v>31389500</v>
      </c>
      <c r="F2751" s="26">
        <f t="shared" si="42"/>
        <v>31.389500000000002</v>
      </c>
      <c r="G2751" t="s">
        <v>103</v>
      </c>
    </row>
    <row r="2752" spans="1:7" x14ac:dyDescent="0.2">
      <c r="A2752" s="27">
        <v>44201</v>
      </c>
      <c r="B2752" s="27">
        <v>44203</v>
      </c>
      <c r="C2752" t="s">
        <v>851</v>
      </c>
      <c r="D2752" s="27">
        <v>51241</v>
      </c>
      <c r="E2752" s="26">
        <v>16897500</v>
      </c>
      <c r="F2752" s="26">
        <f t="shared" si="42"/>
        <v>16.897500000000001</v>
      </c>
      <c r="G2752" t="s">
        <v>103</v>
      </c>
    </row>
    <row r="2753" spans="1:7" x14ac:dyDescent="0.2">
      <c r="A2753" s="27">
        <v>44201</v>
      </c>
      <c r="B2753" s="27">
        <v>44203</v>
      </c>
      <c r="C2753" t="s">
        <v>975</v>
      </c>
      <c r="D2753" s="27">
        <v>55380</v>
      </c>
      <c r="E2753" s="26">
        <v>16117500</v>
      </c>
      <c r="F2753" s="26">
        <f t="shared" si="42"/>
        <v>16.1175</v>
      </c>
      <c r="G2753" t="s">
        <v>103</v>
      </c>
    </row>
    <row r="2754" spans="1:7" x14ac:dyDescent="0.2">
      <c r="A2754" s="27">
        <v>44203</v>
      </c>
      <c r="B2754" s="27">
        <v>44208</v>
      </c>
      <c r="C2754" t="s">
        <v>976</v>
      </c>
      <c r="D2754" s="27">
        <v>47919</v>
      </c>
      <c r="E2754" s="26">
        <v>60596949.945</v>
      </c>
      <c r="F2754" s="26">
        <f t="shared" si="42"/>
        <v>60.596949944999999</v>
      </c>
      <c r="G2754" t="s">
        <v>1048</v>
      </c>
    </row>
    <row r="2755" spans="1:7" x14ac:dyDescent="0.2">
      <c r="A2755" s="27">
        <v>44203</v>
      </c>
      <c r="B2755" s="27">
        <v>44208</v>
      </c>
      <c r="C2755" t="s">
        <v>977</v>
      </c>
      <c r="D2755" s="27">
        <v>55224</v>
      </c>
      <c r="E2755" s="26">
        <v>73852087.582000002</v>
      </c>
      <c r="F2755" s="26">
        <f t="shared" ref="F2755:F2818" si="43">E2755/1000000</f>
        <v>73.852087581999996</v>
      </c>
      <c r="G2755" t="s">
        <v>1048</v>
      </c>
    </row>
    <row r="2756" spans="1:7" x14ac:dyDescent="0.2">
      <c r="A2756" s="27">
        <v>44203</v>
      </c>
      <c r="B2756" s="27">
        <v>44208</v>
      </c>
      <c r="C2756" t="s">
        <v>978</v>
      </c>
      <c r="D2756" s="27">
        <v>62529</v>
      </c>
      <c r="E2756" s="26">
        <v>42193491.899999999</v>
      </c>
      <c r="F2756" s="26">
        <f t="shared" si="43"/>
        <v>42.193491899999998</v>
      </c>
      <c r="G2756" t="s">
        <v>1048</v>
      </c>
    </row>
    <row r="2757" spans="1:7" x14ac:dyDescent="0.2">
      <c r="A2757" s="27">
        <v>44203</v>
      </c>
      <c r="B2757" s="27">
        <v>44208</v>
      </c>
      <c r="C2757" t="s">
        <v>979</v>
      </c>
      <c r="D2757" s="27">
        <v>48650</v>
      </c>
      <c r="E2757" s="26">
        <v>66523578.096299998</v>
      </c>
      <c r="F2757" s="26">
        <f t="shared" si="43"/>
        <v>66.5235780963</v>
      </c>
      <c r="G2757" t="s">
        <v>505</v>
      </c>
    </row>
    <row r="2758" spans="1:7" x14ac:dyDescent="0.2">
      <c r="A2758" s="27">
        <v>44208</v>
      </c>
      <c r="B2758" s="27">
        <v>44210</v>
      </c>
      <c r="C2758" t="s">
        <v>980</v>
      </c>
      <c r="D2758" s="27">
        <v>44390</v>
      </c>
      <c r="E2758" s="26">
        <v>1650000</v>
      </c>
      <c r="F2758" s="26">
        <f t="shared" si="43"/>
        <v>1.65</v>
      </c>
      <c r="G2758" t="s">
        <v>397</v>
      </c>
    </row>
    <row r="2759" spans="1:7" x14ac:dyDescent="0.2">
      <c r="A2759" s="27">
        <v>44208</v>
      </c>
      <c r="B2759" s="27">
        <v>44210</v>
      </c>
      <c r="C2759" t="s">
        <v>884</v>
      </c>
      <c r="D2759" s="27">
        <v>45061</v>
      </c>
      <c r="E2759" s="26">
        <v>4226000</v>
      </c>
      <c r="F2759" s="26">
        <f t="shared" si="43"/>
        <v>4.226</v>
      </c>
      <c r="G2759" t="s">
        <v>396</v>
      </c>
    </row>
    <row r="2760" spans="1:7" x14ac:dyDescent="0.2">
      <c r="A2760" s="27">
        <v>44208</v>
      </c>
      <c r="B2760" s="27">
        <v>44210</v>
      </c>
      <c r="C2760" t="s">
        <v>697</v>
      </c>
      <c r="D2760" s="27">
        <v>45945</v>
      </c>
      <c r="E2760" s="26">
        <v>2176000</v>
      </c>
      <c r="F2760" s="26">
        <f t="shared" si="43"/>
        <v>2.1760000000000002</v>
      </c>
      <c r="G2760" t="s">
        <v>396</v>
      </c>
    </row>
    <row r="2761" spans="1:7" x14ac:dyDescent="0.2">
      <c r="A2761" s="27">
        <v>44208</v>
      </c>
      <c r="B2761" s="27">
        <v>44210</v>
      </c>
      <c r="C2761" t="s">
        <v>981</v>
      </c>
      <c r="D2761" s="27">
        <v>49018</v>
      </c>
      <c r="E2761" s="26">
        <v>6277500</v>
      </c>
      <c r="F2761" s="26">
        <f t="shared" si="43"/>
        <v>6.2774999999999999</v>
      </c>
      <c r="G2761" t="s">
        <v>396</v>
      </c>
    </row>
    <row r="2762" spans="1:7" x14ac:dyDescent="0.2">
      <c r="A2762" s="27">
        <v>44208</v>
      </c>
      <c r="B2762" s="27">
        <v>44210</v>
      </c>
      <c r="C2762" t="s">
        <v>337</v>
      </c>
      <c r="D2762" s="27">
        <v>50086</v>
      </c>
      <c r="E2762" s="26">
        <v>2874000</v>
      </c>
      <c r="F2762" s="26">
        <f t="shared" si="43"/>
        <v>2.8740000000000001</v>
      </c>
      <c r="G2762" t="s">
        <v>396</v>
      </c>
    </row>
    <row r="2763" spans="1:7" x14ac:dyDescent="0.2">
      <c r="A2763" s="27">
        <v>44208</v>
      </c>
      <c r="B2763" s="27">
        <v>44210</v>
      </c>
      <c r="C2763" t="s">
        <v>906</v>
      </c>
      <c r="D2763" s="27">
        <v>53615</v>
      </c>
      <c r="E2763" s="26">
        <v>7068000</v>
      </c>
      <c r="F2763" s="26">
        <f t="shared" si="43"/>
        <v>7.0679999999999996</v>
      </c>
      <c r="G2763" t="s">
        <v>396</v>
      </c>
    </row>
    <row r="2764" spans="1:7" x14ac:dyDescent="0.2">
      <c r="A2764" s="27">
        <v>44209</v>
      </c>
      <c r="B2764" s="27">
        <v>44210</v>
      </c>
      <c r="C2764" t="s">
        <v>884</v>
      </c>
      <c r="D2764" s="27">
        <v>45061</v>
      </c>
      <c r="E2764" s="26">
        <v>0</v>
      </c>
      <c r="F2764" s="26">
        <f t="shared" si="43"/>
        <v>0</v>
      </c>
      <c r="G2764" t="s">
        <v>396</v>
      </c>
    </row>
    <row r="2765" spans="1:7" x14ac:dyDescent="0.2">
      <c r="A2765" s="27">
        <v>44209</v>
      </c>
      <c r="B2765" s="27">
        <v>44210</v>
      </c>
      <c r="C2765" t="s">
        <v>697</v>
      </c>
      <c r="D2765" s="27">
        <v>45945</v>
      </c>
      <c r="E2765" s="26">
        <v>25000</v>
      </c>
      <c r="F2765" s="26">
        <f t="shared" si="43"/>
        <v>2.5000000000000001E-2</v>
      </c>
      <c r="G2765" t="s">
        <v>396</v>
      </c>
    </row>
    <row r="2766" spans="1:7" x14ac:dyDescent="0.2">
      <c r="A2766" s="27">
        <v>44209</v>
      </c>
      <c r="B2766" s="27">
        <v>44210</v>
      </c>
      <c r="C2766" t="s">
        <v>981</v>
      </c>
      <c r="D2766" s="27">
        <v>49018</v>
      </c>
      <c r="E2766" s="26">
        <v>1323000</v>
      </c>
      <c r="F2766" s="26">
        <f t="shared" si="43"/>
        <v>1.323</v>
      </c>
      <c r="G2766" t="s">
        <v>396</v>
      </c>
    </row>
    <row r="2767" spans="1:7" x14ac:dyDescent="0.2">
      <c r="A2767" s="27">
        <v>44209</v>
      </c>
      <c r="B2767" s="27">
        <v>44210</v>
      </c>
      <c r="C2767" t="s">
        <v>337</v>
      </c>
      <c r="D2767" s="27">
        <v>50086</v>
      </c>
      <c r="E2767" s="26">
        <v>1445000</v>
      </c>
      <c r="F2767" s="26">
        <f t="shared" si="43"/>
        <v>1.4450000000000001</v>
      </c>
      <c r="G2767" t="s">
        <v>396</v>
      </c>
    </row>
    <row r="2768" spans="1:7" x14ac:dyDescent="0.2">
      <c r="A2768" s="27">
        <v>44209</v>
      </c>
      <c r="B2768" s="27">
        <v>44210</v>
      </c>
      <c r="C2768" t="s">
        <v>906</v>
      </c>
      <c r="D2768" s="27">
        <v>53615</v>
      </c>
      <c r="E2768" s="26">
        <v>2128000</v>
      </c>
      <c r="F2768" s="26">
        <f t="shared" si="43"/>
        <v>2.1280000000000001</v>
      </c>
      <c r="G2768" t="s">
        <v>396</v>
      </c>
    </row>
    <row r="2769" spans="1:7" x14ac:dyDescent="0.2">
      <c r="A2769" s="27">
        <v>44215</v>
      </c>
      <c r="B2769" s="27">
        <v>44217</v>
      </c>
      <c r="C2769" t="s">
        <v>982</v>
      </c>
      <c r="D2769" s="27">
        <v>44306</v>
      </c>
      <c r="E2769" s="26">
        <v>1020000</v>
      </c>
      <c r="F2769" s="26">
        <f t="shared" si="43"/>
        <v>1.02</v>
      </c>
      <c r="G2769" t="s">
        <v>323</v>
      </c>
    </row>
    <row r="2770" spans="1:7" x14ac:dyDescent="0.2">
      <c r="A2770" s="27">
        <v>44215</v>
      </c>
      <c r="B2770" s="27">
        <v>44217</v>
      </c>
      <c r="C2770" t="s">
        <v>973</v>
      </c>
      <c r="D2770" s="27">
        <v>44567</v>
      </c>
      <c r="E2770" s="26">
        <v>2640000</v>
      </c>
      <c r="F2770" s="26">
        <f t="shared" si="43"/>
        <v>2.64</v>
      </c>
      <c r="G2770" t="s">
        <v>324</v>
      </c>
    </row>
    <row r="2771" spans="1:7" x14ac:dyDescent="0.2">
      <c r="A2771" s="27">
        <v>44215</v>
      </c>
      <c r="B2771" s="27">
        <v>44217</v>
      </c>
      <c r="C2771" t="s">
        <v>918</v>
      </c>
      <c r="D2771" s="27">
        <v>46127</v>
      </c>
      <c r="E2771" s="26">
        <v>6466000</v>
      </c>
      <c r="F2771" s="26">
        <f t="shared" si="43"/>
        <v>6.4660000000000002</v>
      </c>
      <c r="G2771" t="s">
        <v>103</v>
      </c>
    </row>
    <row r="2772" spans="1:7" x14ac:dyDescent="0.2">
      <c r="A2772" s="27">
        <v>44215</v>
      </c>
      <c r="B2772" s="27">
        <v>44217</v>
      </c>
      <c r="C2772" t="s">
        <v>919</v>
      </c>
      <c r="D2772" s="27">
        <v>47894</v>
      </c>
      <c r="E2772" s="26">
        <v>16886700</v>
      </c>
      <c r="F2772" s="26">
        <f t="shared" si="43"/>
        <v>16.886700000000001</v>
      </c>
      <c r="G2772" t="s">
        <v>103</v>
      </c>
    </row>
    <row r="2773" spans="1:7" x14ac:dyDescent="0.2">
      <c r="A2773" s="27">
        <v>44215</v>
      </c>
      <c r="B2773" s="27">
        <v>44217</v>
      </c>
      <c r="C2773" t="s">
        <v>974</v>
      </c>
      <c r="D2773" s="27">
        <v>49841</v>
      </c>
      <c r="E2773" s="26">
        <v>8420000</v>
      </c>
      <c r="F2773" s="26">
        <f t="shared" si="43"/>
        <v>8.42</v>
      </c>
      <c r="G2773" t="s">
        <v>103</v>
      </c>
    </row>
    <row r="2774" spans="1:7" x14ac:dyDescent="0.2">
      <c r="A2774" s="27">
        <v>44215</v>
      </c>
      <c r="B2774" s="27">
        <v>44217</v>
      </c>
      <c r="C2774" t="s">
        <v>851</v>
      </c>
      <c r="D2774" s="27">
        <v>51241</v>
      </c>
      <c r="E2774" s="26">
        <v>11218900</v>
      </c>
      <c r="F2774" s="26">
        <f t="shared" si="43"/>
        <v>11.2189</v>
      </c>
      <c r="G2774" t="s">
        <v>103</v>
      </c>
    </row>
    <row r="2775" spans="1:7" x14ac:dyDescent="0.2">
      <c r="A2775" s="27">
        <v>44215</v>
      </c>
      <c r="B2775" s="27">
        <v>44217</v>
      </c>
      <c r="C2775" t="s">
        <v>975</v>
      </c>
      <c r="D2775" s="27">
        <v>55380</v>
      </c>
      <c r="E2775" s="26">
        <v>8642400</v>
      </c>
      <c r="F2775" s="26">
        <f t="shared" si="43"/>
        <v>8.6424000000000003</v>
      </c>
      <c r="G2775" t="s">
        <v>103</v>
      </c>
    </row>
    <row r="2776" spans="1:7" x14ac:dyDescent="0.2">
      <c r="A2776" s="27">
        <v>44216</v>
      </c>
      <c r="B2776" s="27">
        <v>44217</v>
      </c>
      <c r="C2776" t="s">
        <v>918</v>
      </c>
      <c r="D2776" s="27">
        <v>46127</v>
      </c>
      <c r="E2776" s="26">
        <v>1000000</v>
      </c>
      <c r="F2776" s="26">
        <f t="shared" si="43"/>
        <v>1</v>
      </c>
      <c r="G2776" t="s">
        <v>103</v>
      </c>
    </row>
    <row r="2777" spans="1:7" x14ac:dyDescent="0.2">
      <c r="A2777" s="27">
        <v>44216</v>
      </c>
      <c r="B2777" s="27">
        <v>44217</v>
      </c>
      <c r="C2777" t="s">
        <v>919</v>
      </c>
      <c r="D2777" s="27">
        <v>47894</v>
      </c>
      <c r="E2777" s="26">
        <v>2890000</v>
      </c>
      <c r="F2777" s="26">
        <f t="shared" si="43"/>
        <v>2.89</v>
      </c>
      <c r="G2777" t="s">
        <v>103</v>
      </c>
    </row>
    <row r="2778" spans="1:7" x14ac:dyDescent="0.2">
      <c r="A2778" s="27">
        <v>44216</v>
      </c>
      <c r="B2778" s="27">
        <v>44217</v>
      </c>
      <c r="C2778" t="s">
        <v>974</v>
      </c>
      <c r="D2778" s="27">
        <v>49841</v>
      </c>
      <c r="E2778" s="26">
        <v>4305800</v>
      </c>
      <c r="F2778" s="26">
        <f t="shared" si="43"/>
        <v>4.3057999999999996</v>
      </c>
      <c r="G2778" t="s">
        <v>103</v>
      </c>
    </row>
    <row r="2779" spans="1:7" x14ac:dyDescent="0.2">
      <c r="A2779" s="27">
        <v>44216</v>
      </c>
      <c r="B2779" s="27">
        <v>44217</v>
      </c>
      <c r="C2779" t="s">
        <v>851</v>
      </c>
      <c r="D2779" s="27">
        <v>51241</v>
      </c>
      <c r="E2779" s="26">
        <v>4085000</v>
      </c>
      <c r="F2779" s="26">
        <f t="shared" si="43"/>
        <v>4.085</v>
      </c>
      <c r="G2779" t="s">
        <v>103</v>
      </c>
    </row>
    <row r="2780" spans="1:7" x14ac:dyDescent="0.2">
      <c r="A2780" s="27">
        <v>44216</v>
      </c>
      <c r="B2780" s="27">
        <v>44217</v>
      </c>
      <c r="C2780" t="s">
        <v>975</v>
      </c>
      <c r="D2780" s="27">
        <v>55380</v>
      </c>
      <c r="E2780" s="26">
        <v>4221700</v>
      </c>
      <c r="F2780" s="26">
        <f t="shared" si="43"/>
        <v>4.2217000000000002</v>
      </c>
      <c r="G2780" t="s">
        <v>103</v>
      </c>
    </row>
    <row r="2781" spans="1:7" x14ac:dyDescent="0.2">
      <c r="A2781" s="27">
        <v>44222</v>
      </c>
      <c r="B2781" s="27">
        <v>44224</v>
      </c>
      <c r="C2781" t="s">
        <v>980</v>
      </c>
      <c r="D2781" s="27">
        <v>44390</v>
      </c>
      <c r="E2781" s="26">
        <v>1200000</v>
      </c>
      <c r="F2781" s="26">
        <f t="shared" si="43"/>
        <v>1.2</v>
      </c>
      <c r="G2781" t="s">
        <v>397</v>
      </c>
    </row>
    <row r="2782" spans="1:7" x14ac:dyDescent="0.2">
      <c r="A2782" s="27">
        <v>44222</v>
      </c>
      <c r="B2782" s="27">
        <v>44224</v>
      </c>
      <c r="C2782" t="s">
        <v>884</v>
      </c>
      <c r="D2782" s="27">
        <v>45061</v>
      </c>
      <c r="E2782" s="26">
        <v>4027000</v>
      </c>
      <c r="F2782" s="26">
        <f t="shared" si="43"/>
        <v>4.0270000000000001</v>
      </c>
      <c r="G2782" t="s">
        <v>396</v>
      </c>
    </row>
    <row r="2783" spans="1:7" x14ac:dyDescent="0.2">
      <c r="A2783" s="27">
        <v>44222</v>
      </c>
      <c r="B2783" s="27">
        <v>44224</v>
      </c>
      <c r="C2783" t="s">
        <v>697</v>
      </c>
      <c r="D2783" s="27">
        <v>45945</v>
      </c>
      <c r="E2783" s="26">
        <v>2055000</v>
      </c>
      <c r="F2783" s="26">
        <f t="shared" si="43"/>
        <v>2.0550000000000002</v>
      </c>
      <c r="G2783" t="s">
        <v>396</v>
      </c>
    </row>
    <row r="2784" spans="1:7" x14ac:dyDescent="0.2">
      <c r="A2784" s="27">
        <v>44222</v>
      </c>
      <c r="B2784" s="27">
        <v>44224</v>
      </c>
      <c r="C2784" t="s">
        <v>981</v>
      </c>
      <c r="D2784" s="27">
        <v>49018</v>
      </c>
      <c r="E2784" s="26">
        <v>5966800</v>
      </c>
      <c r="F2784" s="26">
        <f t="shared" si="43"/>
        <v>5.9668000000000001</v>
      </c>
      <c r="G2784" t="s">
        <v>396</v>
      </c>
    </row>
    <row r="2785" spans="1:7" x14ac:dyDescent="0.2">
      <c r="A2785" s="27">
        <v>44222</v>
      </c>
      <c r="B2785" s="27">
        <v>44224</v>
      </c>
      <c r="C2785" t="s">
        <v>337</v>
      </c>
      <c r="D2785" s="27">
        <v>50086</v>
      </c>
      <c r="E2785" s="26">
        <v>3981400</v>
      </c>
      <c r="F2785" s="26">
        <f t="shared" si="43"/>
        <v>3.9813999999999998</v>
      </c>
      <c r="G2785" t="s">
        <v>396</v>
      </c>
    </row>
    <row r="2786" spans="1:7" x14ac:dyDescent="0.2">
      <c r="A2786" s="27">
        <v>44222</v>
      </c>
      <c r="B2786" s="27">
        <v>44224</v>
      </c>
      <c r="C2786" t="s">
        <v>906</v>
      </c>
      <c r="D2786" s="27">
        <v>53615</v>
      </c>
      <c r="E2786" s="26">
        <v>6111000</v>
      </c>
      <c r="F2786" s="26">
        <f t="shared" si="43"/>
        <v>6.1109999999999998</v>
      </c>
      <c r="G2786" t="s">
        <v>396</v>
      </c>
    </row>
    <row r="2787" spans="1:7" x14ac:dyDescent="0.2">
      <c r="A2787" s="27">
        <v>44223</v>
      </c>
      <c r="B2787" s="27">
        <v>44224</v>
      </c>
      <c r="C2787" t="s">
        <v>884</v>
      </c>
      <c r="D2787" s="27">
        <v>45061</v>
      </c>
      <c r="E2787" s="26">
        <v>200000</v>
      </c>
      <c r="F2787" s="26">
        <f t="shared" si="43"/>
        <v>0.2</v>
      </c>
      <c r="G2787" t="s">
        <v>396</v>
      </c>
    </row>
    <row r="2788" spans="1:7" x14ac:dyDescent="0.2">
      <c r="A2788" s="27">
        <v>44223</v>
      </c>
      <c r="B2788" s="27">
        <v>44224</v>
      </c>
      <c r="C2788" t="s">
        <v>697</v>
      </c>
      <c r="D2788" s="27">
        <v>45945</v>
      </c>
      <c r="E2788" s="26">
        <v>250000</v>
      </c>
      <c r="F2788" s="26">
        <f t="shared" si="43"/>
        <v>0.25</v>
      </c>
      <c r="G2788" t="s">
        <v>396</v>
      </c>
    </row>
    <row r="2789" spans="1:7" x14ac:dyDescent="0.2">
      <c r="A2789" s="27">
        <v>44223</v>
      </c>
      <c r="B2789" s="27">
        <v>44224</v>
      </c>
      <c r="C2789" t="s">
        <v>981</v>
      </c>
      <c r="D2789" s="27">
        <v>49018</v>
      </c>
      <c r="E2789" s="26">
        <v>1879600</v>
      </c>
      <c r="F2789" s="26">
        <f t="shared" si="43"/>
        <v>1.8795999999999999</v>
      </c>
      <c r="G2789" t="s">
        <v>396</v>
      </c>
    </row>
    <row r="2790" spans="1:7" x14ac:dyDescent="0.2">
      <c r="A2790" s="27">
        <v>44223</v>
      </c>
      <c r="B2790" s="27">
        <v>44224</v>
      </c>
      <c r="C2790" t="s">
        <v>337</v>
      </c>
      <c r="D2790" s="27">
        <v>50086</v>
      </c>
      <c r="E2790" s="26">
        <v>1863600</v>
      </c>
      <c r="F2790" s="26">
        <f t="shared" si="43"/>
        <v>1.8635999999999999</v>
      </c>
      <c r="G2790" t="s">
        <v>396</v>
      </c>
    </row>
    <row r="2791" spans="1:7" x14ac:dyDescent="0.2">
      <c r="A2791" s="27">
        <v>44223</v>
      </c>
      <c r="B2791" s="27">
        <v>44224</v>
      </c>
      <c r="C2791" t="s">
        <v>906</v>
      </c>
      <c r="D2791" s="27">
        <v>53615</v>
      </c>
      <c r="E2791" s="26">
        <v>3964000</v>
      </c>
      <c r="F2791" s="26">
        <f t="shared" si="43"/>
        <v>3.964</v>
      </c>
      <c r="G2791" t="s">
        <v>396</v>
      </c>
    </row>
    <row r="2792" spans="1:7" x14ac:dyDescent="0.2">
      <c r="A2792" s="27">
        <v>44229</v>
      </c>
      <c r="B2792" s="27">
        <v>44231</v>
      </c>
      <c r="C2792" t="s">
        <v>983</v>
      </c>
      <c r="D2792" s="27">
        <v>44321</v>
      </c>
      <c r="E2792" s="26">
        <v>1550000</v>
      </c>
      <c r="F2792" s="26">
        <f t="shared" si="43"/>
        <v>1.55</v>
      </c>
      <c r="G2792" t="s">
        <v>323</v>
      </c>
    </row>
    <row r="2793" spans="1:7" x14ac:dyDescent="0.2">
      <c r="A2793" s="27">
        <v>44229</v>
      </c>
      <c r="B2793" s="27">
        <v>44231</v>
      </c>
      <c r="C2793" t="s">
        <v>984</v>
      </c>
      <c r="D2793" s="27">
        <v>44595</v>
      </c>
      <c r="E2793" s="26">
        <v>4200000</v>
      </c>
      <c r="F2793" s="26">
        <f t="shared" si="43"/>
        <v>4.2</v>
      </c>
      <c r="G2793" t="s">
        <v>324</v>
      </c>
    </row>
    <row r="2794" spans="1:7" x14ac:dyDescent="0.2">
      <c r="A2794" s="27">
        <v>44229</v>
      </c>
      <c r="B2794" s="27">
        <v>44231</v>
      </c>
      <c r="C2794" t="s">
        <v>918</v>
      </c>
      <c r="D2794" s="27">
        <v>46127</v>
      </c>
      <c r="E2794" s="26">
        <v>17593000</v>
      </c>
      <c r="F2794" s="26">
        <f t="shared" si="43"/>
        <v>17.593</v>
      </c>
      <c r="G2794" t="s">
        <v>103</v>
      </c>
    </row>
    <row r="2795" spans="1:7" x14ac:dyDescent="0.2">
      <c r="A2795" s="27">
        <v>44229</v>
      </c>
      <c r="B2795" s="27">
        <v>44231</v>
      </c>
      <c r="C2795" t="s">
        <v>919</v>
      </c>
      <c r="D2795" s="27">
        <v>47894</v>
      </c>
      <c r="E2795" s="26">
        <v>34797500</v>
      </c>
      <c r="F2795" s="26">
        <f t="shared" si="43"/>
        <v>34.797499999999999</v>
      </c>
      <c r="G2795" t="s">
        <v>103</v>
      </c>
    </row>
    <row r="2796" spans="1:7" x14ac:dyDescent="0.2">
      <c r="A2796" s="27">
        <v>44229</v>
      </c>
      <c r="B2796" s="27">
        <v>44231</v>
      </c>
      <c r="C2796" t="s">
        <v>974</v>
      </c>
      <c r="D2796" s="27">
        <v>49841</v>
      </c>
      <c r="E2796" s="26">
        <v>6908800</v>
      </c>
      <c r="F2796" s="26">
        <f t="shared" si="43"/>
        <v>6.9088000000000003</v>
      </c>
      <c r="G2796" t="s">
        <v>103</v>
      </c>
    </row>
    <row r="2797" spans="1:7" x14ac:dyDescent="0.2">
      <c r="A2797" s="27">
        <v>44229</v>
      </c>
      <c r="B2797" s="27">
        <v>44231</v>
      </c>
      <c r="C2797" t="s">
        <v>851</v>
      </c>
      <c r="D2797" s="27">
        <v>51241</v>
      </c>
      <c r="E2797" s="26">
        <v>13376000</v>
      </c>
      <c r="F2797" s="26">
        <f t="shared" si="43"/>
        <v>13.375999999999999</v>
      </c>
      <c r="G2797" t="s">
        <v>103</v>
      </c>
    </row>
    <row r="2798" spans="1:7" x14ac:dyDescent="0.2">
      <c r="A2798" s="27">
        <v>44229</v>
      </c>
      <c r="B2798" s="27">
        <v>44231</v>
      </c>
      <c r="C2798" t="s">
        <v>975</v>
      </c>
      <c r="D2798" s="27">
        <v>55380</v>
      </c>
      <c r="E2798" s="26">
        <v>5369600</v>
      </c>
      <c r="F2798" s="26">
        <f t="shared" si="43"/>
        <v>5.3696000000000002</v>
      </c>
      <c r="G2798" t="s">
        <v>103</v>
      </c>
    </row>
    <row r="2799" spans="1:7" x14ac:dyDescent="0.2">
      <c r="A2799" s="27">
        <v>44236</v>
      </c>
      <c r="B2799" s="27">
        <v>44238</v>
      </c>
      <c r="C2799" t="s">
        <v>985</v>
      </c>
      <c r="D2799" s="27">
        <v>44418</v>
      </c>
      <c r="E2799" s="26">
        <v>3650000</v>
      </c>
      <c r="F2799" s="26">
        <f t="shared" si="43"/>
        <v>3.65</v>
      </c>
      <c r="G2799" t="s">
        <v>397</v>
      </c>
    </row>
    <row r="2800" spans="1:7" x14ac:dyDescent="0.2">
      <c r="A2800" s="27">
        <v>44236</v>
      </c>
      <c r="B2800" s="27">
        <v>44238</v>
      </c>
      <c r="C2800" t="s">
        <v>884</v>
      </c>
      <c r="D2800" s="27">
        <v>45061</v>
      </c>
      <c r="E2800" s="26">
        <v>2216000</v>
      </c>
      <c r="F2800" s="26">
        <f t="shared" si="43"/>
        <v>2.2160000000000002</v>
      </c>
      <c r="G2800" t="s">
        <v>396</v>
      </c>
    </row>
    <row r="2801" spans="1:7" x14ac:dyDescent="0.2">
      <c r="A2801" s="27">
        <v>44236</v>
      </c>
      <c r="B2801" s="27">
        <v>44238</v>
      </c>
      <c r="C2801" t="s">
        <v>697</v>
      </c>
      <c r="D2801" s="27">
        <v>45945</v>
      </c>
      <c r="E2801" s="26">
        <v>2476000</v>
      </c>
      <c r="F2801" s="26">
        <f t="shared" si="43"/>
        <v>2.476</v>
      </c>
      <c r="G2801" t="s">
        <v>396</v>
      </c>
    </row>
    <row r="2802" spans="1:7" x14ac:dyDescent="0.2">
      <c r="A2802" s="27">
        <v>44236</v>
      </c>
      <c r="B2802" s="27">
        <v>44238</v>
      </c>
      <c r="C2802" t="s">
        <v>981</v>
      </c>
      <c r="D2802" s="27">
        <v>49018</v>
      </c>
      <c r="E2802" s="26">
        <v>5773200</v>
      </c>
      <c r="F2802" s="26">
        <f t="shared" si="43"/>
        <v>5.7732000000000001</v>
      </c>
      <c r="G2802" t="s">
        <v>396</v>
      </c>
    </row>
    <row r="2803" spans="1:7" x14ac:dyDescent="0.2">
      <c r="A2803" s="27">
        <v>44236</v>
      </c>
      <c r="B2803" s="27">
        <v>44238</v>
      </c>
      <c r="C2803" t="s">
        <v>337</v>
      </c>
      <c r="D2803" s="27">
        <v>50086</v>
      </c>
      <c r="E2803" s="26">
        <v>6888700</v>
      </c>
      <c r="F2803" s="26">
        <f t="shared" si="43"/>
        <v>6.8887</v>
      </c>
      <c r="G2803" t="s">
        <v>396</v>
      </c>
    </row>
    <row r="2804" spans="1:7" x14ac:dyDescent="0.2">
      <c r="A2804" s="27">
        <v>44236</v>
      </c>
      <c r="B2804" s="27">
        <v>44238</v>
      </c>
      <c r="C2804" t="s">
        <v>906</v>
      </c>
      <c r="D2804" s="27">
        <v>53615</v>
      </c>
      <c r="E2804" s="26">
        <v>5101500</v>
      </c>
      <c r="F2804" s="26">
        <f t="shared" si="43"/>
        <v>5.1014999999999997</v>
      </c>
      <c r="G2804" t="s">
        <v>396</v>
      </c>
    </row>
    <row r="2805" spans="1:7" x14ac:dyDescent="0.2">
      <c r="A2805" s="27">
        <v>44243</v>
      </c>
      <c r="B2805" s="27">
        <v>44245</v>
      </c>
      <c r="C2805" t="s">
        <v>986</v>
      </c>
      <c r="D2805" s="27">
        <v>44335</v>
      </c>
      <c r="E2805" s="26">
        <v>1286000</v>
      </c>
      <c r="F2805" s="26">
        <f t="shared" si="43"/>
        <v>1.286</v>
      </c>
      <c r="G2805" t="s">
        <v>323</v>
      </c>
    </row>
    <row r="2806" spans="1:7" x14ac:dyDescent="0.2">
      <c r="A2806" s="27">
        <v>44243</v>
      </c>
      <c r="B2806" s="27">
        <v>44245</v>
      </c>
      <c r="C2806" t="s">
        <v>984</v>
      </c>
      <c r="D2806" s="27">
        <v>44595</v>
      </c>
      <c r="E2806" s="26">
        <v>4950000</v>
      </c>
      <c r="F2806" s="26">
        <f t="shared" si="43"/>
        <v>4.95</v>
      </c>
      <c r="G2806" t="s">
        <v>324</v>
      </c>
    </row>
    <row r="2807" spans="1:7" x14ac:dyDescent="0.2">
      <c r="A2807" s="27">
        <v>44243</v>
      </c>
      <c r="B2807" s="27">
        <v>44245</v>
      </c>
      <c r="C2807" t="s">
        <v>918</v>
      </c>
      <c r="D2807" s="27">
        <v>46127</v>
      </c>
      <c r="E2807" s="26">
        <v>15933000</v>
      </c>
      <c r="F2807" s="26">
        <f t="shared" si="43"/>
        <v>15.933</v>
      </c>
      <c r="G2807" t="s">
        <v>103</v>
      </c>
    </row>
    <row r="2808" spans="1:7" x14ac:dyDescent="0.2">
      <c r="A2808" s="27">
        <v>44243</v>
      </c>
      <c r="B2808" s="27">
        <v>44245</v>
      </c>
      <c r="C2808" t="s">
        <v>919</v>
      </c>
      <c r="D2808" s="27">
        <v>47894</v>
      </c>
      <c r="E2808" s="26">
        <v>15060500</v>
      </c>
      <c r="F2808" s="26">
        <f t="shared" si="43"/>
        <v>15.060499999999999</v>
      </c>
      <c r="G2808" t="s">
        <v>103</v>
      </c>
    </row>
    <row r="2809" spans="1:7" x14ac:dyDescent="0.2">
      <c r="A2809" s="27">
        <v>44243</v>
      </c>
      <c r="B2809" s="27">
        <v>44245</v>
      </c>
      <c r="C2809" t="s">
        <v>974</v>
      </c>
      <c r="D2809" s="27">
        <v>49841</v>
      </c>
      <c r="E2809" s="26">
        <v>8093000</v>
      </c>
      <c r="F2809" s="26">
        <f t="shared" si="43"/>
        <v>8.093</v>
      </c>
      <c r="G2809" t="s">
        <v>103</v>
      </c>
    </row>
    <row r="2810" spans="1:7" x14ac:dyDescent="0.2">
      <c r="A2810" s="27">
        <v>44243</v>
      </c>
      <c r="B2810" s="27">
        <v>44245</v>
      </c>
      <c r="C2810" t="s">
        <v>851</v>
      </c>
      <c r="D2810" s="27">
        <v>51241</v>
      </c>
      <c r="E2810" s="26">
        <v>10089100</v>
      </c>
      <c r="F2810" s="26">
        <f t="shared" si="43"/>
        <v>10.0891</v>
      </c>
      <c r="G2810" t="s">
        <v>103</v>
      </c>
    </row>
    <row r="2811" spans="1:7" x14ac:dyDescent="0.2">
      <c r="A2811" s="27">
        <v>44243</v>
      </c>
      <c r="B2811" s="27">
        <v>44245</v>
      </c>
      <c r="C2811" t="s">
        <v>975</v>
      </c>
      <c r="D2811" s="27">
        <v>55380</v>
      </c>
      <c r="E2811" s="26">
        <v>5433500</v>
      </c>
      <c r="F2811" s="26">
        <f t="shared" si="43"/>
        <v>5.4335000000000004</v>
      </c>
      <c r="G2811" t="s">
        <v>103</v>
      </c>
    </row>
    <row r="2812" spans="1:7" x14ac:dyDescent="0.2">
      <c r="A2812" s="27">
        <v>44249</v>
      </c>
      <c r="B2812" s="27">
        <v>44251</v>
      </c>
      <c r="C2812" t="s">
        <v>987</v>
      </c>
      <c r="D2812" s="27">
        <v>45337</v>
      </c>
      <c r="E2812" s="26">
        <v>26000868</v>
      </c>
      <c r="F2812" s="26">
        <f t="shared" si="43"/>
        <v>26.000868000000001</v>
      </c>
      <c r="G2812" t="s">
        <v>105</v>
      </c>
    </row>
    <row r="2813" spans="1:7" x14ac:dyDescent="0.2">
      <c r="A2813" s="27">
        <v>44250</v>
      </c>
      <c r="B2813" s="27">
        <v>44252</v>
      </c>
      <c r="C2813" t="s">
        <v>985</v>
      </c>
      <c r="D2813" s="27">
        <v>44418</v>
      </c>
      <c r="E2813" s="26">
        <v>4880000</v>
      </c>
      <c r="F2813" s="26">
        <f t="shared" si="43"/>
        <v>4.88</v>
      </c>
      <c r="G2813" t="s">
        <v>397</v>
      </c>
    </row>
    <row r="2814" spans="1:7" x14ac:dyDescent="0.2">
      <c r="A2814" s="27">
        <v>44250</v>
      </c>
      <c r="B2814" s="27">
        <v>44252</v>
      </c>
      <c r="C2814" t="s">
        <v>884</v>
      </c>
      <c r="D2814" s="27">
        <v>45061</v>
      </c>
      <c r="E2814" s="26">
        <v>4225000</v>
      </c>
      <c r="F2814" s="26">
        <f t="shared" si="43"/>
        <v>4.2249999999999996</v>
      </c>
      <c r="G2814" t="s">
        <v>396</v>
      </c>
    </row>
    <row r="2815" spans="1:7" x14ac:dyDescent="0.2">
      <c r="A2815" s="27">
        <v>44250</v>
      </c>
      <c r="B2815" s="27">
        <v>44252</v>
      </c>
      <c r="C2815" t="s">
        <v>697</v>
      </c>
      <c r="D2815" s="27">
        <v>45945</v>
      </c>
      <c r="E2815" s="26">
        <v>4041000</v>
      </c>
      <c r="F2815" s="26">
        <f t="shared" si="43"/>
        <v>4.0410000000000004</v>
      </c>
      <c r="G2815" t="s">
        <v>396</v>
      </c>
    </row>
    <row r="2816" spans="1:7" x14ac:dyDescent="0.2">
      <c r="A2816" s="27">
        <v>44250</v>
      </c>
      <c r="B2816" s="27">
        <v>44252</v>
      </c>
      <c r="C2816" t="s">
        <v>981</v>
      </c>
      <c r="D2816" s="27">
        <v>49018</v>
      </c>
      <c r="E2816" s="26">
        <v>4939400</v>
      </c>
      <c r="F2816" s="26">
        <f t="shared" si="43"/>
        <v>4.9394</v>
      </c>
      <c r="G2816" t="s">
        <v>396</v>
      </c>
    </row>
    <row r="2817" spans="1:7" x14ac:dyDescent="0.2">
      <c r="A2817" s="27">
        <v>44250</v>
      </c>
      <c r="B2817" s="27">
        <v>44252</v>
      </c>
      <c r="C2817" t="s">
        <v>337</v>
      </c>
      <c r="D2817" s="27">
        <v>50086</v>
      </c>
      <c r="E2817" s="26">
        <v>2480100</v>
      </c>
      <c r="F2817" s="26">
        <f t="shared" si="43"/>
        <v>2.4801000000000002</v>
      </c>
      <c r="G2817" t="s">
        <v>396</v>
      </c>
    </row>
    <row r="2818" spans="1:7" x14ac:dyDescent="0.2">
      <c r="A2818" s="27">
        <v>44250</v>
      </c>
      <c r="B2818" s="27">
        <v>44252</v>
      </c>
      <c r="C2818" t="s">
        <v>906</v>
      </c>
      <c r="D2818" s="27">
        <v>53615</v>
      </c>
      <c r="E2818" s="26">
        <v>3673000</v>
      </c>
      <c r="F2818" s="26">
        <f t="shared" si="43"/>
        <v>3.673</v>
      </c>
      <c r="G2818" t="s">
        <v>396</v>
      </c>
    </row>
    <row r="2819" spans="1:7" x14ac:dyDescent="0.2">
      <c r="A2819" s="27">
        <v>44251</v>
      </c>
      <c r="B2819" s="27">
        <v>44252</v>
      </c>
      <c r="C2819" t="s">
        <v>981</v>
      </c>
      <c r="D2819" s="27">
        <v>49018</v>
      </c>
      <c r="E2819" s="26">
        <v>1761300</v>
      </c>
      <c r="F2819" s="26">
        <f t="shared" ref="F2819:F2882" si="44">E2819/1000000</f>
        <v>1.7613000000000001</v>
      </c>
      <c r="G2819" t="s">
        <v>396</v>
      </c>
    </row>
    <row r="2820" spans="1:7" x14ac:dyDescent="0.2">
      <c r="A2820" s="27">
        <v>44251</v>
      </c>
      <c r="B2820" s="27">
        <v>44252</v>
      </c>
      <c r="C2820" t="s">
        <v>337</v>
      </c>
      <c r="D2820" s="27">
        <v>50086</v>
      </c>
      <c r="E2820" s="26">
        <v>2184600</v>
      </c>
      <c r="F2820" s="26">
        <f t="shared" si="44"/>
        <v>2.1846000000000001</v>
      </c>
      <c r="G2820" t="s">
        <v>396</v>
      </c>
    </row>
    <row r="2821" spans="1:7" x14ac:dyDescent="0.2">
      <c r="A2821" s="27">
        <v>44251</v>
      </c>
      <c r="B2821" s="27">
        <v>44252</v>
      </c>
      <c r="C2821" t="s">
        <v>906</v>
      </c>
      <c r="D2821" s="27">
        <v>53615</v>
      </c>
      <c r="E2821" s="26">
        <v>3533000</v>
      </c>
      <c r="F2821" s="26">
        <f t="shared" si="44"/>
        <v>3.5329999999999999</v>
      </c>
      <c r="G2821" t="s">
        <v>396</v>
      </c>
    </row>
    <row r="2822" spans="1:7" x14ac:dyDescent="0.2">
      <c r="A2822" s="27">
        <v>44257</v>
      </c>
      <c r="B2822" s="27">
        <v>44259</v>
      </c>
      <c r="C2822" t="s">
        <v>891</v>
      </c>
      <c r="D2822" s="27">
        <v>44350</v>
      </c>
      <c r="E2822" s="26">
        <v>550000</v>
      </c>
      <c r="F2822" s="26">
        <f t="shared" si="44"/>
        <v>0.55000000000000004</v>
      </c>
      <c r="G2822" t="s">
        <v>324</v>
      </c>
    </row>
    <row r="2823" spans="1:7" x14ac:dyDescent="0.2">
      <c r="A2823" s="27">
        <v>44257</v>
      </c>
      <c r="B2823" s="27">
        <v>44259</v>
      </c>
      <c r="C2823" t="s">
        <v>988</v>
      </c>
      <c r="D2823" s="27">
        <v>44258</v>
      </c>
      <c r="E2823" s="26">
        <v>3050000</v>
      </c>
      <c r="F2823" s="26">
        <f t="shared" si="44"/>
        <v>3.05</v>
      </c>
      <c r="G2823" t="s">
        <v>324</v>
      </c>
    </row>
    <row r="2824" spans="1:7" x14ac:dyDescent="0.2">
      <c r="A2824" s="27">
        <v>44257</v>
      </c>
      <c r="B2824" s="27">
        <v>44259</v>
      </c>
      <c r="C2824" t="s">
        <v>918</v>
      </c>
      <c r="D2824" s="27">
        <v>46127</v>
      </c>
      <c r="E2824" s="26">
        <v>12498000</v>
      </c>
      <c r="F2824" s="26">
        <f t="shared" si="44"/>
        <v>12.497999999999999</v>
      </c>
      <c r="G2824" t="s">
        <v>103</v>
      </c>
    </row>
    <row r="2825" spans="1:7" x14ac:dyDescent="0.2">
      <c r="A2825" s="27">
        <v>44257</v>
      </c>
      <c r="B2825" s="27">
        <v>44259</v>
      </c>
      <c r="C2825" t="s">
        <v>919</v>
      </c>
      <c r="D2825" s="27">
        <v>47894</v>
      </c>
      <c r="E2825" s="26">
        <v>15247300</v>
      </c>
      <c r="F2825" s="26">
        <f t="shared" si="44"/>
        <v>15.247299999999999</v>
      </c>
      <c r="G2825" t="s">
        <v>103</v>
      </c>
    </row>
    <row r="2826" spans="1:7" x14ac:dyDescent="0.2">
      <c r="A2826" s="27">
        <v>44257</v>
      </c>
      <c r="B2826" s="27">
        <v>44259</v>
      </c>
      <c r="C2826" t="s">
        <v>974</v>
      </c>
      <c r="D2826" s="27">
        <v>49841</v>
      </c>
      <c r="E2826" s="26">
        <v>5612400</v>
      </c>
      <c r="F2826" s="26">
        <f t="shared" si="44"/>
        <v>5.6124000000000001</v>
      </c>
      <c r="G2826" t="s">
        <v>103</v>
      </c>
    </row>
    <row r="2827" spans="1:7" x14ac:dyDescent="0.2">
      <c r="A2827" s="27">
        <v>44257</v>
      </c>
      <c r="B2827" s="27">
        <v>44259</v>
      </c>
      <c r="C2827" t="s">
        <v>851</v>
      </c>
      <c r="D2827" s="27">
        <v>51241</v>
      </c>
      <c r="E2827" s="26">
        <v>8186300</v>
      </c>
      <c r="F2827" s="26">
        <f t="shared" si="44"/>
        <v>8.1862999999999992</v>
      </c>
      <c r="G2827" t="s">
        <v>103</v>
      </c>
    </row>
    <row r="2828" spans="1:7" x14ac:dyDescent="0.2">
      <c r="A2828" s="27">
        <v>44257</v>
      </c>
      <c r="B2828" s="27">
        <v>44259</v>
      </c>
      <c r="C2828" t="s">
        <v>975</v>
      </c>
      <c r="D2828" s="27">
        <v>55380</v>
      </c>
      <c r="E2828" s="26">
        <v>4586600</v>
      </c>
      <c r="F2828" s="26">
        <f t="shared" si="44"/>
        <v>4.5865999999999998</v>
      </c>
      <c r="G2828" t="s">
        <v>103</v>
      </c>
    </row>
    <row r="2829" spans="1:7" x14ac:dyDescent="0.2">
      <c r="A2829" s="27">
        <v>44258</v>
      </c>
      <c r="B2829" s="27">
        <v>44259</v>
      </c>
      <c r="C2829" t="s">
        <v>918</v>
      </c>
      <c r="D2829" s="27">
        <v>46127</v>
      </c>
      <c r="E2829" s="26">
        <v>4302000</v>
      </c>
      <c r="F2829" s="26">
        <f t="shared" si="44"/>
        <v>4.3019999999999996</v>
      </c>
      <c r="G2829" t="s">
        <v>103</v>
      </c>
    </row>
    <row r="2830" spans="1:7" x14ac:dyDescent="0.2">
      <c r="A2830" s="27">
        <v>44258</v>
      </c>
      <c r="B2830" s="27">
        <v>44259</v>
      </c>
      <c r="C2830" t="s">
        <v>919</v>
      </c>
      <c r="D2830" s="27">
        <v>47894</v>
      </c>
      <c r="E2830" s="26">
        <v>4389100</v>
      </c>
      <c r="F2830" s="26">
        <f t="shared" si="44"/>
        <v>4.3891</v>
      </c>
      <c r="G2830" t="s">
        <v>103</v>
      </c>
    </row>
    <row r="2831" spans="1:7" x14ac:dyDescent="0.2">
      <c r="A2831" s="27">
        <v>44258</v>
      </c>
      <c r="B2831" s="27">
        <v>44259</v>
      </c>
      <c r="C2831" t="s">
        <v>974</v>
      </c>
      <c r="D2831" s="27">
        <v>49841</v>
      </c>
      <c r="E2831" s="26">
        <v>4561000</v>
      </c>
      <c r="F2831" s="26">
        <f t="shared" si="44"/>
        <v>4.5609999999999999</v>
      </c>
      <c r="G2831" t="s">
        <v>103</v>
      </c>
    </row>
    <row r="2832" spans="1:7" x14ac:dyDescent="0.2">
      <c r="A2832" s="27">
        <v>44258</v>
      </c>
      <c r="B2832" s="27">
        <v>44259</v>
      </c>
      <c r="C2832" t="s">
        <v>851</v>
      </c>
      <c r="D2832" s="27">
        <v>51241</v>
      </c>
      <c r="E2832" s="26">
        <v>3495600</v>
      </c>
      <c r="F2832" s="26">
        <f t="shared" si="44"/>
        <v>3.4956</v>
      </c>
      <c r="G2832" t="s">
        <v>103</v>
      </c>
    </row>
    <row r="2833" spans="1:7" x14ac:dyDescent="0.2">
      <c r="A2833" s="27">
        <v>44258</v>
      </c>
      <c r="B2833" s="27">
        <v>44259</v>
      </c>
      <c r="C2833" t="s">
        <v>975</v>
      </c>
      <c r="D2833" s="27">
        <v>55380</v>
      </c>
      <c r="E2833" s="26">
        <v>3436400</v>
      </c>
      <c r="F2833" s="26">
        <f t="shared" si="44"/>
        <v>3.4363999999999999</v>
      </c>
      <c r="G2833" t="s">
        <v>103</v>
      </c>
    </row>
    <row r="2834" spans="1:7" x14ac:dyDescent="0.2">
      <c r="A2834" s="27">
        <v>44264</v>
      </c>
      <c r="B2834" s="27">
        <v>44267</v>
      </c>
      <c r="C2834" t="s">
        <v>989</v>
      </c>
      <c r="D2834" s="27">
        <v>44449</v>
      </c>
      <c r="E2834" s="26">
        <v>1265000</v>
      </c>
      <c r="F2834" s="26">
        <f t="shared" si="44"/>
        <v>1.2649999999999999</v>
      </c>
      <c r="G2834" t="s">
        <v>397</v>
      </c>
    </row>
    <row r="2835" spans="1:7" x14ac:dyDescent="0.2">
      <c r="A2835" s="27">
        <v>44264</v>
      </c>
      <c r="B2835" s="27">
        <v>44267</v>
      </c>
      <c r="C2835" t="s">
        <v>884</v>
      </c>
      <c r="D2835" s="27">
        <v>45061</v>
      </c>
      <c r="E2835" s="26">
        <v>3199000</v>
      </c>
      <c r="F2835" s="26">
        <f t="shared" si="44"/>
        <v>3.1989999999999998</v>
      </c>
      <c r="G2835" t="s">
        <v>396</v>
      </c>
    </row>
    <row r="2836" spans="1:7" x14ac:dyDescent="0.2">
      <c r="A2836" s="27">
        <v>44264</v>
      </c>
      <c r="B2836" s="27">
        <v>44267</v>
      </c>
      <c r="C2836" t="s">
        <v>697</v>
      </c>
      <c r="D2836" s="27">
        <v>45945</v>
      </c>
      <c r="E2836" s="26">
        <v>3073500</v>
      </c>
      <c r="F2836" s="26">
        <f t="shared" si="44"/>
        <v>3.0735000000000001</v>
      </c>
      <c r="G2836" t="s">
        <v>396</v>
      </c>
    </row>
    <row r="2837" spans="1:7" x14ac:dyDescent="0.2">
      <c r="A2837" s="27">
        <v>44264</v>
      </c>
      <c r="B2837" s="27">
        <v>44267</v>
      </c>
      <c r="C2837" t="s">
        <v>981</v>
      </c>
      <c r="D2837" s="27">
        <v>49018</v>
      </c>
      <c r="E2837" s="26">
        <v>3646600</v>
      </c>
      <c r="F2837" s="26">
        <f t="shared" si="44"/>
        <v>3.6465999999999998</v>
      </c>
      <c r="G2837" t="s">
        <v>396</v>
      </c>
    </row>
    <row r="2838" spans="1:7" x14ac:dyDescent="0.2">
      <c r="A2838" s="27">
        <v>44264</v>
      </c>
      <c r="B2838" s="27">
        <v>44267</v>
      </c>
      <c r="C2838" t="s">
        <v>337</v>
      </c>
      <c r="D2838" s="27">
        <v>50086</v>
      </c>
      <c r="E2838" s="26">
        <v>2372300</v>
      </c>
      <c r="F2838" s="26">
        <f t="shared" si="44"/>
        <v>2.3723000000000001</v>
      </c>
      <c r="G2838" t="s">
        <v>396</v>
      </c>
    </row>
    <row r="2839" spans="1:7" x14ac:dyDescent="0.2">
      <c r="A2839" s="27">
        <v>44264</v>
      </c>
      <c r="B2839" s="27">
        <v>44267</v>
      </c>
      <c r="C2839" t="s">
        <v>906</v>
      </c>
      <c r="D2839" s="27">
        <v>53615</v>
      </c>
      <c r="E2839" s="26">
        <v>4419200</v>
      </c>
      <c r="F2839" s="26">
        <f t="shared" si="44"/>
        <v>4.4192</v>
      </c>
      <c r="G2839" t="s">
        <v>396</v>
      </c>
    </row>
    <row r="2840" spans="1:7" x14ac:dyDescent="0.2">
      <c r="A2840" s="27">
        <v>44265</v>
      </c>
      <c r="B2840" s="27">
        <v>44267</v>
      </c>
      <c r="C2840" t="s">
        <v>884</v>
      </c>
      <c r="D2840" s="27">
        <v>45061</v>
      </c>
      <c r="E2840" s="26">
        <v>570000</v>
      </c>
      <c r="F2840" s="26">
        <f t="shared" si="44"/>
        <v>0.56999999999999995</v>
      </c>
      <c r="G2840" t="s">
        <v>396</v>
      </c>
    </row>
    <row r="2841" spans="1:7" x14ac:dyDescent="0.2">
      <c r="A2841" s="27">
        <v>44265</v>
      </c>
      <c r="B2841" s="27">
        <v>44267</v>
      </c>
      <c r="C2841" t="s">
        <v>697</v>
      </c>
      <c r="D2841" s="27">
        <v>45945</v>
      </c>
      <c r="E2841" s="26">
        <v>1233400</v>
      </c>
      <c r="F2841" s="26">
        <f t="shared" si="44"/>
        <v>1.2334000000000001</v>
      </c>
      <c r="G2841" t="s">
        <v>396</v>
      </c>
    </row>
    <row r="2842" spans="1:7" x14ac:dyDescent="0.2">
      <c r="A2842" s="27">
        <v>44265</v>
      </c>
      <c r="B2842" s="27">
        <v>44267</v>
      </c>
      <c r="C2842" t="s">
        <v>981</v>
      </c>
      <c r="D2842" s="27">
        <v>49018</v>
      </c>
      <c r="E2842" s="26">
        <v>1915500</v>
      </c>
      <c r="F2842" s="26">
        <f t="shared" si="44"/>
        <v>1.9155</v>
      </c>
      <c r="G2842" t="s">
        <v>396</v>
      </c>
    </row>
    <row r="2843" spans="1:7" x14ac:dyDescent="0.2">
      <c r="A2843" s="27">
        <v>44265</v>
      </c>
      <c r="B2843" s="27">
        <v>44267</v>
      </c>
      <c r="C2843" t="s">
        <v>337</v>
      </c>
      <c r="D2843" s="27">
        <v>50086</v>
      </c>
      <c r="E2843" s="26">
        <v>2244200</v>
      </c>
      <c r="F2843" s="26">
        <f t="shared" si="44"/>
        <v>2.2442000000000002</v>
      </c>
      <c r="G2843" t="s">
        <v>396</v>
      </c>
    </row>
    <row r="2844" spans="1:7" x14ac:dyDescent="0.2">
      <c r="A2844" s="27">
        <v>44265</v>
      </c>
      <c r="B2844" s="27">
        <v>44267</v>
      </c>
      <c r="C2844" t="s">
        <v>906</v>
      </c>
      <c r="D2844" s="27">
        <v>53615</v>
      </c>
      <c r="E2844" s="26">
        <v>3245000</v>
      </c>
      <c r="F2844" s="26">
        <f t="shared" si="44"/>
        <v>3.2450000000000001</v>
      </c>
      <c r="G2844" t="s">
        <v>396</v>
      </c>
    </row>
    <row r="2845" spans="1:7" x14ac:dyDescent="0.2">
      <c r="A2845" s="27">
        <v>44271</v>
      </c>
      <c r="B2845" s="27">
        <v>44273</v>
      </c>
      <c r="C2845" t="s">
        <v>990</v>
      </c>
      <c r="D2845" s="27">
        <v>44363</v>
      </c>
      <c r="E2845" s="26">
        <v>1570000</v>
      </c>
      <c r="F2845" s="26">
        <f t="shared" si="44"/>
        <v>1.57</v>
      </c>
      <c r="G2845" t="s">
        <v>323</v>
      </c>
    </row>
    <row r="2846" spans="1:7" x14ac:dyDescent="0.2">
      <c r="A2846" s="27">
        <v>44271</v>
      </c>
      <c r="B2846" s="27">
        <v>44273</v>
      </c>
      <c r="C2846" t="s">
        <v>988</v>
      </c>
      <c r="D2846" s="27">
        <v>44623</v>
      </c>
      <c r="E2846" s="26">
        <v>1400000</v>
      </c>
      <c r="F2846" s="26">
        <f t="shared" si="44"/>
        <v>1.4</v>
      </c>
      <c r="G2846" t="s">
        <v>324</v>
      </c>
    </row>
    <row r="2847" spans="1:7" x14ac:dyDescent="0.2">
      <c r="A2847" s="27">
        <v>44271</v>
      </c>
      <c r="B2847" s="27">
        <v>44273</v>
      </c>
      <c r="C2847" t="s">
        <v>918</v>
      </c>
      <c r="D2847" s="27">
        <v>46127</v>
      </c>
      <c r="E2847" s="26">
        <v>8718000</v>
      </c>
      <c r="F2847" s="26">
        <f t="shared" si="44"/>
        <v>8.718</v>
      </c>
      <c r="G2847" t="s">
        <v>103</v>
      </c>
    </row>
    <row r="2848" spans="1:7" x14ac:dyDescent="0.2">
      <c r="A2848" s="27">
        <v>44271</v>
      </c>
      <c r="B2848" s="27">
        <v>44273</v>
      </c>
      <c r="C2848" t="s">
        <v>919</v>
      </c>
      <c r="D2848" s="27">
        <v>47894</v>
      </c>
      <c r="E2848" s="26">
        <v>12935500</v>
      </c>
      <c r="F2848" s="26">
        <f t="shared" si="44"/>
        <v>12.935499999999999</v>
      </c>
      <c r="G2848" t="s">
        <v>103</v>
      </c>
    </row>
    <row r="2849" spans="1:7" x14ac:dyDescent="0.2">
      <c r="A2849" s="27">
        <v>44271</v>
      </c>
      <c r="B2849" s="27">
        <v>44273</v>
      </c>
      <c r="C2849" t="s">
        <v>974</v>
      </c>
      <c r="D2849" s="27">
        <v>49841</v>
      </c>
      <c r="E2849" s="26">
        <v>4062100</v>
      </c>
      <c r="F2849" s="26">
        <f t="shared" si="44"/>
        <v>4.0621</v>
      </c>
      <c r="G2849" t="s">
        <v>103</v>
      </c>
    </row>
    <row r="2850" spans="1:7" x14ac:dyDescent="0.2">
      <c r="A2850" s="27">
        <v>44271</v>
      </c>
      <c r="B2850" s="27">
        <v>44273</v>
      </c>
      <c r="C2850" t="s">
        <v>851</v>
      </c>
      <c r="D2850" s="27">
        <v>51241</v>
      </c>
      <c r="E2850" s="26">
        <v>7259500</v>
      </c>
      <c r="F2850" s="26">
        <f t="shared" si="44"/>
        <v>7.2595000000000001</v>
      </c>
      <c r="G2850" t="s">
        <v>103</v>
      </c>
    </row>
    <row r="2851" spans="1:7" x14ac:dyDescent="0.2">
      <c r="A2851" s="27">
        <v>44271</v>
      </c>
      <c r="B2851" s="27">
        <v>44273</v>
      </c>
      <c r="C2851" t="s">
        <v>975</v>
      </c>
      <c r="D2851" s="27">
        <v>55380</v>
      </c>
      <c r="E2851" s="26">
        <v>4140400</v>
      </c>
      <c r="F2851" s="26">
        <f t="shared" si="44"/>
        <v>4.1403999999999996</v>
      </c>
      <c r="G2851" t="s">
        <v>103</v>
      </c>
    </row>
    <row r="2852" spans="1:7" x14ac:dyDescent="0.2">
      <c r="A2852" s="27">
        <v>44272</v>
      </c>
      <c r="B2852" s="27">
        <v>44273</v>
      </c>
      <c r="C2852" t="s">
        <v>918</v>
      </c>
      <c r="D2852" s="27">
        <v>46127</v>
      </c>
      <c r="E2852" s="26">
        <v>0</v>
      </c>
      <c r="F2852" s="26">
        <f t="shared" si="44"/>
        <v>0</v>
      </c>
      <c r="G2852" t="s">
        <v>103</v>
      </c>
    </row>
    <row r="2853" spans="1:7" x14ac:dyDescent="0.2">
      <c r="A2853" s="27">
        <v>44272</v>
      </c>
      <c r="B2853" s="27">
        <v>44273</v>
      </c>
      <c r="C2853" t="s">
        <v>919</v>
      </c>
      <c r="D2853" s="27">
        <v>47894</v>
      </c>
      <c r="E2853" s="26">
        <v>1324500</v>
      </c>
      <c r="F2853" s="26">
        <f t="shared" si="44"/>
        <v>1.3245</v>
      </c>
      <c r="G2853" t="s">
        <v>103</v>
      </c>
    </row>
    <row r="2854" spans="1:7" x14ac:dyDescent="0.2">
      <c r="A2854" s="27">
        <v>44272</v>
      </c>
      <c r="B2854" s="27">
        <v>44273</v>
      </c>
      <c r="C2854" t="s">
        <v>974</v>
      </c>
      <c r="D2854" s="27">
        <v>49841</v>
      </c>
      <c r="E2854" s="26">
        <v>3343000</v>
      </c>
      <c r="F2854" s="26">
        <f t="shared" si="44"/>
        <v>3.343</v>
      </c>
      <c r="G2854" t="s">
        <v>103</v>
      </c>
    </row>
    <row r="2855" spans="1:7" x14ac:dyDescent="0.2">
      <c r="A2855" s="27">
        <v>44272</v>
      </c>
      <c r="B2855" s="27">
        <v>44273</v>
      </c>
      <c r="C2855" t="s">
        <v>851</v>
      </c>
      <c r="D2855" s="27">
        <v>51241</v>
      </c>
      <c r="E2855" s="26">
        <v>3578000</v>
      </c>
      <c r="F2855" s="26">
        <f t="shared" si="44"/>
        <v>3.5779999999999998</v>
      </c>
      <c r="G2855" t="s">
        <v>103</v>
      </c>
    </row>
    <row r="2856" spans="1:7" x14ac:dyDescent="0.2">
      <c r="A2856" s="27">
        <v>44272</v>
      </c>
      <c r="B2856" s="27">
        <v>44273</v>
      </c>
      <c r="C2856" t="s">
        <v>975</v>
      </c>
      <c r="D2856" s="27">
        <v>55380</v>
      </c>
      <c r="E2856" s="26">
        <v>3340000</v>
      </c>
      <c r="F2856" s="26">
        <f t="shared" si="44"/>
        <v>3.34</v>
      </c>
      <c r="G2856" t="s">
        <v>103</v>
      </c>
    </row>
    <row r="2857" spans="1:7" x14ac:dyDescent="0.2">
      <c r="A2857" s="27">
        <v>44272</v>
      </c>
      <c r="B2857" s="27">
        <v>44279</v>
      </c>
      <c r="C2857" t="s">
        <v>991</v>
      </c>
      <c r="D2857" s="27">
        <v>45361</v>
      </c>
      <c r="E2857" s="26">
        <v>16705080</v>
      </c>
      <c r="F2857" s="26">
        <f t="shared" si="44"/>
        <v>16.705079999999999</v>
      </c>
      <c r="G2857" t="s">
        <v>969</v>
      </c>
    </row>
    <row r="2858" spans="1:7" x14ac:dyDescent="0.2">
      <c r="A2858" s="27">
        <v>44278</v>
      </c>
      <c r="B2858" s="27">
        <v>44280</v>
      </c>
      <c r="C2858" t="s">
        <v>989</v>
      </c>
      <c r="D2858" s="27">
        <v>44449</v>
      </c>
      <c r="E2858" s="26">
        <v>1600000</v>
      </c>
      <c r="F2858" s="26">
        <f t="shared" si="44"/>
        <v>1.6</v>
      </c>
      <c r="G2858" t="s">
        <v>397</v>
      </c>
    </row>
    <row r="2859" spans="1:7" x14ac:dyDescent="0.2">
      <c r="A2859" s="27">
        <v>44278</v>
      </c>
      <c r="B2859" s="27">
        <v>44280</v>
      </c>
      <c r="C2859" t="s">
        <v>884</v>
      </c>
      <c r="D2859" s="27">
        <v>45061</v>
      </c>
      <c r="E2859" s="26">
        <v>4036000</v>
      </c>
      <c r="F2859" s="26">
        <f t="shared" si="44"/>
        <v>4.0359999999999996</v>
      </c>
      <c r="G2859" t="s">
        <v>396</v>
      </c>
    </row>
    <row r="2860" spans="1:7" x14ac:dyDescent="0.2">
      <c r="A2860" s="27">
        <v>44278</v>
      </c>
      <c r="B2860" s="27">
        <v>44280</v>
      </c>
      <c r="C2860" t="s">
        <v>697</v>
      </c>
      <c r="D2860" s="27">
        <v>45945</v>
      </c>
      <c r="E2860" s="26">
        <v>1990500</v>
      </c>
      <c r="F2860" s="26">
        <f t="shared" si="44"/>
        <v>1.9904999999999999</v>
      </c>
      <c r="G2860" t="s">
        <v>396</v>
      </c>
    </row>
    <row r="2861" spans="1:7" x14ac:dyDescent="0.2">
      <c r="A2861" s="27">
        <v>44278</v>
      </c>
      <c r="B2861" s="27">
        <v>44280</v>
      </c>
      <c r="C2861" t="s">
        <v>981</v>
      </c>
      <c r="D2861" s="27">
        <v>49018</v>
      </c>
      <c r="E2861" s="26">
        <v>4348400</v>
      </c>
      <c r="F2861" s="26">
        <f t="shared" si="44"/>
        <v>4.3483999999999998</v>
      </c>
      <c r="G2861" t="s">
        <v>396</v>
      </c>
    </row>
    <row r="2862" spans="1:7" x14ac:dyDescent="0.2">
      <c r="A2862" s="27">
        <v>44278</v>
      </c>
      <c r="B2862" s="27">
        <v>44280</v>
      </c>
      <c r="C2862" t="s">
        <v>337</v>
      </c>
      <c r="D2862" s="27">
        <v>50086</v>
      </c>
      <c r="E2862" s="26">
        <v>3013300</v>
      </c>
      <c r="F2862" s="26">
        <f t="shared" si="44"/>
        <v>3.0133000000000001</v>
      </c>
      <c r="G2862" t="s">
        <v>396</v>
      </c>
    </row>
    <row r="2863" spans="1:7" x14ac:dyDescent="0.2">
      <c r="A2863" s="27">
        <v>44278</v>
      </c>
      <c r="B2863" s="27">
        <v>44280</v>
      </c>
      <c r="C2863" t="s">
        <v>906</v>
      </c>
      <c r="D2863" s="27">
        <v>53615</v>
      </c>
      <c r="E2863" s="26">
        <v>2176300</v>
      </c>
      <c r="F2863" s="26">
        <f t="shared" si="44"/>
        <v>2.1762999999999999</v>
      </c>
      <c r="G2863" t="s">
        <v>396</v>
      </c>
    </row>
    <row r="2864" spans="1:7" x14ac:dyDescent="0.2">
      <c r="A2864" s="27">
        <v>44279</v>
      </c>
      <c r="B2864" s="27">
        <v>44280</v>
      </c>
      <c r="C2864" t="s">
        <v>884</v>
      </c>
      <c r="D2864" s="27">
        <v>45061</v>
      </c>
      <c r="E2864" s="26">
        <v>30000</v>
      </c>
      <c r="F2864" s="26">
        <f t="shared" si="44"/>
        <v>0.03</v>
      </c>
      <c r="G2864" t="s">
        <v>396</v>
      </c>
    </row>
    <row r="2865" spans="1:7" x14ac:dyDescent="0.2">
      <c r="A2865" s="27">
        <v>44279</v>
      </c>
      <c r="B2865" s="27">
        <v>44280</v>
      </c>
      <c r="C2865" t="s">
        <v>697</v>
      </c>
      <c r="D2865" s="27">
        <v>45945</v>
      </c>
      <c r="E2865" s="26">
        <v>0</v>
      </c>
      <c r="F2865" s="26">
        <f t="shared" si="44"/>
        <v>0</v>
      </c>
      <c r="G2865" t="s">
        <v>396</v>
      </c>
    </row>
    <row r="2866" spans="1:7" x14ac:dyDescent="0.2">
      <c r="A2866" s="27">
        <v>44279</v>
      </c>
      <c r="B2866" s="27">
        <v>44280</v>
      </c>
      <c r="C2866" t="s">
        <v>981</v>
      </c>
      <c r="D2866" s="27">
        <v>49018</v>
      </c>
      <c r="E2866" s="26">
        <v>1722900</v>
      </c>
      <c r="F2866" s="26">
        <f t="shared" si="44"/>
        <v>1.7229000000000001</v>
      </c>
      <c r="G2866" t="s">
        <v>396</v>
      </c>
    </row>
    <row r="2867" spans="1:7" x14ac:dyDescent="0.2">
      <c r="A2867" s="27">
        <v>44279</v>
      </c>
      <c r="B2867" s="27">
        <v>44280</v>
      </c>
      <c r="C2867" t="s">
        <v>337</v>
      </c>
      <c r="D2867" s="27">
        <v>50086</v>
      </c>
      <c r="E2867" s="26">
        <v>2316500</v>
      </c>
      <c r="F2867" s="26">
        <f t="shared" si="44"/>
        <v>2.3165</v>
      </c>
      <c r="G2867" t="s">
        <v>396</v>
      </c>
    </row>
    <row r="2868" spans="1:7" x14ac:dyDescent="0.2">
      <c r="A2868" s="27">
        <v>44279</v>
      </c>
      <c r="B2868" s="27">
        <v>44280</v>
      </c>
      <c r="C2868" t="s">
        <v>906</v>
      </c>
      <c r="D2868" s="27">
        <v>53615</v>
      </c>
      <c r="E2868" s="26">
        <v>1681000</v>
      </c>
      <c r="F2868" s="26">
        <f t="shared" si="44"/>
        <v>1.681</v>
      </c>
      <c r="G2868" t="s">
        <v>396</v>
      </c>
    </row>
    <row r="2869" spans="1:7" x14ac:dyDescent="0.2">
      <c r="A2869" s="27">
        <v>44285</v>
      </c>
      <c r="B2869" s="27">
        <v>44287</v>
      </c>
      <c r="C2869" t="s">
        <v>900</v>
      </c>
      <c r="D2869" s="27">
        <v>44378</v>
      </c>
      <c r="E2869" s="26">
        <v>450000</v>
      </c>
      <c r="F2869" s="26">
        <f t="shared" si="44"/>
        <v>0.45</v>
      </c>
      <c r="G2869" t="s">
        <v>324</v>
      </c>
    </row>
    <row r="2870" spans="1:7" x14ac:dyDescent="0.2">
      <c r="A2870" s="27">
        <v>44285</v>
      </c>
      <c r="B2870" s="27">
        <v>44287</v>
      </c>
      <c r="C2870" t="s">
        <v>992</v>
      </c>
      <c r="D2870" s="27">
        <v>44651</v>
      </c>
      <c r="E2870" s="26">
        <v>700000</v>
      </c>
      <c r="F2870" s="26">
        <f t="shared" si="44"/>
        <v>0.7</v>
      </c>
      <c r="G2870" t="s">
        <v>324</v>
      </c>
    </row>
    <row r="2871" spans="1:7" x14ac:dyDescent="0.2">
      <c r="A2871" s="27">
        <v>44285</v>
      </c>
      <c r="B2871" s="27">
        <v>44287</v>
      </c>
      <c r="C2871" t="s">
        <v>918</v>
      </c>
      <c r="D2871" s="27">
        <v>46127</v>
      </c>
      <c r="E2871" s="26">
        <v>6840000</v>
      </c>
      <c r="F2871" s="26">
        <f t="shared" si="44"/>
        <v>6.84</v>
      </c>
      <c r="G2871" t="s">
        <v>103</v>
      </c>
    </row>
    <row r="2872" spans="1:7" x14ac:dyDescent="0.2">
      <c r="A2872" s="27">
        <v>44285</v>
      </c>
      <c r="B2872" s="27">
        <v>44287</v>
      </c>
      <c r="C2872" t="s">
        <v>919</v>
      </c>
      <c r="D2872" s="27">
        <v>47894</v>
      </c>
      <c r="E2872" s="26">
        <v>7532500</v>
      </c>
      <c r="F2872" s="26">
        <f t="shared" si="44"/>
        <v>7.5324999999999998</v>
      </c>
      <c r="G2872" t="s">
        <v>103</v>
      </c>
    </row>
    <row r="2873" spans="1:7" x14ac:dyDescent="0.2">
      <c r="A2873" s="27">
        <v>44285</v>
      </c>
      <c r="B2873" s="27">
        <v>44287</v>
      </c>
      <c r="C2873" t="s">
        <v>974</v>
      </c>
      <c r="D2873" s="27">
        <v>49841</v>
      </c>
      <c r="E2873" s="26">
        <v>3917100</v>
      </c>
      <c r="F2873" s="26">
        <f t="shared" si="44"/>
        <v>3.9171</v>
      </c>
      <c r="G2873" t="s">
        <v>103</v>
      </c>
    </row>
    <row r="2874" spans="1:7" x14ac:dyDescent="0.2">
      <c r="A2874" s="27">
        <v>44285</v>
      </c>
      <c r="B2874" s="27">
        <v>44287</v>
      </c>
      <c r="C2874" t="s">
        <v>851</v>
      </c>
      <c r="D2874" s="27">
        <v>51241</v>
      </c>
      <c r="E2874" s="26">
        <v>9926600</v>
      </c>
      <c r="F2874" s="26">
        <f t="shared" si="44"/>
        <v>9.9266000000000005</v>
      </c>
      <c r="G2874" t="s">
        <v>103</v>
      </c>
    </row>
    <row r="2875" spans="1:7" x14ac:dyDescent="0.2">
      <c r="A2875" s="27">
        <v>44285</v>
      </c>
      <c r="B2875" s="27">
        <v>44287</v>
      </c>
      <c r="C2875" t="s">
        <v>975</v>
      </c>
      <c r="D2875" s="27">
        <v>55380</v>
      </c>
      <c r="E2875" s="26">
        <v>4584100</v>
      </c>
      <c r="F2875" s="26">
        <f t="shared" si="44"/>
        <v>4.5841000000000003</v>
      </c>
      <c r="G2875" t="s">
        <v>103</v>
      </c>
    </row>
    <row r="2876" spans="1:7" x14ac:dyDescent="0.2">
      <c r="A2876" s="27">
        <v>44286</v>
      </c>
      <c r="B2876" s="27">
        <v>44287</v>
      </c>
      <c r="C2876" t="s">
        <v>918</v>
      </c>
      <c r="D2876" s="27">
        <v>46127</v>
      </c>
      <c r="E2876" s="26">
        <v>1582000</v>
      </c>
      <c r="F2876" s="26">
        <f t="shared" si="44"/>
        <v>1.5820000000000001</v>
      </c>
      <c r="G2876" t="s">
        <v>103</v>
      </c>
    </row>
    <row r="2877" spans="1:7" x14ac:dyDescent="0.2">
      <c r="A2877" s="27">
        <v>44286</v>
      </c>
      <c r="B2877" s="27">
        <v>44287</v>
      </c>
      <c r="C2877" t="s">
        <v>919</v>
      </c>
      <c r="D2877" s="27">
        <v>47894</v>
      </c>
      <c r="E2877" s="26">
        <v>2619300</v>
      </c>
      <c r="F2877" s="26">
        <f t="shared" si="44"/>
        <v>2.6193</v>
      </c>
      <c r="G2877" t="s">
        <v>103</v>
      </c>
    </row>
    <row r="2878" spans="1:7" x14ac:dyDescent="0.2">
      <c r="A2878" s="27">
        <v>44286</v>
      </c>
      <c r="B2878" s="27">
        <v>44287</v>
      </c>
      <c r="C2878" t="s">
        <v>974</v>
      </c>
      <c r="D2878" s="27">
        <v>49841</v>
      </c>
      <c r="E2878" s="26">
        <v>3386000</v>
      </c>
      <c r="F2878" s="26">
        <f t="shared" si="44"/>
        <v>3.3860000000000001</v>
      </c>
      <c r="G2878" t="s">
        <v>103</v>
      </c>
    </row>
    <row r="2879" spans="1:7" x14ac:dyDescent="0.2">
      <c r="A2879" s="27">
        <v>44286</v>
      </c>
      <c r="B2879" s="27">
        <v>44287</v>
      </c>
      <c r="C2879" t="s">
        <v>851</v>
      </c>
      <c r="D2879" s="27">
        <v>51241</v>
      </c>
      <c r="E2879" s="26">
        <v>4000500</v>
      </c>
      <c r="F2879" s="26">
        <f t="shared" si="44"/>
        <v>4.0004999999999997</v>
      </c>
      <c r="G2879" t="s">
        <v>103</v>
      </c>
    </row>
    <row r="2880" spans="1:7" x14ac:dyDescent="0.2">
      <c r="A2880" s="27">
        <v>44286</v>
      </c>
      <c r="B2880" s="27">
        <v>44287</v>
      </c>
      <c r="C2880" t="s">
        <v>975</v>
      </c>
      <c r="D2880" s="27">
        <v>55380</v>
      </c>
      <c r="E2880" s="26">
        <v>3436100</v>
      </c>
      <c r="F2880" s="26">
        <f t="shared" si="44"/>
        <v>3.4361000000000002</v>
      </c>
      <c r="G2880" t="s">
        <v>103</v>
      </c>
    </row>
    <row r="2881" spans="1:7" x14ac:dyDescent="0.2">
      <c r="A2881" s="27">
        <v>44292</v>
      </c>
      <c r="B2881" s="27">
        <v>44294</v>
      </c>
      <c r="C2881" t="s">
        <v>993</v>
      </c>
      <c r="D2881" s="27">
        <v>44476</v>
      </c>
      <c r="E2881" s="26">
        <v>2100000</v>
      </c>
      <c r="F2881" s="26">
        <f t="shared" si="44"/>
        <v>2.1</v>
      </c>
      <c r="G2881" t="s">
        <v>397</v>
      </c>
    </row>
    <row r="2882" spans="1:7" x14ac:dyDescent="0.2">
      <c r="A2882" s="27">
        <v>44292</v>
      </c>
      <c r="B2882" s="27">
        <v>44294</v>
      </c>
      <c r="C2882" t="s">
        <v>884</v>
      </c>
      <c r="D2882" s="27">
        <v>45061</v>
      </c>
      <c r="E2882" s="26">
        <v>3257500</v>
      </c>
      <c r="F2882" s="26">
        <f t="shared" si="44"/>
        <v>3.2574999999999998</v>
      </c>
      <c r="G2882" t="s">
        <v>396</v>
      </c>
    </row>
    <row r="2883" spans="1:7" x14ac:dyDescent="0.2">
      <c r="A2883" s="27">
        <v>44292</v>
      </c>
      <c r="B2883" s="27">
        <v>44294</v>
      </c>
      <c r="C2883" t="s">
        <v>697</v>
      </c>
      <c r="D2883" s="27">
        <v>45945</v>
      </c>
      <c r="E2883" s="26">
        <v>1426000</v>
      </c>
      <c r="F2883" s="26">
        <f t="shared" ref="F2883:F2946" si="45">E2883/1000000</f>
        <v>1.4259999999999999</v>
      </c>
      <c r="G2883" t="s">
        <v>396</v>
      </c>
    </row>
    <row r="2884" spans="1:7" x14ac:dyDescent="0.2">
      <c r="A2884" s="27">
        <v>44292</v>
      </c>
      <c r="B2884" s="27">
        <v>44294</v>
      </c>
      <c r="C2884" t="s">
        <v>981</v>
      </c>
      <c r="D2884" s="27">
        <v>49018</v>
      </c>
      <c r="E2884" s="26">
        <v>3047200</v>
      </c>
      <c r="F2884" s="26">
        <f t="shared" si="45"/>
        <v>3.0472000000000001</v>
      </c>
      <c r="G2884" t="s">
        <v>396</v>
      </c>
    </row>
    <row r="2885" spans="1:7" x14ac:dyDescent="0.2">
      <c r="A2885" s="27">
        <v>44292</v>
      </c>
      <c r="B2885" s="27">
        <v>44294</v>
      </c>
      <c r="C2885" t="s">
        <v>337</v>
      </c>
      <c r="D2885" s="27">
        <v>50086</v>
      </c>
      <c r="E2885" s="26">
        <v>2610100</v>
      </c>
      <c r="F2885" s="26">
        <f t="shared" si="45"/>
        <v>2.6101000000000001</v>
      </c>
      <c r="G2885" t="s">
        <v>396</v>
      </c>
    </row>
    <row r="2886" spans="1:7" x14ac:dyDescent="0.2">
      <c r="A2886" s="27">
        <v>44292</v>
      </c>
      <c r="B2886" s="27">
        <v>44294</v>
      </c>
      <c r="C2886" t="s">
        <v>906</v>
      </c>
      <c r="D2886" s="27">
        <v>53615</v>
      </c>
      <c r="E2886" s="26">
        <v>2118300</v>
      </c>
      <c r="F2886" s="26">
        <f t="shared" si="45"/>
        <v>2.1183000000000001</v>
      </c>
      <c r="G2886" t="s">
        <v>396</v>
      </c>
    </row>
    <row r="2887" spans="1:7" x14ac:dyDescent="0.2">
      <c r="A2887" s="27">
        <v>44293</v>
      </c>
      <c r="B2887" s="27">
        <v>44294</v>
      </c>
      <c r="C2887" t="s">
        <v>884</v>
      </c>
      <c r="D2887" s="27">
        <v>45061</v>
      </c>
      <c r="E2887" s="26">
        <v>399470</v>
      </c>
      <c r="F2887" s="26">
        <f t="shared" si="45"/>
        <v>0.39946999999999999</v>
      </c>
      <c r="G2887" t="s">
        <v>396</v>
      </c>
    </row>
    <row r="2888" spans="1:7" x14ac:dyDescent="0.2">
      <c r="A2888" s="27">
        <v>44293</v>
      </c>
      <c r="B2888" s="27">
        <v>44294</v>
      </c>
      <c r="C2888" t="s">
        <v>697</v>
      </c>
      <c r="D2888" s="27">
        <v>45945</v>
      </c>
      <c r="E2888" s="26">
        <v>70500</v>
      </c>
      <c r="F2888" s="26">
        <f t="shared" si="45"/>
        <v>7.0499999999999993E-2</v>
      </c>
      <c r="G2888" t="s">
        <v>396</v>
      </c>
    </row>
    <row r="2889" spans="1:7" x14ac:dyDescent="0.2">
      <c r="A2889" s="27">
        <v>44293</v>
      </c>
      <c r="B2889" s="27">
        <v>44294</v>
      </c>
      <c r="C2889" t="s">
        <v>981</v>
      </c>
      <c r="D2889" s="27">
        <v>49018</v>
      </c>
      <c r="E2889" s="26">
        <v>649490</v>
      </c>
      <c r="F2889" s="26">
        <f t="shared" si="45"/>
        <v>0.64949000000000001</v>
      </c>
      <c r="G2889" t="s">
        <v>396</v>
      </c>
    </row>
    <row r="2890" spans="1:7" x14ac:dyDescent="0.2">
      <c r="A2890" s="27">
        <v>44293</v>
      </c>
      <c r="B2890" s="27">
        <v>44294</v>
      </c>
      <c r="C2890" t="s">
        <v>337</v>
      </c>
      <c r="D2890" s="27">
        <v>50086</v>
      </c>
      <c r="E2890" s="26">
        <v>847820</v>
      </c>
      <c r="F2890" s="26">
        <f t="shared" si="45"/>
        <v>0.84782000000000002</v>
      </c>
      <c r="G2890" t="s">
        <v>396</v>
      </c>
    </row>
    <row r="2891" spans="1:7" x14ac:dyDescent="0.2">
      <c r="A2891" s="27">
        <v>44293</v>
      </c>
      <c r="B2891" s="27">
        <v>44294</v>
      </c>
      <c r="C2891" t="s">
        <v>906</v>
      </c>
      <c r="D2891" s="27">
        <v>53615</v>
      </c>
      <c r="E2891" s="26">
        <v>687720</v>
      </c>
      <c r="F2891" s="26">
        <f t="shared" si="45"/>
        <v>0.68772</v>
      </c>
      <c r="G2891" t="s">
        <v>396</v>
      </c>
    </row>
    <row r="2892" spans="1:7" x14ac:dyDescent="0.2">
      <c r="A2892" s="27">
        <v>44299</v>
      </c>
      <c r="B2892" s="27">
        <v>44301</v>
      </c>
      <c r="C2892" t="s">
        <v>994</v>
      </c>
      <c r="D2892" s="27">
        <v>44391</v>
      </c>
      <c r="E2892" s="26">
        <v>1340000</v>
      </c>
      <c r="F2892" s="26">
        <f t="shared" si="45"/>
        <v>1.34</v>
      </c>
      <c r="G2892" t="s">
        <v>323</v>
      </c>
    </row>
    <row r="2893" spans="1:7" x14ac:dyDescent="0.2">
      <c r="A2893" s="27">
        <v>44299</v>
      </c>
      <c r="B2893" s="27">
        <v>44301</v>
      </c>
      <c r="C2893" t="s">
        <v>992</v>
      </c>
      <c r="D2893" s="27">
        <v>44651</v>
      </c>
      <c r="E2893" s="26">
        <v>1205000</v>
      </c>
      <c r="F2893" s="26">
        <f t="shared" si="45"/>
        <v>1.2050000000000001</v>
      </c>
      <c r="G2893" t="s">
        <v>324</v>
      </c>
    </row>
    <row r="2894" spans="1:7" x14ac:dyDescent="0.2">
      <c r="A2894" s="27">
        <v>44299</v>
      </c>
      <c r="B2894" s="27">
        <v>44301</v>
      </c>
      <c r="C2894" t="s">
        <v>918</v>
      </c>
      <c r="D2894" s="27">
        <v>46127</v>
      </c>
      <c r="E2894" s="26">
        <v>7677500</v>
      </c>
      <c r="F2894" s="26">
        <f t="shared" si="45"/>
        <v>7.6775000000000002</v>
      </c>
      <c r="G2894" t="s">
        <v>103</v>
      </c>
    </row>
    <row r="2895" spans="1:7" x14ac:dyDescent="0.2">
      <c r="A2895" s="27">
        <v>44299</v>
      </c>
      <c r="B2895" s="27">
        <v>44301</v>
      </c>
      <c r="C2895" t="s">
        <v>919</v>
      </c>
      <c r="D2895" s="27">
        <v>47894</v>
      </c>
      <c r="E2895" s="26">
        <v>13874500</v>
      </c>
      <c r="F2895" s="26">
        <f t="shared" si="45"/>
        <v>13.874499999999999</v>
      </c>
      <c r="G2895" t="s">
        <v>103</v>
      </c>
    </row>
    <row r="2896" spans="1:7" x14ac:dyDescent="0.2">
      <c r="A2896" s="27">
        <v>44299</v>
      </c>
      <c r="B2896" s="27">
        <v>44301</v>
      </c>
      <c r="C2896" t="s">
        <v>974</v>
      </c>
      <c r="D2896" s="27">
        <v>49841</v>
      </c>
      <c r="E2896" s="26">
        <v>5240300</v>
      </c>
      <c r="F2896" s="26">
        <f t="shared" si="45"/>
        <v>5.2403000000000004</v>
      </c>
      <c r="G2896" t="s">
        <v>103</v>
      </c>
    </row>
    <row r="2897" spans="1:7" x14ac:dyDescent="0.2">
      <c r="A2897" s="27">
        <v>44299</v>
      </c>
      <c r="B2897" s="27">
        <v>44301</v>
      </c>
      <c r="C2897" t="s">
        <v>851</v>
      </c>
      <c r="D2897" s="27">
        <v>51241</v>
      </c>
      <c r="E2897" s="26">
        <v>9174200</v>
      </c>
      <c r="F2897" s="26">
        <f t="shared" si="45"/>
        <v>9.1742000000000008</v>
      </c>
      <c r="G2897" t="s">
        <v>103</v>
      </c>
    </row>
    <row r="2898" spans="1:7" x14ac:dyDescent="0.2">
      <c r="A2898" s="27">
        <v>44299</v>
      </c>
      <c r="B2898" s="27">
        <v>44301</v>
      </c>
      <c r="C2898" t="s">
        <v>975</v>
      </c>
      <c r="D2898" s="27">
        <v>55380</v>
      </c>
      <c r="E2898" s="26">
        <v>4459400</v>
      </c>
      <c r="F2898" s="26">
        <f t="shared" si="45"/>
        <v>4.4593999999999996</v>
      </c>
      <c r="G2898" t="s">
        <v>103</v>
      </c>
    </row>
    <row r="2899" spans="1:7" x14ac:dyDescent="0.2">
      <c r="A2899" s="27">
        <v>44300</v>
      </c>
      <c r="B2899" s="27">
        <v>44301</v>
      </c>
      <c r="C2899" t="s">
        <v>918</v>
      </c>
      <c r="D2899" s="27">
        <v>46127</v>
      </c>
      <c r="E2899" s="26">
        <v>300000</v>
      </c>
      <c r="F2899" s="26">
        <f t="shared" si="45"/>
        <v>0.3</v>
      </c>
      <c r="G2899" t="s">
        <v>103</v>
      </c>
    </row>
    <row r="2900" spans="1:7" x14ac:dyDescent="0.2">
      <c r="A2900" s="27">
        <v>44300</v>
      </c>
      <c r="B2900" s="27">
        <v>44301</v>
      </c>
      <c r="C2900" t="s">
        <v>919</v>
      </c>
      <c r="D2900" s="27">
        <v>47894</v>
      </c>
      <c r="E2900" s="26">
        <v>3505400</v>
      </c>
      <c r="F2900" s="26">
        <f t="shared" si="45"/>
        <v>3.5053999999999998</v>
      </c>
      <c r="G2900" t="s">
        <v>103</v>
      </c>
    </row>
    <row r="2901" spans="1:7" x14ac:dyDescent="0.2">
      <c r="A2901" s="27">
        <v>44300</v>
      </c>
      <c r="B2901" s="27">
        <v>44301</v>
      </c>
      <c r="C2901" t="s">
        <v>974</v>
      </c>
      <c r="D2901" s="27">
        <v>49841</v>
      </c>
      <c r="E2901" s="26">
        <v>1329500</v>
      </c>
      <c r="F2901" s="26">
        <f t="shared" si="45"/>
        <v>1.3294999999999999</v>
      </c>
      <c r="G2901" t="s">
        <v>103</v>
      </c>
    </row>
    <row r="2902" spans="1:7" x14ac:dyDescent="0.2">
      <c r="A2902" s="27">
        <v>44300</v>
      </c>
      <c r="B2902" s="27">
        <v>44301</v>
      </c>
      <c r="C2902" t="s">
        <v>851</v>
      </c>
      <c r="D2902" s="27">
        <v>51241</v>
      </c>
      <c r="E2902" s="26">
        <v>3790200</v>
      </c>
      <c r="F2902" s="26">
        <f t="shared" si="45"/>
        <v>3.7902</v>
      </c>
      <c r="G2902" t="s">
        <v>103</v>
      </c>
    </row>
    <row r="2903" spans="1:7" x14ac:dyDescent="0.2">
      <c r="A2903" s="27">
        <v>44300</v>
      </c>
      <c r="B2903" s="27">
        <v>44301</v>
      </c>
      <c r="C2903" t="s">
        <v>975</v>
      </c>
      <c r="D2903" s="27">
        <v>55380</v>
      </c>
      <c r="E2903" s="26">
        <v>157600</v>
      </c>
      <c r="F2903" s="26">
        <f t="shared" si="45"/>
        <v>0.15759999999999999</v>
      </c>
      <c r="G2903" t="s">
        <v>103</v>
      </c>
    </row>
    <row r="2904" spans="1:7" x14ac:dyDescent="0.2">
      <c r="A2904" s="27">
        <v>44306</v>
      </c>
      <c r="B2904" s="27">
        <v>44308</v>
      </c>
      <c r="C2904" t="s">
        <v>993</v>
      </c>
      <c r="D2904" s="27">
        <v>44476</v>
      </c>
      <c r="E2904" s="26">
        <v>2050000</v>
      </c>
      <c r="F2904" s="26">
        <f t="shared" si="45"/>
        <v>2.0499999999999998</v>
      </c>
      <c r="G2904" t="s">
        <v>397</v>
      </c>
    </row>
    <row r="2905" spans="1:7" x14ac:dyDescent="0.2">
      <c r="A2905" s="27">
        <v>44306</v>
      </c>
      <c r="B2905" s="27">
        <v>44308</v>
      </c>
      <c r="C2905" t="s">
        <v>884</v>
      </c>
      <c r="D2905" s="27">
        <v>45061</v>
      </c>
      <c r="E2905" s="26">
        <v>5831000</v>
      </c>
      <c r="F2905" s="26">
        <f t="shared" si="45"/>
        <v>5.8310000000000004</v>
      </c>
      <c r="G2905" t="s">
        <v>396</v>
      </c>
    </row>
    <row r="2906" spans="1:7" x14ac:dyDescent="0.2">
      <c r="A2906" s="27">
        <v>44306</v>
      </c>
      <c r="B2906" s="27">
        <v>44308</v>
      </c>
      <c r="C2906" t="s">
        <v>697</v>
      </c>
      <c r="D2906" s="27">
        <v>45945</v>
      </c>
      <c r="E2906" s="26">
        <v>2769000</v>
      </c>
      <c r="F2906" s="26">
        <f t="shared" si="45"/>
        <v>2.7690000000000001</v>
      </c>
      <c r="G2906" t="s">
        <v>396</v>
      </c>
    </row>
    <row r="2907" spans="1:7" x14ac:dyDescent="0.2">
      <c r="A2907" s="27">
        <v>44306</v>
      </c>
      <c r="B2907" s="27">
        <v>44308</v>
      </c>
      <c r="C2907" t="s">
        <v>981</v>
      </c>
      <c r="D2907" s="27">
        <v>49018</v>
      </c>
      <c r="E2907" s="26">
        <v>2083300</v>
      </c>
      <c r="F2907" s="26">
        <f t="shared" si="45"/>
        <v>2.0832999999999999</v>
      </c>
      <c r="G2907" t="s">
        <v>396</v>
      </c>
    </row>
    <row r="2908" spans="1:7" x14ac:dyDescent="0.2">
      <c r="A2908" s="27">
        <v>44306</v>
      </c>
      <c r="B2908" s="27">
        <v>44308</v>
      </c>
      <c r="C2908" t="s">
        <v>337</v>
      </c>
      <c r="D2908" s="27">
        <v>50086</v>
      </c>
      <c r="E2908" s="26">
        <v>2476800</v>
      </c>
      <c r="F2908" s="26">
        <f t="shared" si="45"/>
        <v>2.4767999999999999</v>
      </c>
      <c r="G2908" t="s">
        <v>396</v>
      </c>
    </row>
    <row r="2909" spans="1:7" x14ac:dyDescent="0.2">
      <c r="A2909" s="27">
        <v>44306</v>
      </c>
      <c r="B2909" s="27">
        <v>44308</v>
      </c>
      <c r="C2909" t="s">
        <v>906</v>
      </c>
      <c r="D2909" s="27">
        <v>53615</v>
      </c>
      <c r="E2909" s="26">
        <v>2699300</v>
      </c>
      <c r="F2909" s="26">
        <f t="shared" si="45"/>
        <v>2.6993</v>
      </c>
      <c r="G2909" t="s">
        <v>396</v>
      </c>
    </row>
    <row r="2910" spans="1:7" x14ac:dyDescent="0.2">
      <c r="A2910" s="27">
        <v>44307</v>
      </c>
      <c r="B2910" s="27">
        <v>44308</v>
      </c>
      <c r="C2910" t="s">
        <v>884</v>
      </c>
      <c r="D2910" s="27">
        <v>45061</v>
      </c>
      <c r="E2910" s="26">
        <v>177000</v>
      </c>
      <c r="F2910" s="26">
        <f t="shared" si="45"/>
        <v>0.17699999999999999</v>
      </c>
      <c r="G2910" t="s">
        <v>396</v>
      </c>
    </row>
    <row r="2911" spans="1:7" x14ac:dyDescent="0.2">
      <c r="A2911" s="27">
        <v>44307</v>
      </c>
      <c r="B2911" s="27">
        <v>44308</v>
      </c>
      <c r="C2911" t="s">
        <v>697</v>
      </c>
      <c r="D2911" s="27">
        <v>45945</v>
      </c>
      <c r="E2911" s="26">
        <v>550000</v>
      </c>
      <c r="F2911" s="26">
        <f t="shared" si="45"/>
        <v>0.55000000000000004</v>
      </c>
      <c r="G2911" t="s">
        <v>396</v>
      </c>
    </row>
    <row r="2912" spans="1:7" x14ac:dyDescent="0.2">
      <c r="A2912" s="27">
        <v>44307</v>
      </c>
      <c r="B2912" s="27">
        <v>44308</v>
      </c>
      <c r="C2912" t="s">
        <v>337</v>
      </c>
      <c r="D2912" s="27">
        <v>50086</v>
      </c>
      <c r="E2912" s="26">
        <v>1684500</v>
      </c>
      <c r="F2912" s="26">
        <f t="shared" si="45"/>
        <v>1.6845000000000001</v>
      </c>
      <c r="G2912" t="s">
        <v>396</v>
      </c>
    </row>
    <row r="2913" spans="1:7" x14ac:dyDescent="0.2">
      <c r="A2913" s="27">
        <v>44307</v>
      </c>
      <c r="B2913" s="27">
        <v>44308</v>
      </c>
      <c r="C2913" t="s">
        <v>906</v>
      </c>
      <c r="D2913" s="27">
        <v>53615</v>
      </c>
      <c r="E2913" s="26">
        <v>1001300</v>
      </c>
      <c r="F2913" s="26">
        <f t="shared" si="45"/>
        <v>1.0013000000000001</v>
      </c>
      <c r="G2913" t="s">
        <v>396</v>
      </c>
    </row>
    <row r="2914" spans="1:7" x14ac:dyDescent="0.2">
      <c r="A2914" s="27">
        <v>44313</v>
      </c>
      <c r="B2914" s="27">
        <v>44315</v>
      </c>
      <c r="C2914" t="s">
        <v>1000</v>
      </c>
      <c r="D2914" s="27">
        <v>44405</v>
      </c>
      <c r="E2914" s="26">
        <v>2180000</v>
      </c>
      <c r="F2914" s="26">
        <f t="shared" si="45"/>
        <v>2.1800000000000002</v>
      </c>
      <c r="G2914" t="s">
        <v>323</v>
      </c>
    </row>
    <row r="2915" spans="1:7" x14ac:dyDescent="0.2">
      <c r="A2915" s="27">
        <v>44313</v>
      </c>
      <c r="B2915" s="27">
        <v>44315</v>
      </c>
      <c r="C2915" t="s">
        <v>973</v>
      </c>
      <c r="D2915" s="27">
        <v>44567</v>
      </c>
      <c r="E2915" s="26">
        <v>1230000</v>
      </c>
      <c r="F2915" s="26">
        <f t="shared" si="45"/>
        <v>1.23</v>
      </c>
      <c r="G2915" t="s">
        <v>324</v>
      </c>
    </row>
    <row r="2916" spans="1:7" x14ac:dyDescent="0.2">
      <c r="A2916" s="27">
        <v>44313</v>
      </c>
      <c r="B2916" s="27">
        <v>44315</v>
      </c>
      <c r="C2916" t="s">
        <v>918</v>
      </c>
      <c r="D2916" s="27">
        <v>46127</v>
      </c>
      <c r="E2916" s="26">
        <v>12397100</v>
      </c>
      <c r="F2916" s="26">
        <f t="shared" si="45"/>
        <v>12.3971</v>
      </c>
      <c r="G2916" t="s">
        <v>103</v>
      </c>
    </row>
    <row r="2917" spans="1:7" x14ac:dyDescent="0.2">
      <c r="A2917" s="27">
        <v>44313</v>
      </c>
      <c r="B2917" s="27">
        <v>44315</v>
      </c>
      <c r="C2917" t="s">
        <v>919</v>
      </c>
      <c r="D2917" s="27">
        <v>47894</v>
      </c>
      <c r="E2917" s="26">
        <v>19671000</v>
      </c>
      <c r="F2917" s="26">
        <f t="shared" si="45"/>
        <v>19.670999999999999</v>
      </c>
      <c r="G2917" t="s">
        <v>103</v>
      </c>
    </row>
    <row r="2918" spans="1:7" x14ac:dyDescent="0.2">
      <c r="A2918" s="27">
        <v>44313</v>
      </c>
      <c r="B2918" s="27">
        <v>44315</v>
      </c>
      <c r="C2918" t="s">
        <v>974</v>
      </c>
      <c r="D2918" s="27">
        <v>49841</v>
      </c>
      <c r="E2918" s="26">
        <v>4364600</v>
      </c>
      <c r="F2918" s="26">
        <f t="shared" si="45"/>
        <v>4.3646000000000003</v>
      </c>
      <c r="G2918" t="s">
        <v>103</v>
      </c>
    </row>
    <row r="2919" spans="1:7" x14ac:dyDescent="0.2">
      <c r="A2919" s="27">
        <v>44313</v>
      </c>
      <c r="B2919" s="27">
        <v>44315</v>
      </c>
      <c r="C2919" t="s">
        <v>851</v>
      </c>
      <c r="D2919" s="27">
        <v>51241</v>
      </c>
      <c r="E2919" s="26">
        <v>9526900</v>
      </c>
      <c r="F2919" s="26">
        <f t="shared" si="45"/>
        <v>9.5268999999999995</v>
      </c>
      <c r="G2919" t="s">
        <v>103</v>
      </c>
    </row>
    <row r="2920" spans="1:7" x14ac:dyDescent="0.2">
      <c r="A2920" s="27">
        <v>44313</v>
      </c>
      <c r="B2920" s="27">
        <v>44315</v>
      </c>
      <c r="C2920" t="s">
        <v>975</v>
      </c>
      <c r="D2920" s="27">
        <v>55380</v>
      </c>
      <c r="E2920" s="26">
        <v>3377000</v>
      </c>
      <c r="F2920" s="26">
        <f t="shared" si="45"/>
        <v>3.3769999999999998</v>
      </c>
      <c r="G2920" t="s">
        <v>103</v>
      </c>
    </row>
    <row r="2921" spans="1:7" x14ac:dyDescent="0.2">
      <c r="A2921" s="27">
        <v>44320</v>
      </c>
      <c r="B2921" s="27">
        <v>44322</v>
      </c>
      <c r="C2921" t="s">
        <v>1001</v>
      </c>
      <c r="D2921" s="27">
        <v>44476</v>
      </c>
      <c r="E2921" s="26">
        <v>1930000</v>
      </c>
      <c r="F2921" s="26">
        <f t="shared" si="45"/>
        <v>1.93</v>
      </c>
      <c r="G2921" t="s">
        <v>397</v>
      </c>
    </row>
    <row r="2922" spans="1:7" x14ac:dyDescent="0.2">
      <c r="A2922" s="27">
        <v>44320</v>
      </c>
      <c r="B2922" s="27">
        <v>44322</v>
      </c>
      <c r="C2922" t="s">
        <v>884</v>
      </c>
      <c r="D2922" s="27">
        <v>45061</v>
      </c>
      <c r="E2922" s="26">
        <v>7671700</v>
      </c>
      <c r="F2922" s="26">
        <f t="shared" si="45"/>
        <v>7.6717000000000004</v>
      </c>
      <c r="G2922" t="s">
        <v>396</v>
      </c>
    </row>
    <row r="2923" spans="1:7" x14ac:dyDescent="0.2">
      <c r="A2923" s="27">
        <v>44320</v>
      </c>
      <c r="B2923" s="27">
        <v>44322</v>
      </c>
      <c r="C2923" t="s">
        <v>697</v>
      </c>
      <c r="D2923" s="27">
        <v>45945</v>
      </c>
      <c r="E2923" s="26">
        <v>2615000</v>
      </c>
      <c r="F2923" s="26">
        <f t="shared" si="45"/>
        <v>2.6150000000000002</v>
      </c>
      <c r="G2923" t="s">
        <v>396</v>
      </c>
    </row>
    <row r="2924" spans="1:7" x14ac:dyDescent="0.2">
      <c r="A2924" s="27">
        <v>44320</v>
      </c>
      <c r="B2924" s="27">
        <v>44322</v>
      </c>
      <c r="C2924" t="s">
        <v>981</v>
      </c>
      <c r="D2924" s="27">
        <v>49018</v>
      </c>
      <c r="E2924" s="26">
        <v>2346600</v>
      </c>
      <c r="F2924" s="26">
        <f t="shared" si="45"/>
        <v>2.3466</v>
      </c>
      <c r="G2924" t="s">
        <v>396</v>
      </c>
    </row>
    <row r="2925" spans="1:7" x14ac:dyDescent="0.2">
      <c r="A2925" s="27">
        <v>44320</v>
      </c>
      <c r="B2925" s="27">
        <v>44322</v>
      </c>
      <c r="C2925" t="s">
        <v>337</v>
      </c>
      <c r="D2925" s="27">
        <v>50086</v>
      </c>
      <c r="E2925" s="26">
        <v>2596400</v>
      </c>
      <c r="F2925" s="26">
        <f t="shared" si="45"/>
        <v>2.5964</v>
      </c>
      <c r="G2925" t="s">
        <v>396</v>
      </c>
    </row>
    <row r="2926" spans="1:7" x14ac:dyDescent="0.2">
      <c r="A2926" s="27">
        <v>44320</v>
      </c>
      <c r="B2926" s="27">
        <v>44322</v>
      </c>
      <c r="C2926" t="s">
        <v>906</v>
      </c>
      <c r="D2926" s="27">
        <v>53615</v>
      </c>
      <c r="E2926" s="26">
        <v>2746000</v>
      </c>
      <c r="F2926" s="26">
        <f t="shared" si="45"/>
        <v>2.746</v>
      </c>
      <c r="G2926" t="s">
        <v>396</v>
      </c>
    </row>
    <row r="2927" spans="1:7" x14ac:dyDescent="0.2">
      <c r="A2927" s="27">
        <v>44327</v>
      </c>
      <c r="B2927" s="27">
        <v>44327</v>
      </c>
      <c r="C2927" t="s">
        <v>844</v>
      </c>
      <c r="D2927" s="27">
        <v>45580</v>
      </c>
      <c r="E2927" s="26">
        <v>500000</v>
      </c>
      <c r="F2927" s="26">
        <f t="shared" si="45"/>
        <v>0.5</v>
      </c>
      <c r="G2927" t="s">
        <v>396</v>
      </c>
    </row>
    <row r="2928" spans="1:7" x14ac:dyDescent="0.2">
      <c r="A2928" s="27">
        <v>44327</v>
      </c>
      <c r="B2928" s="27">
        <v>44327</v>
      </c>
      <c r="C2928" t="s">
        <v>332</v>
      </c>
      <c r="D2928" s="27">
        <v>46402</v>
      </c>
      <c r="E2928" s="26">
        <v>250000</v>
      </c>
      <c r="F2928" s="26">
        <f t="shared" si="45"/>
        <v>0.25</v>
      </c>
      <c r="G2928" t="s">
        <v>396</v>
      </c>
    </row>
    <row r="2929" spans="1:7" x14ac:dyDescent="0.2">
      <c r="A2929" s="27">
        <v>44337</v>
      </c>
      <c r="B2929" s="27">
        <v>44343</v>
      </c>
      <c r="C2929" t="s">
        <v>809</v>
      </c>
      <c r="D2929" s="27">
        <v>45439</v>
      </c>
      <c r="E2929" s="26">
        <v>3823194.7000000007</v>
      </c>
      <c r="F2929" s="26">
        <f t="shared" si="45"/>
        <v>3.8231947000000006</v>
      </c>
      <c r="G2929" t="s">
        <v>108</v>
      </c>
    </row>
    <row r="2930" spans="1:7" x14ac:dyDescent="0.2">
      <c r="A2930" s="27">
        <v>44337</v>
      </c>
      <c r="B2930" s="27">
        <v>44343</v>
      </c>
      <c r="C2930" t="s">
        <v>810</v>
      </c>
      <c r="D2930" s="27">
        <v>46169</v>
      </c>
      <c r="E2930" s="26">
        <v>6169845.2400000012</v>
      </c>
      <c r="F2930" s="26">
        <f t="shared" si="45"/>
        <v>6.1698452400000008</v>
      </c>
      <c r="G2930" t="s">
        <v>108</v>
      </c>
    </row>
    <row r="2931" spans="1:7" x14ac:dyDescent="0.2">
      <c r="A2931" s="27">
        <v>44337</v>
      </c>
      <c r="B2931" s="27">
        <v>44343</v>
      </c>
      <c r="C2931" t="s">
        <v>723</v>
      </c>
      <c r="D2931" s="27">
        <v>46900</v>
      </c>
      <c r="E2931" s="26">
        <v>158201.16000000003</v>
      </c>
      <c r="F2931" s="26">
        <f t="shared" si="45"/>
        <v>0.15820116000000004</v>
      </c>
      <c r="G2931" t="s">
        <v>108</v>
      </c>
    </row>
    <row r="2932" spans="1:7" x14ac:dyDescent="0.2">
      <c r="A2932" s="27">
        <v>44337</v>
      </c>
      <c r="B2932" s="27">
        <v>44343</v>
      </c>
      <c r="C2932" t="s">
        <v>1002</v>
      </c>
      <c r="D2932" s="27">
        <v>47995</v>
      </c>
      <c r="E2932" s="26">
        <v>2399384.2599999998</v>
      </c>
      <c r="F2932" s="26">
        <f t="shared" si="45"/>
        <v>2.3993842599999997</v>
      </c>
      <c r="G2932" t="s">
        <v>108</v>
      </c>
    </row>
    <row r="2933" spans="1:7" x14ac:dyDescent="0.2">
      <c r="A2933" s="27">
        <v>44337</v>
      </c>
      <c r="B2933" s="27">
        <v>44343</v>
      </c>
      <c r="C2933" t="s">
        <v>1003</v>
      </c>
      <c r="D2933" s="27">
        <v>49822</v>
      </c>
      <c r="E2933" s="26">
        <v>329585.75000000006</v>
      </c>
      <c r="F2933" s="26">
        <f t="shared" si="45"/>
        <v>0.32958575000000007</v>
      </c>
      <c r="G2933" t="s">
        <v>108</v>
      </c>
    </row>
    <row r="2934" spans="1:7" x14ac:dyDescent="0.2">
      <c r="A2934" s="27">
        <v>44337</v>
      </c>
      <c r="B2934" s="27">
        <v>44343</v>
      </c>
      <c r="C2934" t="s">
        <v>1004</v>
      </c>
      <c r="D2934" s="27">
        <v>51648</v>
      </c>
      <c r="E2934" s="26">
        <v>303218.89</v>
      </c>
      <c r="F2934" s="26">
        <f t="shared" si="45"/>
        <v>0.30321889000000002</v>
      </c>
      <c r="G2934" t="s">
        <v>108</v>
      </c>
    </row>
    <row r="2935" spans="1:7" x14ac:dyDescent="0.2">
      <c r="A2935" s="27">
        <v>44341</v>
      </c>
      <c r="B2935" s="27">
        <v>44344</v>
      </c>
      <c r="C2935" t="s">
        <v>1005</v>
      </c>
      <c r="D2935" s="27">
        <v>44434</v>
      </c>
      <c r="E2935" s="26">
        <v>1950000</v>
      </c>
      <c r="F2935" s="26">
        <f t="shared" si="45"/>
        <v>1.95</v>
      </c>
      <c r="G2935" t="s">
        <v>323</v>
      </c>
    </row>
    <row r="2936" spans="1:7" x14ac:dyDescent="0.2">
      <c r="A2936" s="27">
        <v>44341</v>
      </c>
      <c r="B2936" s="27">
        <v>44344</v>
      </c>
      <c r="C2936" t="s">
        <v>1006</v>
      </c>
      <c r="D2936" s="27">
        <v>44708</v>
      </c>
      <c r="E2936" s="26">
        <v>2050000</v>
      </c>
      <c r="F2936" s="26">
        <f t="shared" si="45"/>
        <v>2.0499999999999998</v>
      </c>
      <c r="G2936" t="s">
        <v>324</v>
      </c>
    </row>
    <row r="2937" spans="1:7" x14ac:dyDescent="0.2">
      <c r="A2937" s="27">
        <v>44341</v>
      </c>
      <c r="B2937" s="27">
        <v>44344</v>
      </c>
      <c r="C2937" t="s">
        <v>918</v>
      </c>
      <c r="D2937" s="27">
        <v>46127</v>
      </c>
      <c r="E2937" s="26">
        <v>28094600</v>
      </c>
      <c r="F2937" s="26">
        <f t="shared" si="45"/>
        <v>28.0946</v>
      </c>
      <c r="G2937" t="s">
        <v>103</v>
      </c>
    </row>
    <row r="2938" spans="1:7" x14ac:dyDescent="0.2">
      <c r="A2938" s="27">
        <v>44341</v>
      </c>
      <c r="B2938" s="27">
        <v>44344</v>
      </c>
      <c r="C2938" t="s">
        <v>919</v>
      </c>
      <c r="D2938" s="27">
        <v>47894</v>
      </c>
      <c r="E2938" s="26">
        <v>26233700</v>
      </c>
      <c r="F2938" s="26">
        <f t="shared" si="45"/>
        <v>26.233699999999999</v>
      </c>
      <c r="G2938" t="s">
        <v>103</v>
      </c>
    </row>
    <row r="2939" spans="1:7" x14ac:dyDescent="0.2">
      <c r="A2939" s="27">
        <v>44341</v>
      </c>
      <c r="B2939" s="27">
        <v>44344</v>
      </c>
      <c r="C2939" t="s">
        <v>974</v>
      </c>
      <c r="D2939" s="27">
        <v>49841</v>
      </c>
      <c r="E2939" s="26">
        <v>5022600</v>
      </c>
      <c r="F2939" s="26">
        <f t="shared" si="45"/>
        <v>5.0225999999999997</v>
      </c>
      <c r="G2939" t="s">
        <v>103</v>
      </c>
    </row>
    <row r="2940" spans="1:7" x14ac:dyDescent="0.2">
      <c r="A2940" s="27">
        <v>44341</v>
      </c>
      <c r="B2940" s="27">
        <v>44344</v>
      </c>
      <c r="C2940" t="s">
        <v>851</v>
      </c>
      <c r="D2940" s="27">
        <v>51241</v>
      </c>
      <c r="E2940" s="26">
        <v>10743400</v>
      </c>
      <c r="F2940" s="26">
        <f t="shared" si="45"/>
        <v>10.743399999999999</v>
      </c>
      <c r="G2940" t="s">
        <v>103</v>
      </c>
    </row>
    <row r="2941" spans="1:7" x14ac:dyDescent="0.2">
      <c r="A2941" s="27">
        <v>44341</v>
      </c>
      <c r="B2941" s="27">
        <v>44344</v>
      </c>
      <c r="C2941" t="s">
        <v>975</v>
      </c>
      <c r="D2941" s="27">
        <v>55380</v>
      </c>
      <c r="E2941" s="26">
        <v>4068900</v>
      </c>
      <c r="F2941" s="26">
        <f t="shared" si="45"/>
        <v>4.0689000000000002</v>
      </c>
      <c r="G2941" t="s">
        <v>103</v>
      </c>
    </row>
    <row r="2942" spans="1:7" x14ac:dyDescent="0.2">
      <c r="A2942" s="27">
        <v>44349</v>
      </c>
      <c r="B2942" s="27">
        <v>44351</v>
      </c>
      <c r="C2942" t="s">
        <v>1007</v>
      </c>
      <c r="D2942" s="27">
        <v>44533</v>
      </c>
      <c r="E2942" s="26">
        <v>1215000</v>
      </c>
      <c r="F2942" s="26">
        <f t="shared" si="45"/>
        <v>1.2150000000000001</v>
      </c>
      <c r="G2942" t="s">
        <v>397</v>
      </c>
    </row>
    <row r="2943" spans="1:7" x14ac:dyDescent="0.2">
      <c r="A2943" s="27">
        <v>44349</v>
      </c>
      <c r="B2943" s="27">
        <v>44351</v>
      </c>
      <c r="C2943" t="s">
        <v>884</v>
      </c>
      <c r="D2943" s="27">
        <v>45061</v>
      </c>
      <c r="E2943" s="26">
        <v>13595000</v>
      </c>
      <c r="F2943" s="26">
        <f t="shared" si="45"/>
        <v>13.595000000000001</v>
      </c>
      <c r="G2943" t="s">
        <v>396</v>
      </c>
    </row>
    <row r="2944" spans="1:7" x14ac:dyDescent="0.2">
      <c r="A2944" s="27">
        <v>44349</v>
      </c>
      <c r="B2944" s="27">
        <v>44351</v>
      </c>
      <c r="C2944" t="s">
        <v>697</v>
      </c>
      <c r="D2944" s="27">
        <v>45945</v>
      </c>
      <c r="E2944" s="26">
        <v>12423000</v>
      </c>
      <c r="F2944" s="26">
        <f t="shared" si="45"/>
        <v>12.423</v>
      </c>
      <c r="G2944" t="s">
        <v>396</v>
      </c>
    </row>
    <row r="2945" spans="1:7" x14ac:dyDescent="0.2">
      <c r="A2945" s="27">
        <v>44349</v>
      </c>
      <c r="B2945" s="27">
        <v>44351</v>
      </c>
      <c r="C2945" t="s">
        <v>1008</v>
      </c>
      <c r="D2945" s="27">
        <v>46949</v>
      </c>
      <c r="E2945" s="26">
        <v>6973000</v>
      </c>
      <c r="F2945" s="26">
        <f t="shared" si="45"/>
        <v>6.9729999999999999</v>
      </c>
      <c r="G2945" t="s">
        <v>396</v>
      </c>
    </row>
    <row r="2946" spans="1:7" x14ac:dyDescent="0.2">
      <c r="A2946" s="27">
        <v>44349</v>
      </c>
      <c r="B2946" s="27">
        <v>44351</v>
      </c>
      <c r="C2946" t="s">
        <v>981</v>
      </c>
      <c r="D2946" s="27">
        <v>49018</v>
      </c>
      <c r="E2946" s="26">
        <v>4715400</v>
      </c>
      <c r="F2946" s="26">
        <f t="shared" si="45"/>
        <v>4.7153999999999998</v>
      </c>
      <c r="G2946" t="s">
        <v>396</v>
      </c>
    </row>
    <row r="2947" spans="1:7" x14ac:dyDescent="0.2">
      <c r="A2947" s="27">
        <v>44349</v>
      </c>
      <c r="B2947" s="27">
        <v>44351</v>
      </c>
      <c r="C2947" t="s">
        <v>906</v>
      </c>
      <c r="D2947" s="27">
        <v>53615</v>
      </c>
      <c r="E2947" s="26">
        <v>5724500</v>
      </c>
      <c r="F2947" s="26">
        <f t="shared" ref="F2947:F3010" si="46">E2947/1000000</f>
        <v>5.7244999999999999</v>
      </c>
      <c r="G2947" t="s">
        <v>396</v>
      </c>
    </row>
    <row r="2948" spans="1:7" x14ac:dyDescent="0.2">
      <c r="A2948" s="27">
        <v>44350</v>
      </c>
      <c r="B2948" s="27">
        <v>44354</v>
      </c>
      <c r="C2948" t="s">
        <v>831</v>
      </c>
      <c r="D2948" s="27">
        <v>47741</v>
      </c>
      <c r="E2948" s="26">
        <v>3000000</v>
      </c>
      <c r="F2948" s="26">
        <f t="shared" si="46"/>
        <v>3</v>
      </c>
      <c r="G2948" t="s">
        <v>103</v>
      </c>
    </row>
    <row r="2949" spans="1:7" x14ac:dyDescent="0.2">
      <c r="A2949" s="27">
        <v>44350</v>
      </c>
      <c r="B2949" s="27">
        <v>44354</v>
      </c>
      <c r="C2949" t="s">
        <v>619</v>
      </c>
      <c r="D2949" s="27">
        <v>48441</v>
      </c>
      <c r="E2949" s="26">
        <v>3000000</v>
      </c>
      <c r="F2949" s="26">
        <f t="shared" si="46"/>
        <v>3</v>
      </c>
      <c r="G2949" t="s">
        <v>103</v>
      </c>
    </row>
    <row r="2950" spans="1:7" x14ac:dyDescent="0.2">
      <c r="A2950" s="27">
        <v>44350</v>
      </c>
      <c r="B2950" s="27">
        <v>44356</v>
      </c>
      <c r="C2950" t="s">
        <v>1009</v>
      </c>
      <c r="D2950" s="27">
        <v>45086</v>
      </c>
      <c r="E2950" s="26">
        <v>24141</v>
      </c>
      <c r="F2950" s="26">
        <f t="shared" si="46"/>
        <v>2.4140999999999999E-2</v>
      </c>
      <c r="G2950" t="s">
        <v>970</v>
      </c>
    </row>
    <row r="2951" spans="1:7" x14ac:dyDescent="0.2">
      <c r="A2951" s="27">
        <v>44355</v>
      </c>
      <c r="B2951" s="27">
        <v>44357</v>
      </c>
      <c r="C2951" t="s">
        <v>928</v>
      </c>
      <c r="D2951" s="27">
        <v>44434</v>
      </c>
      <c r="E2951" s="26">
        <v>1770000</v>
      </c>
      <c r="F2951" s="26">
        <f t="shared" si="46"/>
        <v>1.77</v>
      </c>
      <c r="G2951" t="s">
        <v>324</v>
      </c>
    </row>
    <row r="2952" spans="1:7" x14ac:dyDescent="0.2">
      <c r="A2952" s="27">
        <v>44355</v>
      </c>
      <c r="B2952" s="27">
        <v>44357</v>
      </c>
      <c r="C2952" t="s">
        <v>1006</v>
      </c>
      <c r="D2952" s="27">
        <v>44708</v>
      </c>
      <c r="E2952" s="26">
        <v>1470000</v>
      </c>
      <c r="F2952" s="26">
        <f t="shared" si="46"/>
        <v>1.47</v>
      </c>
      <c r="G2952" t="s">
        <v>324</v>
      </c>
    </row>
    <row r="2953" spans="1:7" x14ac:dyDescent="0.2">
      <c r="A2953" s="27">
        <v>44355</v>
      </c>
      <c r="B2953" s="27">
        <v>44357</v>
      </c>
      <c r="C2953" t="s">
        <v>918</v>
      </c>
      <c r="D2953" s="27">
        <v>46127</v>
      </c>
      <c r="E2953" s="26">
        <v>20423500</v>
      </c>
      <c r="F2953" s="26">
        <f t="shared" si="46"/>
        <v>20.423500000000001</v>
      </c>
      <c r="G2953" t="s">
        <v>103</v>
      </c>
    </row>
    <row r="2954" spans="1:7" x14ac:dyDescent="0.2">
      <c r="A2954" s="27">
        <v>44355</v>
      </c>
      <c r="B2954" s="27">
        <v>44357</v>
      </c>
      <c r="C2954" t="s">
        <v>919</v>
      </c>
      <c r="D2954" s="27">
        <v>47894</v>
      </c>
      <c r="E2954" s="26">
        <v>33746700</v>
      </c>
      <c r="F2954" s="26">
        <f t="shared" si="46"/>
        <v>33.746699999999997</v>
      </c>
      <c r="G2954" t="s">
        <v>103</v>
      </c>
    </row>
    <row r="2955" spans="1:7" x14ac:dyDescent="0.2">
      <c r="A2955" s="27">
        <v>44355</v>
      </c>
      <c r="B2955" s="27">
        <v>44357</v>
      </c>
      <c r="C2955" t="s">
        <v>974</v>
      </c>
      <c r="D2955" s="27">
        <v>49841</v>
      </c>
      <c r="E2955" s="26">
        <v>3410700</v>
      </c>
      <c r="F2955" s="26">
        <f t="shared" si="46"/>
        <v>3.4106999999999998</v>
      </c>
      <c r="G2955" t="s">
        <v>103</v>
      </c>
    </row>
    <row r="2956" spans="1:7" x14ac:dyDescent="0.2">
      <c r="A2956" s="27">
        <v>44355</v>
      </c>
      <c r="B2956" s="27">
        <v>44357</v>
      </c>
      <c r="C2956" t="s">
        <v>851</v>
      </c>
      <c r="D2956" s="27">
        <v>51241</v>
      </c>
      <c r="E2956" s="26">
        <v>13701100</v>
      </c>
      <c r="F2956" s="26">
        <f t="shared" si="46"/>
        <v>13.7011</v>
      </c>
      <c r="G2956" t="s">
        <v>103</v>
      </c>
    </row>
    <row r="2957" spans="1:7" x14ac:dyDescent="0.2">
      <c r="A2957" s="27">
        <v>44355</v>
      </c>
      <c r="B2957" s="27">
        <v>44357</v>
      </c>
      <c r="C2957" t="s">
        <v>975</v>
      </c>
      <c r="D2957" s="27">
        <v>55380</v>
      </c>
      <c r="E2957" s="26">
        <v>3935300</v>
      </c>
      <c r="F2957" s="26">
        <f t="shared" si="46"/>
        <v>3.9352999999999998</v>
      </c>
      <c r="G2957" t="s">
        <v>103</v>
      </c>
    </row>
    <row r="2958" spans="1:7" x14ac:dyDescent="0.2">
      <c r="A2958" s="27">
        <v>44362</v>
      </c>
      <c r="B2958" s="27">
        <v>44364</v>
      </c>
      <c r="C2958" t="s">
        <v>1007</v>
      </c>
      <c r="D2958" s="27">
        <v>44533</v>
      </c>
      <c r="E2958" s="26">
        <v>1740000</v>
      </c>
      <c r="F2958" s="26">
        <f t="shared" si="46"/>
        <v>1.74</v>
      </c>
      <c r="G2958" t="s">
        <v>397</v>
      </c>
    </row>
    <row r="2959" spans="1:7" x14ac:dyDescent="0.2">
      <c r="A2959" s="27">
        <v>44362</v>
      </c>
      <c r="B2959" s="27">
        <v>44364</v>
      </c>
      <c r="C2959" t="s">
        <v>884</v>
      </c>
      <c r="D2959" s="27">
        <v>45061</v>
      </c>
      <c r="E2959" s="26">
        <v>19900500</v>
      </c>
      <c r="F2959" s="26">
        <f t="shared" si="46"/>
        <v>19.900500000000001</v>
      </c>
      <c r="G2959" t="s">
        <v>396</v>
      </c>
    </row>
    <row r="2960" spans="1:7" x14ac:dyDescent="0.2">
      <c r="A2960" s="27">
        <v>44362</v>
      </c>
      <c r="B2960" s="27">
        <v>44364</v>
      </c>
      <c r="C2960" t="s">
        <v>697</v>
      </c>
      <c r="D2960" s="27">
        <v>45945</v>
      </c>
      <c r="E2960" s="26">
        <v>12745000</v>
      </c>
      <c r="F2960" s="26">
        <f t="shared" si="46"/>
        <v>12.744999999999999</v>
      </c>
      <c r="G2960" t="s">
        <v>396</v>
      </c>
    </row>
    <row r="2961" spans="1:7" x14ac:dyDescent="0.2">
      <c r="A2961" s="27">
        <v>44362</v>
      </c>
      <c r="B2961" s="27">
        <v>44364</v>
      </c>
      <c r="C2961" t="s">
        <v>981</v>
      </c>
      <c r="D2961" s="27">
        <v>49018</v>
      </c>
      <c r="E2961" s="26">
        <v>5454700</v>
      </c>
      <c r="F2961" s="26">
        <f t="shared" si="46"/>
        <v>5.4546999999999999</v>
      </c>
      <c r="G2961" t="s">
        <v>396</v>
      </c>
    </row>
    <row r="2962" spans="1:7" x14ac:dyDescent="0.2">
      <c r="A2962" s="27">
        <v>44362</v>
      </c>
      <c r="B2962" s="27">
        <v>44364</v>
      </c>
      <c r="C2962" t="s">
        <v>337</v>
      </c>
      <c r="D2962" s="27">
        <v>50086</v>
      </c>
      <c r="E2962" s="26">
        <v>2919300</v>
      </c>
      <c r="F2962" s="26">
        <f t="shared" si="46"/>
        <v>2.9192999999999998</v>
      </c>
      <c r="G2962" t="s">
        <v>396</v>
      </c>
    </row>
    <row r="2963" spans="1:7" x14ac:dyDescent="0.2">
      <c r="A2963" s="27">
        <v>44362</v>
      </c>
      <c r="B2963" s="27">
        <v>44364</v>
      </c>
      <c r="C2963" t="s">
        <v>906</v>
      </c>
      <c r="D2963" s="27">
        <v>53615</v>
      </c>
      <c r="E2963" s="26">
        <v>3915000</v>
      </c>
      <c r="F2963" s="26">
        <f t="shared" si="46"/>
        <v>3.915</v>
      </c>
      <c r="G2963" t="s">
        <v>396</v>
      </c>
    </row>
    <row r="2964" spans="1:7" x14ac:dyDescent="0.2">
      <c r="A2964" s="27">
        <v>44369</v>
      </c>
      <c r="B2964" s="27">
        <v>44371</v>
      </c>
      <c r="C2964" t="s">
        <v>1010</v>
      </c>
      <c r="D2964" s="27">
        <v>44461</v>
      </c>
      <c r="E2964" s="26">
        <v>2105000</v>
      </c>
      <c r="F2964" s="26">
        <f t="shared" si="46"/>
        <v>2.105</v>
      </c>
      <c r="G2964" t="s">
        <v>323</v>
      </c>
    </row>
    <row r="2965" spans="1:7" x14ac:dyDescent="0.2">
      <c r="A2965" s="27">
        <v>44369</v>
      </c>
      <c r="B2965" s="27">
        <v>44371</v>
      </c>
      <c r="C2965" t="s">
        <v>992</v>
      </c>
      <c r="D2965" s="27">
        <v>44651</v>
      </c>
      <c r="E2965" s="26">
        <v>1970000</v>
      </c>
      <c r="F2965" s="26">
        <f t="shared" si="46"/>
        <v>1.97</v>
      </c>
      <c r="G2965" t="s">
        <v>324</v>
      </c>
    </row>
    <row r="2966" spans="1:7" x14ac:dyDescent="0.2">
      <c r="A2966" s="27">
        <v>44369</v>
      </c>
      <c r="B2966" s="27">
        <v>44371</v>
      </c>
      <c r="C2966" t="s">
        <v>918</v>
      </c>
      <c r="D2966" s="27">
        <v>46127</v>
      </c>
      <c r="E2966" s="26">
        <v>24291000</v>
      </c>
      <c r="F2966" s="26">
        <f t="shared" si="46"/>
        <v>24.291</v>
      </c>
      <c r="G2966" t="s">
        <v>103</v>
      </c>
    </row>
    <row r="2967" spans="1:7" x14ac:dyDescent="0.2">
      <c r="A2967" s="27">
        <v>44369</v>
      </c>
      <c r="B2967" s="27">
        <v>44371</v>
      </c>
      <c r="C2967" t="s">
        <v>919</v>
      </c>
      <c r="D2967" s="27">
        <v>47894</v>
      </c>
      <c r="E2967" s="26">
        <v>27810500</v>
      </c>
      <c r="F2967" s="26">
        <f t="shared" si="46"/>
        <v>27.810500000000001</v>
      </c>
      <c r="G2967" t="s">
        <v>103</v>
      </c>
    </row>
    <row r="2968" spans="1:7" x14ac:dyDescent="0.2">
      <c r="A2968" s="27">
        <v>44369</v>
      </c>
      <c r="B2968" s="27">
        <v>44371</v>
      </c>
      <c r="C2968" t="s">
        <v>974</v>
      </c>
      <c r="D2968" s="27">
        <v>49841</v>
      </c>
      <c r="E2968" s="26">
        <v>2316300</v>
      </c>
      <c r="F2968" s="26">
        <f t="shared" si="46"/>
        <v>2.3163</v>
      </c>
      <c r="G2968" t="s">
        <v>103</v>
      </c>
    </row>
    <row r="2969" spans="1:7" x14ac:dyDescent="0.2">
      <c r="A2969" s="27">
        <v>44369</v>
      </c>
      <c r="B2969" s="27">
        <v>44371</v>
      </c>
      <c r="C2969" t="s">
        <v>851</v>
      </c>
      <c r="D2969" s="27">
        <v>51241</v>
      </c>
      <c r="E2969" s="26">
        <v>9288500</v>
      </c>
      <c r="F2969" s="26">
        <f t="shared" si="46"/>
        <v>9.2885000000000009</v>
      </c>
      <c r="G2969" t="s">
        <v>103</v>
      </c>
    </row>
    <row r="2970" spans="1:7" x14ac:dyDescent="0.2">
      <c r="A2970" s="27">
        <v>44369</v>
      </c>
      <c r="B2970" s="27">
        <v>44371</v>
      </c>
      <c r="C2970" t="s">
        <v>975</v>
      </c>
      <c r="D2970" s="27">
        <v>55380</v>
      </c>
      <c r="E2970" s="26">
        <v>2171300</v>
      </c>
      <c r="F2970" s="26">
        <f t="shared" si="46"/>
        <v>2.1713</v>
      </c>
      <c r="G2970" t="s">
        <v>103</v>
      </c>
    </row>
    <row r="2971" spans="1:7" x14ac:dyDescent="0.2">
      <c r="A2971" s="27">
        <v>44376</v>
      </c>
      <c r="B2971" s="27">
        <v>44378</v>
      </c>
      <c r="C2971" t="s">
        <v>1007</v>
      </c>
      <c r="D2971" s="27">
        <v>44533</v>
      </c>
      <c r="E2971" s="26">
        <v>1580000</v>
      </c>
      <c r="F2971" s="26">
        <f t="shared" si="46"/>
        <v>1.58</v>
      </c>
      <c r="G2971" t="s">
        <v>397</v>
      </c>
    </row>
    <row r="2972" spans="1:7" x14ac:dyDescent="0.2">
      <c r="A2972" s="27">
        <v>44376</v>
      </c>
      <c r="B2972" s="27">
        <v>44378</v>
      </c>
      <c r="C2972" t="s">
        <v>884</v>
      </c>
      <c r="D2972" s="27">
        <v>45061</v>
      </c>
      <c r="E2972" s="26">
        <v>18654000</v>
      </c>
      <c r="F2972" s="26">
        <f t="shared" si="46"/>
        <v>18.654</v>
      </c>
      <c r="G2972" t="s">
        <v>396</v>
      </c>
    </row>
    <row r="2973" spans="1:7" x14ac:dyDescent="0.2">
      <c r="A2973" s="27">
        <v>44376</v>
      </c>
      <c r="B2973" s="27">
        <v>44378</v>
      </c>
      <c r="C2973" t="s">
        <v>697</v>
      </c>
      <c r="D2973" s="27">
        <v>45945</v>
      </c>
      <c r="E2973" s="26">
        <v>9694700</v>
      </c>
      <c r="F2973" s="26">
        <f t="shared" si="46"/>
        <v>9.6946999999999992</v>
      </c>
      <c r="G2973" t="s">
        <v>396</v>
      </c>
    </row>
    <row r="2974" spans="1:7" x14ac:dyDescent="0.2">
      <c r="A2974" s="27">
        <v>44376</v>
      </c>
      <c r="B2974" s="27">
        <v>44378</v>
      </c>
      <c r="C2974" t="s">
        <v>1008</v>
      </c>
      <c r="D2974" s="27">
        <v>46949</v>
      </c>
      <c r="E2974" s="26">
        <v>5692000</v>
      </c>
      <c r="F2974" s="26">
        <f t="shared" si="46"/>
        <v>5.6920000000000002</v>
      </c>
      <c r="G2974" t="s">
        <v>396</v>
      </c>
    </row>
    <row r="2975" spans="1:7" x14ac:dyDescent="0.2">
      <c r="A2975" s="27">
        <v>44376</v>
      </c>
      <c r="B2975" s="27">
        <v>44378</v>
      </c>
      <c r="C2975" t="s">
        <v>981</v>
      </c>
      <c r="D2975" s="27">
        <v>49018</v>
      </c>
      <c r="E2975" s="26">
        <v>6668600</v>
      </c>
      <c r="F2975" s="26">
        <f t="shared" si="46"/>
        <v>6.6685999999999996</v>
      </c>
      <c r="G2975" t="s">
        <v>396</v>
      </c>
    </row>
    <row r="2976" spans="1:7" x14ac:dyDescent="0.2">
      <c r="A2976" s="27">
        <v>44376</v>
      </c>
      <c r="B2976" s="27">
        <v>44378</v>
      </c>
      <c r="C2976" t="s">
        <v>906</v>
      </c>
      <c r="D2976" s="27">
        <v>53615</v>
      </c>
      <c r="E2976" s="26">
        <v>6395500</v>
      </c>
      <c r="F2976" s="26">
        <f t="shared" si="46"/>
        <v>6.3955000000000002</v>
      </c>
      <c r="G2976" t="s">
        <v>396</v>
      </c>
    </row>
    <row r="2977" spans="1:7" x14ac:dyDescent="0.2">
      <c r="A2977" s="27">
        <v>44383</v>
      </c>
      <c r="B2977" s="27">
        <v>44385</v>
      </c>
      <c r="C2977" t="s">
        <v>936</v>
      </c>
      <c r="D2977" s="27">
        <v>44476</v>
      </c>
      <c r="E2977" s="26">
        <v>3550000</v>
      </c>
      <c r="F2977" s="26">
        <f t="shared" si="46"/>
        <v>3.55</v>
      </c>
      <c r="G2977" t="s">
        <v>324</v>
      </c>
    </row>
    <row r="2978" spans="1:7" x14ac:dyDescent="0.2">
      <c r="A2978" s="27">
        <v>44383</v>
      </c>
      <c r="B2978" s="27">
        <v>44385</v>
      </c>
      <c r="C2978" t="s">
        <v>1011</v>
      </c>
      <c r="D2978" s="27">
        <v>44749</v>
      </c>
      <c r="E2978" s="26">
        <v>3250000</v>
      </c>
      <c r="F2978" s="26">
        <f t="shared" si="46"/>
        <v>3.25</v>
      </c>
      <c r="G2978" t="s">
        <v>324</v>
      </c>
    </row>
    <row r="2979" spans="1:7" x14ac:dyDescent="0.2">
      <c r="A2979" s="27">
        <v>44383</v>
      </c>
      <c r="B2979" s="27">
        <v>44385</v>
      </c>
      <c r="C2979" t="s">
        <v>1012</v>
      </c>
      <c r="D2979" s="27">
        <v>46492</v>
      </c>
      <c r="E2979" s="26">
        <v>22687400</v>
      </c>
      <c r="F2979" s="26">
        <f t="shared" si="46"/>
        <v>22.6874</v>
      </c>
      <c r="G2979" t="s">
        <v>103</v>
      </c>
    </row>
    <row r="2980" spans="1:7" x14ac:dyDescent="0.2">
      <c r="A2980" s="27">
        <v>44383</v>
      </c>
      <c r="B2980" s="27">
        <v>44385</v>
      </c>
      <c r="C2980" t="s">
        <v>1013</v>
      </c>
      <c r="D2980" s="27">
        <v>48319</v>
      </c>
      <c r="E2980" s="26">
        <v>33975200</v>
      </c>
      <c r="F2980" s="26">
        <f t="shared" si="46"/>
        <v>33.975200000000001</v>
      </c>
      <c r="G2980" t="s">
        <v>103</v>
      </c>
    </row>
    <row r="2981" spans="1:7" x14ac:dyDescent="0.2">
      <c r="A2981" s="27">
        <v>44383</v>
      </c>
      <c r="B2981" s="27">
        <v>44385</v>
      </c>
      <c r="C2981" t="s">
        <v>974</v>
      </c>
      <c r="D2981" s="27">
        <v>49841</v>
      </c>
      <c r="E2981" s="26">
        <v>2883500</v>
      </c>
      <c r="F2981" s="26">
        <f t="shared" si="46"/>
        <v>2.8835000000000002</v>
      </c>
      <c r="G2981" t="s">
        <v>103</v>
      </c>
    </row>
    <row r="2982" spans="1:7" x14ac:dyDescent="0.2">
      <c r="A2982" s="27">
        <v>44383</v>
      </c>
      <c r="B2982" s="27">
        <v>44385</v>
      </c>
      <c r="C2982" t="s">
        <v>1014</v>
      </c>
      <c r="D2982" s="27">
        <v>52032</v>
      </c>
      <c r="E2982" s="26">
        <v>15136600</v>
      </c>
      <c r="F2982" s="26">
        <f t="shared" si="46"/>
        <v>15.1366</v>
      </c>
      <c r="G2982" t="s">
        <v>103</v>
      </c>
    </row>
    <row r="2983" spans="1:7" x14ac:dyDescent="0.2">
      <c r="A2983" s="27">
        <v>44383</v>
      </c>
      <c r="B2983" s="27">
        <v>44385</v>
      </c>
      <c r="C2983" t="s">
        <v>975</v>
      </c>
      <c r="D2983" s="27">
        <v>55380</v>
      </c>
      <c r="E2983" s="26">
        <v>1919800</v>
      </c>
      <c r="F2983" s="26">
        <f t="shared" si="46"/>
        <v>1.9198</v>
      </c>
      <c r="G2983" t="s">
        <v>103</v>
      </c>
    </row>
    <row r="2984" spans="1:7" x14ac:dyDescent="0.2">
      <c r="A2984" s="27">
        <v>44390</v>
      </c>
      <c r="B2984" s="27">
        <v>44392</v>
      </c>
      <c r="C2984" t="s">
        <v>1015</v>
      </c>
      <c r="D2984" s="27">
        <v>44575</v>
      </c>
      <c r="E2984" s="26">
        <v>8110000</v>
      </c>
      <c r="F2984" s="26">
        <f t="shared" si="46"/>
        <v>8.11</v>
      </c>
      <c r="G2984" t="s">
        <v>397</v>
      </c>
    </row>
    <row r="2985" spans="1:7" x14ac:dyDescent="0.2">
      <c r="A2985" s="27">
        <v>44390</v>
      </c>
      <c r="B2985" s="27">
        <v>44392</v>
      </c>
      <c r="C2985" t="s">
        <v>884</v>
      </c>
      <c r="D2985" s="27">
        <v>45061</v>
      </c>
      <c r="E2985" s="26">
        <v>15446000</v>
      </c>
      <c r="F2985" s="26">
        <f t="shared" si="46"/>
        <v>15.446</v>
      </c>
      <c r="G2985" t="s">
        <v>396</v>
      </c>
    </row>
    <row r="2986" spans="1:7" x14ac:dyDescent="0.2">
      <c r="A2986" s="27">
        <v>44390</v>
      </c>
      <c r="B2986" s="27">
        <v>44392</v>
      </c>
      <c r="C2986" t="s">
        <v>697</v>
      </c>
      <c r="D2986" s="27">
        <v>45945</v>
      </c>
      <c r="E2986" s="26">
        <v>10501000</v>
      </c>
      <c r="F2986" s="26">
        <f t="shared" si="46"/>
        <v>10.500999999999999</v>
      </c>
      <c r="G2986" t="s">
        <v>396</v>
      </c>
    </row>
    <row r="2987" spans="1:7" x14ac:dyDescent="0.2">
      <c r="A2987" s="27">
        <v>44390</v>
      </c>
      <c r="B2987" s="27">
        <v>44392</v>
      </c>
      <c r="C2987" t="s">
        <v>981</v>
      </c>
      <c r="D2987" s="27">
        <v>49018</v>
      </c>
      <c r="E2987" s="26">
        <v>8629800</v>
      </c>
      <c r="F2987" s="26">
        <f t="shared" si="46"/>
        <v>8.6297999999999995</v>
      </c>
      <c r="G2987" t="s">
        <v>396</v>
      </c>
    </row>
    <row r="2988" spans="1:7" x14ac:dyDescent="0.2">
      <c r="A2988" s="27">
        <v>44390</v>
      </c>
      <c r="B2988" s="27">
        <v>44392</v>
      </c>
      <c r="C2988" t="s">
        <v>337</v>
      </c>
      <c r="D2988" s="27">
        <v>50086</v>
      </c>
      <c r="E2988" s="26">
        <v>3087000</v>
      </c>
      <c r="F2988" s="26">
        <f t="shared" si="46"/>
        <v>3.0870000000000002</v>
      </c>
      <c r="G2988" t="s">
        <v>396</v>
      </c>
    </row>
    <row r="2989" spans="1:7" x14ac:dyDescent="0.2">
      <c r="A2989" s="27">
        <v>44390</v>
      </c>
      <c r="B2989" s="27">
        <v>44392</v>
      </c>
      <c r="C2989" t="s">
        <v>906</v>
      </c>
      <c r="D2989" s="27">
        <v>53615</v>
      </c>
      <c r="E2989" s="26">
        <v>5335000</v>
      </c>
      <c r="F2989" s="26">
        <f t="shared" si="46"/>
        <v>5.335</v>
      </c>
      <c r="G2989" t="s">
        <v>396</v>
      </c>
    </row>
    <row r="2990" spans="1:7" x14ac:dyDescent="0.2">
      <c r="A2990" s="27">
        <v>44396</v>
      </c>
      <c r="B2990" s="27">
        <v>44399</v>
      </c>
      <c r="C2990" t="s">
        <v>1016</v>
      </c>
      <c r="D2990" s="27">
        <v>45117</v>
      </c>
      <c r="E2990" s="26">
        <v>7500118</v>
      </c>
      <c r="F2990" s="26">
        <f t="shared" si="46"/>
        <v>7.5001179999999996</v>
      </c>
      <c r="G2990" t="s">
        <v>504</v>
      </c>
    </row>
    <row r="2991" spans="1:7" x14ac:dyDescent="0.2">
      <c r="A2991" s="27">
        <v>44398</v>
      </c>
      <c r="B2991" s="27">
        <v>44400</v>
      </c>
      <c r="C2991" t="s">
        <v>1017</v>
      </c>
      <c r="D2991" s="27">
        <v>44490</v>
      </c>
      <c r="E2991" s="26">
        <v>7660000</v>
      </c>
      <c r="F2991" s="26">
        <f t="shared" si="46"/>
        <v>7.66</v>
      </c>
      <c r="G2991" t="s">
        <v>323</v>
      </c>
    </row>
    <row r="2992" spans="1:7" x14ac:dyDescent="0.2">
      <c r="A2992" s="27">
        <v>44398</v>
      </c>
      <c r="B2992" s="27">
        <v>44400</v>
      </c>
      <c r="C2992" t="s">
        <v>992</v>
      </c>
      <c r="D2992" s="27">
        <v>44651</v>
      </c>
      <c r="E2992" s="26">
        <v>7590000</v>
      </c>
      <c r="F2992" s="26">
        <f t="shared" si="46"/>
        <v>7.59</v>
      </c>
      <c r="G2992" t="s">
        <v>324</v>
      </c>
    </row>
    <row r="2993" spans="1:7" x14ac:dyDescent="0.2">
      <c r="A2993" s="27">
        <v>44398</v>
      </c>
      <c r="B2993" s="27">
        <v>44400</v>
      </c>
      <c r="C2993" t="s">
        <v>1012</v>
      </c>
      <c r="D2993" s="27">
        <v>46492</v>
      </c>
      <c r="E2993" s="26">
        <v>24280500</v>
      </c>
      <c r="F2993" s="26">
        <f t="shared" si="46"/>
        <v>24.2805</v>
      </c>
      <c r="G2993" t="s">
        <v>103</v>
      </c>
    </row>
    <row r="2994" spans="1:7" x14ac:dyDescent="0.2">
      <c r="A2994" s="27">
        <v>44398</v>
      </c>
      <c r="B2994" s="27">
        <v>44400</v>
      </c>
      <c r="C2994" t="s">
        <v>1013</v>
      </c>
      <c r="D2994" s="27">
        <v>48319</v>
      </c>
      <c r="E2994" s="26">
        <v>30819400</v>
      </c>
      <c r="F2994" s="26">
        <f t="shared" si="46"/>
        <v>30.819400000000002</v>
      </c>
      <c r="G2994" t="s">
        <v>103</v>
      </c>
    </row>
    <row r="2995" spans="1:7" x14ac:dyDescent="0.2">
      <c r="A2995" s="27">
        <v>44398</v>
      </c>
      <c r="B2995" s="27">
        <v>44400</v>
      </c>
      <c r="C2995" t="s">
        <v>974</v>
      </c>
      <c r="D2995" s="27">
        <v>49841</v>
      </c>
      <c r="E2995" s="26">
        <v>2874600</v>
      </c>
      <c r="F2995" s="26">
        <f t="shared" si="46"/>
        <v>2.8746</v>
      </c>
      <c r="G2995" t="s">
        <v>103</v>
      </c>
    </row>
    <row r="2996" spans="1:7" x14ac:dyDescent="0.2">
      <c r="A2996" s="27">
        <v>44398</v>
      </c>
      <c r="B2996" s="27">
        <v>44400</v>
      </c>
      <c r="C2996" t="s">
        <v>1014</v>
      </c>
      <c r="D2996" s="27">
        <v>52032</v>
      </c>
      <c r="E2996" s="26">
        <v>19873700</v>
      </c>
      <c r="F2996" s="26">
        <f t="shared" si="46"/>
        <v>19.873699999999999</v>
      </c>
      <c r="G2996" t="s">
        <v>103</v>
      </c>
    </row>
    <row r="2997" spans="1:7" x14ac:dyDescent="0.2">
      <c r="A2997" s="27">
        <v>44398</v>
      </c>
      <c r="B2997" s="27">
        <v>44400</v>
      </c>
      <c r="C2997" t="s">
        <v>975</v>
      </c>
      <c r="D2997" s="27">
        <v>55380</v>
      </c>
      <c r="E2997" s="26">
        <v>2452400</v>
      </c>
      <c r="F2997" s="26">
        <f t="shared" si="46"/>
        <v>2.4523999999999999</v>
      </c>
      <c r="G2997" t="s">
        <v>103</v>
      </c>
    </row>
    <row r="2998" spans="1:7" x14ac:dyDescent="0.2">
      <c r="A2998" s="27">
        <v>44398</v>
      </c>
      <c r="B2998" s="27">
        <v>44405</v>
      </c>
      <c r="C2998" t="s">
        <v>1018</v>
      </c>
      <c r="D2998" s="27">
        <v>48057</v>
      </c>
      <c r="E2998" s="26">
        <v>35648605.199000001</v>
      </c>
      <c r="F2998" s="26">
        <f t="shared" si="46"/>
        <v>35.648605199000002</v>
      </c>
      <c r="G2998" t="s">
        <v>765</v>
      </c>
    </row>
    <row r="2999" spans="1:7" x14ac:dyDescent="0.2">
      <c r="A2999" s="27">
        <v>44398</v>
      </c>
      <c r="B2999" s="27">
        <v>44405</v>
      </c>
      <c r="C2999" t="s">
        <v>977</v>
      </c>
      <c r="D2999" s="27">
        <v>55224</v>
      </c>
      <c r="E2999" s="26">
        <v>35413361.795000002</v>
      </c>
      <c r="F2999" s="26">
        <f t="shared" si="46"/>
        <v>35.413361795</v>
      </c>
      <c r="G2999" t="s">
        <v>1048</v>
      </c>
    </row>
    <row r="3000" spans="1:7" x14ac:dyDescent="0.2">
      <c r="A3000" s="27">
        <v>44398</v>
      </c>
      <c r="B3000" s="27">
        <v>44405</v>
      </c>
      <c r="C3000" t="s">
        <v>978</v>
      </c>
      <c r="D3000" s="27">
        <v>62529</v>
      </c>
      <c r="E3000" s="26">
        <v>15255033.43</v>
      </c>
      <c r="F3000" s="26">
        <f t="shared" si="46"/>
        <v>15.255033429999999</v>
      </c>
      <c r="G3000" t="s">
        <v>1048</v>
      </c>
    </row>
    <row r="3001" spans="1:7" x14ac:dyDescent="0.2">
      <c r="A3001" s="27">
        <v>44398</v>
      </c>
      <c r="B3001" s="27">
        <v>44405</v>
      </c>
      <c r="C3001" t="s">
        <v>1019</v>
      </c>
      <c r="D3001" s="27">
        <v>47327</v>
      </c>
      <c r="E3001" s="26">
        <v>23388019.131000001</v>
      </c>
      <c r="F3001" s="26">
        <f t="shared" si="46"/>
        <v>23.388019131</v>
      </c>
      <c r="G3001" t="s">
        <v>505</v>
      </c>
    </row>
    <row r="3002" spans="1:7" x14ac:dyDescent="0.2">
      <c r="A3002" s="27">
        <v>44400</v>
      </c>
      <c r="B3002" s="27">
        <v>44404</v>
      </c>
      <c r="C3002" t="s">
        <v>831</v>
      </c>
      <c r="D3002" s="27">
        <v>47741</v>
      </c>
      <c r="E3002" s="26">
        <v>3000000</v>
      </c>
      <c r="F3002" s="26">
        <f t="shared" si="46"/>
        <v>3</v>
      </c>
      <c r="G3002" t="s">
        <v>103</v>
      </c>
    </row>
    <row r="3003" spans="1:7" x14ac:dyDescent="0.2">
      <c r="A3003" s="27">
        <v>44400</v>
      </c>
      <c r="B3003" s="27">
        <v>44404</v>
      </c>
      <c r="C3003" t="s">
        <v>376</v>
      </c>
      <c r="D3003" s="27">
        <v>46888</v>
      </c>
      <c r="E3003" s="26">
        <v>3000000</v>
      </c>
      <c r="F3003" s="26">
        <f t="shared" si="46"/>
        <v>3</v>
      </c>
      <c r="G3003" t="s">
        <v>103</v>
      </c>
    </row>
    <row r="3004" spans="1:7" x14ac:dyDescent="0.2">
      <c r="A3004" s="27">
        <v>44404</v>
      </c>
      <c r="B3004" s="27">
        <v>44406</v>
      </c>
      <c r="C3004" t="s">
        <v>1015</v>
      </c>
      <c r="D3004" s="27">
        <v>44575</v>
      </c>
      <c r="E3004" s="26">
        <v>6120000</v>
      </c>
      <c r="F3004" s="26">
        <f t="shared" si="46"/>
        <v>6.12</v>
      </c>
      <c r="G3004" t="s">
        <v>397</v>
      </c>
    </row>
    <row r="3005" spans="1:7" x14ac:dyDescent="0.2">
      <c r="A3005" s="27">
        <v>44404</v>
      </c>
      <c r="B3005" s="27">
        <v>44406</v>
      </c>
      <c r="C3005" t="s">
        <v>1020</v>
      </c>
      <c r="D3005" s="27">
        <v>45488</v>
      </c>
      <c r="E3005" s="26">
        <v>14181000</v>
      </c>
      <c r="F3005" s="26">
        <f t="shared" si="46"/>
        <v>14.180999999999999</v>
      </c>
      <c r="G3005" t="s">
        <v>396</v>
      </c>
    </row>
    <row r="3006" spans="1:7" x14ac:dyDescent="0.2">
      <c r="A3006" s="27">
        <v>44404</v>
      </c>
      <c r="B3006" s="27">
        <v>44406</v>
      </c>
      <c r="C3006" t="s">
        <v>1021</v>
      </c>
      <c r="D3006" s="27">
        <v>46218</v>
      </c>
      <c r="E3006" s="26">
        <v>13271000</v>
      </c>
      <c r="F3006" s="26">
        <f t="shared" si="46"/>
        <v>13.271000000000001</v>
      </c>
      <c r="G3006" t="s">
        <v>396</v>
      </c>
    </row>
    <row r="3007" spans="1:7" x14ac:dyDescent="0.2">
      <c r="A3007" s="27">
        <v>44404</v>
      </c>
      <c r="B3007" s="27">
        <v>44406</v>
      </c>
      <c r="C3007" t="s">
        <v>1008</v>
      </c>
      <c r="D3007" s="27">
        <v>46949</v>
      </c>
      <c r="E3007" s="26">
        <v>5327000</v>
      </c>
      <c r="F3007" s="26">
        <f t="shared" si="46"/>
        <v>5.327</v>
      </c>
      <c r="G3007" t="s">
        <v>396</v>
      </c>
    </row>
    <row r="3008" spans="1:7" x14ac:dyDescent="0.2">
      <c r="A3008" s="27">
        <v>44404</v>
      </c>
      <c r="B3008" s="27">
        <v>44406</v>
      </c>
      <c r="C3008" t="s">
        <v>981</v>
      </c>
      <c r="D3008" s="27">
        <v>49018</v>
      </c>
      <c r="E3008" s="26">
        <v>9311000</v>
      </c>
      <c r="F3008" s="26">
        <f t="shared" si="46"/>
        <v>9.3109999999999999</v>
      </c>
      <c r="G3008" t="s">
        <v>396</v>
      </c>
    </row>
    <row r="3009" spans="1:7" x14ac:dyDescent="0.2">
      <c r="A3009" s="27">
        <v>44404</v>
      </c>
      <c r="B3009" s="27">
        <v>44406</v>
      </c>
      <c r="C3009" t="s">
        <v>906</v>
      </c>
      <c r="D3009" s="27">
        <v>53615</v>
      </c>
      <c r="E3009" s="26">
        <v>8483000</v>
      </c>
      <c r="F3009" s="26">
        <f t="shared" si="46"/>
        <v>8.4830000000000005</v>
      </c>
      <c r="G3009" t="s">
        <v>396</v>
      </c>
    </row>
    <row r="3010" spans="1:7" x14ac:dyDescent="0.2">
      <c r="A3010" s="27">
        <v>44411</v>
      </c>
      <c r="B3010" s="27">
        <v>44413</v>
      </c>
      <c r="C3010" t="s">
        <v>948</v>
      </c>
      <c r="D3010" s="27">
        <v>44504</v>
      </c>
      <c r="E3010" s="26">
        <v>9910000</v>
      </c>
      <c r="F3010" s="26">
        <f t="shared" si="46"/>
        <v>9.91</v>
      </c>
      <c r="G3010" t="s">
        <v>324</v>
      </c>
    </row>
    <row r="3011" spans="1:7" x14ac:dyDescent="0.2">
      <c r="A3011" s="27">
        <v>44411</v>
      </c>
      <c r="B3011" s="27">
        <v>44413</v>
      </c>
      <c r="C3011" t="s">
        <v>1006</v>
      </c>
      <c r="D3011" s="27">
        <v>44343</v>
      </c>
      <c r="E3011" s="26">
        <v>8250000</v>
      </c>
      <c r="F3011" s="26">
        <f t="shared" ref="F3011:F3074" si="47">E3011/1000000</f>
        <v>8.25</v>
      </c>
      <c r="G3011" t="s">
        <v>324</v>
      </c>
    </row>
    <row r="3012" spans="1:7" x14ac:dyDescent="0.2">
      <c r="A3012" s="27">
        <v>44411</v>
      </c>
      <c r="B3012" s="27">
        <v>44413</v>
      </c>
      <c r="C3012" t="s">
        <v>1012</v>
      </c>
      <c r="D3012" s="27">
        <v>46492</v>
      </c>
      <c r="E3012" s="26">
        <v>26317300</v>
      </c>
      <c r="F3012" s="26">
        <f t="shared" si="47"/>
        <v>26.317299999999999</v>
      </c>
      <c r="G3012" t="s">
        <v>103</v>
      </c>
    </row>
    <row r="3013" spans="1:7" x14ac:dyDescent="0.2">
      <c r="A3013" s="27">
        <v>44411</v>
      </c>
      <c r="B3013" s="27">
        <v>44413</v>
      </c>
      <c r="C3013" t="s">
        <v>1013</v>
      </c>
      <c r="D3013" s="27">
        <v>48319</v>
      </c>
      <c r="E3013" s="26">
        <v>39575200</v>
      </c>
      <c r="F3013" s="26">
        <f t="shared" si="47"/>
        <v>39.575200000000002</v>
      </c>
      <c r="G3013" t="s">
        <v>103</v>
      </c>
    </row>
    <row r="3014" spans="1:7" x14ac:dyDescent="0.2">
      <c r="A3014" s="27">
        <v>44411</v>
      </c>
      <c r="B3014" s="27">
        <v>44413</v>
      </c>
      <c r="C3014" t="s">
        <v>974</v>
      </c>
      <c r="D3014" s="27">
        <v>49841</v>
      </c>
      <c r="E3014" s="26">
        <v>4308500</v>
      </c>
      <c r="F3014" s="26">
        <f t="shared" si="47"/>
        <v>4.3085000000000004</v>
      </c>
      <c r="G3014" t="s">
        <v>103</v>
      </c>
    </row>
    <row r="3015" spans="1:7" x14ac:dyDescent="0.2">
      <c r="A3015" s="27">
        <v>44411</v>
      </c>
      <c r="B3015" s="27">
        <v>44413</v>
      </c>
      <c r="C3015" t="s">
        <v>1014</v>
      </c>
      <c r="D3015" s="27">
        <v>52032</v>
      </c>
      <c r="E3015" s="26">
        <v>16679300</v>
      </c>
      <c r="F3015" s="26">
        <f t="shared" si="47"/>
        <v>16.679300000000001</v>
      </c>
      <c r="G3015" t="s">
        <v>103</v>
      </c>
    </row>
    <row r="3016" spans="1:7" x14ac:dyDescent="0.2">
      <c r="A3016" s="27">
        <v>44411</v>
      </c>
      <c r="B3016" s="27">
        <v>44413</v>
      </c>
      <c r="C3016" t="s">
        <v>975</v>
      </c>
      <c r="D3016" s="27">
        <v>55380</v>
      </c>
      <c r="E3016" s="26">
        <v>2743200</v>
      </c>
      <c r="F3016" s="26">
        <f t="shared" si="47"/>
        <v>2.7431999999999999</v>
      </c>
      <c r="G3016" t="s">
        <v>103</v>
      </c>
    </row>
    <row r="3017" spans="1:7" x14ac:dyDescent="0.2">
      <c r="A3017" s="27">
        <v>44418</v>
      </c>
      <c r="B3017" s="27">
        <v>44421</v>
      </c>
      <c r="C3017" t="s">
        <v>1022</v>
      </c>
      <c r="D3017" s="27">
        <v>44604</v>
      </c>
      <c r="E3017" s="26">
        <v>10255000</v>
      </c>
      <c r="F3017" s="26">
        <f t="shared" si="47"/>
        <v>10.255000000000001</v>
      </c>
      <c r="G3017" t="s">
        <v>397</v>
      </c>
    </row>
    <row r="3018" spans="1:7" x14ac:dyDescent="0.2">
      <c r="A3018" s="27">
        <v>44418</v>
      </c>
      <c r="B3018" s="27">
        <v>44421</v>
      </c>
      <c r="C3018" t="s">
        <v>1020</v>
      </c>
      <c r="D3018" s="27">
        <v>45488</v>
      </c>
      <c r="E3018" s="26">
        <v>12058000</v>
      </c>
      <c r="F3018" s="26">
        <f t="shared" si="47"/>
        <v>12.058</v>
      </c>
      <c r="G3018" t="s">
        <v>396</v>
      </c>
    </row>
    <row r="3019" spans="1:7" x14ac:dyDescent="0.2">
      <c r="A3019" s="27">
        <v>44418</v>
      </c>
      <c r="B3019" s="27">
        <v>44421</v>
      </c>
      <c r="C3019" t="s">
        <v>1021</v>
      </c>
      <c r="D3019" s="27">
        <v>46218</v>
      </c>
      <c r="E3019" s="26">
        <v>8490000</v>
      </c>
      <c r="F3019" s="26">
        <f t="shared" si="47"/>
        <v>8.49</v>
      </c>
      <c r="G3019" t="s">
        <v>396</v>
      </c>
    </row>
    <row r="3020" spans="1:7" x14ac:dyDescent="0.2">
      <c r="A3020" s="27">
        <v>44418</v>
      </c>
      <c r="B3020" s="27">
        <v>44421</v>
      </c>
      <c r="C3020" t="s">
        <v>981</v>
      </c>
      <c r="D3020" s="27">
        <v>49018</v>
      </c>
      <c r="E3020" s="26">
        <v>8851800</v>
      </c>
      <c r="F3020" s="26">
        <f t="shared" si="47"/>
        <v>8.8518000000000008</v>
      </c>
      <c r="G3020" t="s">
        <v>396</v>
      </c>
    </row>
    <row r="3021" spans="1:7" x14ac:dyDescent="0.2">
      <c r="A3021" s="27">
        <v>44418</v>
      </c>
      <c r="B3021" s="27">
        <v>44421</v>
      </c>
      <c r="C3021" t="s">
        <v>337</v>
      </c>
      <c r="D3021" s="27">
        <v>50086</v>
      </c>
      <c r="E3021" s="26">
        <v>3534900</v>
      </c>
      <c r="F3021" s="26">
        <f t="shared" si="47"/>
        <v>3.5348999999999999</v>
      </c>
      <c r="G3021" t="s">
        <v>396</v>
      </c>
    </row>
    <row r="3022" spans="1:7" x14ac:dyDescent="0.2">
      <c r="A3022" s="27">
        <v>44418</v>
      </c>
      <c r="B3022" s="27">
        <v>44421</v>
      </c>
      <c r="C3022" t="s">
        <v>906</v>
      </c>
      <c r="D3022" s="27">
        <v>53615</v>
      </c>
      <c r="E3022" s="26">
        <v>8470000</v>
      </c>
      <c r="F3022" s="26">
        <f t="shared" si="47"/>
        <v>8.4700000000000006</v>
      </c>
      <c r="G3022" t="s">
        <v>396</v>
      </c>
    </row>
    <row r="3023" spans="1:7" x14ac:dyDescent="0.2">
      <c r="A3023" s="27">
        <v>44426</v>
      </c>
      <c r="B3023" s="27">
        <v>44428</v>
      </c>
      <c r="C3023" t="s">
        <v>1023</v>
      </c>
      <c r="D3023" s="27">
        <v>44518</v>
      </c>
      <c r="E3023" s="26">
        <v>5115000</v>
      </c>
      <c r="F3023" s="26">
        <f t="shared" si="47"/>
        <v>5.1150000000000002</v>
      </c>
      <c r="G3023" t="s">
        <v>323</v>
      </c>
    </row>
    <row r="3024" spans="1:7" x14ac:dyDescent="0.2">
      <c r="A3024" s="27">
        <v>44426</v>
      </c>
      <c r="B3024" s="27">
        <v>44428</v>
      </c>
      <c r="C3024" t="s">
        <v>1024</v>
      </c>
      <c r="D3024" s="27">
        <v>44781</v>
      </c>
      <c r="E3024" s="26">
        <v>8000000</v>
      </c>
      <c r="F3024" s="26">
        <f t="shared" si="47"/>
        <v>8</v>
      </c>
      <c r="G3024" t="s">
        <v>324</v>
      </c>
    </row>
    <row r="3025" spans="1:7" x14ac:dyDescent="0.2">
      <c r="A3025" s="27">
        <v>44426</v>
      </c>
      <c r="B3025" s="27">
        <v>44428</v>
      </c>
      <c r="C3025" t="s">
        <v>1012</v>
      </c>
      <c r="D3025" s="27">
        <v>46492</v>
      </c>
      <c r="E3025" s="26">
        <v>18172100</v>
      </c>
      <c r="F3025" s="26">
        <f t="shared" si="47"/>
        <v>18.1721</v>
      </c>
      <c r="G3025" t="s">
        <v>103</v>
      </c>
    </row>
    <row r="3026" spans="1:7" x14ac:dyDescent="0.2">
      <c r="A3026" s="27">
        <v>44426</v>
      </c>
      <c r="B3026" s="27">
        <v>44428</v>
      </c>
      <c r="C3026" t="s">
        <v>1013</v>
      </c>
      <c r="D3026" s="27">
        <v>48319</v>
      </c>
      <c r="E3026" s="26">
        <v>25228100</v>
      </c>
      <c r="F3026" s="26">
        <f t="shared" si="47"/>
        <v>25.228100000000001</v>
      </c>
      <c r="G3026" t="s">
        <v>103</v>
      </c>
    </row>
    <row r="3027" spans="1:7" x14ac:dyDescent="0.2">
      <c r="A3027" s="27">
        <v>44426</v>
      </c>
      <c r="B3027" s="27">
        <v>44428</v>
      </c>
      <c r="C3027" t="s">
        <v>974</v>
      </c>
      <c r="D3027" s="27">
        <v>49841</v>
      </c>
      <c r="E3027" s="26">
        <v>3316100</v>
      </c>
      <c r="F3027" s="26">
        <f t="shared" si="47"/>
        <v>3.3161</v>
      </c>
      <c r="G3027" t="s">
        <v>103</v>
      </c>
    </row>
    <row r="3028" spans="1:7" x14ac:dyDescent="0.2">
      <c r="A3028" s="27">
        <v>44426</v>
      </c>
      <c r="B3028" s="27">
        <v>44428</v>
      </c>
      <c r="C3028" t="s">
        <v>1014</v>
      </c>
      <c r="D3028" s="27">
        <v>52032</v>
      </c>
      <c r="E3028" s="26">
        <v>14771400</v>
      </c>
      <c r="F3028" s="26">
        <f t="shared" si="47"/>
        <v>14.7714</v>
      </c>
      <c r="G3028" t="s">
        <v>103</v>
      </c>
    </row>
    <row r="3029" spans="1:7" x14ac:dyDescent="0.2">
      <c r="A3029" s="27">
        <v>44426</v>
      </c>
      <c r="B3029" s="27">
        <v>44428</v>
      </c>
      <c r="C3029" t="s">
        <v>975</v>
      </c>
      <c r="D3029" s="27">
        <v>55380</v>
      </c>
      <c r="E3029" s="26">
        <v>2467400</v>
      </c>
      <c r="F3029" s="26">
        <f t="shared" si="47"/>
        <v>2.4674</v>
      </c>
      <c r="G3029" t="s">
        <v>103</v>
      </c>
    </row>
    <row r="3030" spans="1:7" x14ac:dyDescent="0.2">
      <c r="A3030" s="27">
        <v>44428</v>
      </c>
      <c r="B3030" s="27">
        <v>44432</v>
      </c>
      <c r="C3030" t="s">
        <v>831</v>
      </c>
      <c r="D3030" s="27">
        <v>47741</v>
      </c>
      <c r="E3030" s="26">
        <v>4500000</v>
      </c>
      <c r="F3030" s="26">
        <f t="shared" si="47"/>
        <v>4.5</v>
      </c>
      <c r="G3030" t="s">
        <v>103</v>
      </c>
    </row>
    <row r="3031" spans="1:7" x14ac:dyDescent="0.2">
      <c r="A3031" s="27">
        <v>44432</v>
      </c>
      <c r="B3031" s="27">
        <v>44434</v>
      </c>
      <c r="C3031" t="s">
        <v>1022</v>
      </c>
      <c r="D3031" s="27">
        <v>44604</v>
      </c>
      <c r="E3031" s="26">
        <v>7355000</v>
      </c>
      <c r="F3031" s="26">
        <f t="shared" si="47"/>
        <v>7.3550000000000004</v>
      </c>
      <c r="G3031" t="s">
        <v>397</v>
      </c>
    </row>
    <row r="3032" spans="1:7" x14ac:dyDescent="0.2">
      <c r="A3032" s="27">
        <v>44432</v>
      </c>
      <c r="B3032" s="27">
        <v>44434</v>
      </c>
      <c r="C3032" t="s">
        <v>1020</v>
      </c>
      <c r="D3032" s="27">
        <v>45488</v>
      </c>
      <c r="E3032" s="26">
        <v>13994000</v>
      </c>
      <c r="F3032" s="26">
        <f t="shared" si="47"/>
        <v>13.994</v>
      </c>
      <c r="G3032" t="s">
        <v>396</v>
      </c>
    </row>
    <row r="3033" spans="1:7" x14ac:dyDescent="0.2">
      <c r="A3033" s="27">
        <v>44432</v>
      </c>
      <c r="B3033" s="27">
        <v>44434</v>
      </c>
      <c r="C3033" t="s">
        <v>1021</v>
      </c>
      <c r="D3033" s="27">
        <v>46218</v>
      </c>
      <c r="E3033" s="26">
        <v>7556000</v>
      </c>
      <c r="F3033" s="26">
        <f t="shared" si="47"/>
        <v>7.556</v>
      </c>
      <c r="G3033" t="s">
        <v>396</v>
      </c>
    </row>
    <row r="3034" spans="1:7" x14ac:dyDescent="0.2">
      <c r="A3034" s="27">
        <v>44432</v>
      </c>
      <c r="B3034" s="27">
        <v>44434</v>
      </c>
      <c r="C3034" t="s">
        <v>1008</v>
      </c>
      <c r="D3034" s="27">
        <v>46949</v>
      </c>
      <c r="E3034" s="26">
        <v>3482000</v>
      </c>
      <c r="F3034" s="26">
        <f t="shared" si="47"/>
        <v>3.4820000000000002</v>
      </c>
      <c r="G3034" t="s">
        <v>396</v>
      </c>
    </row>
    <row r="3035" spans="1:7" x14ac:dyDescent="0.2">
      <c r="A3035" s="27">
        <v>44432</v>
      </c>
      <c r="B3035" s="27">
        <v>44434</v>
      </c>
      <c r="C3035" t="s">
        <v>981</v>
      </c>
      <c r="D3035" s="27">
        <v>49018</v>
      </c>
      <c r="E3035" s="26">
        <v>14171000</v>
      </c>
      <c r="F3035" s="26">
        <f t="shared" si="47"/>
        <v>14.170999999999999</v>
      </c>
      <c r="G3035" t="s">
        <v>396</v>
      </c>
    </row>
    <row r="3036" spans="1:7" x14ac:dyDescent="0.2">
      <c r="A3036" s="27">
        <v>44432</v>
      </c>
      <c r="B3036" s="27">
        <v>44434</v>
      </c>
      <c r="C3036" t="s">
        <v>906</v>
      </c>
      <c r="D3036" s="27">
        <v>53615</v>
      </c>
      <c r="E3036" s="26">
        <v>5910000</v>
      </c>
      <c r="F3036" s="26">
        <f t="shared" si="47"/>
        <v>5.91</v>
      </c>
      <c r="G3036" t="s">
        <v>396</v>
      </c>
    </row>
    <row r="3037" spans="1:7" x14ac:dyDescent="0.2">
      <c r="A3037" s="27">
        <v>44439</v>
      </c>
      <c r="B3037" s="27">
        <v>44441</v>
      </c>
      <c r="C3037" t="s">
        <v>962</v>
      </c>
      <c r="D3037" s="27">
        <v>44532</v>
      </c>
      <c r="E3037" s="26">
        <v>4770000</v>
      </c>
      <c r="F3037" s="26">
        <f t="shared" si="47"/>
        <v>4.7699999999999996</v>
      </c>
      <c r="G3037" t="s">
        <v>324</v>
      </c>
    </row>
    <row r="3038" spans="1:7" x14ac:dyDescent="0.2">
      <c r="A3038" s="27">
        <v>44439</v>
      </c>
      <c r="B3038" s="27">
        <v>44441</v>
      </c>
      <c r="C3038" t="s">
        <v>1006</v>
      </c>
      <c r="D3038" s="27">
        <v>44708</v>
      </c>
      <c r="E3038" s="26">
        <v>5685000</v>
      </c>
      <c r="F3038" s="26">
        <f t="shared" si="47"/>
        <v>5.6849999999999996</v>
      </c>
      <c r="G3038" t="s">
        <v>324</v>
      </c>
    </row>
    <row r="3039" spans="1:7" x14ac:dyDescent="0.2">
      <c r="A3039" s="27">
        <v>44439</v>
      </c>
      <c r="B3039" s="27">
        <v>44441</v>
      </c>
      <c r="C3039" t="s">
        <v>1012</v>
      </c>
      <c r="D3039" s="27">
        <v>46492</v>
      </c>
      <c r="E3039" s="26">
        <v>19315700</v>
      </c>
      <c r="F3039" s="26">
        <f t="shared" si="47"/>
        <v>19.3157</v>
      </c>
      <c r="G3039" t="s">
        <v>103</v>
      </c>
    </row>
    <row r="3040" spans="1:7" x14ac:dyDescent="0.2">
      <c r="A3040" s="27">
        <v>44439</v>
      </c>
      <c r="B3040" s="27">
        <v>44441</v>
      </c>
      <c r="C3040" t="s">
        <v>1013</v>
      </c>
      <c r="D3040" s="27">
        <v>48319</v>
      </c>
      <c r="E3040" s="26">
        <v>45167800</v>
      </c>
      <c r="F3040" s="26">
        <f t="shared" si="47"/>
        <v>45.1678</v>
      </c>
      <c r="G3040" t="s">
        <v>103</v>
      </c>
    </row>
    <row r="3041" spans="1:7" x14ac:dyDescent="0.2">
      <c r="A3041" s="27">
        <v>44439</v>
      </c>
      <c r="B3041" s="27">
        <v>44441</v>
      </c>
      <c r="C3041" t="s">
        <v>974</v>
      </c>
      <c r="D3041" s="27">
        <v>49841</v>
      </c>
      <c r="E3041" s="26">
        <v>4237700</v>
      </c>
      <c r="F3041" s="26">
        <f t="shared" si="47"/>
        <v>4.2377000000000002</v>
      </c>
      <c r="G3041" t="s">
        <v>103</v>
      </c>
    </row>
    <row r="3042" spans="1:7" x14ac:dyDescent="0.2">
      <c r="A3042" s="27">
        <v>44439</v>
      </c>
      <c r="B3042" s="27">
        <v>44441</v>
      </c>
      <c r="C3042" t="s">
        <v>1014</v>
      </c>
      <c r="D3042" s="27">
        <v>52032</v>
      </c>
      <c r="E3042" s="26">
        <v>33976900</v>
      </c>
      <c r="F3042" s="26">
        <f t="shared" si="47"/>
        <v>33.976900000000001</v>
      </c>
      <c r="G3042" t="s">
        <v>103</v>
      </c>
    </row>
    <row r="3043" spans="1:7" x14ac:dyDescent="0.2">
      <c r="A3043" s="27">
        <v>44439</v>
      </c>
      <c r="B3043" s="27">
        <v>44441</v>
      </c>
      <c r="C3043" t="s">
        <v>975</v>
      </c>
      <c r="D3043" s="27">
        <v>55380</v>
      </c>
      <c r="E3043" s="26">
        <v>2955700</v>
      </c>
      <c r="F3043" s="26">
        <f t="shared" si="47"/>
        <v>2.9557000000000002</v>
      </c>
      <c r="G3043" t="s">
        <v>103</v>
      </c>
    </row>
    <row r="3044" spans="1:7" x14ac:dyDescent="0.2">
      <c r="A3044" s="27">
        <v>44446</v>
      </c>
      <c r="B3044" s="27">
        <v>44448</v>
      </c>
      <c r="C3044" t="s">
        <v>1025</v>
      </c>
      <c r="D3044" s="27">
        <v>44263</v>
      </c>
      <c r="E3044" s="26">
        <v>7715000</v>
      </c>
      <c r="F3044" s="26">
        <f t="shared" si="47"/>
        <v>7.7149999999999999</v>
      </c>
      <c r="G3044" t="s">
        <v>397</v>
      </c>
    </row>
    <row r="3045" spans="1:7" x14ac:dyDescent="0.2">
      <c r="A3045" s="27">
        <v>44446</v>
      </c>
      <c r="B3045" s="27">
        <v>44448</v>
      </c>
      <c r="C3045" t="s">
        <v>1020</v>
      </c>
      <c r="D3045" s="27">
        <v>45488</v>
      </c>
      <c r="E3045" s="26">
        <v>11950000</v>
      </c>
      <c r="F3045" s="26">
        <f t="shared" si="47"/>
        <v>11.95</v>
      </c>
      <c r="G3045" t="s">
        <v>396</v>
      </c>
    </row>
    <row r="3046" spans="1:7" x14ac:dyDescent="0.2">
      <c r="A3046" s="27">
        <v>44446</v>
      </c>
      <c r="B3046" s="27">
        <v>44448</v>
      </c>
      <c r="C3046" t="s">
        <v>1021</v>
      </c>
      <c r="D3046" s="27">
        <v>46218</v>
      </c>
      <c r="E3046" s="26">
        <v>10189500</v>
      </c>
      <c r="F3046" s="26">
        <f t="shared" si="47"/>
        <v>10.189500000000001</v>
      </c>
      <c r="G3046" t="s">
        <v>396</v>
      </c>
    </row>
    <row r="3047" spans="1:7" x14ac:dyDescent="0.2">
      <c r="A3047" s="27">
        <v>44446</v>
      </c>
      <c r="B3047" s="27">
        <v>44448</v>
      </c>
      <c r="C3047" t="s">
        <v>981</v>
      </c>
      <c r="D3047" s="27">
        <v>49018</v>
      </c>
      <c r="E3047" s="26">
        <v>15579400</v>
      </c>
      <c r="F3047" s="26">
        <f t="shared" si="47"/>
        <v>15.5794</v>
      </c>
      <c r="G3047" t="s">
        <v>396</v>
      </c>
    </row>
    <row r="3048" spans="1:7" x14ac:dyDescent="0.2">
      <c r="A3048" s="27">
        <v>44446</v>
      </c>
      <c r="B3048" s="27">
        <v>44448</v>
      </c>
      <c r="C3048" t="s">
        <v>337</v>
      </c>
      <c r="D3048" s="27">
        <v>50086</v>
      </c>
      <c r="E3048" s="26">
        <v>5736100</v>
      </c>
      <c r="F3048" s="26">
        <f t="shared" si="47"/>
        <v>5.7361000000000004</v>
      </c>
      <c r="G3048" t="s">
        <v>396</v>
      </c>
    </row>
    <row r="3049" spans="1:7" x14ac:dyDescent="0.2">
      <c r="A3049" s="27">
        <v>44446</v>
      </c>
      <c r="B3049" s="27">
        <v>44448</v>
      </c>
      <c r="C3049" t="s">
        <v>906</v>
      </c>
      <c r="D3049" s="27">
        <v>53615</v>
      </c>
      <c r="E3049" s="26">
        <v>5439500</v>
      </c>
      <c r="F3049" s="26">
        <f t="shared" si="47"/>
        <v>5.4394999999999998</v>
      </c>
      <c r="G3049" t="s">
        <v>396</v>
      </c>
    </row>
    <row r="3050" spans="1:7" x14ac:dyDescent="0.2">
      <c r="A3050" s="27">
        <v>44452</v>
      </c>
      <c r="B3050" s="27">
        <v>44462</v>
      </c>
      <c r="C3050" t="s">
        <v>1018</v>
      </c>
      <c r="D3050" s="27">
        <v>48057</v>
      </c>
      <c r="E3050" s="26">
        <v>648977.82949999999</v>
      </c>
      <c r="F3050" s="26">
        <f t="shared" si="47"/>
        <v>0.64897782950000005</v>
      </c>
      <c r="G3050" t="s">
        <v>765</v>
      </c>
    </row>
    <row r="3051" spans="1:7" x14ac:dyDescent="0.2">
      <c r="A3051" s="27">
        <v>44452</v>
      </c>
      <c r="B3051" s="27">
        <v>44462</v>
      </c>
      <c r="C3051" t="s">
        <v>1026</v>
      </c>
      <c r="D3051" s="27">
        <v>59072</v>
      </c>
      <c r="E3051" s="26">
        <v>648977.82949999999</v>
      </c>
      <c r="F3051" s="26">
        <f t="shared" si="47"/>
        <v>0.64897782950000005</v>
      </c>
      <c r="G3051" t="s">
        <v>856</v>
      </c>
    </row>
    <row r="3052" spans="1:7" x14ac:dyDescent="0.2">
      <c r="A3052" s="27">
        <v>44452</v>
      </c>
      <c r="B3052" s="27">
        <v>44462</v>
      </c>
      <c r="C3052" t="s">
        <v>1027</v>
      </c>
      <c r="D3052" s="27">
        <v>49026</v>
      </c>
      <c r="E3052" s="26">
        <v>8359889.9999999991</v>
      </c>
      <c r="F3052" s="26">
        <f t="shared" si="47"/>
        <v>8.3598899999999983</v>
      </c>
      <c r="G3052" t="s">
        <v>505</v>
      </c>
    </row>
    <row r="3053" spans="1:7" x14ac:dyDescent="0.2">
      <c r="A3053" s="27">
        <v>44453</v>
      </c>
      <c r="B3053" s="27">
        <v>44455</v>
      </c>
      <c r="C3053" t="s">
        <v>1028</v>
      </c>
      <c r="D3053" s="27">
        <v>44545</v>
      </c>
      <c r="E3053" s="26">
        <v>7050000</v>
      </c>
      <c r="F3053" s="26">
        <f t="shared" si="47"/>
        <v>7.05</v>
      </c>
      <c r="G3053" t="s">
        <v>323</v>
      </c>
    </row>
    <row r="3054" spans="1:7" x14ac:dyDescent="0.2">
      <c r="A3054" s="27">
        <v>44453</v>
      </c>
      <c r="B3054" s="27">
        <v>44455</v>
      </c>
      <c r="C3054" t="s">
        <v>1029</v>
      </c>
      <c r="D3054" s="27">
        <v>44819</v>
      </c>
      <c r="E3054" s="26">
        <v>7995000</v>
      </c>
      <c r="F3054" s="26">
        <f t="shared" si="47"/>
        <v>7.9950000000000001</v>
      </c>
      <c r="G3054" t="s">
        <v>324</v>
      </c>
    </row>
    <row r="3055" spans="1:7" x14ac:dyDescent="0.2">
      <c r="A3055" s="27">
        <v>44453</v>
      </c>
      <c r="B3055" s="27">
        <v>44455</v>
      </c>
      <c r="C3055" t="s">
        <v>1012</v>
      </c>
      <c r="D3055" s="27">
        <v>46492</v>
      </c>
      <c r="E3055" s="26">
        <v>21691400</v>
      </c>
      <c r="F3055" s="26">
        <f t="shared" si="47"/>
        <v>21.691400000000002</v>
      </c>
      <c r="G3055" t="s">
        <v>103</v>
      </c>
    </row>
    <row r="3056" spans="1:7" x14ac:dyDescent="0.2">
      <c r="A3056" s="27">
        <v>44453</v>
      </c>
      <c r="B3056" s="27">
        <v>44455</v>
      </c>
      <c r="C3056" t="s">
        <v>1013</v>
      </c>
      <c r="D3056" s="27">
        <v>48319</v>
      </c>
      <c r="E3056" s="26">
        <v>18715200</v>
      </c>
      <c r="F3056" s="26">
        <f t="shared" si="47"/>
        <v>18.715199999999999</v>
      </c>
      <c r="G3056" t="s">
        <v>103</v>
      </c>
    </row>
    <row r="3057" spans="1:7" x14ac:dyDescent="0.2">
      <c r="A3057" s="27">
        <v>44453</v>
      </c>
      <c r="B3057" s="27">
        <v>44455</v>
      </c>
      <c r="C3057" t="s">
        <v>974</v>
      </c>
      <c r="D3057" s="27">
        <v>49841</v>
      </c>
      <c r="E3057" s="26">
        <v>5651400</v>
      </c>
      <c r="F3057" s="26">
        <f t="shared" si="47"/>
        <v>5.6513999999999998</v>
      </c>
      <c r="G3057" t="s">
        <v>103</v>
      </c>
    </row>
    <row r="3058" spans="1:7" x14ac:dyDescent="0.2">
      <c r="A3058" s="27">
        <v>44453</v>
      </c>
      <c r="B3058" s="27">
        <v>44455</v>
      </c>
      <c r="C3058" t="s">
        <v>1014</v>
      </c>
      <c r="D3058" s="27">
        <v>52032</v>
      </c>
      <c r="E3058" s="26">
        <v>15349900</v>
      </c>
      <c r="F3058" s="26">
        <f t="shared" si="47"/>
        <v>15.3499</v>
      </c>
      <c r="G3058" t="s">
        <v>103</v>
      </c>
    </row>
    <row r="3059" spans="1:7" x14ac:dyDescent="0.2">
      <c r="A3059" s="27">
        <v>44453</v>
      </c>
      <c r="B3059" s="27">
        <v>44455</v>
      </c>
      <c r="C3059" t="s">
        <v>975</v>
      </c>
      <c r="D3059" s="27">
        <v>55380</v>
      </c>
      <c r="E3059" s="26">
        <v>4212100</v>
      </c>
      <c r="F3059" s="26">
        <f t="shared" si="47"/>
        <v>4.2121000000000004</v>
      </c>
      <c r="G3059" t="s">
        <v>103</v>
      </c>
    </row>
    <row r="3060" spans="1:7" x14ac:dyDescent="0.2">
      <c r="A3060" s="27">
        <v>44454</v>
      </c>
      <c r="B3060" s="27">
        <v>44461</v>
      </c>
      <c r="C3060" t="s">
        <v>1030</v>
      </c>
      <c r="D3060" s="27">
        <v>45545</v>
      </c>
      <c r="E3060" s="26">
        <v>27000639</v>
      </c>
      <c r="F3060" s="26">
        <f t="shared" si="47"/>
        <v>27.000639</v>
      </c>
      <c r="G3060" t="s">
        <v>969</v>
      </c>
    </row>
    <row r="3061" spans="1:7" x14ac:dyDescent="0.2">
      <c r="A3061" s="27">
        <v>44460</v>
      </c>
      <c r="B3061" s="27">
        <v>44462</v>
      </c>
      <c r="C3061" t="s">
        <v>1025</v>
      </c>
      <c r="D3061" s="27">
        <v>44263</v>
      </c>
      <c r="E3061" s="26">
        <v>5105000</v>
      </c>
      <c r="F3061" s="26">
        <f t="shared" si="47"/>
        <v>5.1050000000000004</v>
      </c>
      <c r="G3061" t="s">
        <v>397</v>
      </c>
    </row>
    <row r="3062" spans="1:7" x14ac:dyDescent="0.2">
      <c r="A3062" s="27">
        <v>44460</v>
      </c>
      <c r="B3062" s="27">
        <v>44462</v>
      </c>
      <c r="C3062" t="s">
        <v>1020</v>
      </c>
      <c r="D3062" s="27">
        <v>45488</v>
      </c>
      <c r="E3062" s="26">
        <v>6027000</v>
      </c>
      <c r="F3062" s="26">
        <f t="shared" si="47"/>
        <v>6.0270000000000001</v>
      </c>
      <c r="G3062" t="s">
        <v>396</v>
      </c>
    </row>
    <row r="3063" spans="1:7" x14ac:dyDescent="0.2">
      <c r="A3063" s="27">
        <v>44460</v>
      </c>
      <c r="B3063" s="27">
        <v>44462</v>
      </c>
      <c r="C3063" t="s">
        <v>1021</v>
      </c>
      <c r="D3063" s="27">
        <v>46218</v>
      </c>
      <c r="E3063" s="26">
        <v>4072500</v>
      </c>
      <c r="F3063" s="26">
        <f t="shared" si="47"/>
        <v>4.0724999999999998</v>
      </c>
      <c r="G3063" t="s">
        <v>396</v>
      </c>
    </row>
    <row r="3064" spans="1:7" x14ac:dyDescent="0.2">
      <c r="A3064" s="27">
        <v>44460</v>
      </c>
      <c r="B3064" s="27">
        <v>44462</v>
      </c>
      <c r="C3064" t="s">
        <v>1008</v>
      </c>
      <c r="D3064" s="27">
        <v>44027</v>
      </c>
      <c r="E3064" s="26">
        <v>6153100</v>
      </c>
      <c r="F3064" s="26">
        <f t="shared" si="47"/>
        <v>6.1531000000000002</v>
      </c>
      <c r="G3064" t="s">
        <v>396</v>
      </c>
    </row>
    <row r="3065" spans="1:7" x14ac:dyDescent="0.2">
      <c r="A3065" s="27">
        <v>44460</v>
      </c>
      <c r="B3065" s="27">
        <v>44462</v>
      </c>
      <c r="C3065" t="s">
        <v>981</v>
      </c>
      <c r="D3065" s="27">
        <v>49018</v>
      </c>
      <c r="E3065" s="26">
        <v>13141000</v>
      </c>
      <c r="F3065" s="26">
        <f t="shared" si="47"/>
        <v>13.141</v>
      </c>
      <c r="G3065" t="s">
        <v>396</v>
      </c>
    </row>
    <row r="3066" spans="1:7" x14ac:dyDescent="0.2">
      <c r="A3066" s="27">
        <v>44460</v>
      </c>
      <c r="B3066" s="27">
        <v>44462</v>
      </c>
      <c r="C3066" t="s">
        <v>906</v>
      </c>
      <c r="D3066" s="27">
        <v>53615</v>
      </c>
      <c r="E3066" s="26">
        <v>10878000</v>
      </c>
      <c r="F3066" s="26">
        <f t="shared" si="47"/>
        <v>10.878</v>
      </c>
      <c r="G3066" t="s">
        <v>396</v>
      </c>
    </row>
    <row r="3067" spans="1:7" x14ac:dyDescent="0.2">
      <c r="A3067" s="27">
        <v>44467</v>
      </c>
      <c r="B3067" s="27">
        <v>44469</v>
      </c>
      <c r="C3067" t="s">
        <v>1031</v>
      </c>
      <c r="D3067" s="27">
        <v>44559</v>
      </c>
      <c r="E3067" s="26">
        <v>4230000</v>
      </c>
      <c r="F3067" s="26">
        <f t="shared" si="47"/>
        <v>4.2300000000000004</v>
      </c>
      <c r="G3067" t="s">
        <v>323</v>
      </c>
    </row>
    <row r="3068" spans="1:7" x14ac:dyDescent="0.2">
      <c r="A3068" s="27">
        <v>44467</v>
      </c>
      <c r="B3068" s="27">
        <v>44469</v>
      </c>
      <c r="C3068" t="s">
        <v>1011</v>
      </c>
      <c r="D3068" s="27">
        <v>44749</v>
      </c>
      <c r="E3068" s="26">
        <v>7505000</v>
      </c>
      <c r="F3068" s="26">
        <f t="shared" si="47"/>
        <v>7.5049999999999999</v>
      </c>
      <c r="G3068" t="s">
        <v>324</v>
      </c>
    </row>
    <row r="3069" spans="1:7" x14ac:dyDescent="0.2">
      <c r="A3069" s="27">
        <v>44467</v>
      </c>
      <c r="B3069" s="27">
        <v>44469</v>
      </c>
      <c r="C3069" t="s">
        <v>1012</v>
      </c>
      <c r="D3069" s="27">
        <v>46492</v>
      </c>
      <c r="E3069" s="26">
        <v>17676000</v>
      </c>
      <c r="F3069" s="26">
        <f t="shared" si="47"/>
        <v>17.675999999999998</v>
      </c>
      <c r="G3069" t="s">
        <v>103</v>
      </c>
    </row>
    <row r="3070" spans="1:7" x14ac:dyDescent="0.2">
      <c r="A3070" s="27">
        <v>44467</v>
      </c>
      <c r="B3070" s="27">
        <v>44469</v>
      </c>
      <c r="C3070" t="s">
        <v>1013</v>
      </c>
      <c r="D3070" s="27">
        <v>48319</v>
      </c>
      <c r="E3070" s="26">
        <v>12977200</v>
      </c>
      <c r="F3070" s="26">
        <f t="shared" si="47"/>
        <v>12.9772</v>
      </c>
      <c r="G3070" t="s">
        <v>103</v>
      </c>
    </row>
    <row r="3071" spans="1:7" x14ac:dyDescent="0.2">
      <c r="A3071" s="27">
        <v>44467</v>
      </c>
      <c r="B3071" s="27">
        <v>44469</v>
      </c>
      <c r="C3071" t="s">
        <v>974</v>
      </c>
      <c r="D3071" s="27">
        <v>49841</v>
      </c>
      <c r="E3071" s="26">
        <v>2685300</v>
      </c>
      <c r="F3071" s="26">
        <f t="shared" si="47"/>
        <v>2.6852999999999998</v>
      </c>
      <c r="G3071" t="s">
        <v>103</v>
      </c>
    </row>
    <row r="3072" spans="1:7" x14ac:dyDescent="0.2">
      <c r="A3072" s="27">
        <v>44467</v>
      </c>
      <c r="B3072" s="27">
        <v>44469</v>
      </c>
      <c r="C3072" t="s">
        <v>1014</v>
      </c>
      <c r="D3072" s="27">
        <v>52032</v>
      </c>
      <c r="E3072" s="26">
        <v>12614100</v>
      </c>
      <c r="F3072" s="26">
        <f t="shared" si="47"/>
        <v>12.614100000000001</v>
      </c>
      <c r="G3072" t="s">
        <v>103</v>
      </c>
    </row>
    <row r="3073" spans="1:7" x14ac:dyDescent="0.2">
      <c r="A3073" s="27">
        <v>44467</v>
      </c>
      <c r="B3073" s="27">
        <v>44469</v>
      </c>
      <c r="C3073" t="s">
        <v>975</v>
      </c>
      <c r="D3073" s="27">
        <v>55380</v>
      </c>
      <c r="E3073" s="26">
        <v>1142000</v>
      </c>
      <c r="F3073" s="26">
        <f t="shared" si="47"/>
        <v>1.1419999999999999</v>
      </c>
      <c r="G3073" t="s">
        <v>103</v>
      </c>
    </row>
    <row r="3074" spans="1:7" x14ac:dyDescent="0.2">
      <c r="A3074" s="27">
        <v>44474</v>
      </c>
      <c r="B3074" s="27">
        <v>44476</v>
      </c>
      <c r="C3074" t="s">
        <v>1032</v>
      </c>
      <c r="D3074" s="27">
        <v>44263</v>
      </c>
      <c r="E3074" s="26">
        <v>5630000</v>
      </c>
      <c r="F3074" s="26">
        <f t="shared" si="47"/>
        <v>5.63</v>
      </c>
      <c r="G3074" t="s">
        <v>397</v>
      </c>
    </row>
    <row r="3075" spans="1:7" x14ac:dyDescent="0.2">
      <c r="A3075" s="27">
        <v>44474</v>
      </c>
      <c r="B3075" s="27">
        <v>44476</v>
      </c>
      <c r="C3075" t="s">
        <v>1020</v>
      </c>
      <c r="D3075" s="27">
        <v>45488</v>
      </c>
      <c r="E3075" s="26">
        <v>10299500</v>
      </c>
      <c r="F3075" s="26">
        <f t="shared" ref="F3075:F3138" si="48">E3075/1000000</f>
        <v>10.2995</v>
      </c>
      <c r="G3075" t="s">
        <v>396</v>
      </c>
    </row>
    <row r="3076" spans="1:7" x14ac:dyDescent="0.2">
      <c r="A3076" s="27">
        <v>44474</v>
      </c>
      <c r="B3076" s="27">
        <v>44476</v>
      </c>
      <c r="C3076" t="s">
        <v>1021</v>
      </c>
      <c r="D3076" s="27">
        <v>46218</v>
      </c>
      <c r="E3076" s="26">
        <v>4575000</v>
      </c>
      <c r="F3076" s="26">
        <f t="shared" si="48"/>
        <v>4.5750000000000002</v>
      </c>
      <c r="G3076" t="s">
        <v>396</v>
      </c>
    </row>
    <row r="3077" spans="1:7" x14ac:dyDescent="0.2">
      <c r="A3077" s="27">
        <v>44474</v>
      </c>
      <c r="B3077" s="27">
        <v>44476</v>
      </c>
      <c r="C3077" t="s">
        <v>981</v>
      </c>
      <c r="D3077" s="27">
        <v>49018</v>
      </c>
      <c r="E3077" s="26">
        <v>11476000</v>
      </c>
      <c r="F3077" s="26">
        <f t="shared" si="48"/>
        <v>11.476000000000001</v>
      </c>
      <c r="G3077" t="s">
        <v>396</v>
      </c>
    </row>
    <row r="3078" spans="1:7" x14ac:dyDescent="0.2">
      <c r="A3078" s="27">
        <v>44474</v>
      </c>
      <c r="B3078" s="27">
        <v>44476</v>
      </c>
      <c r="C3078" t="s">
        <v>337</v>
      </c>
      <c r="D3078" s="27">
        <v>50086</v>
      </c>
      <c r="E3078" s="26">
        <v>8035000</v>
      </c>
      <c r="F3078" s="26">
        <f t="shared" si="48"/>
        <v>8.0350000000000001</v>
      </c>
      <c r="G3078" t="s">
        <v>396</v>
      </c>
    </row>
    <row r="3079" spans="1:7" x14ac:dyDescent="0.2">
      <c r="A3079" s="27">
        <v>44474</v>
      </c>
      <c r="B3079" s="27">
        <v>44476</v>
      </c>
      <c r="C3079" t="s">
        <v>906</v>
      </c>
      <c r="D3079" s="27">
        <v>53615</v>
      </c>
      <c r="E3079" s="26">
        <v>6050000</v>
      </c>
      <c r="F3079" s="26">
        <f t="shared" si="48"/>
        <v>6.05</v>
      </c>
      <c r="G3079" t="s">
        <v>396</v>
      </c>
    </row>
    <row r="3080" spans="1:7" x14ac:dyDescent="0.2">
      <c r="A3080" s="27">
        <v>44481</v>
      </c>
      <c r="B3080" s="27">
        <v>44483</v>
      </c>
      <c r="C3080" t="s">
        <v>1033</v>
      </c>
      <c r="D3080" s="27">
        <v>44573</v>
      </c>
      <c r="E3080" s="26">
        <v>6240000</v>
      </c>
      <c r="F3080" s="26">
        <f t="shared" si="48"/>
        <v>6.24</v>
      </c>
      <c r="G3080" t="s">
        <v>323</v>
      </c>
    </row>
    <row r="3081" spans="1:7" x14ac:dyDescent="0.2">
      <c r="A3081" s="27">
        <v>44481</v>
      </c>
      <c r="B3081" s="27">
        <v>44483</v>
      </c>
      <c r="C3081" t="s">
        <v>1034</v>
      </c>
      <c r="D3081" s="27">
        <v>44847</v>
      </c>
      <c r="E3081" s="26">
        <v>8610000</v>
      </c>
      <c r="F3081" s="26">
        <f t="shared" si="48"/>
        <v>8.61</v>
      </c>
      <c r="G3081" t="s">
        <v>324</v>
      </c>
    </row>
    <row r="3082" spans="1:7" x14ac:dyDescent="0.2">
      <c r="A3082" s="27">
        <v>44481</v>
      </c>
      <c r="B3082" s="27">
        <v>44483</v>
      </c>
      <c r="C3082" t="s">
        <v>1012</v>
      </c>
      <c r="D3082" s="27">
        <v>46492</v>
      </c>
      <c r="E3082" s="26">
        <v>13727000</v>
      </c>
      <c r="F3082" s="26">
        <f t="shared" si="48"/>
        <v>13.727</v>
      </c>
      <c r="G3082" t="s">
        <v>103</v>
      </c>
    </row>
    <row r="3083" spans="1:7" x14ac:dyDescent="0.2">
      <c r="A3083" s="27">
        <v>44481</v>
      </c>
      <c r="B3083" s="27">
        <v>44483</v>
      </c>
      <c r="C3083" t="s">
        <v>1013</v>
      </c>
      <c r="D3083" s="27">
        <v>48319</v>
      </c>
      <c r="E3083" s="26">
        <v>7355600</v>
      </c>
      <c r="F3083" s="26">
        <f t="shared" si="48"/>
        <v>7.3555999999999999</v>
      </c>
      <c r="G3083" t="s">
        <v>103</v>
      </c>
    </row>
    <row r="3084" spans="1:7" x14ac:dyDescent="0.2">
      <c r="A3084" s="27">
        <v>44481</v>
      </c>
      <c r="B3084" s="27">
        <v>44483</v>
      </c>
      <c r="C3084" t="s">
        <v>974</v>
      </c>
      <c r="D3084" s="27">
        <v>49841</v>
      </c>
      <c r="E3084" s="26">
        <v>2613100</v>
      </c>
      <c r="F3084" s="26">
        <f t="shared" si="48"/>
        <v>2.6131000000000002</v>
      </c>
      <c r="G3084" t="s">
        <v>103</v>
      </c>
    </row>
    <row r="3085" spans="1:7" x14ac:dyDescent="0.2">
      <c r="A3085" s="27">
        <v>44481</v>
      </c>
      <c r="B3085" s="27">
        <v>44483</v>
      </c>
      <c r="C3085" t="s">
        <v>1014</v>
      </c>
      <c r="D3085" s="27">
        <v>52032</v>
      </c>
      <c r="E3085" s="26">
        <v>10097800</v>
      </c>
      <c r="F3085" s="26">
        <f t="shared" si="48"/>
        <v>10.097799999999999</v>
      </c>
      <c r="G3085" t="s">
        <v>103</v>
      </c>
    </row>
    <row r="3086" spans="1:7" x14ac:dyDescent="0.2">
      <c r="A3086" s="27">
        <v>44481</v>
      </c>
      <c r="B3086" s="27">
        <v>44483</v>
      </c>
      <c r="C3086" t="s">
        <v>975</v>
      </c>
      <c r="D3086" s="27">
        <v>55380</v>
      </c>
      <c r="E3086" s="26">
        <v>1504300</v>
      </c>
      <c r="F3086" s="26">
        <f t="shared" si="48"/>
        <v>1.5043</v>
      </c>
      <c r="G3086" t="s">
        <v>103</v>
      </c>
    </row>
    <row r="3087" spans="1:7" x14ac:dyDescent="0.2">
      <c r="A3087" s="27">
        <v>44488</v>
      </c>
      <c r="B3087" s="27">
        <v>44491</v>
      </c>
      <c r="C3087" t="s">
        <v>1032</v>
      </c>
      <c r="D3087" s="27">
        <v>44263</v>
      </c>
      <c r="E3087" s="26">
        <v>9010000</v>
      </c>
      <c r="F3087" s="26">
        <f t="shared" si="48"/>
        <v>9.01</v>
      </c>
      <c r="G3087" t="s">
        <v>397</v>
      </c>
    </row>
    <row r="3088" spans="1:7" x14ac:dyDescent="0.2">
      <c r="A3088" s="27">
        <v>44488</v>
      </c>
      <c r="B3088" s="27">
        <v>44491</v>
      </c>
      <c r="C3088" t="s">
        <v>1020</v>
      </c>
      <c r="D3088" s="27">
        <v>45488</v>
      </c>
      <c r="E3088" s="26">
        <v>10560500</v>
      </c>
      <c r="F3088" s="26">
        <f t="shared" si="48"/>
        <v>10.560499999999999</v>
      </c>
      <c r="G3088" t="s">
        <v>396</v>
      </c>
    </row>
    <row r="3089" spans="1:7" x14ac:dyDescent="0.2">
      <c r="A3089" s="27">
        <v>44488</v>
      </c>
      <c r="B3089" s="27">
        <v>44491</v>
      </c>
      <c r="C3089" t="s">
        <v>1021</v>
      </c>
      <c r="D3089" s="27">
        <v>46218</v>
      </c>
      <c r="E3089" s="26">
        <v>7420000</v>
      </c>
      <c r="F3089" s="26">
        <f t="shared" si="48"/>
        <v>7.42</v>
      </c>
      <c r="G3089" t="s">
        <v>396</v>
      </c>
    </row>
    <row r="3090" spans="1:7" x14ac:dyDescent="0.2">
      <c r="A3090" s="27">
        <v>44488</v>
      </c>
      <c r="B3090" s="27">
        <v>44491</v>
      </c>
      <c r="C3090" t="s">
        <v>981</v>
      </c>
      <c r="D3090" s="27">
        <v>49018</v>
      </c>
      <c r="E3090" s="26">
        <v>14475000</v>
      </c>
      <c r="F3090" s="26">
        <f t="shared" si="48"/>
        <v>14.475</v>
      </c>
      <c r="G3090" t="s">
        <v>396</v>
      </c>
    </row>
    <row r="3091" spans="1:7" x14ac:dyDescent="0.2">
      <c r="A3091" s="27">
        <v>44488</v>
      </c>
      <c r="B3091" s="27">
        <v>44491</v>
      </c>
      <c r="C3091" t="s">
        <v>906</v>
      </c>
      <c r="D3091" s="27">
        <v>53615</v>
      </c>
      <c r="E3091" s="26">
        <v>11954500</v>
      </c>
      <c r="F3091" s="26">
        <f t="shared" si="48"/>
        <v>11.954499999999999</v>
      </c>
      <c r="G3091" t="s">
        <v>396</v>
      </c>
    </row>
    <row r="3092" spans="1:7" x14ac:dyDescent="0.2">
      <c r="A3092" s="27">
        <v>44490</v>
      </c>
      <c r="B3092" s="27">
        <v>44494</v>
      </c>
      <c r="C3092" t="s">
        <v>1035</v>
      </c>
      <c r="D3092" s="27">
        <v>44484</v>
      </c>
      <c r="E3092" s="26">
        <v>15000000</v>
      </c>
      <c r="F3092" s="26">
        <f t="shared" si="48"/>
        <v>15</v>
      </c>
      <c r="G3092" t="s">
        <v>105</v>
      </c>
    </row>
    <row r="3093" spans="1:7" x14ac:dyDescent="0.2">
      <c r="A3093" s="27">
        <v>44495</v>
      </c>
      <c r="B3093" s="27">
        <v>44497</v>
      </c>
      <c r="C3093" t="s">
        <v>1036</v>
      </c>
      <c r="D3093" s="27">
        <v>44587</v>
      </c>
      <c r="E3093" s="26">
        <v>4270000</v>
      </c>
      <c r="F3093" s="26">
        <f t="shared" si="48"/>
        <v>4.2699999999999996</v>
      </c>
      <c r="G3093" t="s">
        <v>323</v>
      </c>
    </row>
    <row r="3094" spans="1:7" x14ac:dyDescent="0.2">
      <c r="A3094" s="27">
        <v>44495</v>
      </c>
      <c r="B3094" s="27">
        <v>44497</v>
      </c>
      <c r="C3094" t="s">
        <v>1011</v>
      </c>
      <c r="D3094" s="27">
        <v>44749</v>
      </c>
      <c r="E3094" s="26">
        <v>8500000</v>
      </c>
      <c r="F3094" s="26">
        <f t="shared" si="48"/>
        <v>8.5</v>
      </c>
      <c r="G3094" t="s">
        <v>324</v>
      </c>
    </row>
    <row r="3095" spans="1:7" x14ac:dyDescent="0.2">
      <c r="A3095" s="27">
        <v>44495</v>
      </c>
      <c r="B3095" s="27">
        <v>44497</v>
      </c>
      <c r="C3095" t="s">
        <v>1012</v>
      </c>
      <c r="D3095" s="27">
        <v>46492</v>
      </c>
      <c r="E3095" s="26">
        <v>17349000</v>
      </c>
      <c r="F3095" s="26">
        <f t="shared" si="48"/>
        <v>17.349</v>
      </c>
      <c r="G3095" t="s">
        <v>103</v>
      </c>
    </row>
    <row r="3096" spans="1:7" x14ac:dyDescent="0.2">
      <c r="A3096" s="27">
        <v>44495</v>
      </c>
      <c r="B3096" s="27">
        <v>44497</v>
      </c>
      <c r="C3096" t="s">
        <v>1013</v>
      </c>
      <c r="D3096" s="27">
        <v>48319</v>
      </c>
      <c r="E3096" s="26">
        <v>18367000</v>
      </c>
      <c r="F3096" s="26">
        <f t="shared" si="48"/>
        <v>18.367000000000001</v>
      </c>
      <c r="G3096" t="s">
        <v>103</v>
      </c>
    </row>
    <row r="3097" spans="1:7" x14ac:dyDescent="0.2">
      <c r="A3097" s="27">
        <v>44495</v>
      </c>
      <c r="B3097" s="27">
        <v>44497</v>
      </c>
      <c r="C3097" t="s">
        <v>974</v>
      </c>
      <c r="D3097" s="27">
        <v>49841</v>
      </c>
      <c r="E3097" s="26">
        <v>5068900</v>
      </c>
      <c r="F3097" s="26">
        <f t="shared" si="48"/>
        <v>5.0689000000000002</v>
      </c>
      <c r="G3097" t="s">
        <v>103</v>
      </c>
    </row>
    <row r="3098" spans="1:7" x14ac:dyDescent="0.2">
      <c r="A3098" s="27">
        <v>44495</v>
      </c>
      <c r="B3098" s="27">
        <v>44497</v>
      </c>
      <c r="C3098" t="s">
        <v>1014</v>
      </c>
      <c r="D3098" s="27">
        <v>52032</v>
      </c>
      <c r="E3098" s="26">
        <v>13678800</v>
      </c>
      <c r="F3098" s="26">
        <f t="shared" si="48"/>
        <v>13.678800000000001</v>
      </c>
      <c r="G3098" t="s">
        <v>103</v>
      </c>
    </row>
    <row r="3099" spans="1:7" x14ac:dyDescent="0.2">
      <c r="A3099" s="27">
        <v>44495</v>
      </c>
      <c r="B3099" s="27">
        <v>44497</v>
      </c>
      <c r="C3099" t="s">
        <v>975</v>
      </c>
      <c r="D3099" s="27">
        <v>55380</v>
      </c>
      <c r="E3099" s="26">
        <v>2301400</v>
      </c>
      <c r="F3099" s="26">
        <f t="shared" si="48"/>
        <v>2.3014000000000001</v>
      </c>
      <c r="G3099" t="s">
        <v>103</v>
      </c>
    </row>
    <row r="3100" spans="1:7" x14ac:dyDescent="0.2">
      <c r="A3100" s="27">
        <v>44502</v>
      </c>
      <c r="B3100" s="27">
        <v>44504</v>
      </c>
      <c r="C3100" t="s">
        <v>1037</v>
      </c>
      <c r="D3100" s="27">
        <v>44684</v>
      </c>
      <c r="E3100" s="26">
        <v>8665000</v>
      </c>
      <c r="F3100" s="26">
        <f t="shared" si="48"/>
        <v>8.6649999999999991</v>
      </c>
      <c r="G3100" t="s">
        <v>397</v>
      </c>
    </row>
    <row r="3101" spans="1:7" x14ac:dyDescent="0.2">
      <c r="A3101" s="27">
        <v>44502</v>
      </c>
      <c r="B3101" s="27">
        <v>44504</v>
      </c>
      <c r="C3101" t="s">
        <v>1020</v>
      </c>
      <c r="D3101" s="27">
        <v>45488</v>
      </c>
      <c r="E3101" s="26">
        <v>8926500</v>
      </c>
      <c r="F3101" s="26">
        <f t="shared" si="48"/>
        <v>8.9265000000000008</v>
      </c>
      <c r="G3101" t="s">
        <v>396</v>
      </c>
    </row>
    <row r="3102" spans="1:7" x14ac:dyDescent="0.2">
      <c r="A3102" s="27">
        <v>44502</v>
      </c>
      <c r="B3102" s="27">
        <v>44504</v>
      </c>
      <c r="C3102" t="s">
        <v>1021</v>
      </c>
      <c r="D3102" s="27">
        <v>46218</v>
      </c>
      <c r="E3102" s="26">
        <v>6213000</v>
      </c>
      <c r="F3102" s="26">
        <f t="shared" si="48"/>
        <v>6.2130000000000001</v>
      </c>
      <c r="G3102" t="s">
        <v>396</v>
      </c>
    </row>
    <row r="3103" spans="1:7" x14ac:dyDescent="0.2">
      <c r="A3103" s="27">
        <v>44502</v>
      </c>
      <c r="B3103" s="27">
        <v>44504</v>
      </c>
      <c r="C3103" t="s">
        <v>981</v>
      </c>
      <c r="D3103" s="27">
        <v>49018</v>
      </c>
      <c r="E3103" s="26">
        <v>14396300</v>
      </c>
      <c r="F3103" s="26">
        <f t="shared" si="48"/>
        <v>14.3963</v>
      </c>
      <c r="G3103" t="s">
        <v>396</v>
      </c>
    </row>
    <row r="3104" spans="1:7" x14ac:dyDescent="0.2">
      <c r="A3104" s="27">
        <v>44502</v>
      </c>
      <c r="B3104" s="27">
        <v>44504</v>
      </c>
      <c r="C3104" t="s">
        <v>906</v>
      </c>
      <c r="D3104" s="27">
        <v>53615</v>
      </c>
      <c r="E3104" s="26">
        <v>10496300</v>
      </c>
      <c r="F3104" s="26">
        <f t="shared" si="48"/>
        <v>10.4963</v>
      </c>
      <c r="G3104" t="s">
        <v>396</v>
      </c>
    </row>
    <row r="3105" spans="1:7" x14ac:dyDescent="0.2">
      <c r="A3105" s="27">
        <v>44522</v>
      </c>
      <c r="B3105" s="27">
        <v>44524</v>
      </c>
      <c r="C3105" t="s">
        <v>1038</v>
      </c>
      <c r="D3105" s="27">
        <v>45240</v>
      </c>
      <c r="E3105" s="26">
        <v>5000000</v>
      </c>
      <c r="F3105" s="26">
        <f t="shared" si="48"/>
        <v>5</v>
      </c>
      <c r="G3105" t="s">
        <v>971</v>
      </c>
    </row>
    <row r="3106" spans="1:7" x14ac:dyDescent="0.2">
      <c r="A3106" s="27">
        <v>44530</v>
      </c>
      <c r="B3106" s="27">
        <v>44532</v>
      </c>
      <c r="C3106" t="s">
        <v>1039</v>
      </c>
      <c r="D3106" s="27">
        <v>46358</v>
      </c>
      <c r="E3106" s="26">
        <v>14500000</v>
      </c>
      <c r="F3106" s="26">
        <f t="shared" si="48"/>
        <v>14.5</v>
      </c>
      <c r="G3106" t="s">
        <v>114</v>
      </c>
    </row>
    <row r="3107" spans="1:7" x14ac:dyDescent="0.2">
      <c r="A3107" s="27">
        <v>44530</v>
      </c>
      <c r="B3107" s="27">
        <v>44532</v>
      </c>
      <c r="C3107" t="s">
        <v>1040</v>
      </c>
      <c r="D3107" s="27">
        <v>46723</v>
      </c>
      <c r="E3107" s="26">
        <v>14500000</v>
      </c>
      <c r="F3107" s="26">
        <f t="shared" si="48"/>
        <v>14.5</v>
      </c>
      <c r="G3107" t="s">
        <v>114</v>
      </c>
    </row>
    <row r="3108" spans="1:7" x14ac:dyDescent="0.2">
      <c r="A3108" s="27">
        <v>44530</v>
      </c>
      <c r="B3108" s="27">
        <v>44532</v>
      </c>
      <c r="C3108" t="s">
        <v>1041</v>
      </c>
      <c r="D3108" s="27">
        <v>47089</v>
      </c>
      <c r="E3108" s="26">
        <v>14500000</v>
      </c>
      <c r="F3108" s="26">
        <f t="shared" si="48"/>
        <v>14.5</v>
      </c>
      <c r="G3108" t="s">
        <v>114</v>
      </c>
    </row>
    <row r="3109" spans="1:7" x14ac:dyDescent="0.2">
      <c r="A3109" s="27">
        <v>44530</v>
      </c>
      <c r="B3109" s="27">
        <v>44532</v>
      </c>
      <c r="C3109" t="s">
        <v>1042</v>
      </c>
      <c r="D3109" s="27">
        <v>47454</v>
      </c>
      <c r="E3109" s="26">
        <v>14500000</v>
      </c>
      <c r="F3109" s="26">
        <f t="shared" si="48"/>
        <v>14.5</v>
      </c>
      <c r="G3109" t="s">
        <v>114</v>
      </c>
    </row>
    <row r="3110" spans="1:7" x14ac:dyDescent="0.2">
      <c r="A3110" s="27">
        <v>44559</v>
      </c>
      <c r="B3110" s="27">
        <v>44560</v>
      </c>
      <c r="C3110" t="s">
        <v>1044</v>
      </c>
      <c r="D3110" s="27">
        <v>46386</v>
      </c>
      <c r="E3110" s="26">
        <v>40000000</v>
      </c>
      <c r="F3110" s="26">
        <f t="shared" si="48"/>
        <v>40</v>
      </c>
      <c r="G3110" t="s">
        <v>114</v>
      </c>
    </row>
    <row r="3111" spans="1:7" x14ac:dyDescent="0.2">
      <c r="A3111" s="27">
        <v>44559</v>
      </c>
      <c r="B3111" s="27">
        <v>44560</v>
      </c>
      <c r="C3111" t="s">
        <v>1045</v>
      </c>
      <c r="D3111" s="27">
        <v>46751</v>
      </c>
      <c r="E3111" s="26">
        <v>40000000</v>
      </c>
      <c r="F3111" s="26">
        <f t="shared" si="48"/>
        <v>40</v>
      </c>
      <c r="G3111" t="s">
        <v>114</v>
      </c>
    </row>
    <row r="3112" spans="1:7" x14ac:dyDescent="0.2">
      <c r="A3112" s="27">
        <v>44559</v>
      </c>
      <c r="B3112" s="27">
        <v>44560</v>
      </c>
      <c r="C3112" t="s">
        <v>1046</v>
      </c>
      <c r="D3112" s="27">
        <v>47117</v>
      </c>
      <c r="E3112" s="26">
        <v>40000000</v>
      </c>
      <c r="F3112" s="26">
        <f t="shared" si="48"/>
        <v>40</v>
      </c>
      <c r="G3112" t="s">
        <v>114</v>
      </c>
    </row>
    <row r="3113" spans="1:7" x14ac:dyDescent="0.2">
      <c r="A3113" s="27">
        <v>44559</v>
      </c>
      <c r="B3113" s="27">
        <v>44560</v>
      </c>
      <c r="C3113" t="s">
        <v>1047</v>
      </c>
      <c r="D3113" s="27">
        <v>47482</v>
      </c>
      <c r="E3113" s="26">
        <v>37000000</v>
      </c>
      <c r="F3113" s="26">
        <f t="shared" si="48"/>
        <v>37</v>
      </c>
      <c r="G3113" t="s">
        <v>114</v>
      </c>
    </row>
    <row r="3114" spans="1:7" x14ac:dyDescent="0.2">
      <c r="A3114" s="27">
        <v>44565</v>
      </c>
      <c r="B3114" s="27">
        <v>44567</v>
      </c>
      <c r="C3114" t="s">
        <v>1050</v>
      </c>
      <c r="D3114" s="27">
        <v>44657</v>
      </c>
      <c r="E3114" s="26">
        <v>12680000</v>
      </c>
      <c r="F3114" s="26">
        <f t="shared" si="48"/>
        <v>12.68</v>
      </c>
      <c r="G3114" t="s">
        <v>323</v>
      </c>
    </row>
    <row r="3115" spans="1:7" x14ac:dyDescent="0.2">
      <c r="A3115" s="27">
        <v>44565</v>
      </c>
      <c r="B3115" s="27">
        <v>44567</v>
      </c>
      <c r="C3115" t="s">
        <v>1051</v>
      </c>
      <c r="D3115" s="27">
        <v>44931</v>
      </c>
      <c r="E3115" s="26">
        <v>12520000</v>
      </c>
      <c r="F3115" s="26">
        <f t="shared" si="48"/>
        <v>12.52</v>
      </c>
      <c r="G3115" t="s">
        <v>324</v>
      </c>
    </row>
    <row r="3116" spans="1:7" x14ac:dyDescent="0.2">
      <c r="A3116" s="27">
        <v>44565</v>
      </c>
      <c r="B3116" s="27">
        <v>44567</v>
      </c>
      <c r="C3116" t="s">
        <v>1012</v>
      </c>
      <c r="D3116" s="27">
        <v>46492</v>
      </c>
      <c r="E3116" s="26">
        <v>7368000</v>
      </c>
      <c r="F3116" s="26">
        <f t="shared" si="48"/>
        <v>7.3680000000000003</v>
      </c>
      <c r="G3116" t="s">
        <v>103</v>
      </c>
    </row>
    <row r="3117" spans="1:7" x14ac:dyDescent="0.2">
      <c r="A3117" s="27">
        <v>44565</v>
      </c>
      <c r="B3117" s="27">
        <v>44567</v>
      </c>
      <c r="C3117" t="s">
        <v>1013</v>
      </c>
      <c r="D3117" s="27">
        <v>48319</v>
      </c>
      <c r="E3117" s="26">
        <v>11579300</v>
      </c>
      <c r="F3117" s="26">
        <f t="shared" si="48"/>
        <v>11.5793</v>
      </c>
      <c r="G3117" t="s">
        <v>103</v>
      </c>
    </row>
    <row r="3118" spans="1:7" x14ac:dyDescent="0.2">
      <c r="A3118" s="27">
        <v>44565</v>
      </c>
      <c r="B3118" s="27">
        <v>44567</v>
      </c>
      <c r="C3118" t="s">
        <v>1052</v>
      </c>
      <c r="D3118" s="27">
        <v>50236</v>
      </c>
      <c r="E3118" s="26">
        <v>26823200</v>
      </c>
      <c r="F3118" s="26">
        <f t="shared" si="48"/>
        <v>26.8232</v>
      </c>
      <c r="G3118" t="s">
        <v>103</v>
      </c>
    </row>
    <row r="3119" spans="1:7" x14ac:dyDescent="0.2">
      <c r="A3119" s="27">
        <v>44565</v>
      </c>
      <c r="B3119" s="27">
        <v>44567</v>
      </c>
      <c r="C3119" t="s">
        <v>1014</v>
      </c>
      <c r="D3119" s="27">
        <v>52032</v>
      </c>
      <c r="E3119" s="26">
        <v>4827500</v>
      </c>
      <c r="F3119" s="26">
        <f t="shared" si="48"/>
        <v>4.8274999999999997</v>
      </c>
      <c r="G3119" t="s">
        <v>103</v>
      </c>
    </row>
    <row r="3120" spans="1:7" x14ac:dyDescent="0.2">
      <c r="A3120" s="27">
        <v>44565</v>
      </c>
      <c r="B3120" s="27">
        <v>44567</v>
      </c>
      <c r="C3120" t="s">
        <v>975</v>
      </c>
      <c r="D3120" s="27">
        <v>55380</v>
      </c>
      <c r="E3120" s="26">
        <v>1780900</v>
      </c>
      <c r="F3120" s="26">
        <f t="shared" si="48"/>
        <v>1.7808999999999999</v>
      </c>
      <c r="G3120" t="s">
        <v>103</v>
      </c>
    </row>
    <row r="3121" spans="1:7" x14ac:dyDescent="0.2">
      <c r="A3121" s="27">
        <v>44572</v>
      </c>
      <c r="B3121" s="27">
        <v>44574</v>
      </c>
      <c r="C3121" t="s">
        <v>1054</v>
      </c>
      <c r="D3121" s="27">
        <v>44754</v>
      </c>
      <c r="E3121" s="26">
        <v>21360000</v>
      </c>
      <c r="F3121" s="26">
        <f t="shared" si="48"/>
        <v>21.36</v>
      </c>
      <c r="G3121" t="s">
        <v>397</v>
      </c>
    </row>
    <row r="3122" spans="1:7" x14ac:dyDescent="0.2">
      <c r="A3122" s="27">
        <v>44572</v>
      </c>
      <c r="B3122" s="27">
        <v>44575</v>
      </c>
      <c r="C3122" t="s">
        <v>1020</v>
      </c>
      <c r="D3122" s="27">
        <v>45488</v>
      </c>
      <c r="E3122" s="26">
        <v>15020000</v>
      </c>
      <c r="F3122" s="26">
        <f t="shared" si="48"/>
        <v>15.02</v>
      </c>
      <c r="G3122" t="s">
        <v>396</v>
      </c>
    </row>
    <row r="3123" spans="1:7" x14ac:dyDescent="0.2">
      <c r="A3123" s="27">
        <v>44572</v>
      </c>
      <c r="B3123" s="27">
        <v>44576</v>
      </c>
      <c r="C3123" t="s">
        <v>1021</v>
      </c>
      <c r="D3123" s="27">
        <v>46218</v>
      </c>
      <c r="E3123" s="26">
        <v>7209000</v>
      </c>
      <c r="F3123" s="26">
        <f t="shared" si="48"/>
        <v>7.2089999999999996</v>
      </c>
      <c r="G3123" t="s">
        <v>396</v>
      </c>
    </row>
    <row r="3124" spans="1:7" x14ac:dyDescent="0.2">
      <c r="A3124" s="27">
        <v>44572</v>
      </c>
      <c r="B3124" s="27">
        <v>44577</v>
      </c>
      <c r="C3124" t="s">
        <v>981</v>
      </c>
      <c r="D3124" s="27">
        <v>49018</v>
      </c>
      <c r="E3124" s="26">
        <v>3452000</v>
      </c>
      <c r="F3124" s="26">
        <f t="shared" si="48"/>
        <v>3.452</v>
      </c>
      <c r="G3124" t="s">
        <v>396</v>
      </c>
    </row>
    <row r="3125" spans="1:7" x14ac:dyDescent="0.2">
      <c r="A3125" s="27">
        <v>44572</v>
      </c>
      <c r="B3125" s="27">
        <v>44578</v>
      </c>
      <c r="C3125" t="s">
        <v>1055</v>
      </c>
      <c r="D3125" s="27">
        <v>50936</v>
      </c>
      <c r="E3125" s="26">
        <v>6013200</v>
      </c>
      <c r="F3125" s="26">
        <f t="shared" si="48"/>
        <v>6.0132000000000003</v>
      </c>
      <c r="G3125" t="s">
        <v>396</v>
      </c>
    </row>
    <row r="3126" spans="1:7" x14ac:dyDescent="0.2">
      <c r="A3126" s="27">
        <v>44572</v>
      </c>
      <c r="B3126" s="27">
        <v>44578</v>
      </c>
      <c r="C3126" t="s">
        <v>1056</v>
      </c>
      <c r="D3126" s="27">
        <v>53858</v>
      </c>
      <c r="E3126" s="26">
        <v>2294600</v>
      </c>
      <c r="F3126" s="26">
        <f t="shared" si="48"/>
        <v>2.2946</v>
      </c>
      <c r="G3126" t="s">
        <v>396</v>
      </c>
    </row>
    <row r="3127" spans="1:7" x14ac:dyDescent="0.2">
      <c r="A3127" s="27">
        <v>44579</v>
      </c>
      <c r="B3127" s="27">
        <v>44581</v>
      </c>
      <c r="C3127" t="s">
        <v>1057</v>
      </c>
      <c r="D3127" s="27">
        <v>44671</v>
      </c>
      <c r="E3127" s="26">
        <v>16455000</v>
      </c>
      <c r="F3127" s="26">
        <f t="shared" si="48"/>
        <v>16.454999999999998</v>
      </c>
      <c r="G3127" t="s">
        <v>323</v>
      </c>
    </row>
    <row r="3128" spans="1:7" x14ac:dyDescent="0.2">
      <c r="A3128" s="27">
        <v>44579</v>
      </c>
      <c r="B3128" s="27">
        <v>44581</v>
      </c>
      <c r="C3128" t="s">
        <v>1051</v>
      </c>
      <c r="D3128" s="27">
        <v>44931</v>
      </c>
      <c r="E3128" s="26">
        <v>16410000</v>
      </c>
      <c r="F3128" s="26">
        <f t="shared" si="48"/>
        <v>16.41</v>
      </c>
      <c r="G3128" t="s">
        <v>324</v>
      </c>
    </row>
    <row r="3129" spans="1:7" x14ac:dyDescent="0.2">
      <c r="A3129" s="27">
        <v>44579</v>
      </c>
      <c r="B3129" s="27">
        <v>44581</v>
      </c>
      <c r="C3129" t="s">
        <v>1012</v>
      </c>
      <c r="D3129" s="27">
        <v>46492</v>
      </c>
      <c r="E3129" s="26">
        <v>14939500</v>
      </c>
      <c r="F3129" s="26">
        <f t="shared" si="48"/>
        <v>14.939500000000001</v>
      </c>
      <c r="G3129" t="s">
        <v>103</v>
      </c>
    </row>
    <row r="3130" spans="1:7" x14ac:dyDescent="0.2">
      <c r="A3130" s="27">
        <v>44579</v>
      </c>
      <c r="B3130" s="27">
        <v>44581</v>
      </c>
      <c r="C3130" t="s">
        <v>1013</v>
      </c>
      <c r="D3130" s="27">
        <v>48319</v>
      </c>
      <c r="E3130" s="26">
        <v>14669700</v>
      </c>
      <c r="F3130" s="26">
        <f t="shared" si="48"/>
        <v>14.669700000000001</v>
      </c>
      <c r="G3130" t="s">
        <v>103</v>
      </c>
    </row>
    <row r="3131" spans="1:7" x14ac:dyDescent="0.2">
      <c r="A3131" s="27">
        <v>44579</v>
      </c>
      <c r="B3131" s="27">
        <v>44581</v>
      </c>
      <c r="C3131" t="s">
        <v>1052</v>
      </c>
      <c r="D3131" s="27">
        <v>50236</v>
      </c>
      <c r="E3131" s="26">
        <v>6394100</v>
      </c>
      <c r="F3131" s="26">
        <f t="shared" si="48"/>
        <v>6.3940999999999999</v>
      </c>
      <c r="G3131" t="s">
        <v>103</v>
      </c>
    </row>
    <row r="3132" spans="1:7" x14ac:dyDescent="0.2">
      <c r="A3132" s="27">
        <v>44579</v>
      </c>
      <c r="B3132" s="27">
        <v>44581</v>
      </c>
      <c r="C3132" t="s">
        <v>1014</v>
      </c>
      <c r="D3132" s="27">
        <v>52032</v>
      </c>
      <c r="E3132" s="26">
        <v>15185300</v>
      </c>
      <c r="F3132" s="26">
        <f t="shared" si="48"/>
        <v>15.1853</v>
      </c>
      <c r="G3132" t="s">
        <v>103</v>
      </c>
    </row>
    <row r="3133" spans="1:7" x14ac:dyDescent="0.2">
      <c r="A3133" s="27">
        <v>44579</v>
      </c>
      <c r="B3133" s="27">
        <v>44581</v>
      </c>
      <c r="C3133" t="s">
        <v>975</v>
      </c>
      <c r="D3133" s="27">
        <v>55380</v>
      </c>
      <c r="E3133" s="26">
        <v>789500</v>
      </c>
      <c r="F3133" s="26">
        <f t="shared" si="48"/>
        <v>0.78949999999999998</v>
      </c>
      <c r="G3133" t="s">
        <v>103</v>
      </c>
    </row>
    <row r="3134" spans="1:7" x14ac:dyDescent="0.2">
      <c r="A3134" s="27">
        <v>44586</v>
      </c>
      <c r="B3134" s="27">
        <v>44588</v>
      </c>
      <c r="C3134" t="s">
        <v>1054</v>
      </c>
      <c r="D3134" s="27">
        <v>44754</v>
      </c>
      <c r="E3134" s="26">
        <v>12830000</v>
      </c>
      <c r="F3134" s="26">
        <f t="shared" si="48"/>
        <v>12.83</v>
      </c>
      <c r="G3134" t="s">
        <v>397</v>
      </c>
    </row>
    <row r="3135" spans="1:7" x14ac:dyDescent="0.2">
      <c r="A3135" s="27">
        <v>44586</v>
      </c>
      <c r="B3135" s="27">
        <v>44588</v>
      </c>
      <c r="C3135" t="s">
        <v>1020</v>
      </c>
      <c r="D3135" s="27">
        <v>45488</v>
      </c>
      <c r="E3135" s="26">
        <v>4273500</v>
      </c>
      <c r="F3135" s="26">
        <f t="shared" si="48"/>
        <v>4.2735000000000003</v>
      </c>
      <c r="G3135" t="s">
        <v>396</v>
      </c>
    </row>
    <row r="3136" spans="1:7" x14ac:dyDescent="0.2">
      <c r="A3136" s="27">
        <v>44586</v>
      </c>
      <c r="B3136" s="27">
        <v>44588</v>
      </c>
      <c r="C3136" t="s">
        <v>1021</v>
      </c>
      <c r="D3136" s="27">
        <v>46218</v>
      </c>
      <c r="E3136" s="26">
        <v>5490500</v>
      </c>
      <c r="F3136" s="26">
        <f t="shared" si="48"/>
        <v>5.4904999999999999</v>
      </c>
      <c r="G3136" t="s">
        <v>396</v>
      </c>
    </row>
    <row r="3137" spans="1:7" x14ac:dyDescent="0.2">
      <c r="A3137" s="27">
        <v>44586</v>
      </c>
      <c r="B3137" s="27">
        <v>44588</v>
      </c>
      <c r="C3137" t="s">
        <v>981</v>
      </c>
      <c r="D3137" s="27">
        <v>49018</v>
      </c>
      <c r="E3137" s="26">
        <v>7587000</v>
      </c>
      <c r="F3137" s="26">
        <f t="shared" si="48"/>
        <v>7.5869999999999997</v>
      </c>
      <c r="G3137" t="s">
        <v>396</v>
      </c>
    </row>
    <row r="3138" spans="1:7" x14ac:dyDescent="0.2">
      <c r="A3138" s="27">
        <v>44586</v>
      </c>
      <c r="B3138" s="27">
        <v>44588</v>
      </c>
      <c r="C3138" t="s">
        <v>1055</v>
      </c>
      <c r="D3138" s="27">
        <v>50936</v>
      </c>
      <c r="E3138" s="26">
        <v>5977000</v>
      </c>
      <c r="F3138" s="26">
        <f t="shared" si="48"/>
        <v>5.9770000000000003</v>
      </c>
      <c r="G3138" t="s">
        <v>396</v>
      </c>
    </row>
    <row r="3139" spans="1:7" x14ac:dyDescent="0.2">
      <c r="A3139" s="27">
        <v>44586</v>
      </c>
      <c r="B3139" s="27">
        <v>44588</v>
      </c>
      <c r="C3139" t="s">
        <v>1056</v>
      </c>
      <c r="D3139" s="27">
        <v>53858</v>
      </c>
      <c r="E3139" s="26">
        <v>2135300</v>
      </c>
      <c r="F3139" s="26">
        <f t="shared" ref="F3139:F3202" si="49">E3139/1000000</f>
        <v>2.1353</v>
      </c>
      <c r="G3139" t="s">
        <v>396</v>
      </c>
    </row>
    <row r="3140" spans="1:7" x14ac:dyDescent="0.2">
      <c r="A3140" s="27">
        <v>44594</v>
      </c>
      <c r="B3140" s="27">
        <v>44596</v>
      </c>
      <c r="C3140" t="s">
        <v>1058</v>
      </c>
      <c r="D3140" s="27">
        <v>44686</v>
      </c>
      <c r="E3140" s="26">
        <v>13340000</v>
      </c>
      <c r="F3140" s="26">
        <f t="shared" si="49"/>
        <v>13.34</v>
      </c>
      <c r="G3140" t="s">
        <v>323</v>
      </c>
    </row>
    <row r="3141" spans="1:7" x14ac:dyDescent="0.2">
      <c r="A3141" s="27">
        <v>44594</v>
      </c>
      <c r="B3141" s="27">
        <v>44596</v>
      </c>
      <c r="C3141" t="s">
        <v>1059</v>
      </c>
      <c r="D3141" s="27">
        <v>44960</v>
      </c>
      <c r="E3141" s="26">
        <v>14900000</v>
      </c>
      <c r="F3141" s="26">
        <f t="shared" si="49"/>
        <v>14.9</v>
      </c>
      <c r="G3141" t="s">
        <v>324</v>
      </c>
    </row>
    <row r="3142" spans="1:7" x14ac:dyDescent="0.2">
      <c r="A3142" s="27">
        <v>44594</v>
      </c>
      <c r="B3142" s="27">
        <v>44596</v>
      </c>
      <c r="C3142" t="s">
        <v>1012</v>
      </c>
      <c r="D3142" s="27">
        <v>46492</v>
      </c>
      <c r="E3142" s="26">
        <v>10450000</v>
      </c>
      <c r="F3142" s="26">
        <f t="shared" si="49"/>
        <v>10.45</v>
      </c>
      <c r="G3142" t="s">
        <v>103</v>
      </c>
    </row>
    <row r="3143" spans="1:7" x14ac:dyDescent="0.2">
      <c r="A3143" s="27">
        <v>44594</v>
      </c>
      <c r="B3143" s="27">
        <v>44596</v>
      </c>
      <c r="C3143" t="s">
        <v>1013</v>
      </c>
      <c r="D3143" s="27">
        <v>48319</v>
      </c>
      <c r="E3143" s="26">
        <v>13825100</v>
      </c>
      <c r="F3143" s="26">
        <f t="shared" si="49"/>
        <v>13.825100000000001</v>
      </c>
      <c r="G3143" t="s">
        <v>103</v>
      </c>
    </row>
    <row r="3144" spans="1:7" x14ac:dyDescent="0.2">
      <c r="A3144" s="27">
        <v>44594</v>
      </c>
      <c r="B3144" s="27">
        <v>44596</v>
      </c>
      <c r="C3144" t="s">
        <v>1052</v>
      </c>
      <c r="D3144" s="27">
        <v>50236</v>
      </c>
      <c r="E3144" s="26">
        <v>2899300</v>
      </c>
      <c r="F3144" s="26">
        <f t="shared" si="49"/>
        <v>2.8993000000000002</v>
      </c>
      <c r="G3144" t="s">
        <v>103</v>
      </c>
    </row>
    <row r="3145" spans="1:7" x14ac:dyDescent="0.2">
      <c r="A3145" s="27">
        <v>44594</v>
      </c>
      <c r="B3145" s="27">
        <v>44596</v>
      </c>
      <c r="C3145" t="s">
        <v>1014</v>
      </c>
      <c r="D3145" s="27">
        <v>52032</v>
      </c>
      <c r="E3145" s="26">
        <v>15764900</v>
      </c>
      <c r="F3145" s="26">
        <f t="shared" si="49"/>
        <v>15.764900000000001</v>
      </c>
      <c r="G3145" t="s">
        <v>103</v>
      </c>
    </row>
    <row r="3146" spans="1:7" x14ac:dyDescent="0.2">
      <c r="A3146" s="27">
        <v>44594</v>
      </c>
      <c r="B3146" s="27">
        <v>44596</v>
      </c>
      <c r="C3146" t="s">
        <v>975</v>
      </c>
      <c r="D3146" s="27">
        <v>55380</v>
      </c>
      <c r="E3146" s="26">
        <v>891300</v>
      </c>
      <c r="F3146" s="26">
        <f t="shared" si="49"/>
        <v>0.89129999999999998</v>
      </c>
      <c r="G3146" t="s">
        <v>103</v>
      </c>
    </row>
    <row r="3147" spans="1:7" x14ac:dyDescent="0.2">
      <c r="A3147" s="27">
        <v>44600</v>
      </c>
      <c r="B3147" s="27">
        <v>44602</v>
      </c>
      <c r="C3147" t="s">
        <v>1060</v>
      </c>
      <c r="D3147" s="27">
        <v>44782</v>
      </c>
      <c r="E3147" s="26">
        <v>14480000</v>
      </c>
      <c r="F3147" s="26">
        <f t="shared" si="49"/>
        <v>14.48</v>
      </c>
      <c r="G3147" t="s">
        <v>397</v>
      </c>
    </row>
    <row r="3148" spans="1:7" x14ac:dyDescent="0.2">
      <c r="A3148" s="27">
        <v>44600</v>
      </c>
      <c r="B3148" s="27">
        <v>44602</v>
      </c>
      <c r="C3148" t="s">
        <v>1020</v>
      </c>
      <c r="D3148" s="27">
        <v>45488</v>
      </c>
      <c r="E3148" s="26">
        <v>3550000</v>
      </c>
      <c r="F3148" s="26">
        <f t="shared" si="49"/>
        <v>3.55</v>
      </c>
      <c r="G3148" t="s">
        <v>396</v>
      </c>
    </row>
    <row r="3149" spans="1:7" x14ac:dyDescent="0.2">
      <c r="A3149" s="27">
        <v>44600</v>
      </c>
      <c r="B3149" s="27">
        <v>44602</v>
      </c>
      <c r="C3149" t="s">
        <v>1021</v>
      </c>
      <c r="D3149" s="27">
        <v>46218</v>
      </c>
      <c r="E3149" s="26">
        <v>4562000</v>
      </c>
      <c r="F3149" s="26">
        <f t="shared" si="49"/>
        <v>4.5620000000000003</v>
      </c>
      <c r="G3149" t="s">
        <v>396</v>
      </c>
    </row>
    <row r="3150" spans="1:7" x14ac:dyDescent="0.2">
      <c r="A3150" s="27">
        <v>44600</v>
      </c>
      <c r="B3150" s="27">
        <v>44602</v>
      </c>
      <c r="C3150" t="s">
        <v>981</v>
      </c>
      <c r="D3150" s="27">
        <v>49018</v>
      </c>
      <c r="E3150" s="26">
        <v>3291800</v>
      </c>
      <c r="F3150" s="26">
        <f t="shared" si="49"/>
        <v>3.2917999999999998</v>
      </c>
      <c r="G3150" t="s">
        <v>396</v>
      </c>
    </row>
    <row r="3151" spans="1:7" x14ac:dyDescent="0.2">
      <c r="A3151" s="27">
        <v>44600</v>
      </c>
      <c r="B3151" s="27">
        <v>44602</v>
      </c>
      <c r="C3151" t="s">
        <v>1055</v>
      </c>
      <c r="D3151" s="27">
        <v>50936</v>
      </c>
      <c r="E3151" s="26">
        <v>1985000</v>
      </c>
      <c r="F3151" s="26">
        <f t="shared" si="49"/>
        <v>1.9850000000000001</v>
      </c>
      <c r="G3151" t="s">
        <v>396</v>
      </c>
    </row>
    <row r="3152" spans="1:7" x14ac:dyDescent="0.2">
      <c r="A3152" s="27">
        <v>44600</v>
      </c>
      <c r="B3152" s="27">
        <v>44602</v>
      </c>
      <c r="C3152" t="s">
        <v>1056</v>
      </c>
      <c r="D3152" s="27">
        <v>53858</v>
      </c>
      <c r="E3152" s="26">
        <v>1517000</v>
      </c>
      <c r="F3152" s="26">
        <f t="shared" si="49"/>
        <v>1.5169999999999999</v>
      </c>
      <c r="G3152" t="s">
        <v>396</v>
      </c>
    </row>
    <row r="3153" spans="1:7" x14ac:dyDescent="0.2">
      <c r="A3153" s="27">
        <v>44607</v>
      </c>
      <c r="B3153" s="27">
        <v>44609</v>
      </c>
      <c r="C3153" t="s">
        <v>1061</v>
      </c>
      <c r="D3153" s="27">
        <v>44699</v>
      </c>
      <c r="E3153" s="26">
        <v>15965000</v>
      </c>
      <c r="F3153" s="26">
        <f t="shared" si="49"/>
        <v>15.965</v>
      </c>
      <c r="G3153" t="s">
        <v>323</v>
      </c>
    </row>
    <row r="3154" spans="1:7" x14ac:dyDescent="0.2">
      <c r="A3154" s="27">
        <v>44607</v>
      </c>
      <c r="B3154" s="27">
        <v>44609</v>
      </c>
      <c r="C3154" t="s">
        <v>1059</v>
      </c>
      <c r="D3154" s="27">
        <v>44960</v>
      </c>
      <c r="E3154" s="26">
        <v>25230000</v>
      </c>
      <c r="F3154" s="26">
        <f t="shared" si="49"/>
        <v>25.23</v>
      </c>
      <c r="G3154" t="s">
        <v>324</v>
      </c>
    </row>
    <row r="3155" spans="1:7" x14ac:dyDescent="0.2">
      <c r="A3155" s="27">
        <v>44607</v>
      </c>
      <c r="B3155" s="27">
        <v>44609</v>
      </c>
      <c r="C3155" t="s">
        <v>1012</v>
      </c>
      <c r="D3155" s="27">
        <v>46492</v>
      </c>
      <c r="E3155" s="26">
        <v>6697500</v>
      </c>
      <c r="F3155" s="26">
        <f t="shared" si="49"/>
        <v>6.6974999999999998</v>
      </c>
      <c r="G3155" t="s">
        <v>103</v>
      </c>
    </row>
    <row r="3156" spans="1:7" x14ac:dyDescent="0.2">
      <c r="A3156" s="27">
        <v>44607</v>
      </c>
      <c r="B3156" s="27">
        <v>44609</v>
      </c>
      <c r="C3156" t="s">
        <v>1013</v>
      </c>
      <c r="D3156" s="27">
        <v>48319</v>
      </c>
      <c r="E3156" s="26">
        <v>13925700</v>
      </c>
      <c r="F3156" s="26">
        <f t="shared" si="49"/>
        <v>13.925700000000001</v>
      </c>
      <c r="G3156" t="s">
        <v>103</v>
      </c>
    </row>
    <row r="3157" spans="1:7" x14ac:dyDescent="0.2">
      <c r="A3157" s="27">
        <v>44607</v>
      </c>
      <c r="B3157" s="27">
        <v>44609</v>
      </c>
      <c r="C3157" t="s">
        <v>1052</v>
      </c>
      <c r="D3157" s="27">
        <v>50236</v>
      </c>
      <c r="E3157" s="26">
        <v>1847000</v>
      </c>
      <c r="F3157" s="26">
        <f t="shared" si="49"/>
        <v>1.847</v>
      </c>
      <c r="G3157" t="s">
        <v>103</v>
      </c>
    </row>
    <row r="3158" spans="1:7" x14ac:dyDescent="0.2">
      <c r="A3158" s="27">
        <v>44607</v>
      </c>
      <c r="B3158" s="27">
        <v>44609</v>
      </c>
      <c r="C3158" t="s">
        <v>1014</v>
      </c>
      <c r="D3158" s="27">
        <v>52032</v>
      </c>
      <c r="E3158" s="26">
        <v>12002000</v>
      </c>
      <c r="F3158" s="26">
        <f t="shared" si="49"/>
        <v>12.002000000000001</v>
      </c>
      <c r="G3158" t="s">
        <v>103</v>
      </c>
    </row>
    <row r="3159" spans="1:7" x14ac:dyDescent="0.2">
      <c r="A3159" s="27">
        <v>44607</v>
      </c>
      <c r="B3159" s="27">
        <v>44609</v>
      </c>
      <c r="C3159" t="s">
        <v>975</v>
      </c>
      <c r="D3159" s="27">
        <v>55380</v>
      </c>
      <c r="E3159" s="26">
        <v>1105000</v>
      </c>
      <c r="F3159" s="26">
        <f t="shared" si="49"/>
        <v>1.105</v>
      </c>
      <c r="G3159" t="s">
        <v>103</v>
      </c>
    </row>
    <row r="3160" spans="1:7" x14ac:dyDescent="0.2">
      <c r="A3160" s="27">
        <v>44614</v>
      </c>
      <c r="B3160" s="27">
        <v>44616</v>
      </c>
      <c r="C3160" t="s">
        <v>1060</v>
      </c>
      <c r="D3160" s="27">
        <v>44782</v>
      </c>
      <c r="E3160" s="26">
        <v>21465000</v>
      </c>
      <c r="F3160" s="26">
        <f t="shared" si="49"/>
        <v>21.465</v>
      </c>
      <c r="G3160" t="s">
        <v>397</v>
      </c>
    </row>
    <row r="3161" spans="1:7" x14ac:dyDescent="0.2">
      <c r="A3161" s="27">
        <v>44614</v>
      </c>
      <c r="B3161" s="27">
        <v>44616</v>
      </c>
      <c r="C3161" t="s">
        <v>1020</v>
      </c>
      <c r="D3161" s="27">
        <v>45488</v>
      </c>
      <c r="E3161" s="26">
        <v>1727000</v>
      </c>
      <c r="F3161" s="26">
        <f t="shared" si="49"/>
        <v>1.7270000000000001</v>
      </c>
      <c r="G3161" t="s">
        <v>396</v>
      </c>
    </row>
    <row r="3162" spans="1:7" x14ac:dyDescent="0.2">
      <c r="A3162" s="27">
        <v>44614</v>
      </c>
      <c r="B3162" s="27">
        <v>44616</v>
      </c>
      <c r="C3162" t="s">
        <v>1021</v>
      </c>
      <c r="D3162" s="27">
        <v>46218</v>
      </c>
      <c r="E3162" s="26">
        <v>1374000</v>
      </c>
      <c r="F3162" s="26">
        <f t="shared" si="49"/>
        <v>1.3740000000000001</v>
      </c>
      <c r="G3162" t="s">
        <v>396</v>
      </c>
    </row>
    <row r="3163" spans="1:7" x14ac:dyDescent="0.2">
      <c r="A3163" s="27">
        <v>44614</v>
      </c>
      <c r="B3163" s="27">
        <v>44616</v>
      </c>
      <c r="C3163" t="s">
        <v>981</v>
      </c>
      <c r="D3163" s="27">
        <v>49018</v>
      </c>
      <c r="E3163" s="26">
        <v>1777400</v>
      </c>
      <c r="F3163" s="26">
        <f t="shared" si="49"/>
        <v>1.7774000000000001</v>
      </c>
      <c r="G3163" t="s">
        <v>396</v>
      </c>
    </row>
    <row r="3164" spans="1:7" x14ac:dyDescent="0.2">
      <c r="A3164" s="27">
        <v>44614</v>
      </c>
      <c r="B3164" s="27">
        <v>44616</v>
      </c>
      <c r="C3164" t="s">
        <v>1055</v>
      </c>
      <c r="D3164" s="27">
        <v>50936</v>
      </c>
      <c r="E3164" s="26">
        <v>5258000</v>
      </c>
      <c r="F3164" s="26">
        <f t="shared" si="49"/>
        <v>5.258</v>
      </c>
      <c r="G3164" t="s">
        <v>396</v>
      </c>
    </row>
    <row r="3165" spans="1:7" x14ac:dyDescent="0.2">
      <c r="A3165" s="27">
        <v>44614</v>
      </c>
      <c r="B3165" s="27">
        <v>44616</v>
      </c>
      <c r="C3165" t="s">
        <v>1056</v>
      </c>
      <c r="D3165" s="27">
        <v>53858</v>
      </c>
      <c r="E3165" s="26">
        <v>1905200</v>
      </c>
      <c r="F3165" s="26">
        <f t="shared" si="49"/>
        <v>1.9052</v>
      </c>
      <c r="G3165" t="s">
        <v>396</v>
      </c>
    </row>
    <row r="3166" spans="1:7" x14ac:dyDescent="0.2">
      <c r="A3166" s="27">
        <v>44613</v>
      </c>
      <c r="B3166" s="27">
        <v>44615</v>
      </c>
      <c r="C3166" t="s">
        <v>1062</v>
      </c>
      <c r="D3166" s="27">
        <v>45703</v>
      </c>
      <c r="E3166" s="26">
        <v>25065802</v>
      </c>
      <c r="F3166" s="26">
        <f t="shared" si="49"/>
        <v>25.065802000000001</v>
      </c>
      <c r="G3166" t="s">
        <v>105</v>
      </c>
    </row>
    <row r="3167" spans="1:7" x14ac:dyDescent="0.2">
      <c r="A3167" s="27">
        <v>44617</v>
      </c>
      <c r="B3167" s="27">
        <v>44624</v>
      </c>
      <c r="C3167" t="s">
        <v>1064</v>
      </c>
      <c r="D3167" s="27">
        <v>46767</v>
      </c>
      <c r="E3167" s="26">
        <v>46350</v>
      </c>
      <c r="F3167" s="26">
        <f t="shared" si="49"/>
        <v>4.6350000000000002E-2</v>
      </c>
      <c r="G3167" t="s">
        <v>103</v>
      </c>
    </row>
    <row r="3168" spans="1:7" x14ac:dyDescent="0.2">
      <c r="A3168" s="27">
        <v>44617</v>
      </c>
      <c r="B3168" s="27">
        <v>44624</v>
      </c>
      <c r="C3168" t="s">
        <v>1065</v>
      </c>
      <c r="D3168" s="27">
        <v>48228</v>
      </c>
      <c r="E3168" s="26">
        <v>9342.4500000000007</v>
      </c>
      <c r="F3168" s="26">
        <f t="shared" si="49"/>
        <v>9.3424500000000004E-3</v>
      </c>
      <c r="G3168" t="s">
        <v>459</v>
      </c>
    </row>
    <row r="3169" spans="1:7" x14ac:dyDescent="0.2">
      <c r="A3169" s="27">
        <v>44621</v>
      </c>
      <c r="B3169" s="27">
        <v>44624</v>
      </c>
      <c r="C3169" t="s">
        <v>1066</v>
      </c>
      <c r="D3169" s="27">
        <v>44714</v>
      </c>
      <c r="E3169" s="26">
        <v>8180000</v>
      </c>
      <c r="F3169" s="26">
        <f t="shared" si="49"/>
        <v>8.18</v>
      </c>
      <c r="G3169" t="s">
        <v>323</v>
      </c>
    </row>
    <row r="3170" spans="1:7" x14ac:dyDescent="0.2">
      <c r="A3170" s="27">
        <v>44621</v>
      </c>
      <c r="B3170" s="27">
        <v>44624</v>
      </c>
      <c r="C3170" t="s">
        <v>1067</v>
      </c>
      <c r="D3170" s="27">
        <v>44988</v>
      </c>
      <c r="E3170" s="26">
        <v>24100000</v>
      </c>
      <c r="F3170" s="26">
        <f t="shared" si="49"/>
        <v>24.1</v>
      </c>
      <c r="G3170" t="s">
        <v>324</v>
      </c>
    </row>
    <row r="3171" spans="1:7" x14ac:dyDescent="0.2">
      <c r="A3171" s="27">
        <v>44621</v>
      </c>
      <c r="B3171" s="27">
        <v>44624</v>
      </c>
      <c r="C3171" t="s">
        <v>1012</v>
      </c>
      <c r="D3171" s="27">
        <v>46492</v>
      </c>
      <c r="E3171" s="26">
        <v>3051400</v>
      </c>
      <c r="F3171" s="26">
        <f t="shared" si="49"/>
        <v>3.0514000000000001</v>
      </c>
      <c r="G3171" t="s">
        <v>103</v>
      </c>
    </row>
    <row r="3172" spans="1:7" x14ac:dyDescent="0.2">
      <c r="A3172" s="27">
        <v>44621</v>
      </c>
      <c r="B3172" s="27">
        <v>44624</v>
      </c>
      <c r="C3172" t="s">
        <v>1013</v>
      </c>
      <c r="D3172" s="27">
        <v>48319</v>
      </c>
      <c r="E3172" s="26">
        <v>15293400</v>
      </c>
      <c r="F3172" s="26">
        <f t="shared" si="49"/>
        <v>15.2934</v>
      </c>
      <c r="G3172" t="s">
        <v>103</v>
      </c>
    </row>
    <row r="3173" spans="1:7" x14ac:dyDescent="0.2">
      <c r="A3173" s="27">
        <v>44621</v>
      </c>
      <c r="B3173" s="27">
        <v>44624</v>
      </c>
      <c r="C3173" t="s">
        <v>1052</v>
      </c>
      <c r="D3173" s="27">
        <v>50236</v>
      </c>
      <c r="E3173" s="26">
        <v>2626200</v>
      </c>
      <c r="F3173" s="26">
        <f t="shared" si="49"/>
        <v>2.6261999999999999</v>
      </c>
      <c r="G3173" t="s">
        <v>103</v>
      </c>
    </row>
    <row r="3174" spans="1:7" x14ac:dyDescent="0.2">
      <c r="A3174" s="27">
        <v>44621</v>
      </c>
      <c r="B3174" s="27">
        <v>44624</v>
      </c>
      <c r="C3174" t="s">
        <v>1014</v>
      </c>
      <c r="D3174" s="27">
        <v>52032</v>
      </c>
      <c r="E3174" s="26">
        <v>6951300</v>
      </c>
      <c r="F3174" s="26">
        <f t="shared" si="49"/>
        <v>6.9512999999999998</v>
      </c>
      <c r="G3174" t="s">
        <v>103</v>
      </c>
    </row>
    <row r="3175" spans="1:7" x14ac:dyDescent="0.2">
      <c r="A3175" s="27">
        <v>44621</v>
      </c>
      <c r="B3175" s="27">
        <v>44624</v>
      </c>
      <c r="C3175" t="s">
        <v>975</v>
      </c>
      <c r="D3175" s="27">
        <v>55380</v>
      </c>
      <c r="E3175" s="26">
        <v>1316700</v>
      </c>
      <c r="F3175" s="26">
        <f t="shared" si="49"/>
        <v>1.3167</v>
      </c>
      <c r="G3175" t="s">
        <v>103</v>
      </c>
    </row>
    <row r="3176" spans="1:7" x14ac:dyDescent="0.2">
      <c r="A3176" s="27">
        <v>44624</v>
      </c>
      <c r="B3176" s="27">
        <v>44628</v>
      </c>
      <c r="C3176" t="s">
        <v>831</v>
      </c>
      <c r="D3176" s="27">
        <v>47741</v>
      </c>
      <c r="E3176" s="26">
        <v>600000</v>
      </c>
      <c r="F3176" s="26">
        <f t="shared" si="49"/>
        <v>0.6</v>
      </c>
      <c r="G3176" t="s">
        <v>103</v>
      </c>
    </row>
    <row r="3177" spans="1:7" x14ac:dyDescent="0.2">
      <c r="A3177" s="27">
        <v>44624</v>
      </c>
      <c r="B3177" s="27">
        <v>44628</v>
      </c>
      <c r="C3177" t="s">
        <v>919</v>
      </c>
      <c r="D3177" s="27">
        <v>47894</v>
      </c>
      <c r="E3177" s="26">
        <v>600000</v>
      </c>
      <c r="F3177" s="26">
        <f t="shared" si="49"/>
        <v>0.6</v>
      </c>
      <c r="G3177" t="s">
        <v>103</v>
      </c>
    </row>
    <row r="3178" spans="1:7" x14ac:dyDescent="0.2">
      <c r="A3178" s="27">
        <v>44624</v>
      </c>
      <c r="B3178" s="27">
        <v>44628</v>
      </c>
      <c r="C3178" t="s">
        <v>377</v>
      </c>
      <c r="D3178" s="27">
        <v>48714</v>
      </c>
      <c r="E3178" s="26">
        <v>800000</v>
      </c>
      <c r="F3178" s="26">
        <f t="shared" si="49"/>
        <v>0.8</v>
      </c>
      <c r="G3178" t="s">
        <v>103</v>
      </c>
    </row>
    <row r="3179" spans="1:7" x14ac:dyDescent="0.2">
      <c r="A3179" s="27">
        <v>44624</v>
      </c>
      <c r="B3179" s="27">
        <v>44628</v>
      </c>
      <c r="C3179" t="s">
        <v>335</v>
      </c>
      <c r="D3179" s="27">
        <v>51971</v>
      </c>
      <c r="E3179" s="26">
        <v>1000000</v>
      </c>
      <c r="F3179" s="26">
        <f t="shared" si="49"/>
        <v>1</v>
      </c>
      <c r="G3179" t="s">
        <v>103</v>
      </c>
    </row>
    <row r="3180" spans="1:7" x14ac:dyDescent="0.2">
      <c r="A3180" s="27">
        <v>44628</v>
      </c>
      <c r="B3180" s="27">
        <v>44631</v>
      </c>
      <c r="C3180" t="s">
        <v>1068</v>
      </c>
      <c r="D3180" s="27">
        <v>44810</v>
      </c>
      <c r="E3180" s="26">
        <v>6665000</v>
      </c>
      <c r="F3180" s="26">
        <f t="shared" si="49"/>
        <v>6.665</v>
      </c>
      <c r="G3180" t="s">
        <v>397</v>
      </c>
    </row>
    <row r="3181" spans="1:7" x14ac:dyDescent="0.2">
      <c r="A3181" s="27">
        <v>44628</v>
      </c>
      <c r="B3181" s="27">
        <v>44631</v>
      </c>
      <c r="C3181" t="s">
        <v>1020</v>
      </c>
      <c r="D3181" s="27">
        <v>45488</v>
      </c>
      <c r="E3181" s="26">
        <v>1399000</v>
      </c>
      <c r="F3181" s="26">
        <f t="shared" si="49"/>
        <v>1.399</v>
      </c>
      <c r="G3181" t="s">
        <v>396</v>
      </c>
    </row>
    <row r="3182" spans="1:7" x14ac:dyDescent="0.2">
      <c r="A3182" s="27">
        <v>44628</v>
      </c>
      <c r="B3182" s="27">
        <v>44631</v>
      </c>
      <c r="C3182" t="s">
        <v>1021</v>
      </c>
      <c r="D3182" s="27">
        <v>46218</v>
      </c>
      <c r="E3182" s="26">
        <v>1202500</v>
      </c>
      <c r="F3182" s="26">
        <f t="shared" si="49"/>
        <v>1.2024999999999999</v>
      </c>
      <c r="G3182" t="s">
        <v>396</v>
      </c>
    </row>
    <row r="3183" spans="1:7" x14ac:dyDescent="0.2">
      <c r="A3183" s="27">
        <v>44628</v>
      </c>
      <c r="B3183" s="27">
        <v>44631</v>
      </c>
      <c r="C3183" t="s">
        <v>981</v>
      </c>
      <c r="D3183" s="27">
        <v>49018</v>
      </c>
      <c r="E3183" s="26">
        <v>2729500</v>
      </c>
      <c r="F3183" s="26">
        <f t="shared" si="49"/>
        <v>2.7294999999999998</v>
      </c>
      <c r="G3183" t="s">
        <v>396</v>
      </c>
    </row>
    <row r="3184" spans="1:7" x14ac:dyDescent="0.2">
      <c r="A3184" s="27">
        <v>44628</v>
      </c>
      <c r="B3184" s="27">
        <v>44631</v>
      </c>
      <c r="C3184" t="s">
        <v>1055</v>
      </c>
      <c r="D3184" s="27">
        <v>50936</v>
      </c>
      <c r="E3184" s="26">
        <v>2168000</v>
      </c>
      <c r="F3184" s="26">
        <f t="shared" si="49"/>
        <v>2.1680000000000001</v>
      </c>
      <c r="G3184" t="s">
        <v>396</v>
      </c>
    </row>
    <row r="3185" spans="1:7" x14ac:dyDescent="0.2">
      <c r="A3185" s="27">
        <v>44628</v>
      </c>
      <c r="B3185" s="27">
        <v>44631</v>
      </c>
      <c r="C3185" t="s">
        <v>1056</v>
      </c>
      <c r="D3185" s="27">
        <v>53858</v>
      </c>
      <c r="E3185" s="26">
        <v>1139000</v>
      </c>
      <c r="F3185" s="26">
        <f t="shared" si="49"/>
        <v>1.139</v>
      </c>
      <c r="G3185" t="s">
        <v>396</v>
      </c>
    </row>
    <row r="3186" spans="1:7" x14ac:dyDescent="0.2">
      <c r="A3186" s="27">
        <v>44629</v>
      </c>
      <c r="B3186" s="27">
        <v>44631</v>
      </c>
      <c r="C3186" t="s">
        <v>1020</v>
      </c>
      <c r="D3186" s="27">
        <v>45488</v>
      </c>
      <c r="E3186" s="26">
        <v>0</v>
      </c>
      <c r="F3186" s="26">
        <f t="shared" si="49"/>
        <v>0</v>
      </c>
      <c r="G3186" t="s">
        <v>396</v>
      </c>
    </row>
    <row r="3187" spans="1:7" x14ac:dyDescent="0.2">
      <c r="A3187" s="27">
        <v>44629</v>
      </c>
      <c r="B3187" s="27">
        <v>44631</v>
      </c>
      <c r="C3187" t="s">
        <v>1021</v>
      </c>
      <c r="D3187" s="27">
        <v>46218</v>
      </c>
      <c r="E3187" s="26">
        <v>0</v>
      </c>
      <c r="F3187" s="26">
        <f t="shared" si="49"/>
        <v>0</v>
      </c>
      <c r="G3187" t="s">
        <v>396</v>
      </c>
    </row>
    <row r="3188" spans="1:7" x14ac:dyDescent="0.2">
      <c r="A3188" s="27">
        <v>44629</v>
      </c>
      <c r="B3188" s="27">
        <v>44631</v>
      </c>
      <c r="C3188" t="s">
        <v>981</v>
      </c>
      <c r="D3188" s="27">
        <v>49018</v>
      </c>
      <c r="E3188" s="26">
        <v>1007000</v>
      </c>
      <c r="F3188" s="26">
        <f t="shared" si="49"/>
        <v>1.0069999999999999</v>
      </c>
      <c r="G3188" t="s">
        <v>396</v>
      </c>
    </row>
    <row r="3189" spans="1:7" x14ac:dyDescent="0.2">
      <c r="A3189" s="27">
        <v>44629</v>
      </c>
      <c r="B3189" s="27">
        <v>44631</v>
      </c>
      <c r="C3189" t="s">
        <v>1055</v>
      </c>
      <c r="D3189" s="27">
        <v>50936</v>
      </c>
      <c r="E3189" s="26">
        <v>400000</v>
      </c>
      <c r="F3189" s="26">
        <f t="shared" si="49"/>
        <v>0.4</v>
      </c>
      <c r="G3189" t="s">
        <v>396</v>
      </c>
    </row>
    <row r="3190" spans="1:7" x14ac:dyDescent="0.2">
      <c r="A3190" s="27">
        <v>44629</v>
      </c>
      <c r="B3190" s="27">
        <v>44631</v>
      </c>
      <c r="C3190" t="s">
        <v>1056</v>
      </c>
      <c r="D3190" s="27">
        <v>53858</v>
      </c>
      <c r="E3190" s="26">
        <v>400000</v>
      </c>
      <c r="F3190" s="26">
        <f t="shared" si="49"/>
        <v>0.4</v>
      </c>
      <c r="G3190" t="s">
        <v>396</v>
      </c>
    </row>
    <row r="3191" spans="1:7" x14ac:dyDescent="0.2">
      <c r="A3191" s="27">
        <v>44629</v>
      </c>
      <c r="B3191" s="27">
        <v>44631</v>
      </c>
      <c r="C3191" t="s">
        <v>332</v>
      </c>
      <c r="D3191" s="27">
        <v>46402</v>
      </c>
      <c r="E3191" s="26">
        <v>500000</v>
      </c>
      <c r="F3191" s="26">
        <f t="shared" si="49"/>
        <v>0.5</v>
      </c>
      <c r="G3191" t="s">
        <v>396</v>
      </c>
    </row>
    <row r="3192" spans="1:7" x14ac:dyDescent="0.2">
      <c r="A3192" s="27">
        <v>44635</v>
      </c>
      <c r="B3192" s="27">
        <v>44637</v>
      </c>
      <c r="C3192" t="s">
        <v>1071</v>
      </c>
      <c r="D3192" s="27">
        <v>44727</v>
      </c>
      <c r="E3192" s="26">
        <v>8200000</v>
      </c>
      <c r="F3192" s="26">
        <f t="shared" si="49"/>
        <v>8.1999999999999993</v>
      </c>
      <c r="G3192" t="s">
        <v>323</v>
      </c>
    </row>
    <row r="3193" spans="1:7" x14ac:dyDescent="0.2">
      <c r="A3193" s="27">
        <v>44635</v>
      </c>
      <c r="B3193" s="27">
        <v>44637</v>
      </c>
      <c r="C3193" t="s">
        <v>1067</v>
      </c>
      <c r="D3193" s="27">
        <v>44988</v>
      </c>
      <c r="E3193" s="26">
        <v>17702000</v>
      </c>
      <c r="F3193" s="26">
        <f t="shared" si="49"/>
        <v>17.702000000000002</v>
      </c>
      <c r="G3193" t="s">
        <v>324</v>
      </c>
    </row>
    <row r="3194" spans="1:7" x14ac:dyDescent="0.2">
      <c r="A3194" s="27">
        <v>44635</v>
      </c>
      <c r="B3194" s="27">
        <v>44637</v>
      </c>
      <c r="C3194" t="s">
        <v>1012</v>
      </c>
      <c r="D3194" s="27">
        <v>46492</v>
      </c>
      <c r="E3194" s="26">
        <v>3148000</v>
      </c>
      <c r="F3194" s="26">
        <f t="shared" si="49"/>
        <v>3.1480000000000001</v>
      </c>
      <c r="G3194" t="s">
        <v>103</v>
      </c>
    </row>
    <row r="3195" spans="1:7" x14ac:dyDescent="0.2">
      <c r="A3195" s="27">
        <v>44635</v>
      </c>
      <c r="B3195" s="27">
        <v>44637</v>
      </c>
      <c r="C3195" t="s">
        <v>1013</v>
      </c>
      <c r="D3195" s="27">
        <v>48319</v>
      </c>
      <c r="E3195" s="26">
        <v>10064700</v>
      </c>
      <c r="F3195" s="26">
        <f t="shared" si="49"/>
        <v>10.0647</v>
      </c>
      <c r="G3195" t="s">
        <v>103</v>
      </c>
    </row>
    <row r="3196" spans="1:7" x14ac:dyDescent="0.2">
      <c r="A3196" s="27">
        <v>44635</v>
      </c>
      <c r="B3196" s="27">
        <v>44637</v>
      </c>
      <c r="C3196" t="s">
        <v>1052</v>
      </c>
      <c r="D3196" s="27">
        <v>50236</v>
      </c>
      <c r="E3196" s="26">
        <v>2011100</v>
      </c>
      <c r="F3196" s="26">
        <f t="shared" si="49"/>
        <v>2.0110999999999999</v>
      </c>
      <c r="G3196" t="s">
        <v>103</v>
      </c>
    </row>
    <row r="3197" spans="1:7" x14ac:dyDescent="0.2">
      <c r="A3197" s="27">
        <v>44635</v>
      </c>
      <c r="B3197" s="27">
        <v>44637</v>
      </c>
      <c r="C3197" t="s">
        <v>1014</v>
      </c>
      <c r="D3197" s="27">
        <v>52032</v>
      </c>
      <c r="E3197" s="26">
        <v>6725900</v>
      </c>
      <c r="F3197" s="26">
        <f t="shared" si="49"/>
        <v>6.7259000000000002</v>
      </c>
      <c r="G3197" t="s">
        <v>103</v>
      </c>
    </row>
    <row r="3198" spans="1:7" x14ac:dyDescent="0.2">
      <c r="A3198" s="27">
        <v>44635</v>
      </c>
      <c r="B3198" s="27">
        <v>44637</v>
      </c>
      <c r="C3198" t="s">
        <v>975</v>
      </c>
      <c r="D3198" s="27">
        <v>55380</v>
      </c>
      <c r="E3198" s="26">
        <v>1310000</v>
      </c>
      <c r="F3198" s="26">
        <f t="shared" si="49"/>
        <v>1.31</v>
      </c>
      <c r="G3198" t="s">
        <v>103</v>
      </c>
    </row>
    <row r="3199" spans="1:7" x14ac:dyDescent="0.2">
      <c r="A3199" s="27">
        <v>44637</v>
      </c>
      <c r="B3199" s="27">
        <v>44643</v>
      </c>
      <c r="C3199" t="s">
        <v>1073</v>
      </c>
      <c r="D3199" s="27">
        <v>45726</v>
      </c>
      <c r="E3199" s="26">
        <v>18409546</v>
      </c>
      <c r="F3199" s="26">
        <f t="shared" si="49"/>
        <v>18.409545999999999</v>
      </c>
      <c r="G3199" t="s">
        <v>969</v>
      </c>
    </row>
    <row r="3200" spans="1:7" x14ac:dyDescent="0.2">
      <c r="A3200" s="27">
        <v>44642</v>
      </c>
      <c r="B3200" s="27">
        <v>44651</v>
      </c>
      <c r="C3200" t="s">
        <v>1075</v>
      </c>
      <c r="D3200" s="27">
        <v>48304</v>
      </c>
      <c r="E3200" s="26">
        <v>14341000</v>
      </c>
      <c r="F3200" s="26">
        <f t="shared" si="49"/>
        <v>14.340999999999999</v>
      </c>
      <c r="G3200" t="s">
        <v>1048</v>
      </c>
    </row>
    <row r="3201" spans="1:7" x14ac:dyDescent="0.2">
      <c r="A3201" s="27">
        <v>44642</v>
      </c>
      <c r="B3201" s="27">
        <v>44651</v>
      </c>
      <c r="C3201" t="s">
        <v>1076</v>
      </c>
      <c r="D3201" s="27">
        <v>55609</v>
      </c>
      <c r="E3201" s="26">
        <v>10755750</v>
      </c>
      <c r="F3201" s="26">
        <f t="shared" si="49"/>
        <v>10.755750000000001</v>
      </c>
      <c r="G3201" t="s">
        <v>1048</v>
      </c>
    </row>
    <row r="3202" spans="1:7" x14ac:dyDescent="0.2">
      <c r="A3202" s="27">
        <v>44642</v>
      </c>
      <c r="B3202" s="27">
        <v>44644</v>
      </c>
      <c r="C3202" t="s">
        <v>1068</v>
      </c>
      <c r="D3202" s="27">
        <v>44810</v>
      </c>
      <c r="E3202" s="26">
        <v>4020000</v>
      </c>
      <c r="F3202" s="26">
        <f t="shared" si="49"/>
        <v>4.0199999999999996</v>
      </c>
      <c r="G3202" t="s">
        <v>397</v>
      </c>
    </row>
    <row r="3203" spans="1:7" x14ac:dyDescent="0.2">
      <c r="A3203" s="27">
        <v>44642</v>
      </c>
      <c r="B3203" s="27">
        <v>44644</v>
      </c>
      <c r="C3203" t="s">
        <v>1020</v>
      </c>
      <c r="D3203" s="27">
        <v>45488</v>
      </c>
      <c r="E3203" s="26">
        <v>1346000</v>
      </c>
      <c r="F3203" s="26">
        <f t="shared" ref="F3203:F3266" si="50">E3203/1000000</f>
        <v>1.3460000000000001</v>
      </c>
      <c r="G3203" t="s">
        <v>396</v>
      </c>
    </row>
    <row r="3204" spans="1:7" x14ac:dyDescent="0.2">
      <c r="A3204" s="27">
        <v>44642</v>
      </c>
      <c r="B3204" s="27">
        <v>44644</v>
      </c>
      <c r="C3204" t="s">
        <v>1021</v>
      </c>
      <c r="D3204" s="27">
        <v>46218</v>
      </c>
      <c r="E3204" s="26">
        <v>2181000</v>
      </c>
      <c r="F3204" s="26">
        <f t="shared" si="50"/>
        <v>2.181</v>
      </c>
      <c r="G3204" t="s">
        <v>396</v>
      </c>
    </row>
    <row r="3205" spans="1:7" x14ac:dyDescent="0.2">
      <c r="A3205" s="27">
        <v>44642</v>
      </c>
      <c r="B3205" s="27">
        <v>44644</v>
      </c>
      <c r="C3205" t="s">
        <v>1008</v>
      </c>
      <c r="D3205" s="27">
        <v>46858</v>
      </c>
      <c r="E3205" s="26">
        <v>1176000</v>
      </c>
      <c r="F3205" s="26">
        <f t="shared" si="50"/>
        <v>1.1759999999999999</v>
      </c>
      <c r="G3205" t="s">
        <v>396</v>
      </c>
    </row>
    <row r="3206" spans="1:7" x14ac:dyDescent="0.2">
      <c r="A3206" s="27">
        <v>44642</v>
      </c>
      <c r="B3206" s="27">
        <v>44644</v>
      </c>
      <c r="C3206" t="s">
        <v>1055</v>
      </c>
      <c r="D3206" s="27">
        <v>50936</v>
      </c>
      <c r="E3206" s="26">
        <v>3212000</v>
      </c>
      <c r="F3206" s="26">
        <f t="shared" si="50"/>
        <v>3.2120000000000002</v>
      </c>
      <c r="G3206" t="s">
        <v>396</v>
      </c>
    </row>
    <row r="3207" spans="1:7" x14ac:dyDescent="0.2">
      <c r="A3207" s="27">
        <v>44642</v>
      </c>
      <c r="B3207" s="27">
        <v>44644</v>
      </c>
      <c r="C3207" t="s">
        <v>1056</v>
      </c>
      <c r="D3207" s="27">
        <v>53858</v>
      </c>
      <c r="E3207" s="26">
        <v>1450000</v>
      </c>
      <c r="F3207" s="26">
        <f t="shared" si="50"/>
        <v>1.45</v>
      </c>
      <c r="G3207" t="s">
        <v>396</v>
      </c>
    </row>
    <row r="3208" spans="1:7" x14ac:dyDescent="0.2">
      <c r="A3208" s="27">
        <v>44643</v>
      </c>
      <c r="B3208" s="27">
        <v>44644</v>
      </c>
      <c r="C3208" t="s">
        <v>1020</v>
      </c>
      <c r="D3208" s="27">
        <v>45488</v>
      </c>
      <c r="E3208" s="26">
        <v>0</v>
      </c>
      <c r="F3208" s="26">
        <f t="shared" si="50"/>
        <v>0</v>
      </c>
      <c r="G3208" t="s">
        <v>396</v>
      </c>
    </row>
    <row r="3209" spans="1:7" x14ac:dyDescent="0.2">
      <c r="A3209" s="27">
        <v>44643</v>
      </c>
      <c r="B3209" s="27">
        <v>44644</v>
      </c>
      <c r="C3209" t="s">
        <v>1021</v>
      </c>
      <c r="D3209" s="27">
        <v>46218</v>
      </c>
      <c r="E3209" s="26">
        <v>0</v>
      </c>
      <c r="F3209" s="26">
        <f t="shared" si="50"/>
        <v>0</v>
      </c>
      <c r="G3209" t="s">
        <v>396</v>
      </c>
    </row>
    <row r="3210" spans="1:7" x14ac:dyDescent="0.2">
      <c r="A3210" s="27">
        <v>44643</v>
      </c>
      <c r="B3210" s="27">
        <v>44644</v>
      </c>
      <c r="C3210" t="s">
        <v>1008</v>
      </c>
      <c r="D3210" s="27">
        <v>46858</v>
      </c>
      <c r="E3210" s="26">
        <v>5000</v>
      </c>
      <c r="F3210" s="26">
        <f t="shared" si="50"/>
        <v>5.0000000000000001E-3</v>
      </c>
      <c r="G3210" t="s">
        <v>396</v>
      </c>
    </row>
    <row r="3211" spans="1:7" x14ac:dyDescent="0.2">
      <c r="A3211" s="27">
        <v>44643</v>
      </c>
      <c r="B3211" s="27">
        <v>44644</v>
      </c>
      <c r="C3211" t="s">
        <v>1055</v>
      </c>
      <c r="D3211" s="27">
        <v>50936</v>
      </c>
      <c r="E3211" s="26">
        <v>1535000</v>
      </c>
      <c r="F3211" s="26">
        <f t="shared" si="50"/>
        <v>1.5349999999999999</v>
      </c>
      <c r="G3211" t="s">
        <v>396</v>
      </c>
    </row>
    <row r="3212" spans="1:7" x14ac:dyDescent="0.2">
      <c r="A3212" s="27">
        <v>44643</v>
      </c>
      <c r="B3212" s="27">
        <v>44644</v>
      </c>
      <c r="C3212" t="s">
        <v>1056</v>
      </c>
      <c r="D3212" s="27">
        <v>53858</v>
      </c>
      <c r="E3212" s="26">
        <v>650000</v>
      </c>
      <c r="F3212" s="26">
        <f t="shared" si="50"/>
        <v>0.65</v>
      </c>
      <c r="G3212" t="s">
        <v>396</v>
      </c>
    </row>
    <row r="3213" spans="1:7" x14ac:dyDescent="0.2">
      <c r="A3213" s="27">
        <v>44644</v>
      </c>
      <c r="B3213" s="27">
        <v>44648</v>
      </c>
      <c r="C3213" t="s">
        <v>1056</v>
      </c>
      <c r="D3213" s="27">
        <v>53858</v>
      </c>
      <c r="E3213" s="26">
        <v>4010000</v>
      </c>
      <c r="F3213" s="26">
        <f t="shared" si="50"/>
        <v>4.01</v>
      </c>
      <c r="G3213" t="s">
        <v>396</v>
      </c>
    </row>
    <row r="3214" spans="1:7" x14ac:dyDescent="0.2">
      <c r="A3214" s="27">
        <v>44645</v>
      </c>
      <c r="B3214" s="27">
        <v>44650</v>
      </c>
      <c r="C3214" t="s">
        <v>1078</v>
      </c>
      <c r="D3214" s="27">
        <v>51940</v>
      </c>
      <c r="E3214" s="26">
        <v>25664</v>
      </c>
      <c r="F3214" s="26">
        <f t="shared" si="50"/>
        <v>2.5663999999999999E-2</v>
      </c>
      <c r="G3214" t="s">
        <v>396</v>
      </c>
    </row>
    <row r="3215" spans="1:7" x14ac:dyDescent="0.2">
      <c r="A3215" s="27">
        <v>44649</v>
      </c>
      <c r="B3215" s="27">
        <v>44651</v>
      </c>
      <c r="C3215" t="s">
        <v>1079</v>
      </c>
      <c r="D3215" s="27">
        <v>44741</v>
      </c>
      <c r="E3215" s="26">
        <v>2980000</v>
      </c>
      <c r="F3215" s="26">
        <f t="shared" si="50"/>
        <v>2.98</v>
      </c>
      <c r="G3215" t="s">
        <v>323</v>
      </c>
    </row>
    <row r="3216" spans="1:7" x14ac:dyDescent="0.2">
      <c r="A3216" s="27">
        <v>44649</v>
      </c>
      <c r="B3216" s="27">
        <v>44651</v>
      </c>
      <c r="C3216" t="s">
        <v>1080</v>
      </c>
      <c r="D3216" s="27">
        <v>45015</v>
      </c>
      <c r="E3216" s="26">
        <v>11918300</v>
      </c>
      <c r="F3216" s="26">
        <f t="shared" si="50"/>
        <v>11.9183</v>
      </c>
      <c r="G3216" t="s">
        <v>324</v>
      </c>
    </row>
    <row r="3217" spans="1:7" x14ac:dyDescent="0.2">
      <c r="A3217" s="27">
        <v>44649</v>
      </c>
      <c r="B3217" s="27">
        <v>44651</v>
      </c>
      <c r="C3217" t="s">
        <v>1012</v>
      </c>
      <c r="D3217" s="27">
        <v>46492</v>
      </c>
      <c r="E3217" s="26">
        <v>3330500</v>
      </c>
      <c r="F3217" s="26">
        <f t="shared" si="50"/>
        <v>3.3304999999999998</v>
      </c>
      <c r="G3217" t="s">
        <v>103</v>
      </c>
    </row>
    <row r="3218" spans="1:7" x14ac:dyDescent="0.2">
      <c r="A3218" s="27">
        <v>44649</v>
      </c>
      <c r="B3218" s="27">
        <v>44651</v>
      </c>
      <c r="C3218" t="s">
        <v>1013</v>
      </c>
      <c r="D3218" s="27">
        <v>48319</v>
      </c>
      <c r="E3218" s="26">
        <v>14549800</v>
      </c>
      <c r="F3218" s="26">
        <f t="shared" si="50"/>
        <v>14.549799999999999</v>
      </c>
      <c r="G3218" t="s">
        <v>103</v>
      </c>
    </row>
    <row r="3219" spans="1:7" x14ac:dyDescent="0.2">
      <c r="A3219" s="27">
        <v>44649</v>
      </c>
      <c r="B3219" s="27">
        <v>44651</v>
      </c>
      <c r="C3219" t="s">
        <v>1052</v>
      </c>
      <c r="D3219" s="27">
        <v>50236</v>
      </c>
      <c r="E3219" s="26">
        <v>1155200</v>
      </c>
      <c r="F3219" s="26">
        <f t="shared" si="50"/>
        <v>1.1552</v>
      </c>
      <c r="G3219" t="s">
        <v>103</v>
      </c>
    </row>
    <row r="3220" spans="1:7" x14ac:dyDescent="0.2">
      <c r="A3220" s="27">
        <v>44649</v>
      </c>
      <c r="B3220" s="27">
        <v>44651</v>
      </c>
      <c r="C3220" t="s">
        <v>1014</v>
      </c>
      <c r="D3220" s="27">
        <v>52032</v>
      </c>
      <c r="E3220" s="26">
        <v>7310400</v>
      </c>
      <c r="F3220" s="26">
        <f t="shared" si="50"/>
        <v>7.3103999999999996</v>
      </c>
      <c r="G3220" t="s">
        <v>103</v>
      </c>
    </row>
    <row r="3221" spans="1:7" x14ac:dyDescent="0.2">
      <c r="A3221" s="27">
        <v>44649</v>
      </c>
      <c r="B3221" s="27">
        <v>44651</v>
      </c>
      <c r="C3221" t="s">
        <v>975</v>
      </c>
      <c r="D3221" s="27">
        <v>55380</v>
      </c>
      <c r="E3221" s="26">
        <v>379400</v>
      </c>
      <c r="F3221" s="26">
        <f t="shared" si="50"/>
        <v>0.37940000000000002</v>
      </c>
      <c r="G3221" t="s">
        <v>103</v>
      </c>
    </row>
    <row r="3222" spans="1:7" x14ac:dyDescent="0.2">
      <c r="A3222" s="27">
        <v>44650</v>
      </c>
      <c r="B3222" s="27">
        <v>44651</v>
      </c>
      <c r="C3222" t="s">
        <v>1012</v>
      </c>
      <c r="D3222" s="27">
        <v>46492</v>
      </c>
      <c r="E3222" s="26">
        <v>852000</v>
      </c>
      <c r="F3222" s="26">
        <f t="shared" si="50"/>
        <v>0.85199999999999998</v>
      </c>
      <c r="G3222" t="s">
        <v>103</v>
      </c>
    </row>
    <row r="3223" spans="1:7" x14ac:dyDescent="0.2">
      <c r="A3223" s="27">
        <v>44650</v>
      </c>
      <c r="B3223" s="27">
        <v>44651</v>
      </c>
      <c r="C3223" t="s">
        <v>1013</v>
      </c>
      <c r="D3223" s="27">
        <v>48319</v>
      </c>
      <c r="E3223" s="26">
        <v>2509900</v>
      </c>
      <c r="F3223" s="26">
        <f t="shared" si="50"/>
        <v>2.5099</v>
      </c>
      <c r="G3223" t="s">
        <v>103</v>
      </c>
    </row>
    <row r="3224" spans="1:7" x14ac:dyDescent="0.2">
      <c r="A3224" s="27">
        <v>44650</v>
      </c>
      <c r="B3224" s="27">
        <v>44651</v>
      </c>
      <c r="C3224" t="s">
        <v>1052</v>
      </c>
      <c r="D3224" s="27">
        <v>50236</v>
      </c>
      <c r="E3224" s="26">
        <v>115000</v>
      </c>
      <c r="F3224" s="26">
        <f t="shared" si="50"/>
        <v>0.115</v>
      </c>
      <c r="G3224" t="s">
        <v>103</v>
      </c>
    </row>
    <row r="3225" spans="1:7" x14ac:dyDescent="0.2">
      <c r="A3225" s="27">
        <v>44650</v>
      </c>
      <c r="B3225" s="27">
        <v>44651</v>
      </c>
      <c r="C3225" t="s">
        <v>1014</v>
      </c>
      <c r="D3225" s="27">
        <v>52032</v>
      </c>
      <c r="E3225" s="26">
        <v>480000</v>
      </c>
      <c r="F3225" s="26">
        <f t="shared" si="50"/>
        <v>0.48</v>
      </c>
      <c r="G3225" t="s">
        <v>103</v>
      </c>
    </row>
    <row r="3226" spans="1:7" x14ac:dyDescent="0.2">
      <c r="A3226" s="27">
        <v>44650</v>
      </c>
      <c r="B3226" s="27">
        <v>44651</v>
      </c>
      <c r="C3226" t="s">
        <v>975</v>
      </c>
      <c r="D3226" s="27">
        <v>55380</v>
      </c>
      <c r="E3226" s="26">
        <v>25000</v>
      </c>
      <c r="F3226" s="26">
        <f t="shared" si="50"/>
        <v>2.5000000000000001E-2</v>
      </c>
      <c r="G3226" t="s">
        <v>103</v>
      </c>
    </row>
    <row r="3227" spans="1:7" x14ac:dyDescent="0.2">
      <c r="A3227" s="27">
        <v>44656</v>
      </c>
      <c r="B3227" s="27">
        <v>44658</v>
      </c>
      <c r="C3227" t="s">
        <v>1082</v>
      </c>
      <c r="D3227" s="27">
        <v>44838</v>
      </c>
      <c r="E3227" s="26">
        <v>8245000</v>
      </c>
      <c r="F3227" s="26">
        <f t="shared" si="50"/>
        <v>8.2449999999999992</v>
      </c>
      <c r="G3227" t="s">
        <v>397</v>
      </c>
    </row>
    <row r="3228" spans="1:7" x14ac:dyDescent="0.2">
      <c r="A3228" s="27">
        <v>44656</v>
      </c>
      <c r="B3228" s="27">
        <v>44658</v>
      </c>
      <c r="C3228" t="s">
        <v>1020</v>
      </c>
      <c r="D3228" s="27">
        <v>45488</v>
      </c>
      <c r="E3228" s="26">
        <v>3456000</v>
      </c>
      <c r="F3228" s="26">
        <f t="shared" si="50"/>
        <v>3.456</v>
      </c>
      <c r="G3228" t="s">
        <v>396</v>
      </c>
    </row>
    <row r="3229" spans="1:7" x14ac:dyDescent="0.2">
      <c r="A3229" s="27">
        <v>44656</v>
      </c>
      <c r="B3229" s="27">
        <v>44658</v>
      </c>
      <c r="C3229" t="s">
        <v>1021</v>
      </c>
      <c r="D3229" s="27">
        <v>46218</v>
      </c>
      <c r="E3229" s="26">
        <v>821000</v>
      </c>
      <c r="F3229" s="26">
        <f t="shared" si="50"/>
        <v>0.82099999999999995</v>
      </c>
      <c r="G3229" t="s">
        <v>396</v>
      </c>
    </row>
    <row r="3230" spans="1:7" x14ac:dyDescent="0.2">
      <c r="A3230" s="27">
        <v>44656</v>
      </c>
      <c r="B3230" s="27">
        <v>44658</v>
      </c>
      <c r="C3230" t="s">
        <v>1008</v>
      </c>
      <c r="D3230" s="27">
        <v>46858</v>
      </c>
      <c r="E3230" s="26">
        <v>1890000</v>
      </c>
      <c r="F3230" s="26">
        <f t="shared" si="50"/>
        <v>1.89</v>
      </c>
      <c r="G3230" t="s">
        <v>396</v>
      </c>
    </row>
    <row r="3231" spans="1:7" x14ac:dyDescent="0.2">
      <c r="A3231" s="27">
        <v>44656</v>
      </c>
      <c r="B3231" s="27">
        <v>44658</v>
      </c>
      <c r="C3231" t="s">
        <v>1055</v>
      </c>
      <c r="D3231" s="27">
        <v>50936</v>
      </c>
      <c r="E3231" s="26">
        <v>2541000</v>
      </c>
      <c r="F3231" s="26">
        <f t="shared" si="50"/>
        <v>2.5409999999999999</v>
      </c>
      <c r="G3231" t="s">
        <v>396</v>
      </c>
    </row>
    <row r="3232" spans="1:7" x14ac:dyDescent="0.2">
      <c r="A3232" s="27">
        <v>44656</v>
      </c>
      <c r="B3232" s="27">
        <v>44658</v>
      </c>
      <c r="C3232" t="s">
        <v>1056</v>
      </c>
      <c r="D3232" s="27">
        <v>53858</v>
      </c>
      <c r="E3232" s="26">
        <v>1151100</v>
      </c>
      <c r="F3232" s="26">
        <f t="shared" si="50"/>
        <v>1.1511</v>
      </c>
      <c r="G3232" t="s">
        <v>396</v>
      </c>
    </row>
    <row r="3233" spans="1:7" x14ac:dyDescent="0.2">
      <c r="A3233" s="27">
        <v>44663</v>
      </c>
      <c r="B3233" s="27">
        <v>44665</v>
      </c>
      <c r="C3233" t="s">
        <v>1083</v>
      </c>
      <c r="D3233" s="27">
        <v>44755</v>
      </c>
      <c r="E3233" s="26">
        <v>3605000</v>
      </c>
      <c r="F3233" s="26">
        <f t="shared" si="50"/>
        <v>3.605</v>
      </c>
      <c r="G3233" t="s">
        <v>323</v>
      </c>
    </row>
    <row r="3234" spans="1:7" x14ac:dyDescent="0.2">
      <c r="A3234" s="27">
        <v>44663</v>
      </c>
      <c r="B3234" s="27">
        <v>44665</v>
      </c>
      <c r="C3234" t="s">
        <v>1084</v>
      </c>
      <c r="D3234" s="27">
        <v>45029</v>
      </c>
      <c r="E3234" s="26">
        <v>17325000</v>
      </c>
      <c r="F3234" s="26">
        <f t="shared" si="50"/>
        <v>17.324999999999999</v>
      </c>
      <c r="G3234" t="s">
        <v>324</v>
      </c>
    </row>
    <row r="3235" spans="1:7" x14ac:dyDescent="0.2">
      <c r="A3235" s="27">
        <v>44663</v>
      </c>
      <c r="B3235" s="27">
        <v>44665</v>
      </c>
      <c r="C3235" t="s">
        <v>1012</v>
      </c>
      <c r="D3235" s="27">
        <v>46492</v>
      </c>
      <c r="E3235" s="26">
        <v>2537000</v>
      </c>
      <c r="F3235" s="26">
        <f t="shared" si="50"/>
        <v>2.5369999999999999</v>
      </c>
      <c r="G3235" t="s">
        <v>103</v>
      </c>
    </row>
    <row r="3236" spans="1:7" x14ac:dyDescent="0.2">
      <c r="A3236" s="27">
        <v>44663</v>
      </c>
      <c r="B3236" s="27">
        <v>44665</v>
      </c>
      <c r="C3236" t="s">
        <v>1013</v>
      </c>
      <c r="D3236" s="27">
        <v>48319</v>
      </c>
      <c r="E3236" s="26">
        <v>9213800</v>
      </c>
      <c r="F3236" s="26">
        <f t="shared" si="50"/>
        <v>9.2138000000000009</v>
      </c>
      <c r="G3236" t="s">
        <v>103</v>
      </c>
    </row>
    <row r="3237" spans="1:7" x14ac:dyDescent="0.2">
      <c r="A3237" s="27">
        <v>44663</v>
      </c>
      <c r="B3237" s="27">
        <v>44665</v>
      </c>
      <c r="C3237" t="s">
        <v>1052</v>
      </c>
      <c r="D3237" s="27">
        <v>50236</v>
      </c>
      <c r="E3237" s="26">
        <v>870300</v>
      </c>
      <c r="F3237" s="26">
        <f t="shared" si="50"/>
        <v>0.87029999999999996</v>
      </c>
      <c r="G3237" t="s">
        <v>103</v>
      </c>
    </row>
    <row r="3238" spans="1:7" x14ac:dyDescent="0.2">
      <c r="A3238" s="27">
        <v>44663</v>
      </c>
      <c r="B3238" s="27">
        <v>44665</v>
      </c>
      <c r="C3238" t="s">
        <v>1014</v>
      </c>
      <c r="D3238" s="27">
        <v>52032</v>
      </c>
      <c r="E3238" s="26">
        <v>6525200</v>
      </c>
      <c r="F3238" s="26">
        <f t="shared" si="50"/>
        <v>6.5251999999999999</v>
      </c>
      <c r="G3238" t="s">
        <v>103</v>
      </c>
    </row>
    <row r="3239" spans="1:7" x14ac:dyDescent="0.2">
      <c r="A3239" s="27">
        <v>44663</v>
      </c>
      <c r="B3239" s="27">
        <v>44665</v>
      </c>
      <c r="C3239" t="s">
        <v>975</v>
      </c>
      <c r="D3239" s="27">
        <v>55380</v>
      </c>
      <c r="E3239" s="26">
        <v>208600</v>
      </c>
      <c r="F3239" s="26">
        <f t="shared" si="50"/>
        <v>0.20860000000000001</v>
      </c>
      <c r="G3239" t="s">
        <v>103</v>
      </c>
    </row>
    <row r="3240" spans="1:7" x14ac:dyDescent="0.2">
      <c r="A3240" s="27">
        <v>44664</v>
      </c>
      <c r="B3240" s="27">
        <v>44665</v>
      </c>
      <c r="C3240" t="s">
        <v>1012</v>
      </c>
      <c r="D3240" s="27">
        <v>46492</v>
      </c>
      <c r="E3240" s="26">
        <v>212000</v>
      </c>
      <c r="F3240" s="26">
        <f t="shared" si="50"/>
        <v>0.21199999999999999</v>
      </c>
      <c r="G3240" t="s">
        <v>103</v>
      </c>
    </row>
    <row r="3241" spans="1:7" x14ac:dyDescent="0.2">
      <c r="A3241" s="27">
        <v>44664</v>
      </c>
      <c r="B3241" s="27">
        <v>44665</v>
      </c>
      <c r="C3241" t="s">
        <v>1013</v>
      </c>
      <c r="D3241" s="27">
        <v>48319</v>
      </c>
      <c r="E3241" s="26">
        <v>5771300</v>
      </c>
      <c r="F3241" s="26">
        <f t="shared" si="50"/>
        <v>5.7713000000000001</v>
      </c>
      <c r="G3241" t="s">
        <v>103</v>
      </c>
    </row>
    <row r="3242" spans="1:7" x14ac:dyDescent="0.2">
      <c r="A3242" s="27">
        <v>44664</v>
      </c>
      <c r="B3242" s="27">
        <v>44665</v>
      </c>
      <c r="C3242" t="s">
        <v>1052</v>
      </c>
      <c r="D3242" s="27">
        <v>50236</v>
      </c>
      <c r="E3242" s="26">
        <v>0</v>
      </c>
      <c r="F3242" s="26">
        <f t="shared" si="50"/>
        <v>0</v>
      </c>
      <c r="G3242" t="s">
        <v>103</v>
      </c>
    </row>
    <row r="3243" spans="1:7" x14ac:dyDescent="0.2">
      <c r="A3243" s="27">
        <v>44664</v>
      </c>
      <c r="B3243" s="27">
        <v>44665</v>
      </c>
      <c r="C3243" t="s">
        <v>1014</v>
      </c>
      <c r="D3243" s="27">
        <v>52032</v>
      </c>
      <c r="E3243" s="26">
        <v>2474400</v>
      </c>
      <c r="F3243" s="26">
        <f t="shared" si="50"/>
        <v>2.4744000000000002</v>
      </c>
      <c r="G3243" t="s">
        <v>103</v>
      </c>
    </row>
    <row r="3244" spans="1:7" x14ac:dyDescent="0.2">
      <c r="A3244" s="27">
        <v>44669</v>
      </c>
      <c r="B3244" s="27">
        <v>44672</v>
      </c>
      <c r="C3244" t="s">
        <v>1064</v>
      </c>
      <c r="D3244" s="27">
        <v>46767</v>
      </c>
      <c r="E3244" s="26">
        <v>351162</v>
      </c>
      <c r="F3244" s="26">
        <f t="shared" si="50"/>
        <v>0.35116199999999997</v>
      </c>
      <c r="G3244" t="s">
        <v>103</v>
      </c>
    </row>
    <row r="3245" spans="1:7" x14ac:dyDescent="0.2">
      <c r="A3245" s="27">
        <v>44669</v>
      </c>
      <c r="B3245" s="27">
        <v>44672</v>
      </c>
      <c r="C3245" t="s">
        <v>1065</v>
      </c>
      <c r="D3245" s="27">
        <v>48228</v>
      </c>
      <c r="E3245" s="26">
        <v>76551.914999999994</v>
      </c>
      <c r="F3245" s="26">
        <f t="shared" si="50"/>
        <v>7.6551914999999998E-2</v>
      </c>
      <c r="G3245" t="s">
        <v>459</v>
      </c>
    </row>
    <row r="3246" spans="1:7" x14ac:dyDescent="0.2">
      <c r="A3246" s="27">
        <v>44670</v>
      </c>
      <c r="B3246" s="27">
        <v>44672</v>
      </c>
      <c r="C3246" t="s">
        <v>1082</v>
      </c>
      <c r="D3246" s="27">
        <v>44838</v>
      </c>
      <c r="E3246" s="26">
        <v>351000</v>
      </c>
      <c r="F3246" s="26">
        <f t="shared" si="50"/>
        <v>0.35099999999999998</v>
      </c>
      <c r="G3246" t="s">
        <v>397</v>
      </c>
    </row>
    <row r="3247" spans="1:7" x14ac:dyDescent="0.2">
      <c r="A3247" s="27">
        <v>44670</v>
      </c>
      <c r="B3247" s="27">
        <v>44672</v>
      </c>
      <c r="C3247" t="s">
        <v>1020</v>
      </c>
      <c r="D3247" s="27">
        <v>45488</v>
      </c>
      <c r="E3247" s="26">
        <v>2679500</v>
      </c>
      <c r="F3247" s="26">
        <f t="shared" si="50"/>
        <v>2.6795</v>
      </c>
      <c r="G3247" t="s">
        <v>396</v>
      </c>
    </row>
    <row r="3248" spans="1:7" x14ac:dyDescent="0.2">
      <c r="A3248" s="27">
        <v>44670</v>
      </c>
      <c r="B3248" s="27">
        <v>44672</v>
      </c>
      <c r="C3248" t="s">
        <v>1021</v>
      </c>
      <c r="D3248" s="27">
        <v>46218</v>
      </c>
      <c r="E3248" s="26">
        <v>332000</v>
      </c>
      <c r="F3248" s="26">
        <f t="shared" si="50"/>
        <v>0.33200000000000002</v>
      </c>
      <c r="G3248" t="s">
        <v>396</v>
      </c>
    </row>
    <row r="3249" spans="1:7" x14ac:dyDescent="0.2">
      <c r="A3249" s="27">
        <v>44670</v>
      </c>
      <c r="B3249" s="27">
        <v>44672</v>
      </c>
      <c r="C3249" t="s">
        <v>1008</v>
      </c>
      <c r="D3249" s="27">
        <v>46858</v>
      </c>
      <c r="E3249" s="26">
        <v>379000</v>
      </c>
      <c r="F3249" s="26">
        <f t="shared" si="50"/>
        <v>0.379</v>
      </c>
      <c r="G3249" t="s">
        <v>396</v>
      </c>
    </row>
    <row r="3250" spans="1:7" x14ac:dyDescent="0.2">
      <c r="A3250" s="27">
        <v>44670</v>
      </c>
      <c r="B3250" s="27">
        <v>44672</v>
      </c>
      <c r="C3250" t="s">
        <v>981</v>
      </c>
      <c r="D3250" s="27">
        <v>49018</v>
      </c>
      <c r="E3250" s="26">
        <v>2558000</v>
      </c>
      <c r="F3250" s="26">
        <f t="shared" si="50"/>
        <v>2.5579999999999998</v>
      </c>
      <c r="G3250" t="s">
        <v>396</v>
      </c>
    </row>
    <row r="3251" spans="1:7" x14ac:dyDescent="0.2">
      <c r="A3251" s="27">
        <v>44670</v>
      </c>
      <c r="B3251" s="27">
        <v>44672</v>
      </c>
      <c r="C3251" t="s">
        <v>1056</v>
      </c>
      <c r="D3251" s="27">
        <v>53858</v>
      </c>
      <c r="E3251" s="26">
        <v>1238800</v>
      </c>
      <c r="F3251" s="26">
        <f t="shared" si="50"/>
        <v>1.2387999999999999</v>
      </c>
      <c r="G3251" t="s">
        <v>396</v>
      </c>
    </row>
    <row r="3252" spans="1:7" x14ac:dyDescent="0.2">
      <c r="A3252" s="27">
        <v>44671</v>
      </c>
      <c r="B3252" s="27">
        <v>44672</v>
      </c>
      <c r="C3252" t="s">
        <v>1020</v>
      </c>
      <c r="D3252" s="27">
        <v>45488</v>
      </c>
      <c r="E3252" s="26">
        <v>0</v>
      </c>
      <c r="F3252" s="26">
        <f t="shared" si="50"/>
        <v>0</v>
      </c>
      <c r="G3252" t="s">
        <v>396</v>
      </c>
    </row>
    <row r="3253" spans="1:7" x14ac:dyDescent="0.2">
      <c r="A3253" s="27">
        <v>44671</v>
      </c>
      <c r="B3253" s="27">
        <v>44672</v>
      </c>
      <c r="C3253" t="s">
        <v>1021</v>
      </c>
      <c r="D3253" s="27">
        <v>46218</v>
      </c>
      <c r="E3253" s="26">
        <v>0</v>
      </c>
      <c r="F3253" s="26">
        <f t="shared" si="50"/>
        <v>0</v>
      </c>
      <c r="G3253" t="s">
        <v>396</v>
      </c>
    </row>
    <row r="3254" spans="1:7" x14ac:dyDescent="0.2">
      <c r="A3254" s="27">
        <v>44671</v>
      </c>
      <c r="B3254" s="27">
        <v>44672</v>
      </c>
      <c r="C3254" t="s">
        <v>1008</v>
      </c>
      <c r="D3254" s="27">
        <v>46858</v>
      </c>
      <c r="E3254" s="26">
        <v>42000</v>
      </c>
      <c r="F3254" s="26">
        <f t="shared" si="50"/>
        <v>4.2000000000000003E-2</v>
      </c>
      <c r="G3254" t="s">
        <v>396</v>
      </c>
    </row>
    <row r="3255" spans="1:7" x14ac:dyDescent="0.2">
      <c r="A3255" s="27">
        <v>44671</v>
      </c>
      <c r="B3255" s="27">
        <v>44672</v>
      </c>
      <c r="C3255" t="s">
        <v>981</v>
      </c>
      <c r="D3255" s="27">
        <v>49018</v>
      </c>
      <c r="E3255" s="26">
        <v>600000</v>
      </c>
      <c r="F3255" s="26">
        <f t="shared" si="50"/>
        <v>0.6</v>
      </c>
      <c r="G3255" t="s">
        <v>396</v>
      </c>
    </row>
    <row r="3256" spans="1:7" x14ac:dyDescent="0.2">
      <c r="A3256" s="27">
        <v>44671</v>
      </c>
      <c r="B3256" s="27">
        <v>44672</v>
      </c>
      <c r="C3256" t="s">
        <v>1056</v>
      </c>
      <c r="D3256" s="27">
        <v>53858</v>
      </c>
      <c r="E3256" s="26">
        <v>600000</v>
      </c>
      <c r="F3256" s="26">
        <f t="shared" si="50"/>
        <v>0.6</v>
      </c>
      <c r="G3256" t="s">
        <v>396</v>
      </c>
    </row>
    <row r="3257" spans="1:7" x14ac:dyDescent="0.2">
      <c r="A3257" s="27">
        <v>44674</v>
      </c>
      <c r="B3257" s="27">
        <v>44676</v>
      </c>
      <c r="C3257" t="s">
        <v>1056</v>
      </c>
      <c r="D3257" s="27">
        <v>53858</v>
      </c>
      <c r="E3257" s="26">
        <v>4000000</v>
      </c>
      <c r="F3257" s="26">
        <f t="shared" si="50"/>
        <v>4</v>
      </c>
      <c r="G3257" t="s">
        <v>396</v>
      </c>
    </row>
    <row r="3258" spans="1:7" x14ac:dyDescent="0.2">
      <c r="A3258" s="27">
        <v>44691</v>
      </c>
      <c r="B3258" s="27">
        <v>44693</v>
      </c>
      <c r="C3258" t="s">
        <v>1085</v>
      </c>
      <c r="D3258" s="27">
        <v>44783</v>
      </c>
      <c r="E3258" s="26">
        <v>3560000</v>
      </c>
      <c r="F3258" s="26">
        <f t="shared" si="50"/>
        <v>3.56</v>
      </c>
      <c r="G3258" t="s">
        <v>323</v>
      </c>
    </row>
    <row r="3259" spans="1:7" x14ac:dyDescent="0.2">
      <c r="A3259" s="27">
        <v>44691</v>
      </c>
      <c r="B3259" s="27">
        <v>44693</v>
      </c>
      <c r="C3259" t="s">
        <v>1059</v>
      </c>
      <c r="D3259" s="27">
        <v>44960</v>
      </c>
      <c r="E3259" s="26">
        <v>2595000</v>
      </c>
      <c r="F3259" s="26">
        <f t="shared" si="50"/>
        <v>2.5950000000000002</v>
      </c>
      <c r="G3259" t="s">
        <v>324</v>
      </c>
    </row>
    <row r="3260" spans="1:7" x14ac:dyDescent="0.2">
      <c r="A3260" s="27">
        <v>44691</v>
      </c>
      <c r="B3260" s="27">
        <v>44693</v>
      </c>
      <c r="C3260" t="s">
        <v>1012</v>
      </c>
      <c r="D3260" s="27">
        <v>46492</v>
      </c>
      <c r="E3260" s="26">
        <v>2919500</v>
      </c>
      <c r="F3260" s="26">
        <f t="shared" si="50"/>
        <v>2.9195000000000002</v>
      </c>
      <c r="G3260" t="s">
        <v>103</v>
      </c>
    </row>
    <row r="3261" spans="1:7" x14ac:dyDescent="0.2">
      <c r="A3261" s="27">
        <v>44691</v>
      </c>
      <c r="B3261" s="27">
        <v>44693</v>
      </c>
      <c r="C3261" t="s">
        <v>1013</v>
      </c>
      <c r="D3261" s="27">
        <v>48319</v>
      </c>
      <c r="E3261" s="26">
        <v>7849500</v>
      </c>
      <c r="F3261" s="26">
        <f t="shared" si="50"/>
        <v>7.8494999999999999</v>
      </c>
      <c r="G3261" t="s">
        <v>103</v>
      </c>
    </row>
    <row r="3262" spans="1:7" x14ac:dyDescent="0.2">
      <c r="A3262" s="27">
        <v>44691</v>
      </c>
      <c r="B3262" s="27">
        <v>44693</v>
      </c>
      <c r="C3262" t="s">
        <v>1052</v>
      </c>
      <c r="D3262" s="27">
        <v>50236</v>
      </c>
      <c r="E3262" s="26">
        <v>381000</v>
      </c>
      <c r="F3262" s="26">
        <f t="shared" si="50"/>
        <v>0.38100000000000001</v>
      </c>
      <c r="G3262" t="s">
        <v>103</v>
      </c>
    </row>
    <row r="3263" spans="1:7" x14ac:dyDescent="0.2">
      <c r="A3263" s="27">
        <v>44691</v>
      </c>
      <c r="B3263" s="27">
        <v>44693</v>
      </c>
      <c r="C3263" t="s">
        <v>1014</v>
      </c>
      <c r="D3263" s="27">
        <v>52032</v>
      </c>
      <c r="E3263" s="26">
        <v>2117800</v>
      </c>
      <c r="F3263" s="26">
        <f t="shared" si="50"/>
        <v>2.1177999999999999</v>
      </c>
      <c r="G3263" t="s">
        <v>103</v>
      </c>
    </row>
    <row r="3264" spans="1:7" x14ac:dyDescent="0.2">
      <c r="A3264" s="27">
        <v>44691</v>
      </c>
      <c r="B3264" s="27">
        <v>44693</v>
      </c>
      <c r="C3264" t="s">
        <v>975</v>
      </c>
      <c r="D3264" s="27">
        <v>55380</v>
      </c>
      <c r="E3264" s="26">
        <v>318000</v>
      </c>
      <c r="F3264" s="26">
        <f t="shared" si="50"/>
        <v>0.318</v>
      </c>
      <c r="G3264" t="s">
        <v>103</v>
      </c>
    </row>
    <row r="3265" spans="1:7" x14ac:dyDescent="0.2">
      <c r="A3265" s="27">
        <v>44692</v>
      </c>
      <c r="B3265" s="27">
        <v>44693</v>
      </c>
      <c r="C3265" t="s">
        <v>1012</v>
      </c>
      <c r="D3265" s="27">
        <v>46492</v>
      </c>
      <c r="E3265" s="26">
        <v>20000</v>
      </c>
      <c r="F3265" s="26">
        <f t="shared" si="50"/>
        <v>0.02</v>
      </c>
      <c r="G3265" t="s">
        <v>103</v>
      </c>
    </row>
    <row r="3266" spans="1:7" x14ac:dyDescent="0.2">
      <c r="A3266" s="27">
        <v>44692</v>
      </c>
      <c r="B3266" s="27">
        <v>44693</v>
      </c>
      <c r="C3266" t="s">
        <v>1013</v>
      </c>
      <c r="D3266" s="27">
        <v>48319</v>
      </c>
      <c r="E3266" s="26">
        <v>1265000</v>
      </c>
      <c r="F3266" s="26">
        <f t="shared" si="50"/>
        <v>1.2649999999999999</v>
      </c>
      <c r="G3266" t="s">
        <v>103</v>
      </c>
    </row>
    <row r="3267" spans="1:7" x14ac:dyDescent="0.2">
      <c r="A3267" s="27">
        <v>44692</v>
      </c>
      <c r="B3267" s="27">
        <v>44693</v>
      </c>
      <c r="C3267" t="s">
        <v>1052</v>
      </c>
      <c r="D3267" s="27">
        <v>50236</v>
      </c>
      <c r="E3267" s="26">
        <v>0</v>
      </c>
      <c r="F3267" s="26">
        <f t="shared" ref="F3267:F3330" si="51">E3267/1000000</f>
        <v>0</v>
      </c>
      <c r="G3267" t="s">
        <v>103</v>
      </c>
    </row>
    <row r="3268" spans="1:7" x14ac:dyDescent="0.2">
      <c r="A3268" s="27">
        <v>44692</v>
      </c>
      <c r="B3268" s="27">
        <v>44693</v>
      </c>
      <c r="C3268" t="s">
        <v>1014</v>
      </c>
      <c r="D3268" s="27">
        <v>52032</v>
      </c>
      <c r="E3268" s="26">
        <v>940000</v>
      </c>
      <c r="F3268" s="26">
        <f t="shared" si="51"/>
        <v>0.94</v>
      </c>
      <c r="G3268" t="s">
        <v>103</v>
      </c>
    </row>
    <row r="3269" spans="1:7" x14ac:dyDescent="0.2">
      <c r="A3269" s="27">
        <v>44698</v>
      </c>
      <c r="B3269" s="27">
        <v>44700</v>
      </c>
      <c r="C3269" t="s">
        <v>1086</v>
      </c>
      <c r="D3269" s="27">
        <v>44880</v>
      </c>
      <c r="E3269" s="26">
        <v>6075000</v>
      </c>
      <c r="F3269" s="26">
        <f t="shared" si="51"/>
        <v>6.0750000000000002</v>
      </c>
      <c r="G3269" t="s">
        <v>397</v>
      </c>
    </row>
    <row r="3270" spans="1:7" x14ac:dyDescent="0.2">
      <c r="A3270" s="27">
        <v>44698</v>
      </c>
      <c r="B3270" s="27">
        <v>44700</v>
      </c>
      <c r="C3270" t="s">
        <v>1020</v>
      </c>
      <c r="D3270" s="27">
        <v>45488</v>
      </c>
      <c r="E3270" s="26">
        <v>2867000</v>
      </c>
      <c r="F3270" s="26">
        <f t="shared" si="51"/>
        <v>2.867</v>
      </c>
      <c r="G3270" t="s">
        <v>396</v>
      </c>
    </row>
    <row r="3271" spans="1:7" x14ac:dyDescent="0.2">
      <c r="A3271" s="27">
        <v>44698</v>
      </c>
      <c r="B3271" s="27">
        <v>44700</v>
      </c>
      <c r="C3271" t="s">
        <v>1021</v>
      </c>
      <c r="D3271" s="27">
        <v>46218</v>
      </c>
      <c r="E3271" s="26">
        <v>1261000</v>
      </c>
      <c r="F3271" s="26">
        <f t="shared" si="51"/>
        <v>1.2609999999999999</v>
      </c>
      <c r="G3271" t="s">
        <v>396</v>
      </c>
    </row>
    <row r="3272" spans="1:7" x14ac:dyDescent="0.2">
      <c r="A3272" s="27">
        <v>44698</v>
      </c>
      <c r="B3272" s="27">
        <v>44700</v>
      </c>
      <c r="C3272" t="s">
        <v>981</v>
      </c>
      <c r="D3272" s="27">
        <v>49018</v>
      </c>
      <c r="E3272" s="26">
        <v>3352500</v>
      </c>
      <c r="F3272" s="26">
        <f t="shared" si="51"/>
        <v>3.3525</v>
      </c>
      <c r="G3272" t="s">
        <v>396</v>
      </c>
    </row>
    <row r="3273" spans="1:7" x14ac:dyDescent="0.2">
      <c r="A3273" s="27">
        <v>44698</v>
      </c>
      <c r="B3273" s="27">
        <v>44700</v>
      </c>
      <c r="C3273" t="s">
        <v>1055</v>
      </c>
      <c r="D3273" s="27">
        <v>50966</v>
      </c>
      <c r="E3273" s="26">
        <v>2472000</v>
      </c>
      <c r="F3273" s="26">
        <f t="shared" si="51"/>
        <v>2.472</v>
      </c>
      <c r="G3273" t="s">
        <v>396</v>
      </c>
    </row>
    <row r="3274" spans="1:7" x14ac:dyDescent="0.2">
      <c r="A3274" s="27">
        <v>44698</v>
      </c>
      <c r="B3274" s="27">
        <v>44700</v>
      </c>
      <c r="C3274" t="s">
        <v>1056</v>
      </c>
      <c r="D3274" s="27">
        <v>53858</v>
      </c>
      <c r="E3274" s="26">
        <v>993000</v>
      </c>
      <c r="F3274" s="26">
        <f t="shared" si="51"/>
        <v>0.99299999999999999</v>
      </c>
      <c r="G3274" t="s">
        <v>396</v>
      </c>
    </row>
    <row r="3275" spans="1:7" x14ac:dyDescent="0.2">
      <c r="A3275" s="27">
        <v>44699</v>
      </c>
      <c r="B3275" s="27">
        <v>44700</v>
      </c>
      <c r="C3275" t="s">
        <v>1021</v>
      </c>
      <c r="D3275" s="27">
        <v>46218</v>
      </c>
      <c r="E3275" s="26">
        <v>0</v>
      </c>
      <c r="F3275" s="26">
        <f t="shared" si="51"/>
        <v>0</v>
      </c>
      <c r="G3275" t="s">
        <v>396</v>
      </c>
    </row>
    <row r="3276" spans="1:7" x14ac:dyDescent="0.2">
      <c r="A3276" s="27">
        <v>44699</v>
      </c>
      <c r="B3276" s="27">
        <v>44700</v>
      </c>
      <c r="C3276" t="s">
        <v>981</v>
      </c>
      <c r="D3276" s="27">
        <v>49018</v>
      </c>
      <c r="E3276" s="26">
        <v>490000</v>
      </c>
      <c r="F3276" s="26">
        <f t="shared" si="51"/>
        <v>0.49</v>
      </c>
      <c r="G3276" t="s">
        <v>396</v>
      </c>
    </row>
    <row r="3277" spans="1:7" x14ac:dyDescent="0.2">
      <c r="A3277" s="27">
        <v>44699</v>
      </c>
      <c r="B3277" s="27">
        <v>44700</v>
      </c>
      <c r="C3277" t="s">
        <v>1055</v>
      </c>
      <c r="D3277" s="27">
        <v>50966</v>
      </c>
      <c r="E3277" s="26">
        <v>2380000</v>
      </c>
      <c r="F3277" s="26">
        <f t="shared" si="51"/>
        <v>2.38</v>
      </c>
      <c r="G3277" t="s">
        <v>396</v>
      </c>
    </row>
    <row r="3278" spans="1:7" x14ac:dyDescent="0.2">
      <c r="A3278" s="27">
        <v>44699</v>
      </c>
      <c r="B3278" s="27">
        <v>44700</v>
      </c>
      <c r="C3278" t="s">
        <v>1056</v>
      </c>
      <c r="D3278" s="27">
        <v>53858</v>
      </c>
      <c r="E3278" s="26">
        <v>415000</v>
      </c>
      <c r="F3278" s="26">
        <f t="shared" si="51"/>
        <v>0.41499999999999998</v>
      </c>
      <c r="G3278" t="s">
        <v>396</v>
      </c>
    </row>
    <row r="3279" spans="1:7" x14ac:dyDescent="0.2">
      <c r="A3279" s="27">
        <v>44694</v>
      </c>
      <c r="B3279" s="27">
        <v>44699</v>
      </c>
      <c r="C3279" t="s">
        <v>1014</v>
      </c>
      <c r="D3279" s="27">
        <v>52032</v>
      </c>
      <c r="E3279" s="26">
        <v>4000000</v>
      </c>
      <c r="F3279" s="26">
        <f t="shared" si="51"/>
        <v>4</v>
      </c>
      <c r="G3279" t="s">
        <v>103</v>
      </c>
    </row>
    <row r="3280" spans="1:7" x14ac:dyDescent="0.2">
      <c r="A3280" s="27">
        <v>44700</v>
      </c>
      <c r="B3280" s="27">
        <v>44704</v>
      </c>
      <c r="C3280" t="s">
        <v>377</v>
      </c>
      <c r="D3280" s="27">
        <v>48714</v>
      </c>
      <c r="E3280" s="26">
        <v>1209304</v>
      </c>
      <c r="F3280" s="26">
        <f t="shared" si="51"/>
        <v>1.2093039999999999</v>
      </c>
      <c r="G3280" t="s">
        <v>103</v>
      </c>
    </row>
    <row r="3281" spans="1:7" x14ac:dyDescent="0.2">
      <c r="A3281" s="27">
        <v>44705</v>
      </c>
      <c r="B3281" s="27">
        <v>44708</v>
      </c>
      <c r="C3281" t="s">
        <v>1089</v>
      </c>
      <c r="D3281" s="27">
        <v>44798</v>
      </c>
      <c r="E3281" s="26">
        <v>10635000</v>
      </c>
      <c r="F3281" s="26">
        <f t="shared" si="51"/>
        <v>10.635</v>
      </c>
      <c r="G3281" t="s">
        <v>323</v>
      </c>
    </row>
    <row r="3282" spans="1:7" x14ac:dyDescent="0.2">
      <c r="A3282" s="27">
        <v>44705</v>
      </c>
      <c r="B3282" s="27">
        <v>44708</v>
      </c>
      <c r="C3282" t="s">
        <v>1090</v>
      </c>
      <c r="D3282" s="27">
        <v>45072</v>
      </c>
      <c r="E3282" s="26">
        <v>2250000</v>
      </c>
      <c r="F3282" s="26">
        <f t="shared" si="51"/>
        <v>2.25</v>
      </c>
      <c r="G3282" t="s">
        <v>324</v>
      </c>
    </row>
    <row r="3283" spans="1:7" x14ac:dyDescent="0.2">
      <c r="A3283" s="27">
        <v>44705</v>
      </c>
      <c r="B3283" s="27">
        <v>44708</v>
      </c>
      <c r="C3283" t="s">
        <v>1012</v>
      </c>
      <c r="D3283" s="27">
        <v>46492</v>
      </c>
      <c r="E3283" s="26">
        <v>7086300</v>
      </c>
      <c r="F3283" s="26">
        <f t="shared" si="51"/>
        <v>7.0862999999999996</v>
      </c>
      <c r="G3283" t="s">
        <v>103</v>
      </c>
    </row>
    <row r="3284" spans="1:7" x14ac:dyDescent="0.2">
      <c r="A3284" s="27">
        <v>44705</v>
      </c>
      <c r="B3284" s="27">
        <v>44708</v>
      </c>
      <c r="C3284" t="s">
        <v>1013</v>
      </c>
      <c r="D3284" s="27">
        <v>48319</v>
      </c>
      <c r="E3284" s="26">
        <v>12571700</v>
      </c>
      <c r="F3284" s="26">
        <f t="shared" si="51"/>
        <v>12.5717</v>
      </c>
      <c r="G3284" t="s">
        <v>103</v>
      </c>
    </row>
    <row r="3285" spans="1:7" x14ac:dyDescent="0.2">
      <c r="A3285" s="27">
        <v>44705</v>
      </c>
      <c r="B3285" s="27">
        <v>44708</v>
      </c>
      <c r="C3285" t="s">
        <v>1052</v>
      </c>
      <c r="D3285" s="27">
        <v>50236</v>
      </c>
      <c r="E3285" s="26">
        <v>3302400</v>
      </c>
      <c r="F3285" s="26">
        <f t="shared" si="51"/>
        <v>3.3024</v>
      </c>
      <c r="G3285" t="s">
        <v>103</v>
      </c>
    </row>
    <row r="3286" spans="1:7" x14ac:dyDescent="0.2">
      <c r="A3286" s="27">
        <v>44705</v>
      </c>
      <c r="B3286" s="27">
        <v>44708</v>
      </c>
      <c r="C3286" t="s">
        <v>1014</v>
      </c>
      <c r="D3286" s="27">
        <v>52032</v>
      </c>
      <c r="E3286" s="26">
        <v>3135800</v>
      </c>
      <c r="F3286" s="26">
        <f t="shared" si="51"/>
        <v>3.1358000000000001</v>
      </c>
      <c r="G3286" t="s">
        <v>103</v>
      </c>
    </row>
    <row r="3287" spans="1:7" x14ac:dyDescent="0.2">
      <c r="A3287" s="27">
        <v>44705</v>
      </c>
      <c r="B3287" s="27">
        <v>44708</v>
      </c>
      <c r="C3287" t="s">
        <v>975</v>
      </c>
      <c r="D3287" s="27">
        <v>55380</v>
      </c>
      <c r="E3287" s="26">
        <v>434200</v>
      </c>
      <c r="F3287" s="26">
        <f t="shared" si="51"/>
        <v>0.43419999999999997</v>
      </c>
      <c r="G3287" t="s">
        <v>103</v>
      </c>
    </row>
    <row r="3288" spans="1:7" x14ac:dyDescent="0.2">
      <c r="A3288" s="27">
        <v>44705</v>
      </c>
      <c r="B3288" s="27">
        <v>44718</v>
      </c>
      <c r="C3288" t="s">
        <v>1092</v>
      </c>
      <c r="D3288" s="27">
        <v>46544</v>
      </c>
      <c r="E3288" s="26">
        <v>25254250</v>
      </c>
      <c r="F3288" s="26">
        <f t="shared" si="51"/>
        <v>25.254249999999999</v>
      </c>
      <c r="G3288" t="s">
        <v>763</v>
      </c>
    </row>
    <row r="3289" spans="1:7" x14ac:dyDescent="0.2">
      <c r="A3289" s="27">
        <v>44705</v>
      </c>
      <c r="B3289" s="27">
        <v>44718</v>
      </c>
      <c r="C3289" t="s">
        <v>1093</v>
      </c>
      <c r="D3289" s="27">
        <v>48371</v>
      </c>
      <c r="E3289" s="26">
        <v>21646500</v>
      </c>
      <c r="F3289" s="26">
        <f t="shared" si="51"/>
        <v>21.6465</v>
      </c>
      <c r="G3289" t="s">
        <v>763</v>
      </c>
    </row>
    <row r="3290" spans="1:7" x14ac:dyDescent="0.2">
      <c r="A3290" s="27">
        <v>44708</v>
      </c>
      <c r="B3290" s="27">
        <v>44712</v>
      </c>
      <c r="C3290" t="s">
        <v>1078</v>
      </c>
      <c r="D3290" s="27">
        <v>51940</v>
      </c>
      <c r="E3290" s="26">
        <v>109681</v>
      </c>
      <c r="F3290" s="26">
        <f t="shared" si="51"/>
        <v>0.109681</v>
      </c>
      <c r="G3290" t="s">
        <v>396</v>
      </c>
    </row>
    <row r="3291" spans="1:7" x14ac:dyDescent="0.2">
      <c r="A3291" s="27">
        <v>44712</v>
      </c>
      <c r="B3291" s="27">
        <v>44715</v>
      </c>
      <c r="C3291" t="s">
        <v>1086</v>
      </c>
      <c r="D3291" s="27">
        <v>44880</v>
      </c>
      <c r="E3291" s="26">
        <v>7915000</v>
      </c>
      <c r="F3291" s="26">
        <f t="shared" si="51"/>
        <v>7.915</v>
      </c>
      <c r="G3291" t="s">
        <v>397</v>
      </c>
    </row>
    <row r="3292" spans="1:7" x14ac:dyDescent="0.2">
      <c r="A3292" s="27">
        <v>44712</v>
      </c>
      <c r="B3292" s="27">
        <v>44715</v>
      </c>
      <c r="C3292" t="s">
        <v>1020</v>
      </c>
      <c r="D3292" s="27">
        <v>45488</v>
      </c>
      <c r="E3292" s="26">
        <v>5915000</v>
      </c>
      <c r="F3292" s="26">
        <f t="shared" si="51"/>
        <v>5.915</v>
      </c>
      <c r="G3292" t="s">
        <v>396</v>
      </c>
    </row>
    <row r="3293" spans="1:7" x14ac:dyDescent="0.2">
      <c r="A3293" s="27">
        <v>44712</v>
      </c>
      <c r="B3293" s="27">
        <v>44715</v>
      </c>
      <c r="C3293" t="s">
        <v>1021</v>
      </c>
      <c r="D3293" s="27">
        <v>46218</v>
      </c>
      <c r="E3293" s="26">
        <v>2789000</v>
      </c>
      <c r="F3293" s="26">
        <f t="shared" si="51"/>
        <v>2.7890000000000001</v>
      </c>
      <c r="G3293" t="s">
        <v>396</v>
      </c>
    </row>
    <row r="3294" spans="1:7" x14ac:dyDescent="0.2">
      <c r="A3294" s="27">
        <v>44712</v>
      </c>
      <c r="B3294" s="27">
        <v>44715</v>
      </c>
      <c r="C3294" t="s">
        <v>981</v>
      </c>
      <c r="D3294" s="27">
        <v>49018</v>
      </c>
      <c r="E3294" s="26">
        <v>591000</v>
      </c>
      <c r="F3294" s="26">
        <f t="shared" si="51"/>
        <v>0.59099999999999997</v>
      </c>
      <c r="G3294" t="s">
        <v>396</v>
      </c>
    </row>
    <row r="3295" spans="1:7" x14ac:dyDescent="0.2">
      <c r="A3295" s="27">
        <v>44712</v>
      </c>
      <c r="B3295" s="27">
        <v>44715</v>
      </c>
      <c r="C3295" t="s">
        <v>1055</v>
      </c>
      <c r="D3295" s="27">
        <v>50966</v>
      </c>
      <c r="E3295" s="26">
        <v>2147000</v>
      </c>
      <c r="F3295" s="26">
        <f t="shared" si="51"/>
        <v>2.1469999999999998</v>
      </c>
      <c r="G3295" t="s">
        <v>396</v>
      </c>
    </row>
    <row r="3296" spans="1:7" x14ac:dyDescent="0.2">
      <c r="A3296" s="27">
        <v>44712</v>
      </c>
      <c r="B3296" s="27">
        <v>44715</v>
      </c>
      <c r="C3296" t="s">
        <v>1056</v>
      </c>
      <c r="D3296" s="27">
        <v>53858</v>
      </c>
      <c r="E3296" s="26">
        <v>858600</v>
      </c>
      <c r="F3296" s="26">
        <f t="shared" si="51"/>
        <v>0.85860000000000003</v>
      </c>
      <c r="G3296" t="s">
        <v>396</v>
      </c>
    </row>
    <row r="3297" spans="1:7" x14ac:dyDescent="0.2">
      <c r="A3297" s="27">
        <v>44714</v>
      </c>
      <c r="B3297" s="27">
        <v>44721</v>
      </c>
      <c r="C3297" t="s">
        <v>1096</v>
      </c>
      <c r="D3297" s="27">
        <v>45817</v>
      </c>
      <c r="E3297" s="26">
        <v>7378885.3600000003</v>
      </c>
      <c r="F3297" s="26">
        <f t="shared" si="51"/>
        <v>7.3788853599999999</v>
      </c>
      <c r="G3297" t="s">
        <v>108</v>
      </c>
    </row>
    <row r="3298" spans="1:7" x14ac:dyDescent="0.2">
      <c r="A3298" s="27">
        <v>44714</v>
      </c>
      <c r="B3298" s="27">
        <v>44721</v>
      </c>
      <c r="C3298" t="s">
        <v>1097</v>
      </c>
      <c r="D3298" s="27">
        <v>46547</v>
      </c>
      <c r="E3298" s="26">
        <v>551793.48</v>
      </c>
      <c r="F3298" s="26">
        <f t="shared" si="51"/>
        <v>0.55179347999999995</v>
      </c>
      <c r="G3298" t="s">
        <v>108</v>
      </c>
    </row>
    <row r="3299" spans="1:7" x14ac:dyDescent="0.2">
      <c r="A3299" s="27">
        <v>44714</v>
      </c>
      <c r="B3299" s="27">
        <v>44721</v>
      </c>
      <c r="C3299" t="s">
        <v>1098</v>
      </c>
      <c r="D3299" s="27">
        <v>47277</v>
      </c>
      <c r="E3299" s="26">
        <v>183931.16</v>
      </c>
      <c r="F3299" s="26">
        <f t="shared" si="51"/>
        <v>0.18393116000000001</v>
      </c>
      <c r="G3299" t="s">
        <v>108</v>
      </c>
    </row>
    <row r="3300" spans="1:7" x14ac:dyDescent="0.2">
      <c r="A3300" s="27">
        <v>44714</v>
      </c>
      <c r="B3300" s="27">
        <v>44721</v>
      </c>
      <c r="C3300" t="s">
        <v>1099</v>
      </c>
      <c r="D3300" s="27">
        <v>48374</v>
      </c>
      <c r="E3300" s="26">
        <v>649168.80000000005</v>
      </c>
      <c r="F3300" s="26">
        <f t="shared" si="51"/>
        <v>0.6491688000000001</v>
      </c>
      <c r="G3300" t="s">
        <v>108</v>
      </c>
    </row>
    <row r="3301" spans="1:7" x14ac:dyDescent="0.2">
      <c r="A3301" s="27">
        <v>44719</v>
      </c>
      <c r="B3301" s="27">
        <v>44721</v>
      </c>
      <c r="C3301" t="s">
        <v>1100</v>
      </c>
      <c r="D3301" s="27">
        <v>44811</v>
      </c>
      <c r="E3301" s="26">
        <v>9590000</v>
      </c>
      <c r="F3301" s="26">
        <f t="shared" si="51"/>
        <v>9.59</v>
      </c>
      <c r="G3301" t="s">
        <v>323</v>
      </c>
    </row>
    <row r="3302" spans="1:7" x14ac:dyDescent="0.2">
      <c r="A3302" s="27">
        <v>44719</v>
      </c>
      <c r="B3302" s="27">
        <v>44721</v>
      </c>
      <c r="C3302" t="s">
        <v>1067</v>
      </c>
      <c r="D3302" s="27">
        <v>44988</v>
      </c>
      <c r="E3302" s="26">
        <v>4415000</v>
      </c>
      <c r="F3302" s="26">
        <f t="shared" si="51"/>
        <v>4.415</v>
      </c>
      <c r="G3302" t="s">
        <v>324</v>
      </c>
    </row>
    <row r="3303" spans="1:7" x14ac:dyDescent="0.2">
      <c r="A3303" s="27">
        <v>44719</v>
      </c>
      <c r="B3303" s="27">
        <v>44721</v>
      </c>
      <c r="C3303" t="s">
        <v>1012</v>
      </c>
      <c r="D3303" s="27">
        <v>46492</v>
      </c>
      <c r="E3303" s="26">
        <v>9185500</v>
      </c>
      <c r="F3303" s="26">
        <f t="shared" si="51"/>
        <v>9.1854999999999993</v>
      </c>
      <c r="G3303" t="s">
        <v>103</v>
      </c>
    </row>
    <row r="3304" spans="1:7" x14ac:dyDescent="0.2">
      <c r="A3304" s="27">
        <v>44719</v>
      </c>
      <c r="B3304" s="27">
        <v>44721</v>
      </c>
      <c r="C3304" t="s">
        <v>1013</v>
      </c>
      <c r="D3304" s="27">
        <v>48319</v>
      </c>
      <c r="E3304" s="26">
        <v>13520000</v>
      </c>
      <c r="F3304" s="26">
        <f t="shared" si="51"/>
        <v>13.52</v>
      </c>
      <c r="G3304" t="s">
        <v>103</v>
      </c>
    </row>
    <row r="3305" spans="1:7" x14ac:dyDescent="0.2">
      <c r="A3305" s="27">
        <v>44719</v>
      </c>
      <c r="B3305" s="27">
        <v>44721</v>
      </c>
      <c r="C3305" t="s">
        <v>1052</v>
      </c>
      <c r="D3305" s="27">
        <v>50236</v>
      </c>
      <c r="E3305" s="26">
        <v>3470100</v>
      </c>
      <c r="F3305" s="26">
        <f t="shared" si="51"/>
        <v>3.4701</v>
      </c>
      <c r="G3305" t="s">
        <v>103</v>
      </c>
    </row>
    <row r="3306" spans="1:7" x14ac:dyDescent="0.2">
      <c r="A3306" s="27">
        <v>44719</v>
      </c>
      <c r="B3306" s="27">
        <v>44721</v>
      </c>
      <c r="C3306" t="s">
        <v>1014</v>
      </c>
      <c r="D3306" s="27">
        <v>52032</v>
      </c>
      <c r="E3306" s="26">
        <v>2932600</v>
      </c>
      <c r="F3306" s="26">
        <f t="shared" si="51"/>
        <v>2.9325999999999999</v>
      </c>
      <c r="G3306" t="s">
        <v>103</v>
      </c>
    </row>
    <row r="3307" spans="1:7" x14ac:dyDescent="0.2">
      <c r="A3307" s="27">
        <v>44719</v>
      </c>
      <c r="B3307" s="27">
        <v>44721</v>
      </c>
      <c r="C3307" t="s">
        <v>975</v>
      </c>
      <c r="D3307" s="27">
        <v>55380</v>
      </c>
      <c r="E3307" s="26">
        <v>429000</v>
      </c>
      <c r="F3307" s="26">
        <f t="shared" si="51"/>
        <v>0.42899999999999999</v>
      </c>
      <c r="G3307" t="s">
        <v>103</v>
      </c>
    </row>
    <row r="3308" spans="1:7" x14ac:dyDescent="0.2">
      <c r="A3308" s="27">
        <v>44726</v>
      </c>
      <c r="B3308" s="27">
        <v>44728</v>
      </c>
      <c r="C3308" t="s">
        <v>1101</v>
      </c>
      <c r="D3308" s="27">
        <v>44908</v>
      </c>
      <c r="E3308" s="26">
        <v>3060000</v>
      </c>
      <c r="F3308" s="26">
        <f t="shared" si="51"/>
        <v>3.06</v>
      </c>
      <c r="G3308" t="s">
        <v>397</v>
      </c>
    </row>
    <row r="3309" spans="1:7" x14ac:dyDescent="0.2">
      <c r="A3309" s="27">
        <v>44726</v>
      </c>
      <c r="B3309" s="27">
        <v>44728</v>
      </c>
      <c r="C3309" t="s">
        <v>1020</v>
      </c>
      <c r="D3309" s="27">
        <v>45488</v>
      </c>
      <c r="E3309" s="26">
        <v>3549000</v>
      </c>
      <c r="F3309" s="26">
        <f t="shared" si="51"/>
        <v>3.5489999999999999</v>
      </c>
      <c r="G3309" t="s">
        <v>396</v>
      </c>
    </row>
    <row r="3310" spans="1:7" x14ac:dyDescent="0.2">
      <c r="A3310" s="27">
        <v>44726</v>
      </c>
      <c r="B3310" s="27">
        <v>44728</v>
      </c>
      <c r="C3310" t="s">
        <v>1021</v>
      </c>
      <c r="D3310" s="27">
        <v>46218</v>
      </c>
      <c r="E3310" s="26">
        <v>2521000</v>
      </c>
      <c r="F3310" s="26">
        <f t="shared" si="51"/>
        <v>2.5209999999999999</v>
      </c>
      <c r="G3310" t="s">
        <v>396</v>
      </c>
    </row>
    <row r="3311" spans="1:7" x14ac:dyDescent="0.2">
      <c r="A3311" s="27">
        <v>44726</v>
      </c>
      <c r="B3311" s="27">
        <v>44728</v>
      </c>
      <c r="C3311" t="s">
        <v>981</v>
      </c>
      <c r="D3311" s="27">
        <v>49018</v>
      </c>
      <c r="E3311" s="26">
        <v>4794000</v>
      </c>
      <c r="F3311" s="26">
        <f t="shared" si="51"/>
        <v>4.7939999999999996</v>
      </c>
      <c r="G3311" t="s">
        <v>396</v>
      </c>
    </row>
    <row r="3312" spans="1:7" x14ac:dyDescent="0.2">
      <c r="A3312" s="27">
        <v>44726</v>
      </c>
      <c r="B3312" s="27">
        <v>44728</v>
      </c>
      <c r="C3312" t="s">
        <v>1055</v>
      </c>
      <c r="D3312" s="27">
        <v>50966</v>
      </c>
      <c r="E3312" s="26">
        <v>441000</v>
      </c>
      <c r="F3312" s="26">
        <f t="shared" si="51"/>
        <v>0.441</v>
      </c>
      <c r="G3312" t="s">
        <v>396</v>
      </c>
    </row>
    <row r="3313" spans="1:7" x14ac:dyDescent="0.2">
      <c r="A3313" s="27">
        <v>44726</v>
      </c>
      <c r="B3313" s="27">
        <v>44728</v>
      </c>
      <c r="C3313" t="s">
        <v>1056</v>
      </c>
      <c r="D3313" s="27">
        <v>53858</v>
      </c>
      <c r="E3313" s="26">
        <v>769000</v>
      </c>
      <c r="F3313" s="26">
        <f t="shared" si="51"/>
        <v>0.76900000000000002</v>
      </c>
      <c r="G3313" t="s">
        <v>396</v>
      </c>
    </row>
    <row r="3314" spans="1:7" x14ac:dyDescent="0.2">
      <c r="A3314" s="27">
        <v>44732</v>
      </c>
      <c r="B3314" s="27">
        <v>44734</v>
      </c>
      <c r="C3314" t="s">
        <v>1102</v>
      </c>
      <c r="D3314" s="27">
        <v>45453</v>
      </c>
      <c r="E3314" s="26">
        <v>13912484</v>
      </c>
      <c r="F3314" s="26">
        <f t="shared" si="51"/>
        <v>13.912483999999999</v>
      </c>
      <c r="G3314" t="s">
        <v>504</v>
      </c>
    </row>
    <row r="3315" spans="1:7" x14ac:dyDescent="0.2">
      <c r="A3315" s="27">
        <v>44733</v>
      </c>
      <c r="B3315" s="27">
        <v>44735</v>
      </c>
      <c r="C3315" t="s">
        <v>1103</v>
      </c>
      <c r="D3315" s="27">
        <v>44825</v>
      </c>
      <c r="E3315" s="26">
        <v>2615000</v>
      </c>
      <c r="F3315" s="26">
        <f t="shared" si="51"/>
        <v>2.6150000000000002</v>
      </c>
      <c r="G3315" t="s">
        <v>323</v>
      </c>
    </row>
    <row r="3316" spans="1:7" x14ac:dyDescent="0.2">
      <c r="A3316" s="27">
        <v>44733</v>
      </c>
      <c r="B3316" s="27">
        <v>44735</v>
      </c>
      <c r="C3316" t="s">
        <v>1104</v>
      </c>
      <c r="D3316" s="27">
        <v>45099</v>
      </c>
      <c r="E3316" s="26">
        <v>2485000</v>
      </c>
      <c r="F3316" s="26">
        <f t="shared" si="51"/>
        <v>2.4849999999999999</v>
      </c>
      <c r="G3316" t="s">
        <v>324</v>
      </c>
    </row>
    <row r="3317" spans="1:7" x14ac:dyDescent="0.2">
      <c r="A3317" s="27">
        <v>44733</v>
      </c>
      <c r="B3317" s="27">
        <v>44735</v>
      </c>
      <c r="C3317" t="s">
        <v>1012</v>
      </c>
      <c r="D3317" s="27">
        <v>46492</v>
      </c>
      <c r="E3317" s="26">
        <v>8002000</v>
      </c>
      <c r="F3317" s="26">
        <f t="shared" si="51"/>
        <v>8.0020000000000007</v>
      </c>
      <c r="G3317" t="s">
        <v>103</v>
      </c>
    </row>
    <row r="3318" spans="1:7" x14ac:dyDescent="0.2">
      <c r="A3318" s="27">
        <v>44733</v>
      </c>
      <c r="B3318" s="27">
        <v>44735</v>
      </c>
      <c r="C3318" t="s">
        <v>1013</v>
      </c>
      <c r="D3318" s="27">
        <v>48319</v>
      </c>
      <c r="E3318" s="26">
        <v>17878400</v>
      </c>
      <c r="F3318" s="26">
        <f t="shared" si="51"/>
        <v>17.878399999999999</v>
      </c>
      <c r="G3318" t="s">
        <v>103</v>
      </c>
    </row>
    <row r="3319" spans="1:7" x14ac:dyDescent="0.2">
      <c r="A3319" s="27">
        <v>44733</v>
      </c>
      <c r="B3319" s="27">
        <v>44735</v>
      </c>
      <c r="C3319" t="s">
        <v>1052</v>
      </c>
      <c r="D3319" s="27">
        <v>50236</v>
      </c>
      <c r="E3319" s="26">
        <v>2277000</v>
      </c>
      <c r="F3319" s="26">
        <f t="shared" si="51"/>
        <v>2.2770000000000001</v>
      </c>
      <c r="G3319" t="s">
        <v>103</v>
      </c>
    </row>
    <row r="3320" spans="1:7" x14ac:dyDescent="0.2">
      <c r="A3320" s="27">
        <v>44733</v>
      </c>
      <c r="B3320" s="27">
        <v>44735</v>
      </c>
      <c r="C3320" t="s">
        <v>1014</v>
      </c>
      <c r="D3320" s="27">
        <v>52032</v>
      </c>
      <c r="E3320" s="26">
        <v>1624500</v>
      </c>
      <c r="F3320" s="26">
        <f t="shared" si="51"/>
        <v>1.6245000000000001</v>
      </c>
      <c r="G3320" t="s">
        <v>103</v>
      </c>
    </row>
    <row r="3321" spans="1:7" x14ac:dyDescent="0.2">
      <c r="A3321" s="27">
        <v>44733</v>
      </c>
      <c r="B3321" s="27">
        <v>44735</v>
      </c>
      <c r="C3321" t="s">
        <v>975</v>
      </c>
      <c r="D3321" s="27">
        <v>55380</v>
      </c>
      <c r="E3321" s="26">
        <v>182000</v>
      </c>
      <c r="F3321" s="26">
        <f t="shared" si="51"/>
        <v>0.182</v>
      </c>
      <c r="G3321" t="s">
        <v>103</v>
      </c>
    </row>
    <row r="3322" spans="1:7" x14ac:dyDescent="0.2">
      <c r="A3322" s="27">
        <v>44736</v>
      </c>
      <c r="B3322" s="27">
        <v>44741</v>
      </c>
      <c r="C3322" t="s">
        <v>1064</v>
      </c>
      <c r="D3322" s="27">
        <v>46767</v>
      </c>
      <c r="E3322" s="26">
        <v>659917</v>
      </c>
      <c r="F3322" s="26">
        <f t="shared" si="51"/>
        <v>0.65991699999999998</v>
      </c>
      <c r="G3322" t="s">
        <v>103</v>
      </c>
    </row>
    <row r="3323" spans="1:7" x14ac:dyDescent="0.2">
      <c r="A3323" s="27">
        <v>44736</v>
      </c>
      <c r="B3323" s="27">
        <v>44741</v>
      </c>
      <c r="C3323" t="s">
        <v>1065</v>
      </c>
      <c r="D3323" s="27">
        <v>48228</v>
      </c>
      <c r="E3323" s="26">
        <v>86929.982999999993</v>
      </c>
      <c r="F3323" s="26">
        <f t="shared" si="51"/>
        <v>8.6929982999999988E-2</v>
      </c>
      <c r="G3323" t="s">
        <v>459</v>
      </c>
    </row>
    <row r="3324" spans="1:7" x14ac:dyDescent="0.2">
      <c r="A3324" s="27">
        <v>44740</v>
      </c>
      <c r="B3324" s="27">
        <v>44742</v>
      </c>
      <c r="C3324" t="s">
        <v>1101</v>
      </c>
      <c r="D3324" s="27">
        <v>44908</v>
      </c>
      <c r="E3324" s="26">
        <v>300000</v>
      </c>
      <c r="F3324" s="26">
        <f t="shared" si="51"/>
        <v>0.3</v>
      </c>
      <c r="G3324" t="s">
        <v>397</v>
      </c>
    </row>
    <row r="3325" spans="1:7" x14ac:dyDescent="0.2">
      <c r="A3325" s="27">
        <v>44740</v>
      </c>
      <c r="B3325" s="27">
        <v>44742</v>
      </c>
      <c r="C3325" t="s">
        <v>1020</v>
      </c>
      <c r="D3325" s="27">
        <v>45488</v>
      </c>
      <c r="E3325" s="26">
        <v>5408000</v>
      </c>
      <c r="F3325" s="26">
        <f t="shared" si="51"/>
        <v>5.4080000000000004</v>
      </c>
      <c r="G3325" t="s">
        <v>396</v>
      </c>
    </row>
    <row r="3326" spans="1:7" x14ac:dyDescent="0.2">
      <c r="A3326" s="27">
        <v>44740</v>
      </c>
      <c r="B3326" s="27">
        <v>44742</v>
      </c>
      <c r="C3326" t="s">
        <v>1021</v>
      </c>
      <c r="D3326" s="27">
        <v>46218</v>
      </c>
      <c r="E3326" s="26">
        <v>3070000</v>
      </c>
      <c r="F3326" s="26">
        <f t="shared" si="51"/>
        <v>3.07</v>
      </c>
      <c r="G3326" t="s">
        <v>396</v>
      </c>
    </row>
    <row r="3327" spans="1:7" x14ac:dyDescent="0.2">
      <c r="A3327" s="27">
        <v>44740</v>
      </c>
      <c r="B3327" s="27">
        <v>44742</v>
      </c>
      <c r="C3327" t="s">
        <v>981</v>
      </c>
      <c r="D3327" s="27">
        <v>49018</v>
      </c>
      <c r="E3327" s="26">
        <v>1319500</v>
      </c>
      <c r="F3327" s="26">
        <f t="shared" si="51"/>
        <v>1.3194999999999999</v>
      </c>
      <c r="G3327" t="s">
        <v>396</v>
      </c>
    </row>
    <row r="3328" spans="1:7" x14ac:dyDescent="0.2">
      <c r="A3328" s="27">
        <v>44740</v>
      </c>
      <c r="B3328" s="27">
        <v>44742</v>
      </c>
      <c r="C3328" t="s">
        <v>1055</v>
      </c>
      <c r="D3328" s="27">
        <v>50966</v>
      </c>
      <c r="E3328" s="26">
        <v>4785000</v>
      </c>
      <c r="F3328" s="26">
        <f t="shared" si="51"/>
        <v>4.7850000000000001</v>
      </c>
      <c r="G3328" t="s">
        <v>396</v>
      </c>
    </row>
    <row r="3329" spans="1:7" x14ac:dyDescent="0.2">
      <c r="A3329" s="27">
        <v>44740</v>
      </c>
      <c r="B3329" s="27">
        <v>44742</v>
      </c>
      <c r="C3329" t="s">
        <v>1056</v>
      </c>
      <c r="D3329" s="27">
        <v>53858</v>
      </c>
      <c r="E3329" s="26">
        <v>895300</v>
      </c>
      <c r="F3329" s="26">
        <f t="shared" si="51"/>
        <v>0.89529999999999998</v>
      </c>
      <c r="G3329" t="s">
        <v>396</v>
      </c>
    </row>
    <row r="3330" spans="1:7" x14ac:dyDescent="0.2">
      <c r="A3330" s="27">
        <v>44739</v>
      </c>
      <c r="B3330" s="27">
        <v>44742</v>
      </c>
      <c r="C3330" t="s">
        <v>1105</v>
      </c>
      <c r="D3330" s="27">
        <v>46568</v>
      </c>
      <c r="E3330" s="26">
        <v>50000</v>
      </c>
      <c r="F3330" s="26">
        <f t="shared" si="51"/>
        <v>0.05</v>
      </c>
      <c r="G3330" t="s">
        <v>968</v>
      </c>
    </row>
    <row r="3331" spans="1:7" x14ac:dyDescent="0.2">
      <c r="A3331" s="27">
        <v>44741</v>
      </c>
      <c r="B3331" s="27">
        <v>44743</v>
      </c>
      <c r="C3331" t="s">
        <v>1107</v>
      </c>
      <c r="D3331" s="27">
        <v>46569</v>
      </c>
      <c r="E3331" s="26">
        <v>5467230</v>
      </c>
      <c r="F3331" s="26">
        <f t="shared" ref="F3331:F3394" si="52">E3331/1000000</f>
        <v>5.4672299999999998</v>
      </c>
      <c r="G3331" t="s">
        <v>114</v>
      </c>
    </row>
    <row r="3332" spans="1:7" x14ac:dyDescent="0.2">
      <c r="A3332" s="27">
        <v>44741</v>
      </c>
      <c r="B3332" s="27">
        <v>44743</v>
      </c>
      <c r="C3332" t="s">
        <v>1108</v>
      </c>
      <c r="D3332" s="27">
        <v>46935</v>
      </c>
      <c r="E3332" s="26">
        <v>5467240</v>
      </c>
      <c r="F3332" s="26">
        <f t="shared" si="52"/>
        <v>5.4672400000000003</v>
      </c>
      <c r="G3332" t="s">
        <v>114</v>
      </c>
    </row>
    <row r="3333" spans="1:7" x14ac:dyDescent="0.2">
      <c r="A3333" s="27">
        <v>44741</v>
      </c>
      <c r="B3333" s="27">
        <v>44743</v>
      </c>
      <c r="C3333" t="s">
        <v>1109</v>
      </c>
      <c r="D3333" s="27">
        <v>47300</v>
      </c>
      <c r="E3333" s="26">
        <v>5467240</v>
      </c>
      <c r="F3333" s="26">
        <f t="shared" si="52"/>
        <v>5.4672400000000003</v>
      </c>
      <c r="G3333" t="s">
        <v>114</v>
      </c>
    </row>
    <row r="3334" spans="1:7" x14ac:dyDescent="0.2">
      <c r="A3334" s="27">
        <v>44741</v>
      </c>
      <c r="B3334" s="27">
        <v>44743</v>
      </c>
      <c r="C3334" t="s">
        <v>1110</v>
      </c>
      <c r="D3334" s="27">
        <v>47665</v>
      </c>
      <c r="E3334" s="26">
        <v>5467240</v>
      </c>
      <c r="F3334" s="26">
        <f t="shared" si="52"/>
        <v>5.4672400000000003</v>
      </c>
      <c r="G3334" t="s">
        <v>114</v>
      </c>
    </row>
    <row r="3335" spans="1:7" x14ac:dyDescent="0.2">
      <c r="A3335" s="27">
        <v>44747</v>
      </c>
      <c r="B3335" s="27">
        <v>44749</v>
      </c>
      <c r="C3335" t="s">
        <v>1111</v>
      </c>
      <c r="D3335" s="27">
        <v>44839</v>
      </c>
      <c r="E3335" s="26">
        <v>1025000</v>
      </c>
      <c r="F3335" s="26">
        <f t="shared" si="52"/>
        <v>1.0249999999999999</v>
      </c>
      <c r="G3335" t="s">
        <v>323</v>
      </c>
    </row>
    <row r="3336" spans="1:7" x14ac:dyDescent="0.2">
      <c r="A3336" s="27">
        <v>44747</v>
      </c>
      <c r="B3336" s="27">
        <v>44749</v>
      </c>
      <c r="C3336" t="s">
        <v>1080</v>
      </c>
      <c r="D3336" s="27">
        <v>45015</v>
      </c>
      <c r="E3336" s="26">
        <v>2320000</v>
      </c>
      <c r="F3336" s="26">
        <f t="shared" si="52"/>
        <v>2.3199999999999998</v>
      </c>
      <c r="G3336" t="s">
        <v>324</v>
      </c>
    </row>
    <row r="3337" spans="1:7" x14ac:dyDescent="0.2">
      <c r="A3337" s="27">
        <v>44747</v>
      </c>
      <c r="B3337" s="27">
        <v>44749</v>
      </c>
      <c r="C3337" t="s">
        <v>1012</v>
      </c>
      <c r="D3337" s="27">
        <v>46492</v>
      </c>
      <c r="E3337" s="26">
        <v>5495000</v>
      </c>
      <c r="F3337" s="26">
        <f t="shared" si="52"/>
        <v>5.4950000000000001</v>
      </c>
      <c r="G3337" t="s">
        <v>103</v>
      </c>
    </row>
    <row r="3338" spans="1:7" x14ac:dyDescent="0.2">
      <c r="A3338" s="27">
        <v>44747</v>
      </c>
      <c r="B3338" s="27">
        <v>44749</v>
      </c>
      <c r="C3338" t="s">
        <v>1013</v>
      </c>
      <c r="D3338" s="27">
        <v>48319</v>
      </c>
      <c r="E3338" s="26">
        <v>13659100</v>
      </c>
      <c r="F3338" s="26">
        <f t="shared" si="52"/>
        <v>13.6591</v>
      </c>
      <c r="G3338" t="s">
        <v>103</v>
      </c>
    </row>
    <row r="3339" spans="1:7" x14ac:dyDescent="0.2">
      <c r="A3339" s="27">
        <v>44747</v>
      </c>
      <c r="B3339" s="27">
        <v>44749</v>
      </c>
      <c r="C3339" t="s">
        <v>1052</v>
      </c>
      <c r="D3339" s="27">
        <v>50236</v>
      </c>
      <c r="E3339" s="26">
        <v>1494800</v>
      </c>
      <c r="F3339" s="26">
        <f t="shared" si="52"/>
        <v>1.4947999999999999</v>
      </c>
      <c r="G3339" t="s">
        <v>103</v>
      </c>
    </row>
    <row r="3340" spans="1:7" x14ac:dyDescent="0.2">
      <c r="A3340" s="27">
        <v>44747</v>
      </c>
      <c r="B3340" s="27">
        <v>44749</v>
      </c>
      <c r="C3340" t="s">
        <v>1014</v>
      </c>
      <c r="D3340" s="27">
        <v>52032</v>
      </c>
      <c r="E3340" s="26">
        <v>1692800</v>
      </c>
      <c r="F3340" s="26">
        <f t="shared" si="52"/>
        <v>1.6928000000000001</v>
      </c>
      <c r="G3340" t="s">
        <v>103</v>
      </c>
    </row>
    <row r="3341" spans="1:7" x14ac:dyDescent="0.2">
      <c r="A3341" s="27">
        <v>44747</v>
      </c>
      <c r="B3341" s="27">
        <v>44749</v>
      </c>
      <c r="C3341" t="s">
        <v>975</v>
      </c>
      <c r="D3341" s="27">
        <v>55380</v>
      </c>
      <c r="E3341" s="26">
        <v>293600</v>
      </c>
      <c r="F3341" s="26">
        <f t="shared" si="52"/>
        <v>0.29360000000000003</v>
      </c>
      <c r="G3341" t="s">
        <v>103</v>
      </c>
    </row>
    <row r="3342" spans="1:7" x14ac:dyDescent="0.2">
      <c r="A3342" s="27">
        <v>44753</v>
      </c>
      <c r="B3342" s="27">
        <v>44755</v>
      </c>
      <c r="C3342" t="s">
        <v>1112</v>
      </c>
      <c r="D3342" s="27">
        <v>45726</v>
      </c>
      <c r="E3342" s="26">
        <v>38253</v>
      </c>
      <c r="F3342" s="26">
        <f t="shared" si="52"/>
        <v>3.8253000000000002E-2</v>
      </c>
      <c r="G3342" t="s">
        <v>970</v>
      </c>
    </row>
    <row r="3343" spans="1:7" x14ac:dyDescent="0.2">
      <c r="A3343" s="27">
        <v>44754</v>
      </c>
      <c r="B3343" s="27">
        <v>44756</v>
      </c>
      <c r="C3343" t="s">
        <v>1113</v>
      </c>
      <c r="D3343" s="27">
        <v>44936</v>
      </c>
      <c r="E3343" s="26">
        <v>150000</v>
      </c>
      <c r="F3343" s="26">
        <f t="shared" si="52"/>
        <v>0.15</v>
      </c>
      <c r="G3343" t="s">
        <v>397</v>
      </c>
    </row>
    <row r="3344" spans="1:7" x14ac:dyDescent="0.2">
      <c r="A3344" s="27">
        <v>44754</v>
      </c>
      <c r="B3344" s="27">
        <v>44756</v>
      </c>
      <c r="C3344" t="s">
        <v>1020</v>
      </c>
      <c r="D3344" s="27">
        <v>45488</v>
      </c>
      <c r="E3344" s="26">
        <v>8000000</v>
      </c>
      <c r="F3344" s="26">
        <f t="shared" si="52"/>
        <v>8</v>
      </c>
      <c r="G3344" t="s">
        <v>396</v>
      </c>
    </row>
    <row r="3345" spans="1:7" x14ac:dyDescent="0.2">
      <c r="A3345" s="27">
        <v>44754</v>
      </c>
      <c r="B3345" s="27">
        <v>44756</v>
      </c>
      <c r="C3345" t="s">
        <v>1021</v>
      </c>
      <c r="D3345" s="27">
        <v>46218</v>
      </c>
      <c r="E3345" s="26">
        <v>1239000</v>
      </c>
      <c r="F3345" s="26">
        <f t="shared" si="52"/>
        <v>1.2390000000000001</v>
      </c>
      <c r="G3345" t="s">
        <v>396</v>
      </c>
    </row>
    <row r="3346" spans="1:7" x14ac:dyDescent="0.2">
      <c r="A3346" s="27">
        <v>44754</v>
      </c>
      <c r="B3346" s="27">
        <v>44756</v>
      </c>
      <c r="C3346" t="s">
        <v>981</v>
      </c>
      <c r="D3346" s="27">
        <v>49018</v>
      </c>
      <c r="E3346" s="26">
        <v>2330500</v>
      </c>
      <c r="F3346" s="26">
        <f t="shared" si="52"/>
        <v>2.3304999999999998</v>
      </c>
      <c r="G3346" t="s">
        <v>396</v>
      </c>
    </row>
    <row r="3347" spans="1:7" x14ac:dyDescent="0.2">
      <c r="A3347" s="27">
        <v>44754</v>
      </c>
      <c r="B3347" s="27">
        <v>44756</v>
      </c>
      <c r="C3347" t="s">
        <v>1055</v>
      </c>
      <c r="D3347" s="27">
        <v>50966</v>
      </c>
      <c r="E3347" s="26">
        <v>515000</v>
      </c>
      <c r="F3347" s="26">
        <f t="shared" si="52"/>
        <v>0.51500000000000001</v>
      </c>
      <c r="G3347" t="s">
        <v>396</v>
      </c>
    </row>
    <row r="3348" spans="1:7" x14ac:dyDescent="0.2">
      <c r="A3348" s="27">
        <v>44754</v>
      </c>
      <c r="B3348" s="27">
        <v>44756</v>
      </c>
      <c r="C3348" t="s">
        <v>1056</v>
      </c>
      <c r="D3348" s="27">
        <v>53858</v>
      </c>
      <c r="E3348" s="26">
        <v>516400</v>
      </c>
      <c r="F3348" s="26">
        <f t="shared" si="52"/>
        <v>0.51639999999999997</v>
      </c>
      <c r="G3348" t="s">
        <v>396</v>
      </c>
    </row>
    <row r="3349" spans="1:7" x14ac:dyDescent="0.2">
      <c r="A3349" s="27">
        <v>44761</v>
      </c>
      <c r="B3349" s="27">
        <v>44763</v>
      </c>
      <c r="C3349" t="s">
        <v>1114</v>
      </c>
      <c r="D3349" s="27">
        <v>44853</v>
      </c>
      <c r="E3349" s="26">
        <v>500000</v>
      </c>
      <c r="F3349" s="26">
        <f t="shared" si="52"/>
        <v>0.5</v>
      </c>
      <c r="G3349" t="s">
        <v>323</v>
      </c>
    </row>
    <row r="3350" spans="1:7" x14ac:dyDescent="0.2">
      <c r="A3350" s="27">
        <v>44761</v>
      </c>
      <c r="B3350" s="27">
        <v>44763</v>
      </c>
      <c r="C3350" t="s">
        <v>1115</v>
      </c>
      <c r="D3350" s="27">
        <v>45127</v>
      </c>
      <c r="E3350" s="26">
        <v>5060000</v>
      </c>
      <c r="F3350" s="26">
        <f t="shared" si="52"/>
        <v>5.0599999999999996</v>
      </c>
      <c r="G3350" t="s">
        <v>324</v>
      </c>
    </row>
    <row r="3351" spans="1:7" x14ac:dyDescent="0.2">
      <c r="A3351" s="27">
        <v>44761</v>
      </c>
      <c r="B3351" s="27">
        <v>44763</v>
      </c>
      <c r="C3351" t="s">
        <v>1012</v>
      </c>
      <c r="D3351" s="27">
        <v>46492</v>
      </c>
      <c r="E3351" s="26">
        <v>4757500</v>
      </c>
      <c r="F3351" s="26">
        <f t="shared" si="52"/>
        <v>4.7575000000000003</v>
      </c>
      <c r="G3351" t="s">
        <v>103</v>
      </c>
    </row>
    <row r="3352" spans="1:7" x14ac:dyDescent="0.2">
      <c r="A3352" s="27">
        <v>44761</v>
      </c>
      <c r="B3352" s="27">
        <v>44763</v>
      </c>
      <c r="C3352" t="s">
        <v>1013</v>
      </c>
      <c r="D3352" s="27">
        <v>48319</v>
      </c>
      <c r="E3352" s="26">
        <v>15289100</v>
      </c>
      <c r="F3352" s="26">
        <f t="shared" si="52"/>
        <v>15.289099999999999</v>
      </c>
      <c r="G3352" t="s">
        <v>103</v>
      </c>
    </row>
    <row r="3353" spans="1:7" x14ac:dyDescent="0.2">
      <c r="A3353" s="27">
        <v>44761</v>
      </c>
      <c r="B3353" s="27">
        <v>44763</v>
      </c>
      <c r="C3353" t="s">
        <v>1052</v>
      </c>
      <c r="D3353" s="27">
        <v>50236</v>
      </c>
      <c r="E3353" s="26">
        <v>1190200</v>
      </c>
      <c r="F3353" s="26">
        <f t="shared" si="52"/>
        <v>1.1901999999999999</v>
      </c>
      <c r="G3353" t="s">
        <v>103</v>
      </c>
    </row>
    <row r="3354" spans="1:7" x14ac:dyDescent="0.2">
      <c r="A3354" s="27">
        <v>44761</v>
      </c>
      <c r="B3354" s="27">
        <v>44763</v>
      </c>
      <c r="C3354" t="s">
        <v>1014</v>
      </c>
      <c r="D3354" s="27">
        <v>52032</v>
      </c>
      <c r="E3354" s="26">
        <v>2404400</v>
      </c>
      <c r="F3354" s="26">
        <f t="shared" si="52"/>
        <v>2.4043999999999999</v>
      </c>
      <c r="G3354" t="s">
        <v>103</v>
      </c>
    </row>
    <row r="3355" spans="1:7" x14ac:dyDescent="0.2">
      <c r="A3355" s="27">
        <v>44761</v>
      </c>
      <c r="B3355" s="27">
        <v>44763</v>
      </c>
      <c r="C3355" t="s">
        <v>975</v>
      </c>
      <c r="D3355" s="27">
        <v>55380</v>
      </c>
      <c r="E3355" s="26">
        <v>253300</v>
      </c>
      <c r="F3355" s="26">
        <f t="shared" si="52"/>
        <v>0.25330000000000003</v>
      </c>
      <c r="G3355" t="s">
        <v>103</v>
      </c>
    </row>
    <row r="3356" spans="1:7" x14ac:dyDescent="0.2">
      <c r="A3356" s="27">
        <v>44763</v>
      </c>
      <c r="B3356" s="27">
        <v>44768</v>
      </c>
      <c r="C3356" t="s">
        <v>1078</v>
      </c>
      <c r="D3356" s="27">
        <v>51940</v>
      </c>
      <c r="E3356" s="26">
        <v>393858</v>
      </c>
      <c r="F3356" s="26">
        <f t="shared" si="52"/>
        <v>0.39385799999999999</v>
      </c>
      <c r="G3356" t="s">
        <v>396</v>
      </c>
    </row>
    <row r="3357" spans="1:7" x14ac:dyDescent="0.2">
      <c r="A3357" s="27">
        <v>44768</v>
      </c>
      <c r="B3357" s="27">
        <v>44770</v>
      </c>
      <c r="C3357" t="s">
        <v>1113</v>
      </c>
      <c r="D3357" s="27">
        <v>44936</v>
      </c>
      <c r="E3357" s="26">
        <v>433000</v>
      </c>
      <c r="F3357" s="26">
        <f t="shared" si="52"/>
        <v>0.433</v>
      </c>
      <c r="G3357" t="s">
        <v>397</v>
      </c>
    </row>
    <row r="3358" spans="1:7" x14ac:dyDescent="0.2">
      <c r="A3358" s="27">
        <v>44768</v>
      </c>
      <c r="B3358" s="27">
        <v>44770</v>
      </c>
      <c r="C3358" t="s">
        <v>1020</v>
      </c>
      <c r="D3358" s="27">
        <v>45488</v>
      </c>
      <c r="E3358" s="26">
        <v>5585000</v>
      </c>
      <c r="F3358" s="26">
        <f t="shared" si="52"/>
        <v>5.585</v>
      </c>
      <c r="G3358" t="s">
        <v>396</v>
      </c>
    </row>
    <row r="3359" spans="1:7" x14ac:dyDescent="0.2">
      <c r="A3359" s="27">
        <v>44768</v>
      </c>
      <c r="B3359" s="27">
        <v>44770</v>
      </c>
      <c r="C3359" t="s">
        <v>1021</v>
      </c>
      <c r="D3359" s="27">
        <v>46218</v>
      </c>
      <c r="E3359" s="26">
        <v>786000</v>
      </c>
      <c r="F3359" s="26">
        <f t="shared" si="52"/>
        <v>0.78600000000000003</v>
      </c>
      <c r="G3359" t="s">
        <v>396</v>
      </c>
    </row>
    <row r="3360" spans="1:7" x14ac:dyDescent="0.2">
      <c r="A3360" s="27">
        <v>44768</v>
      </c>
      <c r="B3360" s="27">
        <v>44770</v>
      </c>
      <c r="C3360" t="s">
        <v>1008</v>
      </c>
      <c r="D3360" s="27">
        <v>49018</v>
      </c>
      <c r="E3360" s="26">
        <v>675500</v>
      </c>
      <c r="F3360" s="26">
        <f t="shared" si="52"/>
        <v>0.67549999999999999</v>
      </c>
      <c r="G3360" t="s">
        <v>396</v>
      </c>
    </row>
    <row r="3361" spans="1:7" x14ac:dyDescent="0.2">
      <c r="A3361" s="27">
        <v>44768</v>
      </c>
      <c r="B3361" s="27">
        <v>44770</v>
      </c>
      <c r="C3361" t="s">
        <v>981</v>
      </c>
      <c r="D3361" s="27">
        <v>49018</v>
      </c>
      <c r="E3361" s="26">
        <v>242</v>
      </c>
      <c r="F3361" s="26">
        <f t="shared" si="52"/>
        <v>2.42E-4</v>
      </c>
      <c r="G3361" t="s">
        <v>396</v>
      </c>
    </row>
    <row r="3362" spans="1:7" x14ac:dyDescent="0.2">
      <c r="A3362" s="27">
        <v>44768</v>
      </c>
      <c r="B3362" s="27">
        <v>44770</v>
      </c>
      <c r="C3362" t="s">
        <v>1056</v>
      </c>
      <c r="D3362" s="27">
        <v>53858</v>
      </c>
      <c r="E3362" s="26">
        <v>867300</v>
      </c>
      <c r="F3362" s="26">
        <f t="shared" si="52"/>
        <v>0.86729999999999996</v>
      </c>
      <c r="G3362" t="s">
        <v>396</v>
      </c>
    </row>
    <row r="3363" spans="1:7" x14ac:dyDescent="0.2">
      <c r="A3363" s="27">
        <v>44769</v>
      </c>
      <c r="B3363" s="27">
        <v>44770</v>
      </c>
      <c r="C3363" t="s">
        <v>1020</v>
      </c>
      <c r="D3363" s="27">
        <v>45488</v>
      </c>
      <c r="E3363" s="26">
        <v>201300</v>
      </c>
      <c r="F3363" s="26">
        <f t="shared" si="52"/>
        <v>0.20130000000000001</v>
      </c>
      <c r="G3363" t="s">
        <v>396</v>
      </c>
    </row>
    <row r="3364" spans="1:7" x14ac:dyDescent="0.2">
      <c r="A3364" s="27">
        <v>44769</v>
      </c>
      <c r="B3364" s="27">
        <v>44770</v>
      </c>
      <c r="C3364" t="s">
        <v>1021</v>
      </c>
      <c r="D3364" s="27">
        <v>46218</v>
      </c>
      <c r="E3364" s="26">
        <v>300000</v>
      </c>
      <c r="F3364" s="26">
        <f t="shared" si="52"/>
        <v>0.3</v>
      </c>
      <c r="G3364" t="s">
        <v>396</v>
      </c>
    </row>
    <row r="3365" spans="1:7" x14ac:dyDescent="0.2">
      <c r="A3365" s="27">
        <v>44769</v>
      </c>
      <c r="B3365" s="27">
        <v>44770</v>
      </c>
      <c r="C3365" t="s">
        <v>981</v>
      </c>
      <c r="D3365" s="27">
        <v>49018</v>
      </c>
      <c r="E3365" s="26">
        <v>642000</v>
      </c>
      <c r="F3365" s="26">
        <f t="shared" si="52"/>
        <v>0.64200000000000002</v>
      </c>
      <c r="G3365" t="s">
        <v>396</v>
      </c>
    </row>
    <row r="3366" spans="1:7" x14ac:dyDescent="0.2">
      <c r="A3366" s="27">
        <v>44769</v>
      </c>
      <c r="B3366" s="27">
        <v>44770</v>
      </c>
      <c r="C3366" t="s">
        <v>1056</v>
      </c>
      <c r="D3366" s="27">
        <v>53858</v>
      </c>
      <c r="E3366" s="26">
        <v>600000</v>
      </c>
      <c r="F3366" s="26">
        <f t="shared" si="52"/>
        <v>0.6</v>
      </c>
      <c r="G3366" t="s">
        <v>396</v>
      </c>
    </row>
    <row r="3367" spans="1:7" x14ac:dyDescent="0.2">
      <c r="A3367" s="27">
        <v>44775</v>
      </c>
      <c r="B3367" s="27">
        <v>44777</v>
      </c>
      <c r="C3367" t="s">
        <v>1116</v>
      </c>
      <c r="D3367" s="27">
        <v>44867</v>
      </c>
      <c r="E3367" s="26">
        <v>340000</v>
      </c>
      <c r="F3367" s="26">
        <f t="shared" si="52"/>
        <v>0.34</v>
      </c>
      <c r="G3367" t="s">
        <v>323</v>
      </c>
    </row>
    <row r="3368" spans="1:7" x14ac:dyDescent="0.2">
      <c r="A3368" s="27">
        <v>44775</v>
      </c>
      <c r="B3368" s="27">
        <v>44777</v>
      </c>
      <c r="C3368" t="s">
        <v>1084</v>
      </c>
      <c r="D3368" s="27">
        <v>45029</v>
      </c>
      <c r="E3368" s="26">
        <v>2575000</v>
      </c>
      <c r="F3368" s="26">
        <f t="shared" si="52"/>
        <v>2.5750000000000002</v>
      </c>
      <c r="G3368" t="s">
        <v>324</v>
      </c>
    </row>
    <row r="3369" spans="1:7" x14ac:dyDescent="0.2">
      <c r="A3369" s="27">
        <v>44775</v>
      </c>
      <c r="B3369" s="27">
        <v>44777</v>
      </c>
      <c r="C3369" t="s">
        <v>1012</v>
      </c>
      <c r="D3369" s="27">
        <v>46492</v>
      </c>
      <c r="E3369" s="26">
        <v>10732000</v>
      </c>
      <c r="F3369" s="26">
        <f t="shared" si="52"/>
        <v>10.731999999999999</v>
      </c>
      <c r="G3369" t="s">
        <v>103</v>
      </c>
    </row>
    <row r="3370" spans="1:7" x14ac:dyDescent="0.2">
      <c r="A3370" s="27">
        <v>44775</v>
      </c>
      <c r="B3370" s="27">
        <v>44777</v>
      </c>
      <c r="C3370" t="s">
        <v>1013</v>
      </c>
      <c r="D3370" s="27">
        <v>48319</v>
      </c>
      <c r="E3370" s="26">
        <v>17770900</v>
      </c>
      <c r="F3370" s="26">
        <f t="shared" si="52"/>
        <v>17.770900000000001</v>
      </c>
      <c r="G3370" t="s">
        <v>103</v>
      </c>
    </row>
    <row r="3371" spans="1:7" x14ac:dyDescent="0.2">
      <c r="A3371" s="27">
        <v>44775</v>
      </c>
      <c r="B3371" s="27">
        <v>44777</v>
      </c>
      <c r="C3371" t="s">
        <v>1052</v>
      </c>
      <c r="D3371" s="27">
        <v>50236</v>
      </c>
      <c r="E3371" s="26">
        <v>1263000</v>
      </c>
      <c r="F3371" s="26">
        <f t="shared" si="52"/>
        <v>1.2629999999999999</v>
      </c>
      <c r="G3371" t="s">
        <v>103</v>
      </c>
    </row>
    <row r="3372" spans="1:7" x14ac:dyDescent="0.2">
      <c r="A3372" s="27">
        <v>44775</v>
      </c>
      <c r="B3372" s="27">
        <v>44777</v>
      </c>
      <c r="C3372" t="s">
        <v>1014</v>
      </c>
      <c r="D3372" s="27">
        <v>52032</v>
      </c>
      <c r="E3372" s="26">
        <v>3934900</v>
      </c>
      <c r="F3372" s="26">
        <f t="shared" si="52"/>
        <v>3.9348999999999998</v>
      </c>
      <c r="G3372" t="s">
        <v>103</v>
      </c>
    </row>
    <row r="3373" spans="1:7" x14ac:dyDescent="0.2">
      <c r="A3373" s="27">
        <v>44775</v>
      </c>
      <c r="B3373" s="27">
        <v>44777</v>
      </c>
      <c r="C3373" t="s">
        <v>975</v>
      </c>
      <c r="D3373" s="27">
        <v>55380</v>
      </c>
      <c r="E3373" s="26">
        <v>297400</v>
      </c>
      <c r="F3373" s="26">
        <f t="shared" si="52"/>
        <v>0.2974</v>
      </c>
      <c r="G3373" t="s">
        <v>103</v>
      </c>
    </row>
    <row r="3374" spans="1:7" x14ac:dyDescent="0.2">
      <c r="A3374" s="27">
        <v>44782</v>
      </c>
      <c r="B3374" s="27">
        <v>44784</v>
      </c>
      <c r="C3374" t="s">
        <v>1117</v>
      </c>
      <c r="D3374" s="27">
        <v>44964</v>
      </c>
      <c r="E3374" s="26">
        <v>1201600</v>
      </c>
      <c r="F3374" s="26">
        <f t="shared" si="52"/>
        <v>1.2016</v>
      </c>
      <c r="G3374" t="s">
        <v>397</v>
      </c>
    </row>
    <row r="3375" spans="1:7" x14ac:dyDescent="0.2">
      <c r="A3375" s="27">
        <v>44782</v>
      </c>
      <c r="B3375" s="27">
        <v>44784</v>
      </c>
      <c r="C3375" t="s">
        <v>1020</v>
      </c>
      <c r="D3375" s="27">
        <v>45488</v>
      </c>
      <c r="E3375" s="26">
        <v>15313000</v>
      </c>
      <c r="F3375" s="26">
        <f t="shared" si="52"/>
        <v>15.313000000000001</v>
      </c>
      <c r="G3375" t="s">
        <v>396</v>
      </c>
    </row>
    <row r="3376" spans="1:7" x14ac:dyDescent="0.2">
      <c r="A3376" s="27">
        <v>44782</v>
      </c>
      <c r="B3376" s="27">
        <v>44784</v>
      </c>
      <c r="C3376" t="s">
        <v>1021</v>
      </c>
      <c r="D3376" s="27">
        <v>46218</v>
      </c>
      <c r="E3376" s="26">
        <v>7040000</v>
      </c>
      <c r="F3376" s="26">
        <f t="shared" si="52"/>
        <v>7.04</v>
      </c>
      <c r="G3376" t="s">
        <v>396</v>
      </c>
    </row>
    <row r="3377" spans="1:7" x14ac:dyDescent="0.2">
      <c r="A3377" s="27">
        <v>44782</v>
      </c>
      <c r="B3377" s="27">
        <v>44784</v>
      </c>
      <c r="C3377" t="s">
        <v>981</v>
      </c>
      <c r="D3377" s="27">
        <v>49018</v>
      </c>
      <c r="E3377" s="26">
        <v>6053600</v>
      </c>
      <c r="F3377" s="26">
        <f t="shared" si="52"/>
        <v>6.0536000000000003</v>
      </c>
      <c r="G3377" t="s">
        <v>396</v>
      </c>
    </row>
    <row r="3378" spans="1:7" x14ac:dyDescent="0.2">
      <c r="A3378" s="27">
        <v>44782</v>
      </c>
      <c r="B3378" s="27">
        <v>44784</v>
      </c>
      <c r="C3378" t="s">
        <v>1055</v>
      </c>
      <c r="D3378" s="27">
        <v>50936</v>
      </c>
      <c r="E3378" s="26">
        <v>538000</v>
      </c>
      <c r="F3378" s="26">
        <f t="shared" si="52"/>
        <v>0.53800000000000003</v>
      </c>
      <c r="G3378" t="s">
        <v>396</v>
      </c>
    </row>
    <row r="3379" spans="1:7" x14ac:dyDescent="0.2">
      <c r="A3379" s="27">
        <v>44782</v>
      </c>
      <c r="B3379" s="27">
        <v>44784</v>
      </c>
      <c r="C3379" t="s">
        <v>1056</v>
      </c>
      <c r="D3379" s="27">
        <v>53858</v>
      </c>
      <c r="E3379" s="26">
        <v>708400</v>
      </c>
      <c r="F3379" s="26">
        <f t="shared" si="52"/>
        <v>0.70840000000000003</v>
      </c>
      <c r="G3379" t="s">
        <v>396</v>
      </c>
    </row>
    <row r="3380" spans="1:7" x14ac:dyDescent="0.2">
      <c r="A3380" s="27">
        <v>44789</v>
      </c>
      <c r="B3380" s="27">
        <v>44792</v>
      </c>
      <c r="C3380" t="s">
        <v>1118</v>
      </c>
      <c r="D3380" s="27">
        <v>44882</v>
      </c>
      <c r="E3380" s="26">
        <v>2770000</v>
      </c>
      <c r="F3380" s="26">
        <f t="shared" si="52"/>
        <v>2.77</v>
      </c>
      <c r="G3380" t="s">
        <v>323</v>
      </c>
    </row>
    <row r="3381" spans="1:7" x14ac:dyDescent="0.2">
      <c r="A3381" s="27">
        <v>44789</v>
      </c>
      <c r="B3381" s="27">
        <v>44792</v>
      </c>
      <c r="C3381" t="s">
        <v>1119</v>
      </c>
      <c r="D3381" s="27">
        <v>45156</v>
      </c>
      <c r="E3381" s="26">
        <v>3850000</v>
      </c>
      <c r="F3381" s="26">
        <f t="shared" si="52"/>
        <v>3.85</v>
      </c>
      <c r="G3381" t="s">
        <v>324</v>
      </c>
    </row>
    <row r="3382" spans="1:7" x14ac:dyDescent="0.2">
      <c r="A3382" s="27">
        <v>44789</v>
      </c>
      <c r="B3382" s="27">
        <v>44792</v>
      </c>
      <c r="C3382" t="s">
        <v>1120</v>
      </c>
      <c r="D3382" s="27">
        <v>46980</v>
      </c>
      <c r="E3382" s="26">
        <v>16669000</v>
      </c>
      <c r="F3382" s="26">
        <f t="shared" si="52"/>
        <v>16.669</v>
      </c>
      <c r="G3382" t="s">
        <v>103</v>
      </c>
    </row>
    <row r="3383" spans="1:7" x14ac:dyDescent="0.2">
      <c r="A3383" s="27">
        <v>44789</v>
      </c>
      <c r="B3383" s="27">
        <v>44792</v>
      </c>
      <c r="C3383" t="s">
        <v>1121</v>
      </c>
      <c r="D3383" s="27">
        <v>48625</v>
      </c>
      <c r="E3383" s="26">
        <v>31783200</v>
      </c>
      <c r="F3383" s="26">
        <f t="shared" si="52"/>
        <v>31.783200000000001</v>
      </c>
      <c r="G3383" t="s">
        <v>103</v>
      </c>
    </row>
    <row r="3384" spans="1:7" x14ac:dyDescent="0.2">
      <c r="A3384" s="27">
        <v>44789</v>
      </c>
      <c r="B3384" s="27">
        <v>44792</v>
      </c>
      <c r="C3384" t="s">
        <v>1052</v>
      </c>
      <c r="D3384" s="27">
        <v>50236</v>
      </c>
      <c r="E3384" s="26">
        <v>734100</v>
      </c>
      <c r="F3384" s="26">
        <f t="shared" si="52"/>
        <v>0.73409999999999997</v>
      </c>
      <c r="G3384" t="s">
        <v>103</v>
      </c>
    </row>
    <row r="3385" spans="1:7" x14ac:dyDescent="0.2">
      <c r="A3385" s="27">
        <v>44789</v>
      </c>
      <c r="B3385" s="27">
        <v>44792</v>
      </c>
      <c r="C3385" t="s">
        <v>1122</v>
      </c>
      <c r="D3385" s="27">
        <v>52397</v>
      </c>
      <c r="E3385" s="26">
        <v>15924700</v>
      </c>
      <c r="F3385" s="26">
        <f t="shared" si="52"/>
        <v>15.9247</v>
      </c>
      <c r="G3385" t="s">
        <v>103</v>
      </c>
    </row>
    <row r="3386" spans="1:7" x14ac:dyDescent="0.2">
      <c r="A3386" s="27">
        <v>44789</v>
      </c>
      <c r="B3386" s="27">
        <v>44792</v>
      </c>
      <c r="C3386" t="s">
        <v>975</v>
      </c>
      <c r="D3386" s="27">
        <v>55380</v>
      </c>
      <c r="E3386" s="26">
        <v>424400</v>
      </c>
      <c r="F3386" s="26">
        <f t="shared" si="52"/>
        <v>0.4244</v>
      </c>
      <c r="G3386" t="s">
        <v>103</v>
      </c>
    </row>
    <row r="3387" spans="1:7" x14ac:dyDescent="0.2">
      <c r="A3387" s="27">
        <v>44792</v>
      </c>
      <c r="B3387" s="27">
        <v>44825</v>
      </c>
      <c r="C3387" t="s">
        <v>1123</v>
      </c>
      <c r="D3387" s="27">
        <v>45910</v>
      </c>
      <c r="E3387" s="26">
        <v>26974976</v>
      </c>
      <c r="F3387" s="26">
        <f t="shared" si="52"/>
        <v>26.974976000000002</v>
      </c>
      <c r="G3387" t="s">
        <v>969</v>
      </c>
    </row>
    <row r="3388" spans="1:7" x14ac:dyDescent="0.2">
      <c r="A3388" s="27">
        <v>44795</v>
      </c>
      <c r="B3388" s="27">
        <v>44798</v>
      </c>
      <c r="C3388" t="s">
        <v>1064</v>
      </c>
      <c r="D3388" s="27">
        <v>46767</v>
      </c>
      <c r="E3388" s="26">
        <v>1551262</v>
      </c>
      <c r="F3388" s="26">
        <f t="shared" si="52"/>
        <v>1.5512619999999999</v>
      </c>
      <c r="G3388" t="s">
        <v>103</v>
      </c>
    </row>
    <row r="3389" spans="1:7" x14ac:dyDescent="0.2">
      <c r="A3389" s="27">
        <v>44795</v>
      </c>
      <c r="B3389" s="27">
        <v>44798</v>
      </c>
      <c r="C3389" t="s">
        <v>1065</v>
      </c>
      <c r="D3389" s="27">
        <v>48228</v>
      </c>
      <c r="E3389" s="26">
        <v>359973.38900000002</v>
      </c>
      <c r="F3389" s="26">
        <f t="shared" si="52"/>
        <v>0.35997338900000003</v>
      </c>
      <c r="G3389" t="s">
        <v>459</v>
      </c>
    </row>
    <row r="3390" spans="1:7" x14ac:dyDescent="0.2">
      <c r="A3390" s="27">
        <v>44796</v>
      </c>
      <c r="B3390" s="27">
        <v>44798</v>
      </c>
      <c r="C3390" t="s">
        <v>1117</v>
      </c>
      <c r="D3390" s="27">
        <v>44964</v>
      </c>
      <c r="E3390" s="26">
        <v>1200000</v>
      </c>
      <c r="F3390" s="26">
        <f t="shared" si="52"/>
        <v>1.2</v>
      </c>
      <c r="G3390" t="s">
        <v>397</v>
      </c>
    </row>
    <row r="3391" spans="1:7" x14ac:dyDescent="0.2">
      <c r="A3391" s="27">
        <v>44796</v>
      </c>
      <c r="B3391" s="27">
        <v>44798</v>
      </c>
      <c r="C3391" t="s">
        <v>1124</v>
      </c>
      <c r="D3391" s="27">
        <v>45884</v>
      </c>
      <c r="E3391" s="26">
        <v>8429000</v>
      </c>
      <c r="F3391" s="26">
        <f t="shared" si="52"/>
        <v>8.4290000000000003</v>
      </c>
      <c r="G3391" t="s">
        <v>396</v>
      </c>
    </row>
    <row r="3392" spans="1:7" x14ac:dyDescent="0.2">
      <c r="A3392" s="27">
        <v>44796</v>
      </c>
      <c r="B3392" s="27">
        <v>44798</v>
      </c>
      <c r="C3392" t="s">
        <v>332</v>
      </c>
      <c r="D3392" s="27">
        <v>46402</v>
      </c>
      <c r="E3392" s="26">
        <v>2798500</v>
      </c>
      <c r="F3392" s="26">
        <f t="shared" si="52"/>
        <v>2.7985000000000002</v>
      </c>
      <c r="G3392" t="s">
        <v>396</v>
      </c>
    </row>
    <row r="3393" spans="1:7" x14ac:dyDescent="0.2">
      <c r="A3393" s="27">
        <v>44796</v>
      </c>
      <c r="B3393" s="27">
        <v>44798</v>
      </c>
      <c r="C3393" t="s">
        <v>1008</v>
      </c>
      <c r="D3393" s="27">
        <v>46949</v>
      </c>
      <c r="E3393" s="26">
        <v>4333500</v>
      </c>
      <c r="F3393" s="26">
        <f t="shared" si="52"/>
        <v>4.3334999999999999</v>
      </c>
      <c r="G3393" t="s">
        <v>396</v>
      </c>
    </row>
    <row r="3394" spans="1:7" x14ac:dyDescent="0.2">
      <c r="A3394" s="27">
        <v>44796</v>
      </c>
      <c r="B3394" s="27">
        <v>44798</v>
      </c>
      <c r="C3394" t="s">
        <v>981</v>
      </c>
      <c r="D3394" s="27">
        <v>49018</v>
      </c>
      <c r="E3394" s="26">
        <v>4783400</v>
      </c>
      <c r="F3394" s="26">
        <f t="shared" si="52"/>
        <v>4.7834000000000003</v>
      </c>
      <c r="G3394" t="s">
        <v>396</v>
      </c>
    </row>
    <row r="3395" spans="1:7" x14ac:dyDescent="0.2">
      <c r="A3395" s="27">
        <v>44796</v>
      </c>
      <c r="B3395" s="27">
        <v>44798</v>
      </c>
      <c r="C3395" t="s">
        <v>1056</v>
      </c>
      <c r="D3395" s="27">
        <v>53858</v>
      </c>
      <c r="E3395" s="26">
        <v>6996400</v>
      </c>
      <c r="F3395" s="26">
        <f t="shared" ref="F3395:F3458" si="53">E3395/1000000</f>
        <v>6.9964000000000004</v>
      </c>
      <c r="G3395" t="s">
        <v>396</v>
      </c>
    </row>
    <row r="3396" spans="1:7" x14ac:dyDescent="0.2">
      <c r="A3396" s="27">
        <v>44797</v>
      </c>
      <c r="B3396" s="27">
        <v>44799</v>
      </c>
      <c r="C3396" t="s">
        <v>1125</v>
      </c>
      <c r="D3396" s="27">
        <v>46625</v>
      </c>
      <c r="E3396" s="26">
        <v>2198565</v>
      </c>
      <c r="F3396" s="26">
        <f t="shared" si="53"/>
        <v>2.1985649999999999</v>
      </c>
      <c r="G3396" t="s">
        <v>114</v>
      </c>
    </row>
    <row r="3397" spans="1:7" x14ac:dyDescent="0.2">
      <c r="A3397" s="27">
        <v>44797</v>
      </c>
      <c r="B3397" s="27">
        <v>44799</v>
      </c>
      <c r="C3397" t="s">
        <v>1126</v>
      </c>
      <c r="D3397" s="27">
        <v>46991</v>
      </c>
      <c r="E3397" s="26">
        <v>2198565</v>
      </c>
      <c r="F3397" s="26">
        <f t="shared" si="53"/>
        <v>2.1985649999999999</v>
      </c>
      <c r="G3397" t="s">
        <v>114</v>
      </c>
    </row>
    <row r="3398" spans="1:7" x14ac:dyDescent="0.2">
      <c r="A3398" s="27">
        <v>44797</v>
      </c>
      <c r="B3398" s="27">
        <v>44799</v>
      </c>
      <c r="C3398" t="s">
        <v>1127</v>
      </c>
      <c r="D3398" s="27">
        <v>47356</v>
      </c>
      <c r="E3398" s="26">
        <v>2198565</v>
      </c>
      <c r="F3398" s="26">
        <f t="shared" si="53"/>
        <v>2.1985649999999999</v>
      </c>
      <c r="G3398" t="s">
        <v>114</v>
      </c>
    </row>
    <row r="3399" spans="1:7" x14ac:dyDescent="0.2">
      <c r="A3399" s="27">
        <v>44797</v>
      </c>
      <c r="B3399" s="27">
        <v>44799</v>
      </c>
      <c r="C3399" t="s">
        <v>1128</v>
      </c>
      <c r="D3399" s="27">
        <v>47721</v>
      </c>
      <c r="E3399" s="26">
        <v>2198565</v>
      </c>
      <c r="F3399" s="26">
        <f t="shared" si="53"/>
        <v>2.1985649999999999</v>
      </c>
      <c r="G3399" t="s">
        <v>114</v>
      </c>
    </row>
    <row r="3400" spans="1:7" x14ac:dyDescent="0.2">
      <c r="A3400" s="27">
        <v>44797</v>
      </c>
      <c r="B3400" s="27">
        <v>44799</v>
      </c>
      <c r="C3400" t="s">
        <v>1129</v>
      </c>
      <c r="D3400" s="27">
        <v>46625</v>
      </c>
      <c r="E3400" s="26">
        <v>7901435</v>
      </c>
      <c r="F3400" s="26">
        <f t="shared" si="53"/>
        <v>7.9014350000000002</v>
      </c>
      <c r="G3400" t="s">
        <v>114</v>
      </c>
    </row>
    <row r="3401" spans="1:7" x14ac:dyDescent="0.2">
      <c r="A3401" s="27">
        <v>44797</v>
      </c>
      <c r="B3401" s="27">
        <v>44799</v>
      </c>
      <c r="C3401" t="s">
        <v>1130</v>
      </c>
      <c r="D3401" s="27">
        <v>46991</v>
      </c>
      <c r="E3401" s="26">
        <v>7901435</v>
      </c>
      <c r="F3401" s="26">
        <f t="shared" si="53"/>
        <v>7.9014350000000002</v>
      </c>
      <c r="G3401" t="s">
        <v>114</v>
      </c>
    </row>
    <row r="3402" spans="1:7" x14ac:dyDescent="0.2">
      <c r="A3402" s="27">
        <v>44797</v>
      </c>
      <c r="B3402" s="27">
        <v>44799</v>
      </c>
      <c r="C3402" t="s">
        <v>1131</v>
      </c>
      <c r="D3402" s="27">
        <v>47356</v>
      </c>
      <c r="E3402" s="26">
        <v>7901435</v>
      </c>
      <c r="F3402" s="26">
        <f t="shared" si="53"/>
        <v>7.9014350000000002</v>
      </c>
      <c r="G3402" t="s">
        <v>114</v>
      </c>
    </row>
    <row r="3403" spans="1:7" x14ac:dyDescent="0.2">
      <c r="A3403" s="27">
        <v>44797</v>
      </c>
      <c r="B3403" s="27">
        <v>44799</v>
      </c>
      <c r="C3403" t="s">
        <v>1132</v>
      </c>
      <c r="D3403" s="27">
        <v>47721</v>
      </c>
      <c r="E3403" s="26">
        <v>7901435</v>
      </c>
      <c r="F3403" s="26">
        <f t="shared" si="53"/>
        <v>7.9014350000000002</v>
      </c>
      <c r="G3403" t="s">
        <v>114</v>
      </c>
    </row>
    <row r="3404" spans="1:7" x14ac:dyDescent="0.2">
      <c r="A3404" s="27">
        <v>44803</v>
      </c>
      <c r="B3404" s="27">
        <v>44805</v>
      </c>
      <c r="C3404" t="s">
        <v>1133</v>
      </c>
      <c r="D3404" s="27">
        <v>44895</v>
      </c>
      <c r="E3404" s="26">
        <v>4950000</v>
      </c>
      <c r="F3404" s="26">
        <f t="shared" si="53"/>
        <v>4.95</v>
      </c>
      <c r="G3404" t="s">
        <v>323</v>
      </c>
    </row>
    <row r="3405" spans="1:7" x14ac:dyDescent="0.2">
      <c r="A3405" s="27">
        <v>44803</v>
      </c>
      <c r="B3405" s="27">
        <v>44805</v>
      </c>
      <c r="C3405" t="s">
        <v>1090</v>
      </c>
      <c r="D3405" s="27">
        <v>45072</v>
      </c>
      <c r="E3405" s="26">
        <v>6540000</v>
      </c>
      <c r="F3405" s="26">
        <f t="shared" si="53"/>
        <v>6.54</v>
      </c>
      <c r="G3405" t="s">
        <v>324</v>
      </c>
    </row>
    <row r="3406" spans="1:7" x14ac:dyDescent="0.2">
      <c r="A3406" s="27">
        <v>44803</v>
      </c>
      <c r="B3406" s="27">
        <v>44805</v>
      </c>
      <c r="C3406" t="s">
        <v>1120</v>
      </c>
      <c r="D3406" s="27">
        <v>46980</v>
      </c>
      <c r="E3406" s="26">
        <v>5449300</v>
      </c>
      <c r="F3406" s="26">
        <f t="shared" si="53"/>
        <v>5.4493</v>
      </c>
      <c r="G3406" t="s">
        <v>103</v>
      </c>
    </row>
    <row r="3407" spans="1:7" x14ac:dyDescent="0.2">
      <c r="A3407" s="27">
        <v>44803</v>
      </c>
      <c r="B3407" s="27">
        <v>44805</v>
      </c>
      <c r="C3407" t="s">
        <v>1121</v>
      </c>
      <c r="D3407" s="27">
        <v>48625</v>
      </c>
      <c r="E3407" s="26">
        <v>17854000</v>
      </c>
      <c r="F3407" s="26">
        <f t="shared" si="53"/>
        <v>17.853999999999999</v>
      </c>
      <c r="G3407" t="s">
        <v>103</v>
      </c>
    </row>
    <row r="3408" spans="1:7" x14ac:dyDescent="0.2">
      <c r="A3408" s="27">
        <v>44803</v>
      </c>
      <c r="B3408" s="27">
        <v>44805</v>
      </c>
      <c r="C3408" t="s">
        <v>1052</v>
      </c>
      <c r="D3408" s="27">
        <v>50236</v>
      </c>
      <c r="E3408" s="26">
        <v>1199500</v>
      </c>
      <c r="F3408" s="26">
        <f t="shared" si="53"/>
        <v>1.1995</v>
      </c>
      <c r="G3408" t="s">
        <v>103</v>
      </c>
    </row>
    <row r="3409" spans="1:7" x14ac:dyDescent="0.2">
      <c r="A3409" s="27">
        <v>44803</v>
      </c>
      <c r="B3409" s="27">
        <v>44805</v>
      </c>
      <c r="C3409" t="s">
        <v>1122</v>
      </c>
      <c r="D3409" s="27">
        <v>52397</v>
      </c>
      <c r="E3409" s="26">
        <v>9327500</v>
      </c>
      <c r="F3409" s="26">
        <f t="shared" si="53"/>
        <v>9.3275000000000006</v>
      </c>
      <c r="G3409" t="s">
        <v>103</v>
      </c>
    </row>
    <row r="3410" spans="1:7" x14ac:dyDescent="0.2">
      <c r="A3410" s="27">
        <v>44803</v>
      </c>
      <c r="B3410" s="27">
        <v>44805</v>
      </c>
      <c r="C3410" t="s">
        <v>975</v>
      </c>
      <c r="D3410" s="27">
        <v>55380</v>
      </c>
      <c r="E3410" s="26">
        <v>1928400</v>
      </c>
      <c r="F3410" s="26">
        <f t="shared" si="53"/>
        <v>1.9283999999999999</v>
      </c>
      <c r="G3410" t="s">
        <v>103</v>
      </c>
    </row>
    <row r="3411" spans="1:7" x14ac:dyDescent="0.2">
      <c r="A3411" s="27">
        <v>44803</v>
      </c>
      <c r="B3411" s="27">
        <v>44806</v>
      </c>
      <c r="C3411" t="s">
        <v>1135</v>
      </c>
      <c r="D3411" s="27">
        <v>45902</v>
      </c>
      <c r="E3411" s="26">
        <v>2232600</v>
      </c>
      <c r="F3411" s="26">
        <f t="shared" si="53"/>
        <v>2.2326000000000001</v>
      </c>
      <c r="G3411" t="s">
        <v>768</v>
      </c>
    </row>
    <row r="3412" spans="1:7" x14ac:dyDescent="0.2">
      <c r="A3412" s="27">
        <v>44803</v>
      </c>
      <c r="B3412" s="27">
        <v>44806</v>
      </c>
      <c r="C3412" t="s">
        <v>1136</v>
      </c>
      <c r="D3412" s="27">
        <v>46632</v>
      </c>
      <c r="E3412" s="26">
        <v>372100</v>
      </c>
      <c r="F3412" s="26">
        <f t="shared" si="53"/>
        <v>0.37209999999999999</v>
      </c>
      <c r="G3412" t="s">
        <v>768</v>
      </c>
    </row>
    <row r="3413" spans="1:7" x14ac:dyDescent="0.2">
      <c r="A3413" s="27">
        <v>44810</v>
      </c>
      <c r="B3413" s="27">
        <v>44812</v>
      </c>
      <c r="C3413" t="s">
        <v>1137</v>
      </c>
      <c r="D3413" s="27">
        <v>44992</v>
      </c>
      <c r="E3413" s="26">
        <v>3650000</v>
      </c>
      <c r="F3413" s="26">
        <f t="shared" si="53"/>
        <v>3.65</v>
      </c>
      <c r="G3413" t="s">
        <v>397</v>
      </c>
    </row>
    <row r="3414" spans="1:7" x14ac:dyDescent="0.2">
      <c r="A3414" s="27">
        <v>44810</v>
      </c>
      <c r="B3414" s="27">
        <v>44812</v>
      </c>
      <c r="C3414" t="s">
        <v>1124</v>
      </c>
      <c r="D3414" s="27">
        <v>45884</v>
      </c>
      <c r="E3414" s="26">
        <v>5440000</v>
      </c>
      <c r="F3414" s="26">
        <f t="shared" si="53"/>
        <v>5.44</v>
      </c>
      <c r="G3414" t="s">
        <v>396</v>
      </c>
    </row>
    <row r="3415" spans="1:7" x14ac:dyDescent="0.2">
      <c r="A3415" s="27">
        <v>44810</v>
      </c>
      <c r="B3415" s="27">
        <v>44812</v>
      </c>
      <c r="C3415" t="s">
        <v>332</v>
      </c>
      <c r="D3415" s="27">
        <v>46402</v>
      </c>
      <c r="E3415" s="26">
        <v>3249000</v>
      </c>
      <c r="F3415" s="26">
        <f t="shared" si="53"/>
        <v>3.2490000000000001</v>
      </c>
      <c r="G3415" t="s">
        <v>396</v>
      </c>
    </row>
    <row r="3416" spans="1:7" x14ac:dyDescent="0.2">
      <c r="A3416" s="27">
        <v>44810</v>
      </c>
      <c r="B3416" s="27">
        <v>44812</v>
      </c>
      <c r="C3416" t="s">
        <v>981</v>
      </c>
      <c r="D3416" s="27">
        <v>49018</v>
      </c>
      <c r="E3416" s="26">
        <v>3260000</v>
      </c>
      <c r="F3416" s="26">
        <f t="shared" si="53"/>
        <v>3.26</v>
      </c>
      <c r="G3416" t="s">
        <v>396</v>
      </c>
    </row>
    <row r="3417" spans="1:7" x14ac:dyDescent="0.2">
      <c r="A3417" s="27">
        <v>44810</v>
      </c>
      <c r="B3417" s="27">
        <v>44812</v>
      </c>
      <c r="C3417" t="s">
        <v>1055</v>
      </c>
      <c r="D3417" s="27">
        <v>50936</v>
      </c>
      <c r="E3417" s="26">
        <v>540000</v>
      </c>
      <c r="F3417" s="26">
        <f t="shared" si="53"/>
        <v>0.54</v>
      </c>
      <c r="G3417" t="s">
        <v>396</v>
      </c>
    </row>
    <row r="3418" spans="1:7" x14ac:dyDescent="0.2">
      <c r="A3418" s="27">
        <v>44810</v>
      </c>
      <c r="B3418" s="27">
        <v>44812</v>
      </c>
      <c r="C3418" t="s">
        <v>1056</v>
      </c>
      <c r="D3418" s="27">
        <v>53858</v>
      </c>
      <c r="E3418" s="26">
        <v>7999000</v>
      </c>
      <c r="F3418" s="26">
        <f t="shared" si="53"/>
        <v>7.9989999999999997</v>
      </c>
      <c r="G3418" t="s">
        <v>396</v>
      </c>
    </row>
    <row r="3419" spans="1:7" x14ac:dyDescent="0.2">
      <c r="A3419" s="27">
        <v>44810</v>
      </c>
      <c r="B3419" s="27">
        <v>44824</v>
      </c>
      <c r="C3419" t="s">
        <v>1139</v>
      </c>
      <c r="D3419" s="27">
        <v>46650</v>
      </c>
      <c r="E3419" s="26">
        <v>11190000</v>
      </c>
      <c r="F3419" s="26">
        <f t="shared" si="53"/>
        <v>11.19</v>
      </c>
      <c r="G3419" t="s">
        <v>856</v>
      </c>
    </row>
    <row r="3420" spans="1:7" x14ac:dyDescent="0.2">
      <c r="A3420" s="27">
        <v>44810</v>
      </c>
      <c r="B3420" s="27">
        <v>44824</v>
      </c>
      <c r="C3420" t="s">
        <v>1140</v>
      </c>
      <c r="D3420" s="27">
        <v>48477</v>
      </c>
      <c r="E3420" s="26">
        <v>20888000</v>
      </c>
      <c r="F3420" s="26">
        <f t="shared" si="53"/>
        <v>20.888000000000002</v>
      </c>
      <c r="G3420" t="s">
        <v>856</v>
      </c>
    </row>
    <row r="3421" spans="1:7" x14ac:dyDescent="0.2">
      <c r="A3421" s="27">
        <v>44810</v>
      </c>
      <c r="B3421" s="27">
        <v>44824</v>
      </c>
      <c r="C3421" t="s">
        <v>1141</v>
      </c>
      <c r="D3421" s="27">
        <v>55782</v>
      </c>
      <c r="E3421" s="26">
        <v>7460000</v>
      </c>
      <c r="F3421" s="26">
        <f t="shared" si="53"/>
        <v>7.46</v>
      </c>
      <c r="G3421" t="s">
        <v>856</v>
      </c>
    </row>
    <row r="3422" spans="1:7" x14ac:dyDescent="0.2">
      <c r="A3422" s="27">
        <v>44817</v>
      </c>
      <c r="B3422" s="27">
        <v>44819</v>
      </c>
      <c r="C3422" t="s">
        <v>1142</v>
      </c>
      <c r="D3422" s="27">
        <v>44909</v>
      </c>
      <c r="E3422" s="26">
        <v>6935000</v>
      </c>
      <c r="F3422" s="26">
        <f t="shared" si="53"/>
        <v>6.9349999999999996</v>
      </c>
      <c r="G3422" t="s">
        <v>323</v>
      </c>
    </row>
    <row r="3423" spans="1:7" x14ac:dyDescent="0.2">
      <c r="A3423" s="27">
        <v>44817</v>
      </c>
      <c r="B3423" s="27">
        <v>44819</v>
      </c>
      <c r="C3423" t="s">
        <v>1143</v>
      </c>
      <c r="D3423" s="27">
        <v>45183</v>
      </c>
      <c r="E3423" s="26">
        <v>6300000</v>
      </c>
      <c r="F3423" s="26">
        <f t="shared" si="53"/>
        <v>6.3</v>
      </c>
      <c r="G3423" t="s">
        <v>324</v>
      </c>
    </row>
    <row r="3424" spans="1:7" x14ac:dyDescent="0.2">
      <c r="A3424" s="27">
        <v>44817</v>
      </c>
      <c r="B3424" s="27">
        <v>44819</v>
      </c>
      <c r="C3424" t="s">
        <v>1120</v>
      </c>
      <c r="D3424" s="27">
        <v>46980</v>
      </c>
      <c r="E3424" s="26">
        <v>8900100</v>
      </c>
      <c r="F3424" s="26">
        <f t="shared" si="53"/>
        <v>8.9001000000000001</v>
      </c>
      <c r="G3424" t="s">
        <v>103</v>
      </c>
    </row>
    <row r="3425" spans="1:7" x14ac:dyDescent="0.2">
      <c r="A3425" s="27">
        <v>44817</v>
      </c>
      <c r="B3425" s="27">
        <v>44819</v>
      </c>
      <c r="C3425" t="s">
        <v>1121</v>
      </c>
      <c r="D3425" s="27">
        <v>48625</v>
      </c>
      <c r="E3425" s="26">
        <v>14891900</v>
      </c>
      <c r="F3425" s="26">
        <f t="shared" si="53"/>
        <v>14.8919</v>
      </c>
      <c r="G3425" t="s">
        <v>103</v>
      </c>
    </row>
    <row r="3426" spans="1:7" x14ac:dyDescent="0.2">
      <c r="A3426" s="27">
        <v>44817</v>
      </c>
      <c r="B3426" s="27">
        <v>44819</v>
      </c>
      <c r="C3426" t="s">
        <v>1144</v>
      </c>
      <c r="D3426" s="27">
        <v>50571</v>
      </c>
      <c r="E3426" s="26">
        <v>11198900</v>
      </c>
      <c r="F3426" s="26">
        <f t="shared" si="53"/>
        <v>11.1989</v>
      </c>
      <c r="G3426" t="s">
        <v>103</v>
      </c>
    </row>
    <row r="3427" spans="1:7" x14ac:dyDescent="0.2">
      <c r="A3427" s="27">
        <v>44817</v>
      </c>
      <c r="B3427" s="27">
        <v>44819</v>
      </c>
      <c r="C3427" t="s">
        <v>1122</v>
      </c>
      <c r="D3427" s="27">
        <v>52397</v>
      </c>
      <c r="E3427" s="26">
        <v>2452200</v>
      </c>
      <c r="F3427" s="26">
        <f t="shared" si="53"/>
        <v>2.4521999999999999</v>
      </c>
      <c r="G3427" t="s">
        <v>103</v>
      </c>
    </row>
    <row r="3428" spans="1:7" x14ac:dyDescent="0.2">
      <c r="A3428" s="27">
        <v>44817</v>
      </c>
      <c r="B3428" s="27">
        <v>44819</v>
      </c>
      <c r="C3428" t="s">
        <v>975</v>
      </c>
      <c r="D3428" s="27">
        <v>55380</v>
      </c>
      <c r="E3428" s="26">
        <v>1377900</v>
      </c>
      <c r="F3428" s="26">
        <f t="shared" si="53"/>
        <v>1.3778999999999999</v>
      </c>
      <c r="G3428" t="s">
        <v>103</v>
      </c>
    </row>
    <row r="3429" spans="1:7" x14ac:dyDescent="0.2">
      <c r="A3429" s="27">
        <v>44824</v>
      </c>
      <c r="B3429" s="27">
        <v>44826</v>
      </c>
      <c r="C3429" t="s">
        <v>1137</v>
      </c>
      <c r="D3429" s="27">
        <v>44992</v>
      </c>
      <c r="E3429" s="26">
        <v>800000</v>
      </c>
      <c r="F3429" s="26">
        <f t="shared" si="53"/>
        <v>0.8</v>
      </c>
      <c r="G3429" t="s">
        <v>397</v>
      </c>
    </row>
    <row r="3430" spans="1:7" x14ac:dyDescent="0.2">
      <c r="A3430" s="27">
        <v>44824</v>
      </c>
      <c r="B3430" s="27">
        <v>44826</v>
      </c>
      <c r="C3430" t="s">
        <v>1124</v>
      </c>
      <c r="D3430" s="27">
        <v>45884</v>
      </c>
      <c r="E3430" s="26">
        <v>2071000</v>
      </c>
      <c r="F3430" s="26">
        <f t="shared" si="53"/>
        <v>2.0710000000000002</v>
      </c>
      <c r="G3430" t="s">
        <v>396</v>
      </c>
    </row>
    <row r="3431" spans="1:7" x14ac:dyDescent="0.2">
      <c r="A3431" s="27">
        <v>44824</v>
      </c>
      <c r="B3431" s="27">
        <v>44826</v>
      </c>
      <c r="C3431" t="s">
        <v>332</v>
      </c>
      <c r="D3431" s="27">
        <v>46402</v>
      </c>
      <c r="E3431" s="26">
        <v>660500</v>
      </c>
      <c r="F3431" s="26">
        <f t="shared" si="53"/>
        <v>0.66049999999999998</v>
      </c>
      <c r="G3431" t="s">
        <v>396</v>
      </c>
    </row>
    <row r="3432" spans="1:7" x14ac:dyDescent="0.2">
      <c r="A3432" s="27">
        <v>44824</v>
      </c>
      <c r="B3432" s="27">
        <v>44826</v>
      </c>
      <c r="C3432" t="s">
        <v>1145</v>
      </c>
      <c r="D3432" s="27">
        <v>47376</v>
      </c>
      <c r="E3432" s="26">
        <v>11158500</v>
      </c>
      <c r="F3432" s="26">
        <f t="shared" si="53"/>
        <v>11.1585</v>
      </c>
      <c r="G3432" t="s">
        <v>1161</v>
      </c>
    </row>
    <row r="3433" spans="1:7" x14ac:dyDescent="0.2">
      <c r="A3433" s="27">
        <v>44824</v>
      </c>
      <c r="B3433" s="27">
        <v>44826</v>
      </c>
      <c r="C3433" t="s">
        <v>981</v>
      </c>
      <c r="D3433" s="27">
        <v>49018</v>
      </c>
      <c r="E3433" s="26">
        <v>1402500</v>
      </c>
      <c r="F3433" s="26">
        <f t="shared" si="53"/>
        <v>1.4025000000000001</v>
      </c>
      <c r="G3433" t="s">
        <v>396</v>
      </c>
    </row>
    <row r="3434" spans="1:7" x14ac:dyDescent="0.2">
      <c r="A3434" s="27">
        <v>44824</v>
      </c>
      <c r="B3434" s="27">
        <v>44826</v>
      </c>
      <c r="C3434" t="s">
        <v>1056</v>
      </c>
      <c r="D3434" s="27">
        <v>53858</v>
      </c>
      <c r="E3434" s="26">
        <v>1020100</v>
      </c>
      <c r="F3434" s="26">
        <f t="shared" si="53"/>
        <v>1.0201</v>
      </c>
      <c r="G3434" t="s">
        <v>396</v>
      </c>
    </row>
    <row r="3435" spans="1:7" x14ac:dyDescent="0.2">
      <c r="A3435" s="27">
        <v>44826</v>
      </c>
      <c r="B3435" s="27">
        <v>44831</v>
      </c>
      <c r="C3435" t="s">
        <v>1078</v>
      </c>
      <c r="D3435" s="27">
        <v>51940</v>
      </c>
      <c r="E3435" s="26">
        <v>404429</v>
      </c>
      <c r="F3435" s="26">
        <f t="shared" si="53"/>
        <v>0.40442899999999998</v>
      </c>
      <c r="G3435" t="s">
        <v>396</v>
      </c>
    </row>
    <row r="3436" spans="1:7" x14ac:dyDescent="0.2">
      <c r="A3436" s="27">
        <v>44827</v>
      </c>
      <c r="B3436" s="27">
        <v>44831</v>
      </c>
      <c r="C3436" t="s">
        <v>1147</v>
      </c>
      <c r="D3436" s="27">
        <v>47023</v>
      </c>
      <c r="E3436" s="26">
        <v>8288330</v>
      </c>
      <c r="F3436" s="26">
        <f t="shared" si="53"/>
        <v>8.2883300000000002</v>
      </c>
      <c r="G3436" t="s">
        <v>114</v>
      </c>
    </row>
    <row r="3437" spans="1:7" x14ac:dyDescent="0.2">
      <c r="A3437" s="27">
        <v>44827</v>
      </c>
      <c r="B3437" s="27">
        <v>44831</v>
      </c>
      <c r="C3437" t="s">
        <v>1148</v>
      </c>
      <c r="D3437" s="27">
        <v>47753</v>
      </c>
      <c r="E3437" s="26">
        <v>8288330</v>
      </c>
      <c r="F3437" s="26">
        <f t="shared" si="53"/>
        <v>8.2883300000000002</v>
      </c>
      <c r="G3437" t="s">
        <v>114</v>
      </c>
    </row>
    <row r="3438" spans="1:7" x14ac:dyDescent="0.2">
      <c r="A3438" s="27">
        <v>44827</v>
      </c>
      <c r="B3438" s="27">
        <v>44831</v>
      </c>
      <c r="C3438" t="s">
        <v>1150</v>
      </c>
      <c r="D3438" s="27">
        <v>46657</v>
      </c>
      <c r="E3438" s="26">
        <v>8288320</v>
      </c>
      <c r="F3438" s="26">
        <f t="shared" si="53"/>
        <v>8.2883200000000006</v>
      </c>
      <c r="G3438" t="s">
        <v>1162</v>
      </c>
    </row>
    <row r="3439" spans="1:7" x14ac:dyDescent="0.2">
      <c r="A3439" s="27">
        <v>44827</v>
      </c>
      <c r="B3439" s="27">
        <v>44831</v>
      </c>
      <c r="C3439" t="s">
        <v>1151</v>
      </c>
      <c r="D3439" s="27">
        <v>47388</v>
      </c>
      <c r="E3439" s="26">
        <v>8288330</v>
      </c>
      <c r="F3439" s="26">
        <f t="shared" si="53"/>
        <v>8.2883300000000002</v>
      </c>
      <c r="G3439" t="s">
        <v>1162</v>
      </c>
    </row>
    <row r="3440" spans="1:7" x14ac:dyDescent="0.2">
      <c r="A3440" s="27">
        <v>44831</v>
      </c>
      <c r="B3440" s="27">
        <v>44833</v>
      </c>
      <c r="C3440" t="s">
        <v>1152</v>
      </c>
      <c r="D3440" s="27">
        <v>44923</v>
      </c>
      <c r="E3440" s="26">
        <v>775000</v>
      </c>
      <c r="F3440" s="26">
        <f t="shared" si="53"/>
        <v>0.77500000000000002</v>
      </c>
      <c r="G3440" t="s">
        <v>323</v>
      </c>
    </row>
    <row r="3441" spans="1:7" x14ac:dyDescent="0.2">
      <c r="A3441" s="27">
        <v>44831</v>
      </c>
      <c r="B3441" s="27">
        <v>44833</v>
      </c>
      <c r="C3441" t="s">
        <v>1104</v>
      </c>
      <c r="D3441" s="27">
        <v>45099</v>
      </c>
      <c r="E3441" s="26">
        <v>3475000</v>
      </c>
      <c r="F3441" s="26">
        <f t="shared" si="53"/>
        <v>3.4750000000000001</v>
      </c>
      <c r="G3441" t="s">
        <v>324</v>
      </c>
    </row>
    <row r="3442" spans="1:7" x14ac:dyDescent="0.2">
      <c r="A3442" s="27">
        <v>44831</v>
      </c>
      <c r="B3442" s="27">
        <v>44833</v>
      </c>
      <c r="C3442" t="s">
        <v>1120</v>
      </c>
      <c r="D3442" s="27">
        <v>46980</v>
      </c>
      <c r="E3442" s="26">
        <v>4426600</v>
      </c>
      <c r="F3442" s="26">
        <f t="shared" si="53"/>
        <v>4.4265999999999996</v>
      </c>
      <c r="G3442" t="s">
        <v>103</v>
      </c>
    </row>
    <row r="3443" spans="1:7" x14ac:dyDescent="0.2">
      <c r="A3443" s="27">
        <v>44831</v>
      </c>
      <c r="B3443" s="27">
        <v>44833</v>
      </c>
      <c r="C3443" t="s">
        <v>1121</v>
      </c>
      <c r="D3443" s="27">
        <v>48625</v>
      </c>
      <c r="E3443" s="26">
        <v>10862000</v>
      </c>
      <c r="F3443" s="26">
        <f t="shared" si="53"/>
        <v>10.862</v>
      </c>
      <c r="G3443" t="s">
        <v>103</v>
      </c>
    </row>
    <row r="3444" spans="1:7" x14ac:dyDescent="0.2">
      <c r="A3444" s="27">
        <v>44831</v>
      </c>
      <c r="B3444" s="27">
        <v>44833</v>
      </c>
      <c r="C3444" t="s">
        <v>1144</v>
      </c>
      <c r="D3444" s="27">
        <v>50571</v>
      </c>
      <c r="E3444" s="26">
        <v>2187100</v>
      </c>
      <c r="F3444" s="26">
        <f t="shared" si="53"/>
        <v>2.1871</v>
      </c>
      <c r="G3444" t="s">
        <v>103</v>
      </c>
    </row>
    <row r="3445" spans="1:7" x14ac:dyDescent="0.2">
      <c r="A3445" s="27">
        <v>44831</v>
      </c>
      <c r="B3445" s="27">
        <v>44833</v>
      </c>
      <c r="C3445" t="s">
        <v>1122</v>
      </c>
      <c r="D3445" s="27">
        <v>52397</v>
      </c>
      <c r="E3445" s="26">
        <v>1564400</v>
      </c>
      <c r="F3445" s="26">
        <f t="shared" si="53"/>
        <v>1.5644</v>
      </c>
      <c r="G3445" t="s">
        <v>103</v>
      </c>
    </row>
    <row r="3446" spans="1:7" x14ac:dyDescent="0.2">
      <c r="A3446" s="27">
        <v>44831</v>
      </c>
      <c r="B3446" s="27">
        <v>44833</v>
      </c>
      <c r="C3446" t="s">
        <v>975</v>
      </c>
      <c r="D3446" s="27">
        <v>55380</v>
      </c>
      <c r="E3446" s="26">
        <v>383900</v>
      </c>
      <c r="F3446" s="26">
        <f t="shared" si="53"/>
        <v>0.38390000000000002</v>
      </c>
      <c r="G3446" t="s">
        <v>103</v>
      </c>
    </row>
    <row r="3447" spans="1:7" x14ac:dyDescent="0.2">
      <c r="A3447" s="27">
        <v>44834</v>
      </c>
      <c r="B3447" s="27">
        <v>44840</v>
      </c>
      <c r="C3447" t="s">
        <v>1153</v>
      </c>
      <c r="D3447" s="27">
        <v>51940</v>
      </c>
      <c r="E3447" s="26">
        <v>100000</v>
      </c>
      <c r="F3447" s="26">
        <f t="shared" si="53"/>
        <v>0.1</v>
      </c>
      <c r="G3447" t="s">
        <v>968</v>
      </c>
    </row>
    <row r="3448" spans="1:7" x14ac:dyDescent="0.2">
      <c r="A3448" s="27">
        <v>44834</v>
      </c>
      <c r="B3448" s="27">
        <v>44840</v>
      </c>
      <c r="C3448" t="s">
        <v>1154</v>
      </c>
      <c r="D3448" s="27">
        <v>51940</v>
      </c>
      <c r="E3448" s="26">
        <v>100000</v>
      </c>
      <c r="F3448" s="26">
        <f t="shared" si="53"/>
        <v>0.1</v>
      </c>
      <c r="G3448" t="s">
        <v>968</v>
      </c>
    </row>
    <row r="3449" spans="1:7" x14ac:dyDescent="0.2">
      <c r="A3449" s="27">
        <v>44838</v>
      </c>
      <c r="B3449" s="27">
        <v>44840</v>
      </c>
      <c r="C3449" t="s">
        <v>1155</v>
      </c>
      <c r="D3449" s="27">
        <v>45020</v>
      </c>
      <c r="E3449" s="26">
        <v>400000</v>
      </c>
      <c r="F3449" s="26">
        <f t="shared" si="53"/>
        <v>0.4</v>
      </c>
      <c r="G3449" t="s">
        <v>397</v>
      </c>
    </row>
    <row r="3450" spans="1:7" x14ac:dyDescent="0.2">
      <c r="A3450" s="27">
        <v>44838</v>
      </c>
      <c r="B3450" s="27">
        <v>44840</v>
      </c>
      <c r="C3450" t="s">
        <v>1124</v>
      </c>
      <c r="D3450" s="27">
        <v>45884</v>
      </c>
      <c r="E3450" s="26">
        <v>2187200</v>
      </c>
      <c r="F3450" s="26">
        <f t="shared" si="53"/>
        <v>2.1871999999999998</v>
      </c>
      <c r="G3450" t="s">
        <v>396</v>
      </c>
    </row>
    <row r="3451" spans="1:7" x14ac:dyDescent="0.2">
      <c r="A3451" s="27">
        <v>44838</v>
      </c>
      <c r="B3451" s="27">
        <v>44840</v>
      </c>
      <c r="C3451" t="s">
        <v>332</v>
      </c>
      <c r="D3451" s="27">
        <v>46402</v>
      </c>
      <c r="E3451" s="26">
        <v>1302000</v>
      </c>
      <c r="F3451" s="26">
        <f t="shared" si="53"/>
        <v>1.302</v>
      </c>
      <c r="G3451" t="s">
        <v>396</v>
      </c>
    </row>
    <row r="3452" spans="1:7" x14ac:dyDescent="0.2">
      <c r="A3452" s="27">
        <v>44838</v>
      </c>
      <c r="B3452" s="27">
        <v>44840</v>
      </c>
      <c r="C3452" t="s">
        <v>981</v>
      </c>
      <c r="D3452" s="27">
        <v>49018</v>
      </c>
      <c r="E3452" s="26">
        <v>2622000</v>
      </c>
      <c r="F3452" s="26">
        <f t="shared" si="53"/>
        <v>2.6219999999999999</v>
      </c>
      <c r="G3452" t="s">
        <v>396</v>
      </c>
    </row>
    <row r="3453" spans="1:7" x14ac:dyDescent="0.2">
      <c r="A3453" s="27">
        <v>44838</v>
      </c>
      <c r="B3453" s="27">
        <v>44840</v>
      </c>
      <c r="C3453" t="s">
        <v>1055</v>
      </c>
      <c r="D3453" s="27">
        <v>50936</v>
      </c>
      <c r="E3453" s="26">
        <v>148800</v>
      </c>
      <c r="F3453" s="26">
        <f t="shared" si="53"/>
        <v>0.14879999999999999</v>
      </c>
      <c r="G3453" t="s">
        <v>396</v>
      </c>
    </row>
    <row r="3454" spans="1:7" x14ac:dyDescent="0.2">
      <c r="A3454" s="27">
        <v>44838</v>
      </c>
      <c r="B3454" s="27">
        <v>44840</v>
      </c>
      <c r="C3454" t="s">
        <v>1056</v>
      </c>
      <c r="D3454" s="27">
        <v>53858</v>
      </c>
      <c r="E3454" s="26">
        <v>390600</v>
      </c>
      <c r="F3454" s="26">
        <f t="shared" si="53"/>
        <v>0.3906</v>
      </c>
      <c r="G3454" t="s">
        <v>396</v>
      </c>
    </row>
    <row r="3455" spans="1:7" x14ac:dyDescent="0.2">
      <c r="A3455" s="27">
        <v>44839</v>
      </c>
      <c r="B3455" s="27">
        <v>44840</v>
      </c>
      <c r="C3455" t="s">
        <v>1124</v>
      </c>
      <c r="D3455" s="27">
        <v>45884</v>
      </c>
      <c r="E3455" s="26">
        <v>1070300</v>
      </c>
      <c r="F3455" s="26">
        <f t="shared" si="53"/>
        <v>1.0703</v>
      </c>
      <c r="G3455" t="s">
        <v>396</v>
      </c>
    </row>
    <row r="3456" spans="1:7" x14ac:dyDescent="0.2">
      <c r="A3456" s="27">
        <v>44839</v>
      </c>
      <c r="B3456" s="27">
        <v>44840</v>
      </c>
      <c r="C3456" t="s">
        <v>332</v>
      </c>
      <c r="D3456" s="27">
        <v>46402</v>
      </c>
      <c r="E3456" s="26">
        <v>614200</v>
      </c>
      <c r="F3456" s="26">
        <f t="shared" si="53"/>
        <v>0.61419999999999997</v>
      </c>
      <c r="G3456" t="s">
        <v>396</v>
      </c>
    </row>
    <row r="3457" spans="1:7" x14ac:dyDescent="0.2">
      <c r="A3457" s="27">
        <v>44839</v>
      </c>
      <c r="B3457" s="27">
        <v>44840</v>
      </c>
      <c r="C3457" t="s">
        <v>981</v>
      </c>
      <c r="D3457" s="27">
        <v>49018</v>
      </c>
      <c r="E3457" s="26">
        <v>657600</v>
      </c>
      <c r="F3457" s="26">
        <f t="shared" si="53"/>
        <v>0.65759999999999996</v>
      </c>
      <c r="G3457" t="s">
        <v>396</v>
      </c>
    </row>
    <row r="3458" spans="1:7" x14ac:dyDescent="0.2">
      <c r="A3458" s="27">
        <v>44839</v>
      </c>
      <c r="B3458" s="27">
        <v>44840</v>
      </c>
      <c r="C3458" t="s">
        <v>1055</v>
      </c>
      <c r="D3458" s="27">
        <v>50936</v>
      </c>
      <c r="E3458" s="26">
        <v>120000</v>
      </c>
      <c r="F3458" s="26">
        <f t="shared" si="53"/>
        <v>0.12</v>
      </c>
      <c r="G3458" t="s">
        <v>396</v>
      </c>
    </row>
    <row r="3459" spans="1:7" x14ac:dyDescent="0.2">
      <c r="A3459" s="27">
        <v>44839</v>
      </c>
      <c r="B3459" s="27">
        <v>44840</v>
      </c>
      <c r="C3459" t="s">
        <v>1056</v>
      </c>
      <c r="D3459" s="27">
        <v>53858</v>
      </c>
      <c r="E3459" s="26">
        <v>205000</v>
      </c>
      <c r="F3459" s="26">
        <f t="shared" ref="F3459:F3488" si="54">E3459/1000000</f>
        <v>0.20499999999999999</v>
      </c>
      <c r="G3459" t="s">
        <v>396</v>
      </c>
    </row>
    <row r="3460" spans="1:7" x14ac:dyDescent="0.2">
      <c r="A3460" s="27">
        <v>44845</v>
      </c>
      <c r="B3460" s="27">
        <v>44847</v>
      </c>
      <c r="C3460" t="s">
        <v>1156</v>
      </c>
      <c r="D3460" s="27">
        <v>44937</v>
      </c>
      <c r="E3460" s="26">
        <v>625000</v>
      </c>
      <c r="F3460" s="26">
        <f t="shared" si="54"/>
        <v>0.625</v>
      </c>
      <c r="G3460" t="s">
        <v>323</v>
      </c>
    </row>
    <row r="3461" spans="1:7" x14ac:dyDescent="0.2">
      <c r="A3461" s="27">
        <v>44845</v>
      </c>
      <c r="B3461" s="27">
        <v>44847</v>
      </c>
      <c r="C3461" t="s">
        <v>1157</v>
      </c>
      <c r="D3461" s="27">
        <v>45211</v>
      </c>
      <c r="E3461" s="26">
        <v>1375000</v>
      </c>
      <c r="F3461" s="26">
        <f t="shared" si="54"/>
        <v>1.375</v>
      </c>
      <c r="G3461" t="s">
        <v>324</v>
      </c>
    </row>
    <row r="3462" spans="1:7" x14ac:dyDescent="0.2">
      <c r="A3462" s="27">
        <v>44845</v>
      </c>
      <c r="B3462" s="27">
        <v>44847</v>
      </c>
      <c r="C3462" t="s">
        <v>1120</v>
      </c>
      <c r="D3462" s="27">
        <v>46980</v>
      </c>
      <c r="E3462" s="26">
        <v>4580200</v>
      </c>
      <c r="F3462" s="26">
        <f t="shared" si="54"/>
        <v>4.5801999999999996</v>
      </c>
      <c r="G3462" t="s">
        <v>103</v>
      </c>
    </row>
    <row r="3463" spans="1:7" x14ac:dyDescent="0.2">
      <c r="A3463" s="27">
        <v>44845</v>
      </c>
      <c r="B3463" s="27">
        <v>44847</v>
      </c>
      <c r="C3463" t="s">
        <v>1121</v>
      </c>
      <c r="D3463" s="27">
        <v>48625</v>
      </c>
      <c r="E3463" s="26">
        <v>6775600</v>
      </c>
      <c r="F3463" s="26">
        <f t="shared" si="54"/>
        <v>6.7755999999999998</v>
      </c>
      <c r="G3463" t="s">
        <v>103</v>
      </c>
    </row>
    <row r="3464" spans="1:7" x14ac:dyDescent="0.2">
      <c r="A3464" s="27">
        <v>44845</v>
      </c>
      <c r="B3464" s="27">
        <v>44847</v>
      </c>
      <c r="C3464" t="s">
        <v>1144</v>
      </c>
      <c r="D3464" s="27">
        <v>50571</v>
      </c>
      <c r="E3464" s="26">
        <v>1157500</v>
      </c>
      <c r="F3464" s="26">
        <f t="shared" si="54"/>
        <v>1.1575</v>
      </c>
      <c r="G3464" t="s">
        <v>103</v>
      </c>
    </row>
    <row r="3465" spans="1:7" x14ac:dyDescent="0.2">
      <c r="A3465" s="27">
        <v>44845</v>
      </c>
      <c r="B3465" s="27">
        <v>44847</v>
      </c>
      <c r="C3465" t="s">
        <v>1122</v>
      </c>
      <c r="D3465" s="27">
        <v>52397</v>
      </c>
      <c r="E3465" s="26">
        <v>307000</v>
      </c>
      <c r="F3465" s="26">
        <f t="shared" si="54"/>
        <v>0.307</v>
      </c>
      <c r="G3465" t="s">
        <v>103</v>
      </c>
    </row>
    <row r="3466" spans="1:7" x14ac:dyDescent="0.2">
      <c r="A3466" s="27">
        <v>44845</v>
      </c>
      <c r="B3466" s="27">
        <v>44847</v>
      </c>
      <c r="C3466" t="s">
        <v>975</v>
      </c>
      <c r="D3466" s="27">
        <v>55380</v>
      </c>
      <c r="E3466" s="26">
        <v>183500</v>
      </c>
      <c r="F3466" s="26">
        <f t="shared" si="54"/>
        <v>0.1835</v>
      </c>
      <c r="G3466" t="s">
        <v>103</v>
      </c>
    </row>
    <row r="3467" spans="1:7" x14ac:dyDescent="0.2">
      <c r="A3467" s="27">
        <v>44851</v>
      </c>
      <c r="B3467" s="27">
        <v>44854</v>
      </c>
      <c r="C3467" t="s">
        <v>1064</v>
      </c>
      <c r="D3467" s="27">
        <v>46767</v>
      </c>
      <c r="E3467" s="26">
        <v>1382236</v>
      </c>
      <c r="F3467" s="26">
        <f t="shared" si="54"/>
        <v>1.382236</v>
      </c>
      <c r="G3467" t="s">
        <v>103</v>
      </c>
    </row>
    <row r="3468" spans="1:7" x14ac:dyDescent="0.2">
      <c r="A3468" s="27">
        <v>44851</v>
      </c>
      <c r="B3468" s="27">
        <v>44854</v>
      </c>
      <c r="C3468" t="s">
        <v>1065</v>
      </c>
      <c r="D3468" s="27">
        <v>48228</v>
      </c>
      <c r="E3468" s="26">
        <v>421788.94799999997</v>
      </c>
      <c r="F3468" s="26">
        <f t="shared" si="54"/>
        <v>0.421788948</v>
      </c>
      <c r="G3468" t="s">
        <v>459</v>
      </c>
    </row>
    <row r="3469" spans="1:7" x14ac:dyDescent="0.2">
      <c r="A3469" s="27">
        <v>44852</v>
      </c>
      <c r="B3469" s="27">
        <v>44854</v>
      </c>
      <c r="C3469" t="s">
        <v>1155</v>
      </c>
      <c r="D3469" s="27">
        <v>45020</v>
      </c>
      <c r="E3469" s="26">
        <v>300000</v>
      </c>
      <c r="F3469" s="26">
        <f t="shared" si="54"/>
        <v>0.3</v>
      </c>
      <c r="G3469" t="s">
        <v>397</v>
      </c>
    </row>
    <row r="3470" spans="1:7" x14ac:dyDescent="0.2">
      <c r="A3470" s="27">
        <v>44852</v>
      </c>
      <c r="B3470" s="27">
        <v>44854</v>
      </c>
      <c r="C3470" t="s">
        <v>1124</v>
      </c>
      <c r="D3470" s="27">
        <v>45884</v>
      </c>
      <c r="E3470" s="26">
        <v>1343000</v>
      </c>
      <c r="F3470" s="26">
        <f t="shared" si="54"/>
        <v>1.343</v>
      </c>
      <c r="G3470" t="s">
        <v>396</v>
      </c>
    </row>
    <row r="3471" spans="1:7" x14ac:dyDescent="0.2">
      <c r="A3471" s="27">
        <v>44852</v>
      </c>
      <c r="B3471" s="27">
        <v>44854</v>
      </c>
      <c r="C3471" t="s">
        <v>332</v>
      </c>
      <c r="D3471" s="27">
        <v>46402</v>
      </c>
      <c r="E3471" s="26">
        <v>476000</v>
      </c>
      <c r="F3471" s="26">
        <f t="shared" si="54"/>
        <v>0.47599999999999998</v>
      </c>
      <c r="G3471" t="s">
        <v>396</v>
      </c>
    </row>
    <row r="3472" spans="1:7" x14ac:dyDescent="0.2">
      <c r="A3472" s="27">
        <v>44852</v>
      </c>
      <c r="B3472" s="27">
        <v>44854</v>
      </c>
      <c r="C3472" t="s">
        <v>1145</v>
      </c>
      <c r="D3472" s="27">
        <v>47376</v>
      </c>
      <c r="E3472" s="26">
        <v>1655000</v>
      </c>
      <c r="F3472" s="26">
        <f t="shared" si="54"/>
        <v>1.655</v>
      </c>
      <c r="G3472" t="s">
        <v>1161</v>
      </c>
    </row>
    <row r="3473" spans="1:7" x14ac:dyDescent="0.2">
      <c r="A3473" s="27">
        <v>44852</v>
      </c>
      <c r="B3473" s="27">
        <v>44854</v>
      </c>
      <c r="C3473" t="s">
        <v>981</v>
      </c>
      <c r="D3473" s="27">
        <v>49018</v>
      </c>
      <c r="E3473" s="26">
        <v>2362000</v>
      </c>
      <c r="F3473" s="26">
        <f t="shared" si="54"/>
        <v>2.3620000000000001</v>
      </c>
      <c r="G3473" t="s">
        <v>396</v>
      </c>
    </row>
    <row r="3474" spans="1:7" x14ac:dyDescent="0.2">
      <c r="A3474" s="27">
        <v>44852</v>
      </c>
      <c r="B3474" s="27">
        <v>44854</v>
      </c>
      <c r="C3474" t="s">
        <v>1056</v>
      </c>
      <c r="D3474" s="27">
        <v>53858</v>
      </c>
      <c r="E3474" s="26">
        <v>267200</v>
      </c>
      <c r="F3474" s="26">
        <f t="shared" si="54"/>
        <v>0.26719999999999999</v>
      </c>
      <c r="G3474" t="s">
        <v>396</v>
      </c>
    </row>
    <row r="3475" spans="1:7" x14ac:dyDescent="0.2">
      <c r="A3475" s="27">
        <v>44853</v>
      </c>
      <c r="B3475" s="27">
        <v>44854</v>
      </c>
      <c r="C3475" t="s">
        <v>1124</v>
      </c>
      <c r="D3475" s="27">
        <v>45884</v>
      </c>
      <c r="E3475" s="26">
        <v>276200</v>
      </c>
      <c r="F3475" s="26">
        <f t="shared" si="54"/>
        <v>0.2762</v>
      </c>
      <c r="G3475" t="s">
        <v>396</v>
      </c>
    </row>
    <row r="3476" spans="1:7" x14ac:dyDescent="0.2">
      <c r="A3476" s="27">
        <v>44853</v>
      </c>
      <c r="B3476" s="27">
        <v>44854</v>
      </c>
      <c r="C3476" t="s">
        <v>332</v>
      </c>
      <c r="D3476" s="27">
        <v>46402</v>
      </c>
      <c r="E3476" s="26">
        <v>186100</v>
      </c>
      <c r="F3476" s="26">
        <f t="shared" si="54"/>
        <v>0.18609999999999999</v>
      </c>
      <c r="G3476" t="s">
        <v>396</v>
      </c>
    </row>
    <row r="3477" spans="1:7" x14ac:dyDescent="0.2">
      <c r="A3477" s="27">
        <v>44853</v>
      </c>
      <c r="B3477" s="27">
        <v>44854</v>
      </c>
      <c r="C3477" t="s">
        <v>1145</v>
      </c>
      <c r="D3477" s="27">
        <v>47376</v>
      </c>
      <c r="E3477" s="26">
        <v>735000</v>
      </c>
      <c r="F3477" s="26">
        <f t="shared" si="54"/>
        <v>0.73499999999999999</v>
      </c>
      <c r="G3477" t="s">
        <v>1161</v>
      </c>
    </row>
    <row r="3478" spans="1:7" x14ac:dyDescent="0.2">
      <c r="A3478" s="27">
        <v>44853</v>
      </c>
      <c r="B3478" s="27">
        <v>44854</v>
      </c>
      <c r="C3478" t="s">
        <v>981</v>
      </c>
      <c r="D3478" s="27">
        <v>49018</v>
      </c>
      <c r="E3478" s="26">
        <v>802500</v>
      </c>
      <c r="F3478" s="26">
        <f t="shared" si="54"/>
        <v>0.80249999999999999</v>
      </c>
      <c r="G3478" t="s">
        <v>396</v>
      </c>
    </row>
    <row r="3479" spans="1:7" x14ac:dyDescent="0.2">
      <c r="A3479" s="27">
        <v>44853</v>
      </c>
      <c r="B3479" s="27">
        <v>44854</v>
      </c>
      <c r="C3479" t="s">
        <v>1056</v>
      </c>
      <c r="D3479" s="27">
        <v>53858</v>
      </c>
      <c r="E3479" s="26">
        <v>0</v>
      </c>
      <c r="F3479" s="26">
        <f t="shared" si="54"/>
        <v>0</v>
      </c>
      <c r="G3479" t="s">
        <v>396</v>
      </c>
    </row>
    <row r="3480" spans="1:7" x14ac:dyDescent="0.2">
      <c r="A3480" s="27">
        <v>44858</v>
      </c>
      <c r="B3480" s="27">
        <v>44860</v>
      </c>
      <c r="C3480" t="s">
        <v>1158</v>
      </c>
      <c r="D3480" s="27">
        <v>45945</v>
      </c>
      <c r="E3480" s="26">
        <v>13017714</v>
      </c>
      <c r="F3480" s="26">
        <f t="shared" si="54"/>
        <v>13.017714</v>
      </c>
      <c r="G3480" t="s">
        <v>105</v>
      </c>
    </row>
    <row r="3481" spans="1:7" x14ac:dyDescent="0.2">
      <c r="A3481" s="27">
        <v>44859</v>
      </c>
      <c r="B3481" s="27">
        <v>44861</v>
      </c>
      <c r="C3481" t="s">
        <v>1159</v>
      </c>
      <c r="D3481" s="27">
        <v>44951</v>
      </c>
      <c r="E3481" s="26">
        <v>185000</v>
      </c>
      <c r="F3481" s="26">
        <f t="shared" si="54"/>
        <v>0.185</v>
      </c>
      <c r="G3481" t="s">
        <v>323</v>
      </c>
    </row>
    <row r="3482" spans="1:7" x14ac:dyDescent="0.2">
      <c r="A3482" s="27">
        <v>44859</v>
      </c>
      <c r="B3482" s="27">
        <v>44861</v>
      </c>
      <c r="C3482" t="s">
        <v>1115</v>
      </c>
      <c r="D3482" s="27">
        <v>45127</v>
      </c>
      <c r="E3482" s="26">
        <v>425000</v>
      </c>
      <c r="F3482" s="26">
        <f t="shared" si="54"/>
        <v>0.42499999999999999</v>
      </c>
      <c r="G3482" t="s">
        <v>324</v>
      </c>
    </row>
    <row r="3483" spans="1:7" x14ac:dyDescent="0.2">
      <c r="A3483" s="27">
        <v>44859</v>
      </c>
      <c r="B3483" s="27">
        <v>44861</v>
      </c>
      <c r="C3483" t="s">
        <v>1120</v>
      </c>
      <c r="D3483" s="27">
        <v>46980</v>
      </c>
      <c r="E3483" s="26">
        <v>4999000</v>
      </c>
      <c r="F3483" s="26">
        <f t="shared" si="54"/>
        <v>4.9989999999999997</v>
      </c>
      <c r="G3483" t="s">
        <v>103</v>
      </c>
    </row>
    <row r="3484" spans="1:7" x14ac:dyDescent="0.2">
      <c r="A3484" s="27">
        <v>44859</v>
      </c>
      <c r="B3484" s="27">
        <v>44861</v>
      </c>
      <c r="C3484" t="s">
        <v>1160</v>
      </c>
      <c r="D3484" s="27">
        <v>47771</v>
      </c>
      <c r="E3484" s="26">
        <v>2260000</v>
      </c>
      <c r="F3484" s="26">
        <f t="shared" si="54"/>
        <v>2.2599999999999998</v>
      </c>
      <c r="G3484" t="s">
        <v>1163</v>
      </c>
    </row>
    <row r="3485" spans="1:7" x14ac:dyDescent="0.2">
      <c r="A3485" s="27">
        <v>44859</v>
      </c>
      <c r="B3485" s="27">
        <v>44861</v>
      </c>
      <c r="C3485" t="s">
        <v>1121</v>
      </c>
      <c r="D3485" s="27">
        <v>48625</v>
      </c>
      <c r="E3485" s="26">
        <v>6734700</v>
      </c>
      <c r="F3485" s="26">
        <f t="shared" si="54"/>
        <v>6.7347000000000001</v>
      </c>
      <c r="G3485" t="s">
        <v>103</v>
      </c>
    </row>
    <row r="3486" spans="1:7" x14ac:dyDescent="0.2">
      <c r="A3486" s="27">
        <v>44859</v>
      </c>
      <c r="B3486" s="27">
        <v>44861</v>
      </c>
      <c r="C3486" t="s">
        <v>1144</v>
      </c>
      <c r="D3486" s="27">
        <v>50571</v>
      </c>
      <c r="E3486" s="26">
        <v>1858600</v>
      </c>
      <c r="F3486" s="26">
        <f t="shared" si="54"/>
        <v>1.8586</v>
      </c>
      <c r="G3486" t="s">
        <v>103</v>
      </c>
    </row>
    <row r="3487" spans="1:7" x14ac:dyDescent="0.2">
      <c r="A3487" s="27">
        <v>44859</v>
      </c>
      <c r="B3487" s="27">
        <v>44861</v>
      </c>
      <c r="C3487" t="s">
        <v>1122</v>
      </c>
      <c r="D3487" s="27">
        <v>52397</v>
      </c>
      <c r="E3487" s="26">
        <v>494800</v>
      </c>
      <c r="F3487" s="26">
        <f t="shared" si="54"/>
        <v>0.49480000000000002</v>
      </c>
      <c r="G3487" t="s">
        <v>103</v>
      </c>
    </row>
    <row r="3488" spans="1:7" x14ac:dyDescent="0.2">
      <c r="A3488" s="27">
        <v>44859</v>
      </c>
      <c r="B3488" s="27">
        <v>44861</v>
      </c>
      <c r="C3488" t="s">
        <v>975</v>
      </c>
      <c r="D3488" s="27">
        <v>55380</v>
      </c>
      <c r="E3488" s="26">
        <v>131000</v>
      </c>
      <c r="F3488" s="26">
        <f t="shared" si="54"/>
        <v>0.13100000000000001</v>
      </c>
      <c r="G3488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978B-784C-DA41-989A-C2C1A134608B}">
  <dimension ref="A3:C166"/>
  <sheetViews>
    <sheetView workbookViewId="0">
      <selection activeCell="A3" sqref="A3:C166"/>
    </sheetView>
  </sheetViews>
  <sheetFormatPr baseColWidth="10" defaultRowHeight="16" x14ac:dyDescent="0.2"/>
  <cols>
    <col min="1" max="1" width="13" bestFit="1" customWidth="1"/>
    <col min="2" max="2" width="12.6640625" bestFit="1" customWidth="1"/>
    <col min="3" max="3" width="15.1640625" bestFit="1" customWidth="1"/>
  </cols>
  <sheetData>
    <row r="3" spans="1:3" x14ac:dyDescent="0.2">
      <c r="A3" s="9" t="s">
        <v>1195</v>
      </c>
      <c r="B3" s="9" t="s">
        <v>1164</v>
      </c>
      <c r="C3" t="s">
        <v>1196</v>
      </c>
    </row>
    <row r="4" spans="1:3" x14ac:dyDescent="0.2">
      <c r="A4" t="s">
        <v>1169</v>
      </c>
      <c r="B4" s="27" t="s">
        <v>1170</v>
      </c>
      <c r="C4" s="28">
        <v>15.940999999999999</v>
      </c>
    </row>
    <row r="5" spans="1:3" x14ac:dyDescent="0.2">
      <c r="B5" s="27" t="s">
        <v>1171</v>
      </c>
      <c r="C5" s="28">
        <v>108.16047649999999</v>
      </c>
    </row>
    <row r="6" spans="1:3" x14ac:dyDescent="0.2">
      <c r="B6" s="27" t="s">
        <v>1172</v>
      </c>
      <c r="C6" s="28">
        <v>15.333</v>
      </c>
    </row>
    <row r="7" spans="1:3" x14ac:dyDescent="0.2">
      <c r="B7" s="27" t="s">
        <v>1173</v>
      </c>
      <c r="C7" s="28">
        <v>29.433</v>
      </c>
    </row>
    <row r="8" spans="1:3" x14ac:dyDescent="0.2">
      <c r="B8" s="27" t="s">
        <v>1174</v>
      </c>
      <c r="C8" s="28">
        <v>32.016000000000005</v>
      </c>
    </row>
    <row r="9" spans="1:3" x14ac:dyDescent="0.2">
      <c r="B9" s="27" t="s">
        <v>1175</v>
      </c>
      <c r="C9" s="28">
        <v>19.880499999999998</v>
      </c>
    </row>
    <row r="10" spans="1:3" x14ac:dyDescent="0.2">
      <c r="B10" s="27" t="s">
        <v>1176</v>
      </c>
      <c r="C10" s="28">
        <v>26.4304372</v>
      </c>
    </row>
    <row r="11" spans="1:3" x14ac:dyDescent="0.2">
      <c r="B11" s="27" t="s">
        <v>1177</v>
      </c>
      <c r="C11" s="28">
        <v>27.53473</v>
      </c>
    </row>
    <row r="12" spans="1:3" x14ac:dyDescent="0.2">
      <c r="B12" s="27" t="s">
        <v>1178</v>
      </c>
      <c r="C12" s="28">
        <v>17.856499999999997</v>
      </c>
    </row>
    <row r="13" spans="1:3" x14ac:dyDescent="0.2">
      <c r="B13" s="27" t="s">
        <v>1179</v>
      </c>
      <c r="C13" s="28">
        <v>19.242000000000001</v>
      </c>
    </row>
    <row r="14" spans="1:3" x14ac:dyDescent="0.2">
      <c r="B14" s="27" t="s">
        <v>1180</v>
      </c>
      <c r="C14" s="28">
        <v>9.0726000000000013</v>
      </c>
    </row>
    <row r="15" spans="1:3" x14ac:dyDescent="0.2">
      <c r="A15" t="s">
        <v>1181</v>
      </c>
      <c r="B15" s="27" t="s">
        <v>1170</v>
      </c>
      <c r="C15" s="28">
        <v>69.357200000000006</v>
      </c>
    </row>
    <row r="16" spans="1:3" x14ac:dyDescent="0.2">
      <c r="B16" s="27" t="s">
        <v>1171</v>
      </c>
      <c r="C16" s="28">
        <v>32.315359999999998</v>
      </c>
    </row>
    <row r="17" spans="1:3" x14ac:dyDescent="0.2">
      <c r="B17" s="27" t="s">
        <v>1172</v>
      </c>
      <c r="C17" s="28">
        <v>37.822999999999993</v>
      </c>
    </row>
    <row r="18" spans="1:3" x14ac:dyDescent="0.2">
      <c r="B18" s="27" t="s">
        <v>1173</v>
      </c>
      <c r="C18" s="28">
        <v>49.709500000000006</v>
      </c>
    </row>
    <row r="19" spans="1:3" x14ac:dyDescent="0.2">
      <c r="B19" s="27" t="s">
        <v>1174</v>
      </c>
      <c r="C19" s="28">
        <v>43.206100000000013</v>
      </c>
    </row>
    <row r="20" spans="1:3" x14ac:dyDescent="0.2">
      <c r="B20" s="27" t="s">
        <v>1175</v>
      </c>
      <c r="C20" s="28">
        <v>41.870000000000005</v>
      </c>
    </row>
    <row r="21" spans="1:3" x14ac:dyDescent="0.2">
      <c r="B21" s="27" t="s">
        <v>1176</v>
      </c>
      <c r="C21" s="28">
        <v>27.423099999999998</v>
      </c>
    </row>
    <row r="22" spans="1:3" x14ac:dyDescent="0.2">
      <c r="B22" s="27" t="s">
        <v>1177</v>
      </c>
      <c r="C22" s="28">
        <v>44.850785000000002</v>
      </c>
    </row>
    <row r="23" spans="1:3" x14ac:dyDescent="0.2">
      <c r="B23" s="27" t="s">
        <v>1178</v>
      </c>
      <c r="C23" s="28">
        <v>31.855999999999998</v>
      </c>
    </row>
    <row r="24" spans="1:3" x14ac:dyDescent="0.2">
      <c r="B24" s="27" t="s">
        <v>1179</v>
      </c>
      <c r="C24" s="28">
        <v>16.580199999999998</v>
      </c>
    </row>
    <row r="25" spans="1:3" x14ac:dyDescent="0.2">
      <c r="B25" s="27" t="s">
        <v>1180</v>
      </c>
      <c r="C25" s="28">
        <v>17.915822800000001</v>
      </c>
    </row>
    <row r="26" spans="1:3" x14ac:dyDescent="0.2">
      <c r="B26" s="27" t="s">
        <v>1182</v>
      </c>
      <c r="C26" s="28">
        <v>4.8769999999999998</v>
      </c>
    </row>
    <row r="27" spans="1:3" x14ac:dyDescent="0.2">
      <c r="A27" t="s">
        <v>1183</v>
      </c>
      <c r="B27" s="27" t="s">
        <v>1170</v>
      </c>
      <c r="C27" s="28">
        <v>27.014999999999997</v>
      </c>
    </row>
    <row r="28" spans="1:3" x14ac:dyDescent="0.2">
      <c r="B28" s="27" t="s">
        <v>1171</v>
      </c>
      <c r="C28" s="28">
        <v>47.014209999999999</v>
      </c>
    </row>
    <row r="29" spans="1:3" x14ac:dyDescent="0.2">
      <c r="B29" s="27" t="s">
        <v>1172</v>
      </c>
      <c r="C29" s="28">
        <v>58.346400000000003</v>
      </c>
    </row>
    <row r="30" spans="1:3" x14ac:dyDescent="0.2">
      <c r="B30" s="27" t="s">
        <v>1173</v>
      </c>
      <c r="C30" s="28">
        <v>108.4153</v>
      </c>
    </row>
    <row r="31" spans="1:3" x14ac:dyDescent="0.2">
      <c r="B31" s="27" t="s">
        <v>1174</v>
      </c>
      <c r="C31" s="28">
        <v>32.008399999999995</v>
      </c>
    </row>
    <row r="32" spans="1:3" x14ac:dyDescent="0.2">
      <c r="B32" s="27" t="s">
        <v>1175</v>
      </c>
      <c r="C32" s="28">
        <v>31.336599999999997</v>
      </c>
    </row>
    <row r="33" spans="1:3" x14ac:dyDescent="0.2">
      <c r="B33" s="27" t="s">
        <v>1176</v>
      </c>
      <c r="C33" s="28">
        <v>60.287899999999993</v>
      </c>
    </row>
    <row r="34" spans="1:3" x14ac:dyDescent="0.2">
      <c r="B34" s="27" t="s">
        <v>1177</v>
      </c>
      <c r="C34" s="28">
        <v>45.674100000000003</v>
      </c>
    </row>
    <row r="35" spans="1:3" x14ac:dyDescent="0.2">
      <c r="B35" s="27" t="s">
        <v>1178</v>
      </c>
      <c r="C35" s="28">
        <v>29.3992</v>
      </c>
    </row>
    <row r="36" spans="1:3" x14ac:dyDescent="0.2">
      <c r="B36" s="27" t="s">
        <v>1179</v>
      </c>
      <c r="C36" s="28">
        <v>45.529164999999999</v>
      </c>
    </row>
    <row r="37" spans="1:3" x14ac:dyDescent="0.2">
      <c r="B37" s="27" t="s">
        <v>1180</v>
      </c>
      <c r="C37" s="28">
        <v>89.425500000000014</v>
      </c>
    </row>
    <row r="38" spans="1:3" x14ac:dyDescent="0.2">
      <c r="A38" t="s">
        <v>1184</v>
      </c>
      <c r="B38" s="27" t="s">
        <v>1170</v>
      </c>
      <c r="C38" s="28">
        <v>114.9555</v>
      </c>
    </row>
    <row r="39" spans="1:3" x14ac:dyDescent="0.2">
      <c r="B39" s="27" t="s">
        <v>1171</v>
      </c>
      <c r="C39" s="28">
        <v>73.830999999999989</v>
      </c>
    </row>
    <row r="40" spans="1:3" x14ac:dyDescent="0.2">
      <c r="B40" s="27" t="s">
        <v>1172</v>
      </c>
      <c r="C40" s="28">
        <v>54.128804999999993</v>
      </c>
    </row>
    <row r="41" spans="1:3" x14ac:dyDescent="0.2">
      <c r="B41" s="27" t="s">
        <v>1173</v>
      </c>
      <c r="C41" s="28">
        <v>120.68600000000001</v>
      </c>
    </row>
    <row r="42" spans="1:3" x14ac:dyDescent="0.2">
      <c r="B42" s="27" t="s">
        <v>1174</v>
      </c>
      <c r="C42" s="28">
        <v>35.782500000000013</v>
      </c>
    </row>
    <row r="43" spans="1:3" x14ac:dyDescent="0.2">
      <c r="B43" s="27" t="s">
        <v>1175</v>
      </c>
      <c r="C43" s="28">
        <v>33.339399999999998</v>
      </c>
    </row>
    <row r="44" spans="1:3" x14ac:dyDescent="0.2">
      <c r="B44" s="27" t="s">
        <v>1176</v>
      </c>
      <c r="C44" s="28">
        <v>47.392900000000004</v>
      </c>
    </row>
    <row r="45" spans="1:3" x14ac:dyDescent="0.2">
      <c r="B45" s="27" t="s">
        <v>1177</v>
      </c>
      <c r="C45" s="28">
        <v>30.466800000000003</v>
      </c>
    </row>
    <row r="46" spans="1:3" x14ac:dyDescent="0.2">
      <c r="B46" s="27" t="s">
        <v>1178</v>
      </c>
      <c r="C46" s="28">
        <v>29.340800000000002</v>
      </c>
    </row>
    <row r="47" spans="1:3" x14ac:dyDescent="0.2">
      <c r="B47" s="27" t="s">
        <v>1179</v>
      </c>
      <c r="C47" s="28">
        <v>55.753045000000007</v>
      </c>
    </row>
    <row r="48" spans="1:3" x14ac:dyDescent="0.2">
      <c r="B48" s="27" t="s">
        <v>1180</v>
      </c>
      <c r="C48" s="28">
        <v>45.591307999999998</v>
      </c>
    </row>
    <row r="49" spans="1:3" x14ac:dyDescent="0.2">
      <c r="B49" s="27" t="s">
        <v>1182</v>
      </c>
      <c r="C49" s="28">
        <v>9.1529999999999987</v>
      </c>
    </row>
    <row r="50" spans="1:3" x14ac:dyDescent="0.2">
      <c r="A50" t="s">
        <v>1185</v>
      </c>
      <c r="B50" s="27" t="s">
        <v>1170</v>
      </c>
      <c r="C50" s="28">
        <v>33.421300000000002</v>
      </c>
    </row>
    <row r="51" spans="1:3" x14ac:dyDescent="0.2">
      <c r="B51" s="27" t="s">
        <v>1171</v>
      </c>
      <c r="C51" s="28">
        <v>54.616500000000002</v>
      </c>
    </row>
    <row r="52" spans="1:3" x14ac:dyDescent="0.2">
      <c r="B52" s="27" t="s">
        <v>1172</v>
      </c>
      <c r="C52" s="28">
        <v>28.745200000000004</v>
      </c>
    </row>
    <row r="53" spans="1:3" x14ac:dyDescent="0.2">
      <c r="B53" s="27" t="s">
        <v>1173</v>
      </c>
      <c r="C53" s="28">
        <v>166.53899999999999</v>
      </c>
    </row>
    <row r="54" spans="1:3" x14ac:dyDescent="0.2">
      <c r="B54" s="27" t="s">
        <v>1174</v>
      </c>
      <c r="C54" s="28">
        <v>38.584499999999998</v>
      </c>
    </row>
    <row r="55" spans="1:3" x14ac:dyDescent="0.2">
      <c r="B55" s="27" t="s">
        <v>1175</v>
      </c>
      <c r="C55" s="28">
        <v>22.2075</v>
      </c>
    </row>
    <row r="56" spans="1:3" x14ac:dyDescent="0.2">
      <c r="B56" s="27" t="s">
        <v>1176</v>
      </c>
      <c r="C56" s="28">
        <v>84.237222999999986</v>
      </c>
    </row>
    <row r="57" spans="1:3" x14ac:dyDescent="0.2">
      <c r="B57" s="27" t="s">
        <v>1177</v>
      </c>
      <c r="C57" s="28">
        <v>34.160299999999999</v>
      </c>
    </row>
    <row r="58" spans="1:3" x14ac:dyDescent="0.2">
      <c r="B58" s="27" t="s">
        <v>1178</v>
      </c>
      <c r="C58" s="28">
        <v>74.225700000000003</v>
      </c>
    </row>
    <row r="59" spans="1:3" x14ac:dyDescent="0.2">
      <c r="B59" s="27" t="s">
        <v>1179</v>
      </c>
      <c r="C59" s="28">
        <v>83.663644999999988</v>
      </c>
    </row>
    <row r="60" spans="1:3" x14ac:dyDescent="0.2">
      <c r="B60" s="27" t="s">
        <v>1180</v>
      </c>
      <c r="C60" s="28">
        <v>40.210820900000002</v>
      </c>
    </row>
    <row r="61" spans="1:3" x14ac:dyDescent="0.2">
      <c r="B61" s="27" t="s">
        <v>1182</v>
      </c>
      <c r="C61" s="28">
        <v>25.467500000000001</v>
      </c>
    </row>
    <row r="62" spans="1:3" x14ac:dyDescent="0.2">
      <c r="A62" t="s">
        <v>1186</v>
      </c>
      <c r="B62" s="27" t="s">
        <v>1170</v>
      </c>
      <c r="C62" s="28">
        <v>113.96550000000001</v>
      </c>
    </row>
    <row r="63" spans="1:3" x14ac:dyDescent="0.2">
      <c r="B63" s="27" t="s">
        <v>1171</v>
      </c>
      <c r="C63" s="28">
        <v>89.646800000000013</v>
      </c>
    </row>
    <row r="64" spans="1:3" x14ac:dyDescent="0.2">
      <c r="B64" s="27" t="s">
        <v>1172</v>
      </c>
      <c r="C64" s="28">
        <v>100.80405780000002</v>
      </c>
    </row>
    <row r="65" spans="1:3" x14ac:dyDescent="0.2">
      <c r="B65" s="27" t="s">
        <v>1173</v>
      </c>
      <c r="C65" s="28">
        <v>64.777699999999996</v>
      </c>
    </row>
    <row r="66" spans="1:3" x14ac:dyDescent="0.2">
      <c r="B66" s="27" t="s">
        <v>1174</v>
      </c>
      <c r="C66" s="28">
        <v>37.577185</v>
      </c>
    </row>
    <row r="67" spans="1:3" x14ac:dyDescent="0.2">
      <c r="B67" s="27" t="s">
        <v>1175</v>
      </c>
      <c r="C67" s="28">
        <v>42.377100000000006</v>
      </c>
    </row>
    <row r="68" spans="1:3" x14ac:dyDescent="0.2">
      <c r="B68" s="27" t="s">
        <v>1176</v>
      </c>
      <c r="C68" s="28">
        <v>151.14965399999997</v>
      </c>
    </row>
    <row r="69" spans="1:3" x14ac:dyDescent="0.2">
      <c r="B69" s="27" t="s">
        <v>1177</v>
      </c>
      <c r="C69" s="28">
        <v>49.642000000000003</v>
      </c>
    </row>
    <row r="70" spans="1:3" x14ac:dyDescent="0.2">
      <c r="B70" s="27" t="s">
        <v>1178</v>
      </c>
      <c r="C70" s="28">
        <v>205.15969999999999</v>
      </c>
    </row>
    <row r="71" spans="1:3" x14ac:dyDescent="0.2">
      <c r="B71" s="27" t="s">
        <v>1179</v>
      </c>
      <c r="C71" s="28">
        <v>61.198570000000011</v>
      </c>
    </row>
    <row r="72" spans="1:3" x14ac:dyDescent="0.2">
      <c r="B72" s="27" t="s">
        <v>1180</v>
      </c>
      <c r="C72" s="28">
        <v>22.657</v>
      </c>
    </row>
    <row r="73" spans="1:3" x14ac:dyDescent="0.2">
      <c r="B73" s="27" t="s">
        <v>1182</v>
      </c>
      <c r="C73" s="28">
        <v>3</v>
      </c>
    </row>
    <row r="74" spans="1:3" x14ac:dyDescent="0.2">
      <c r="A74" t="s">
        <v>1187</v>
      </c>
      <c r="B74" s="27" t="s">
        <v>1170</v>
      </c>
      <c r="C74" s="28">
        <v>353.18108155999994</v>
      </c>
    </row>
    <row r="75" spans="1:3" x14ac:dyDescent="0.2">
      <c r="B75" s="27" t="s">
        <v>1171</v>
      </c>
      <c r="C75" s="28">
        <v>97.60629999999999</v>
      </c>
    </row>
    <row r="76" spans="1:3" x14ac:dyDescent="0.2">
      <c r="B76" s="27" t="s">
        <v>1172</v>
      </c>
      <c r="C76" s="28">
        <v>91.329429999999988</v>
      </c>
    </row>
    <row r="77" spans="1:3" x14ac:dyDescent="0.2">
      <c r="B77" s="27" t="s">
        <v>1173</v>
      </c>
      <c r="C77" s="28">
        <v>28.045499999999997</v>
      </c>
    </row>
    <row r="78" spans="1:3" x14ac:dyDescent="0.2">
      <c r="B78" s="27" t="s">
        <v>1174</v>
      </c>
      <c r="C78" s="28">
        <v>123.4161</v>
      </c>
    </row>
    <row r="79" spans="1:3" x14ac:dyDescent="0.2">
      <c r="B79" s="27" t="s">
        <v>1175</v>
      </c>
      <c r="C79" s="28">
        <v>91.091662900000003</v>
      </c>
    </row>
    <row r="80" spans="1:3" x14ac:dyDescent="0.2">
      <c r="B80" s="27" t="s">
        <v>1176</v>
      </c>
      <c r="C80" s="28">
        <v>70.397945647</v>
      </c>
    </row>
    <row r="81" spans="1:3" x14ac:dyDescent="0.2">
      <c r="B81" s="27" t="s">
        <v>1177</v>
      </c>
      <c r="C81" s="28">
        <v>78.135000000000005</v>
      </c>
    </row>
    <row r="82" spans="1:3" x14ac:dyDescent="0.2">
      <c r="B82" s="27" t="s">
        <v>1178</v>
      </c>
      <c r="C82" s="28">
        <v>42.595700000000001</v>
      </c>
    </row>
    <row r="83" spans="1:3" x14ac:dyDescent="0.2">
      <c r="B83" s="27" t="s">
        <v>1179</v>
      </c>
      <c r="C83" s="28">
        <v>63.708287999999996</v>
      </c>
    </row>
    <row r="84" spans="1:3" x14ac:dyDescent="0.2">
      <c r="B84" s="27" t="s">
        <v>1180</v>
      </c>
      <c r="C84" s="28">
        <v>54.736443999999999</v>
      </c>
    </row>
    <row r="85" spans="1:3" x14ac:dyDescent="0.2">
      <c r="B85" s="27" t="s">
        <v>1182</v>
      </c>
      <c r="C85" s="28">
        <v>173.12979999999999</v>
      </c>
    </row>
    <row r="86" spans="1:3" x14ac:dyDescent="0.2">
      <c r="A86" t="s">
        <v>1188</v>
      </c>
      <c r="B86" s="27" t="s">
        <v>1170</v>
      </c>
      <c r="C86" s="28">
        <v>72.795199999999994</v>
      </c>
    </row>
    <row r="87" spans="1:3" x14ac:dyDescent="0.2">
      <c r="B87" s="27" t="s">
        <v>1171</v>
      </c>
      <c r="C87" s="28">
        <v>87.166000000000011</v>
      </c>
    </row>
    <row r="88" spans="1:3" x14ac:dyDescent="0.2">
      <c r="B88" s="27" t="s">
        <v>1172</v>
      </c>
      <c r="C88" s="28">
        <v>153.87333200000003</v>
      </c>
    </row>
    <row r="89" spans="1:3" x14ac:dyDescent="0.2">
      <c r="B89" s="27" t="s">
        <v>1173</v>
      </c>
      <c r="C89" s="28">
        <v>86.366914000000008</v>
      </c>
    </row>
    <row r="90" spans="1:3" x14ac:dyDescent="0.2">
      <c r="B90" s="27" t="s">
        <v>1174</v>
      </c>
      <c r="C90" s="28">
        <v>69.831404999999975</v>
      </c>
    </row>
    <row r="91" spans="1:3" x14ac:dyDescent="0.2">
      <c r="B91" s="27" t="s">
        <v>1175</v>
      </c>
      <c r="C91" s="28">
        <v>215.80150020000002</v>
      </c>
    </row>
    <row r="92" spans="1:3" x14ac:dyDescent="0.2">
      <c r="B92" s="27" t="s">
        <v>1176</v>
      </c>
      <c r="C92" s="28">
        <v>81.172293999999994</v>
      </c>
    </row>
    <row r="93" spans="1:3" x14ac:dyDescent="0.2">
      <c r="B93" s="27" t="s">
        <v>1177</v>
      </c>
      <c r="C93" s="28">
        <v>141.81809999999999</v>
      </c>
    </row>
    <row r="94" spans="1:3" x14ac:dyDescent="0.2">
      <c r="B94" s="27" t="s">
        <v>1178</v>
      </c>
      <c r="C94" s="28">
        <v>62.442322000000004</v>
      </c>
    </row>
    <row r="95" spans="1:3" x14ac:dyDescent="0.2">
      <c r="B95" s="27" t="s">
        <v>1179</v>
      </c>
      <c r="C95" s="28">
        <v>57.398520000000005</v>
      </c>
    </row>
    <row r="96" spans="1:3" x14ac:dyDescent="0.2">
      <c r="B96" s="27" t="s">
        <v>1180</v>
      </c>
      <c r="C96" s="28">
        <v>27.4895</v>
      </c>
    </row>
    <row r="97" spans="1:3" x14ac:dyDescent="0.2">
      <c r="B97" s="27" t="s">
        <v>1182</v>
      </c>
      <c r="C97" s="28">
        <v>211.009913775</v>
      </c>
    </row>
    <row r="98" spans="1:3" x14ac:dyDescent="0.2">
      <c r="A98" t="s">
        <v>1189</v>
      </c>
      <c r="B98" s="27" t="s">
        <v>1170</v>
      </c>
      <c r="C98" s="28">
        <v>187.78120000000001</v>
      </c>
    </row>
    <row r="99" spans="1:3" x14ac:dyDescent="0.2">
      <c r="B99" s="27" t="s">
        <v>1171</v>
      </c>
      <c r="C99" s="28">
        <v>96.825500000000005</v>
      </c>
    </row>
    <row r="100" spans="1:3" x14ac:dyDescent="0.2">
      <c r="B100" s="27" t="s">
        <v>1172</v>
      </c>
      <c r="C100" s="28">
        <v>251.4916202</v>
      </c>
    </row>
    <row r="101" spans="1:3" x14ac:dyDescent="0.2">
      <c r="B101" s="27" t="s">
        <v>1173</v>
      </c>
      <c r="C101" s="28">
        <v>118.61680850000002</v>
      </c>
    </row>
    <row r="102" spans="1:3" x14ac:dyDescent="0.2">
      <c r="B102" s="27" t="s">
        <v>1174</v>
      </c>
      <c r="C102" s="28">
        <v>113.49008000000001</v>
      </c>
    </row>
    <row r="103" spans="1:3" x14ac:dyDescent="0.2">
      <c r="B103" s="27" t="s">
        <v>1175</v>
      </c>
      <c r="C103" s="28">
        <v>64.899599999999992</v>
      </c>
    </row>
    <row r="104" spans="1:3" x14ac:dyDescent="0.2">
      <c r="B104" s="27" t="s">
        <v>1176</v>
      </c>
      <c r="C104" s="28">
        <v>256.63397700000002</v>
      </c>
    </row>
    <row r="105" spans="1:3" x14ac:dyDescent="0.2">
      <c r="B105" s="27" t="s">
        <v>1177</v>
      </c>
      <c r="C105" s="28">
        <v>163.80340000000001</v>
      </c>
    </row>
    <row r="106" spans="1:3" x14ac:dyDescent="0.2">
      <c r="B106" s="27" t="s">
        <v>1178</v>
      </c>
      <c r="C106" s="28">
        <v>163.43120000000002</v>
      </c>
    </row>
    <row r="107" spans="1:3" x14ac:dyDescent="0.2">
      <c r="B107" s="27" t="s">
        <v>1179</v>
      </c>
      <c r="C107" s="28">
        <v>150.74061</v>
      </c>
    </row>
    <row r="108" spans="1:3" x14ac:dyDescent="0.2">
      <c r="B108" s="27" t="s">
        <v>1180</v>
      </c>
      <c r="C108" s="28">
        <v>67.418700000000001</v>
      </c>
    </row>
    <row r="109" spans="1:3" x14ac:dyDescent="0.2">
      <c r="B109" s="27" t="s">
        <v>1182</v>
      </c>
      <c r="C109" s="28">
        <v>144.61907000000002</v>
      </c>
    </row>
    <row r="110" spans="1:3" x14ac:dyDescent="0.2">
      <c r="A110" t="s">
        <v>1190</v>
      </c>
      <c r="B110" s="27" t="s">
        <v>1170</v>
      </c>
      <c r="C110" s="28">
        <v>266.17529999999999</v>
      </c>
    </row>
    <row r="111" spans="1:3" x14ac:dyDescent="0.2">
      <c r="B111" s="27" t="s">
        <v>1171</v>
      </c>
      <c r="C111" s="28">
        <v>222.98500000000001</v>
      </c>
    </row>
    <row r="112" spans="1:3" x14ac:dyDescent="0.2">
      <c r="B112" s="27" t="s">
        <v>1172</v>
      </c>
      <c r="C112" s="28">
        <v>112.41337000000001</v>
      </c>
    </row>
    <row r="113" spans="1:3" x14ac:dyDescent="0.2">
      <c r="B113" s="27" t="s">
        <v>1173</v>
      </c>
      <c r="C113" s="28">
        <v>164.51364500000003</v>
      </c>
    </row>
    <row r="114" spans="1:3" x14ac:dyDescent="0.2">
      <c r="B114" s="27" t="s">
        <v>1174</v>
      </c>
      <c r="C114" s="28">
        <v>82.275767699999975</v>
      </c>
    </row>
    <row r="115" spans="1:3" x14ac:dyDescent="0.2">
      <c r="B115" s="27" t="s">
        <v>1175</v>
      </c>
      <c r="C115" s="28">
        <v>37.453400000000002</v>
      </c>
    </row>
    <row r="116" spans="1:3" x14ac:dyDescent="0.2">
      <c r="B116" s="27" t="s">
        <v>1176</v>
      </c>
      <c r="C116" s="28">
        <v>129.15149999999997</v>
      </c>
    </row>
    <row r="117" spans="1:3" x14ac:dyDescent="0.2">
      <c r="B117" s="27" t="s">
        <v>1177</v>
      </c>
      <c r="C117" s="28">
        <v>132.3623</v>
      </c>
    </row>
    <row r="118" spans="1:3" x14ac:dyDescent="0.2">
      <c r="B118" s="27" t="s">
        <v>1178</v>
      </c>
      <c r="C118" s="28">
        <v>116.44007099999999</v>
      </c>
    </row>
    <row r="119" spans="1:3" x14ac:dyDescent="0.2">
      <c r="B119" s="27" t="s">
        <v>1179</v>
      </c>
      <c r="C119" s="28">
        <v>154.59466900000001</v>
      </c>
    </row>
    <row r="120" spans="1:3" x14ac:dyDescent="0.2">
      <c r="B120" s="27" t="s">
        <v>1180</v>
      </c>
      <c r="C120" s="28">
        <v>123.33168200000003</v>
      </c>
    </row>
    <row r="121" spans="1:3" x14ac:dyDescent="0.2">
      <c r="B121" s="27" t="s">
        <v>1182</v>
      </c>
      <c r="C121" s="28">
        <v>119.47191723500001</v>
      </c>
    </row>
    <row r="122" spans="1:3" x14ac:dyDescent="0.2">
      <c r="A122" t="s">
        <v>1191</v>
      </c>
      <c r="B122" s="27" t="s">
        <v>1170</v>
      </c>
      <c r="C122" s="28">
        <v>212.25993099999999</v>
      </c>
    </row>
    <row r="123" spans="1:3" x14ac:dyDescent="0.2">
      <c r="B123" s="27" t="s">
        <v>1171</v>
      </c>
      <c r="C123" s="28">
        <v>302.111693</v>
      </c>
    </row>
    <row r="124" spans="1:3" x14ac:dyDescent="0.2">
      <c r="B124" s="27" t="s">
        <v>1172</v>
      </c>
      <c r="C124" s="28">
        <v>193.80087</v>
      </c>
    </row>
    <row r="125" spans="1:3" x14ac:dyDescent="0.2">
      <c r="B125" s="27" t="s">
        <v>1173</v>
      </c>
      <c r="C125" s="28">
        <v>126.70791900000002</v>
      </c>
    </row>
    <row r="126" spans="1:3" x14ac:dyDescent="0.2">
      <c r="B126" s="27" t="s">
        <v>1174</v>
      </c>
      <c r="C126" s="28">
        <v>136.22727970000005</v>
      </c>
    </row>
    <row r="127" spans="1:3" x14ac:dyDescent="0.2">
      <c r="B127" s="27" t="s">
        <v>1175</v>
      </c>
      <c r="C127" s="28">
        <v>202.28608199999999</v>
      </c>
    </row>
    <row r="128" spans="1:3" x14ac:dyDescent="0.2">
      <c r="B128" s="27" t="s">
        <v>1176</v>
      </c>
      <c r="C128" s="28">
        <v>214.63868499999998</v>
      </c>
    </row>
    <row r="129" spans="1:3" x14ac:dyDescent="0.2">
      <c r="B129" s="27" t="s">
        <v>1177</v>
      </c>
      <c r="C129" s="28">
        <v>97.026783999999992</v>
      </c>
    </row>
    <row r="130" spans="1:3" x14ac:dyDescent="0.2">
      <c r="B130" s="27" t="s">
        <v>1178</v>
      </c>
      <c r="C130" s="28">
        <v>131.53145099999998</v>
      </c>
    </row>
    <row r="131" spans="1:3" x14ac:dyDescent="0.2">
      <c r="B131" s="27" t="s">
        <v>1179</v>
      </c>
      <c r="C131" s="28">
        <v>344.30543719999997</v>
      </c>
    </row>
    <row r="132" spans="1:3" x14ac:dyDescent="0.2">
      <c r="B132" s="27" t="s">
        <v>1180</v>
      </c>
      <c r="C132" s="28">
        <v>155.27218000000002</v>
      </c>
    </row>
    <row r="133" spans="1:3" x14ac:dyDescent="0.2">
      <c r="A133" t="s">
        <v>1192</v>
      </c>
      <c r="B133" s="27" t="s">
        <v>1170</v>
      </c>
      <c r="C133" s="28">
        <v>455.18128922778999</v>
      </c>
    </row>
    <row r="134" spans="1:3" x14ac:dyDescent="0.2">
      <c r="B134" s="27" t="s">
        <v>1171</v>
      </c>
      <c r="C134" s="28">
        <v>356.39584600000001</v>
      </c>
    </row>
    <row r="135" spans="1:3" x14ac:dyDescent="0.2">
      <c r="B135" s="27" t="s">
        <v>1172</v>
      </c>
      <c r="C135" s="28">
        <v>232.77037199999998</v>
      </c>
    </row>
    <row r="136" spans="1:3" x14ac:dyDescent="0.2">
      <c r="B136" s="27" t="s">
        <v>1173</v>
      </c>
      <c r="C136" s="28">
        <v>306.956074</v>
      </c>
    </row>
    <row r="137" spans="1:3" x14ac:dyDescent="0.2">
      <c r="B137" s="27" t="s">
        <v>1174</v>
      </c>
      <c r="C137" s="28">
        <v>120.16139999999999</v>
      </c>
    </row>
    <row r="138" spans="1:3" x14ac:dyDescent="0.2">
      <c r="B138" s="27" t="s">
        <v>1175</v>
      </c>
      <c r="C138" s="28">
        <v>365.28289999999987</v>
      </c>
    </row>
    <row r="139" spans="1:3" x14ac:dyDescent="0.2">
      <c r="B139" s="27" t="s">
        <v>1176</v>
      </c>
      <c r="C139" s="28">
        <v>248.12323200000003</v>
      </c>
    </row>
    <row r="140" spans="1:3" x14ac:dyDescent="0.2">
      <c r="B140" s="27" t="s">
        <v>1177</v>
      </c>
      <c r="C140" s="28">
        <v>377.57799999999997</v>
      </c>
    </row>
    <row r="141" spans="1:3" x14ac:dyDescent="0.2">
      <c r="B141" s="27" t="s">
        <v>1178</v>
      </c>
      <c r="C141" s="28">
        <v>293.69917099999998</v>
      </c>
    </row>
    <row r="142" spans="1:3" x14ac:dyDescent="0.2">
      <c r="B142" s="27" t="s">
        <v>1179</v>
      </c>
      <c r="C142" s="28">
        <v>265.29767000000004</v>
      </c>
    </row>
    <row r="143" spans="1:3" x14ac:dyDescent="0.2">
      <c r="B143" s="27" t="s">
        <v>1180</v>
      </c>
      <c r="C143" s="28">
        <v>268.43976900000001</v>
      </c>
    </row>
    <row r="144" spans="1:3" x14ac:dyDescent="0.2">
      <c r="B144" s="27" t="s">
        <v>1182</v>
      </c>
      <c r="C144" s="28">
        <v>243.59980000000002</v>
      </c>
    </row>
    <row r="145" spans="1:3" x14ac:dyDescent="0.2">
      <c r="A145" t="s">
        <v>1193</v>
      </c>
      <c r="B145" s="27" t="s">
        <v>1170</v>
      </c>
      <c r="C145" s="28">
        <v>472.82150752329983</v>
      </c>
    </row>
    <row r="146" spans="1:3" x14ac:dyDescent="0.2">
      <c r="B146" s="27" t="s">
        <v>1171</v>
      </c>
      <c r="C146" s="28">
        <v>228.46366799999998</v>
      </c>
    </row>
    <row r="147" spans="1:3" x14ac:dyDescent="0.2">
      <c r="B147" s="27" t="s">
        <v>1172</v>
      </c>
      <c r="C147" s="28">
        <v>237.36357999999998</v>
      </c>
    </row>
    <row r="148" spans="1:3" x14ac:dyDescent="0.2">
      <c r="B148" s="27" t="s">
        <v>1173</v>
      </c>
      <c r="C148" s="28">
        <v>143.3365</v>
      </c>
    </row>
    <row r="149" spans="1:3" x14ac:dyDescent="0.2">
      <c r="B149" s="27" t="s">
        <v>1174</v>
      </c>
      <c r="C149" s="28">
        <v>112.00232999999999</v>
      </c>
    </row>
    <row r="150" spans="1:3" x14ac:dyDescent="0.2">
      <c r="B150" s="27" t="s">
        <v>1175</v>
      </c>
      <c r="C150" s="28">
        <v>294.4392410000001</v>
      </c>
    </row>
    <row r="151" spans="1:3" x14ac:dyDescent="0.2">
      <c r="B151" s="27" t="s">
        <v>1176</v>
      </c>
      <c r="C151" s="28">
        <v>409.96003755500004</v>
      </c>
    </row>
    <row r="152" spans="1:3" x14ac:dyDescent="0.2">
      <c r="B152" s="27" t="s">
        <v>1177</v>
      </c>
      <c r="C152" s="28">
        <v>409.59010000000001</v>
      </c>
    </row>
    <row r="153" spans="1:3" x14ac:dyDescent="0.2">
      <c r="B153" s="27" t="s">
        <v>1178</v>
      </c>
      <c r="C153" s="28">
        <v>278.13918465899991</v>
      </c>
    </row>
    <row r="154" spans="1:3" x14ac:dyDescent="0.2">
      <c r="B154" s="27" t="s">
        <v>1179</v>
      </c>
      <c r="C154" s="28">
        <v>234.16840000000002</v>
      </c>
    </row>
    <row r="155" spans="1:3" x14ac:dyDescent="0.2">
      <c r="B155" s="27" t="s">
        <v>1180</v>
      </c>
      <c r="C155" s="28">
        <v>111.69710000000001</v>
      </c>
    </row>
    <row r="156" spans="1:3" x14ac:dyDescent="0.2">
      <c r="B156" s="27" t="s">
        <v>1182</v>
      </c>
      <c r="C156" s="28">
        <v>157</v>
      </c>
    </row>
    <row r="157" spans="1:3" x14ac:dyDescent="0.2">
      <c r="A157" t="s">
        <v>1194</v>
      </c>
      <c r="B157" s="27" t="s">
        <v>1170</v>
      </c>
      <c r="C157" s="28">
        <v>256.06410000000005</v>
      </c>
    </row>
    <row r="158" spans="1:3" x14ac:dyDescent="0.2">
      <c r="B158" s="27" t="s">
        <v>1171</v>
      </c>
      <c r="C158" s="28">
        <v>236.85669444999999</v>
      </c>
    </row>
    <row r="159" spans="1:3" x14ac:dyDescent="0.2">
      <c r="B159" s="27" t="s">
        <v>1172</v>
      </c>
      <c r="C159" s="28">
        <v>240.01316</v>
      </c>
    </row>
    <row r="160" spans="1:3" x14ac:dyDescent="0.2">
      <c r="B160" s="27" t="s">
        <v>1173</v>
      </c>
      <c r="C160" s="28">
        <v>80.054713914999979</v>
      </c>
    </row>
    <row r="161" spans="2:3" x14ac:dyDescent="0.2">
      <c r="B161" s="27" t="s">
        <v>1174</v>
      </c>
      <c r="C161" s="28">
        <v>154.12203499999998</v>
      </c>
    </row>
    <row r="162" spans="2:3" x14ac:dyDescent="0.2">
      <c r="B162" s="27" t="s">
        <v>1175</v>
      </c>
      <c r="C162" s="28">
        <v>154.85995978300002</v>
      </c>
    </row>
    <row r="163" spans="2:3" x14ac:dyDescent="0.2">
      <c r="B163" s="27" t="s">
        <v>1176</v>
      </c>
      <c r="C163" s="28">
        <v>78.708152999999982</v>
      </c>
    </row>
    <row r="164" spans="2:3" x14ac:dyDescent="0.2">
      <c r="B164" s="27" t="s">
        <v>1177</v>
      </c>
      <c r="C164" s="28">
        <v>287.60361138899987</v>
      </c>
    </row>
    <row r="165" spans="2:3" x14ac:dyDescent="0.2">
      <c r="B165" s="27" t="s">
        <v>1178</v>
      </c>
      <c r="C165" s="28">
        <v>190.27633899999998</v>
      </c>
    </row>
    <row r="166" spans="2:3" x14ac:dyDescent="0.2">
      <c r="B166" s="27" t="s">
        <v>1179</v>
      </c>
      <c r="C166" s="28">
        <v>65.034338947999998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608D-7AD9-3848-B0F1-7355D311ED2A}">
  <dimension ref="A1:D167"/>
  <sheetViews>
    <sheetView workbookViewId="0">
      <selection sqref="A1:D167"/>
    </sheetView>
  </sheetViews>
  <sheetFormatPr baseColWidth="10" defaultRowHeight="16" x14ac:dyDescent="0.2"/>
  <sheetData>
    <row r="1" spans="1:4" x14ac:dyDescent="0.2">
      <c r="A1" t="s">
        <v>1164</v>
      </c>
      <c r="B1" t="s">
        <v>1168</v>
      </c>
      <c r="C1" t="s">
        <v>1197</v>
      </c>
      <c r="D1" t="s">
        <v>1198</v>
      </c>
    </row>
    <row r="2" spans="1:4" x14ac:dyDescent="0.2">
      <c r="A2" s="29">
        <v>39814</v>
      </c>
      <c r="B2" s="8">
        <v>15.940999999999999</v>
      </c>
      <c r="C2">
        <f>YEAR(A2)</f>
        <v>2009</v>
      </c>
      <c r="D2">
        <f>MONTH(A2)</f>
        <v>1</v>
      </c>
    </row>
    <row r="3" spans="1:4" x14ac:dyDescent="0.2">
      <c r="A3" s="29">
        <v>39845</v>
      </c>
      <c r="B3" s="8">
        <v>108.16047649999999</v>
      </c>
      <c r="C3">
        <f t="shared" ref="C3:C66" si="0">YEAR(A3)</f>
        <v>2009</v>
      </c>
      <c r="D3">
        <f t="shared" ref="D3:D66" si="1">MONTH(A3)</f>
        <v>2</v>
      </c>
    </row>
    <row r="4" spans="1:4" x14ac:dyDescent="0.2">
      <c r="A4" s="29">
        <v>39873</v>
      </c>
      <c r="B4" s="8">
        <v>15.333</v>
      </c>
      <c r="C4">
        <f t="shared" si="0"/>
        <v>2009</v>
      </c>
      <c r="D4">
        <f t="shared" si="1"/>
        <v>3</v>
      </c>
    </row>
    <row r="5" spans="1:4" x14ac:dyDescent="0.2">
      <c r="A5" s="29">
        <v>39904</v>
      </c>
      <c r="B5" s="8">
        <v>29.433</v>
      </c>
      <c r="C5">
        <f t="shared" si="0"/>
        <v>2009</v>
      </c>
      <c r="D5">
        <f t="shared" si="1"/>
        <v>4</v>
      </c>
    </row>
    <row r="6" spans="1:4" x14ac:dyDescent="0.2">
      <c r="A6" s="29">
        <v>39934</v>
      </c>
      <c r="B6" s="8">
        <v>32.016000000000005</v>
      </c>
      <c r="C6">
        <f t="shared" si="0"/>
        <v>2009</v>
      </c>
      <c r="D6">
        <f t="shared" si="1"/>
        <v>5</v>
      </c>
    </row>
    <row r="7" spans="1:4" x14ac:dyDescent="0.2">
      <c r="A7" s="29">
        <v>39965</v>
      </c>
      <c r="B7" s="8">
        <v>19.880499999999998</v>
      </c>
      <c r="C7">
        <f t="shared" si="0"/>
        <v>2009</v>
      </c>
      <c r="D7">
        <f t="shared" si="1"/>
        <v>6</v>
      </c>
    </row>
    <row r="8" spans="1:4" x14ac:dyDescent="0.2">
      <c r="A8" s="29">
        <v>39995</v>
      </c>
      <c r="B8" s="8">
        <v>26.4304372</v>
      </c>
      <c r="C8">
        <f t="shared" si="0"/>
        <v>2009</v>
      </c>
      <c r="D8">
        <f t="shared" si="1"/>
        <v>7</v>
      </c>
    </row>
    <row r="9" spans="1:4" x14ac:dyDescent="0.2">
      <c r="A9" s="29">
        <v>40026</v>
      </c>
      <c r="B9" s="8">
        <v>27.53473</v>
      </c>
      <c r="C9">
        <f t="shared" si="0"/>
        <v>2009</v>
      </c>
      <c r="D9">
        <f t="shared" si="1"/>
        <v>8</v>
      </c>
    </row>
    <row r="10" spans="1:4" x14ac:dyDescent="0.2">
      <c r="A10" s="29">
        <v>40057</v>
      </c>
      <c r="B10" s="8">
        <v>17.856499999999997</v>
      </c>
      <c r="C10">
        <f t="shared" si="0"/>
        <v>2009</v>
      </c>
      <c r="D10">
        <f t="shared" si="1"/>
        <v>9</v>
      </c>
    </row>
    <row r="11" spans="1:4" x14ac:dyDescent="0.2">
      <c r="A11" s="29">
        <v>40087</v>
      </c>
      <c r="B11" s="8">
        <v>19.242000000000001</v>
      </c>
      <c r="C11">
        <f t="shared" si="0"/>
        <v>2009</v>
      </c>
      <c r="D11">
        <f t="shared" si="1"/>
        <v>10</v>
      </c>
    </row>
    <row r="12" spans="1:4" x14ac:dyDescent="0.2">
      <c r="A12" s="29">
        <v>40118</v>
      </c>
      <c r="B12" s="8">
        <v>9.0726000000000013</v>
      </c>
      <c r="C12">
        <f t="shared" si="0"/>
        <v>2009</v>
      </c>
      <c r="D12">
        <f t="shared" si="1"/>
        <v>11</v>
      </c>
    </row>
    <row r="13" spans="1:4" x14ac:dyDescent="0.2">
      <c r="A13" s="29">
        <v>40148</v>
      </c>
      <c r="B13" s="8">
        <v>0</v>
      </c>
      <c r="C13">
        <f t="shared" si="0"/>
        <v>2009</v>
      </c>
      <c r="D13">
        <f t="shared" si="1"/>
        <v>12</v>
      </c>
    </row>
    <row r="14" spans="1:4" x14ac:dyDescent="0.2">
      <c r="A14" s="29">
        <v>40179</v>
      </c>
      <c r="B14" s="8">
        <v>69.357200000000006</v>
      </c>
      <c r="C14">
        <f t="shared" si="0"/>
        <v>2010</v>
      </c>
      <c r="D14">
        <f t="shared" si="1"/>
        <v>1</v>
      </c>
    </row>
    <row r="15" spans="1:4" x14ac:dyDescent="0.2">
      <c r="A15" s="29">
        <v>40210</v>
      </c>
      <c r="B15" s="8">
        <v>32.315359999999998</v>
      </c>
      <c r="C15">
        <f t="shared" si="0"/>
        <v>2010</v>
      </c>
      <c r="D15">
        <f t="shared" si="1"/>
        <v>2</v>
      </c>
    </row>
    <row r="16" spans="1:4" x14ac:dyDescent="0.2">
      <c r="A16" s="29">
        <v>40238</v>
      </c>
      <c r="B16" s="8">
        <v>37.822999999999993</v>
      </c>
      <c r="C16">
        <f t="shared" si="0"/>
        <v>2010</v>
      </c>
      <c r="D16">
        <f t="shared" si="1"/>
        <v>3</v>
      </c>
    </row>
    <row r="17" spans="1:4" x14ac:dyDescent="0.2">
      <c r="A17" s="29">
        <v>40269</v>
      </c>
      <c r="B17" s="8">
        <v>49.709500000000006</v>
      </c>
      <c r="C17">
        <f t="shared" si="0"/>
        <v>2010</v>
      </c>
      <c r="D17">
        <f t="shared" si="1"/>
        <v>4</v>
      </c>
    </row>
    <row r="18" spans="1:4" x14ac:dyDescent="0.2">
      <c r="A18" s="29">
        <v>40299</v>
      </c>
      <c r="B18" s="8">
        <v>43.206100000000013</v>
      </c>
      <c r="C18">
        <f t="shared" si="0"/>
        <v>2010</v>
      </c>
      <c r="D18">
        <f t="shared" si="1"/>
        <v>5</v>
      </c>
    </row>
    <row r="19" spans="1:4" x14ac:dyDescent="0.2">
      <c r="A19" s="29">
        <v>40330</v>
      </c>
      <c r="B19" s="8">
        <v>41.870000000000005</v>
      </c>
      <c r="C19">
        <f t="shared" si="0"/>
        <v>2010</v>
      </c>
      <c r="D19">
        <f t="shared" si="1"/>
        <v>6</v>
      </c>
    </row>
    <row r="20" spans="1:4" x14ac:dyDescent="0.2">
      <c r="A20" s="29">
        <v>40360</v>
      </c>
      <c r="B20" s="8">
        <v>27.423099999999998</v>
      </c>
      <c r="C20">
        <f t="shared" si="0"/>
        <v>2010</v>
      </c>
      <c r="D20">
        <f t="shared" si="1"/>
        <v>7</v>
      </c>
    </row>
    <row r="21" spans="1:4" x14ac:dyDescent="0.2">
      <c r="A21" s="29">
        <v>40391</v>
      </c>
      <c r="B21" s="8">
        <v>44.850785000000002</v>
      </c>
      <c r="C21">
        <f t="shared" si="0"/>
        <v>2010</v>
      </c>
      <c r="D21">
        <f t="shared" si="1"/>
        <v>8</v>
      </c>
    </row>
    <row r="22" spans="1:4" x14ac:dyDescent="0.2">
      <c r="A22" s="29">
        <v>40422</v>
      </c>
      <c r="B22" s="8">
        <v>31.855999999999998</v>
      </c>
      <c r="C22">
        <f t="shared" si="0"/>
        <v>2010</v>
      </c>
      <c r="D22">
        <f t="shared" si="1"/>
        <v>9</v>
      </c>
    </row>
    <row r="23" spans="1:4" x14ac:dyDescent="0.2">
      <c r="A23" s="29">
        <v>40452</v>
      </c>
      <c r="B23" s="8">
        <v>16.580199999999998</v>
      </c>
      <c r="C23">
        <f t="shared" si="0"/>
        <v>2010</v>
      </c>
      <c r="D23">
        <f t="shared" si="1"/>
        <v>10</v>
      </c>
    </row>
    <row r="24" spans="1:4" x14ac:dyDescent="0.2">
      <c r="A24" s="29">
        <v>40483</v>
      </c>
      <c r="B24" s="8">
        <v>17.915822800000001</v>
      </c>
      <c r="C24">
        <f t="shared" si="0"/>
        <v>2010</v>
      </c>
      <c r="D24">
        <f t="shared" si="1"/>
        <v>11</v>
      </c>
    </row>
    <row r="25" spans="1:4" x14ac:dyDescent="0.2">
      <c r="A25" s="29">
        <v>40513</v>
      </c>
      <c r="B25" s="8">
        <v>4.8769999999999998</v>
      </c>
      <c r="C25">
        <f t="shared" si="0"/>
        <v>2010</v>
      </c>
      <c r="D25">
        <f t="shared" si="1"/>
        <v>12</v>
      </c>
    </row>
    <row r="26" spans="1:4" x14ac:dyDescent="0.2">
      <c r="A26" s="29">
        <v>40544</v>
      </c>
      <c r="B26" s="8">
        <v>27.014999999999997</v>
      </c>
      <c r="C26">
        <f t="shared" si="0"/>
        <v>2011</v>
      </c>
      <c r="D26">
        <f t="shared" si="1"/>
        <v>1</v>
      </c>
    </row>
    <row r="27" spans="1:4" x14ac:dyDescent="0.2">
      <c r="A27" s="29">
        <v>40575</v>
      </c>
      <c r="B27" s="8">
        <v>47.014209999999999</v>
      </c>
      <c r="C27">
        <f t="shared" si="0"/>
        <v>2011</v>
      </c>
      <c r="D27">
        <f t="shared" si="1"/>
        <v>2</v>
      </c>
    </row>
    <row r="28" spans="1:4" x14ac:dyDescent="0.2">
      <c r="A28" s="29">
        <v>40603</v>
      </c>
      <c r="B28" s="8">
        <v>58.346400000000003</v>
      </c>
      <c r="C28">
        <f t="shared" si="0"/>
        <v>2011</v>
      </c>
      <c r="D28">
        <f t="shared" si="1"/>
        <v>3</v>
      </c>
    </row>
    <row r="29" spans="1:4" x14ac:dyDescent="0.2">
      <c r="A29" s="29">
        <v>40634</v>
      </c>
      <c r="B29" s="8">
        <v>108.4153</v>
      </c>
      <c r="C29">
        <f t="shared" si="0"/>
        <v>2011</v>
      </c>
      <c r="D29">
        <f t="shared" si="1"/>
        <v>4</v>
      </c>
    </row>
    <row r="30" spans="1:4" x14ac:dyDescent="0.2">
      <c r="A30" s="29">
        <v>40664</v>
      </c>
      <c r="B30" s="8">
        <v>32.008399999999995</v>
      </c>
      <c r="C30">
        <f t="shared" si="0"/>
        <v>2011</v>
      </c>
      <c r="D30">
        <f t="shared" si="1"/>
        <v>5</v>
      </c>
    </row>
    <row r="31" spans="1:4" x14ac:dyDescent="0.2">
      <c r="A31" s="29">
        <v>40695</v>
      </c>
      <c r="B31" s="8">
        <v>31.336599999999997</v>
      </c>
      <c r="C31">
        <f t="shared" si="0"/>
        <v>2011</v>
      </c>
      <c r="D31">
        <f t="shared" si="1"/>
        <v>6</v>
      </c>
    </row>
    <row r="32" spans="1:4" x14ac:dyDescent="0.2">
      <c r="A32" s="29">
        <v>40725</v>
      </c>
      <c r="B32" s="8">
        <v>60.287899999999993</v>
      </c>
      <c r="C32">
        <f t="shared" si="0"/>
        <v>2011</v>
      </c>
      <c r="D32">
        <f t="shared" si="1"/>
        <v>7</v>
      </c>
    </row>
    <row r="33" spans="1:4" x14ac:dyDescent="0.2">
      <c r="A33" s="29">
        <v>40756</v>
      </c>
      <c r="B33" s="8">
        <v>45.674100000000003</v>
      </c>
      <c r="C33">
        <f t="shared" si="0"/>
        <v>2011</v>
      </c>
      <c r="D33">
        <f t="shared" si="1"/>
        <v>8</v>
      </c>
    </row>
    <row r="34" spans="1:4" x14ac:dyDescent="0.2">
      <c r="A34" s="29">
        <v>40787</v>
      </c>
      <c r="B34" s="8">
        <v>29.3992</v>
      </c>
      <c r="C34">
        <f t="shared" si="0"/>
        <v>2011</v>
      </c>
      <c r="D34">
        <f t="shared" si="1"/>
        <v>9</v>
      </c>
    </row>
    <row r="35" spans="1:4" x14ac:dyDescent="0.2">
      <c r="A35" s="29">
        <v>40817</v>
      </c>
      <c r="B35" s="8">
        <v>45.529164999999999</v>
      </c>
      <c r="C35">
        <f t="shared" si="0"/>
        <v>2011</v>
      </c>
      <c r="D35">
        <f t="shared" si="1"/>
        <v>10</v>
      </c>
    </row>
    <row r="36" spans="1:4" x14ac:dyDescent="0.2">
      <c r="A36" s="29">
        <v>40848</v>
      </c>
      <c r="B36" s="8">
        <v>89.425500000000014</v>
      </c>
      <c r="C36">
        <f t="shared" si="0"/>
        <v>2011</v>
      </c>
      <c r="D36">
        <f t="shared" si="1"/>
        <v>11</v>
      </c>
    </row>
    <row r="37" spans="1:4" x14ac:dyDescent="0.2">
      <c r="A37" s="29">
        <v>40878</v>
      </c>
      <c r="B37" s="8">
        <v>0</v>
      </c>
      <c r="C37">
        <f t="shared" si="0"/>
        <v>2011</v>
      </c>
      <c r="D37">
        <f t="shared" si="1"/>
        <v>12</v>
      </c>
    </row>
    <row r="38" spans="1:4" x14ac:dyDescent="0.2">
      <c r="A38" s="29">
        <v>40909</v>
      </c>
      <c r="B38" s="8">
        <v>114.9555</v>
      </c>
      <c r="C38">
        <f t="shared" si="0"/>
        <v>2012</v>
      </c>
      <c r="D38">
        <f t="shared" si="1"/>
        <v>1</v>
      </c>
    </row>
    <row r="39" spans="1:4" x14ac:dyDescent="0.2">
      <c r="A39" s="29">
        <v>40940</v>
      </c>
      <c r="B39" s="8">
        <v>73.830999999999989</v>
      </c>
      <c r="C39">
        <f t="shared" si="0"/>
        <v>2012</v>
      </c>
      <c r="D39">
        <f t="shared" si="1"/>
        <v>2</v>
      </c>
    </row>
    <row r="40" spans="1:4" x14ac:dyDescent="0.2">
      <c r="A40" s="29">
        <v>40969</v>
      </c>
      <c r="B40" s="8">
        <v>54.128804999999993</v>
      </c>
      <c r="C40">
        <f t="shared" si="0"/>
        <v>2012</v>
      </c>
      <c r="D40">
        <f t="shared" si="1"/>
        <v>3</v>
      </c>
    </row>
    <row r="41" spans="1:4" x14ac:dyDescent="0.2">
      <c r="A41" s="29">
        <v>41000</v>
      </c>
      <c r="B41" s="8">
        <v>120.68600000000001</v>
      </c>
      <c r="C41">
        <f t="shared" si="0"/>
        <v>2012</v>
      </c>
      <c r="D41">
        <f t="shared" si="1"/>
        <v>4</v>
      </c>
    </row>
    <row r="42" spans="1:4" x14ac:dyDescent="0.2">
      <c r="A42" s="29">
        <v>41030</v>
      </c>
      <c r="B42" s="8">
        <v>35.782500000000013</v>
      </c>
      <c r="C42">
        <f t="shared" si="0"/>
        <v>2012</v>
      </c>
      <c r="D42">
        <f t="shared" si="1"/>
        <v>5</v>
      </c>
    </row>
    <row r="43" spans="1:4" x14ac:dyDescent="0.2">
      <c r="A43" s="29">
        <v>41061</v>
      </c>
      <c r="B43" s="8">
        <v>33.339399999999998</v>
      </c>
      <c r="C43">
        <f t="shared" si="0"/>
        <v>2012</v>
      </c>
      <c r="D43">
        <f t="shared" si="1"/>
        <v>6</v>
      </c>
    </row>
    <row r="44" spans="1:4" x14ac:dyDescent="0.2">
      <c r="A44" s="29">
        <v>41091</v>
      </c>
      <c r="B44" s="8">
        <v>47.392900000000004</v>
      </c>
      <c r="C44">
        <f t="shared" si="0"/>
        <v>2012</v>
      </c>
      <c r="D44">
        <f t="shared" si="1"/>
        <v>7</v>
      </c>
    </row>
    <row r="45" spans="1:4" x14ac:dyDescent="0.2">
      <c r="A45" s="29">
        <v>41122</v>
      </c>
      <c r="B45" s="8">
        <v>30.466800000000003</v>
      </c>
      <c r="C45">
        <f t="shared" si="0"/>
        <v>2012</v>
      </c>
      <c r="D45">
        <f t="shared" si="1"/>
        <v>8</v>
      </c>
    </row>
    <row r="46" spans="1:4" x14ac:dyDescent="0.2">
      <c r="A46" s="29">
        <v>41153</v>
      </c>
      <c r="B46" s="8">
        <v>29.340800000000002</v>
      </c>
      <c r="C46">
        <f t="shared" si="0"/>
        <v>2012</v>
      </c>
      <c r="D46">
        <f t="shared" si="1"/>
        <v>9</v>
      </c>
    </row>
    <row r="47" spans="1:4" x14ac:dyDescent="0.2">
      <c r="A47" s="29">
        <v>41183</v>
      </c>
      <c r="B47" s="8">
        <v>55.753045000000007</v>
      </c>
      <c r="C47">
        <f t="shared" si="0"/>
        <v>2012</v>
      </c>
      <c r="D47">
        <f t="shared" si="1"/>
        <v>10</v>
      </c>
    </row>
    <row r="48" spans="1:4" x14ac:dyDescent="0.2">
      <c r="A48" s="29">
        <v>41214</v>
      </c>
      <c r="B48" s="8">
        <v>45.591307999999998</v>
      </c>
      <c r="C48">
        <f t="shared" si="0"/>
        <v>2012</v>
      </c>
      <c r="D48">
        <f t="shared" si="1"/>
        <v>11</v>
      </c>
    </row>
    <row r="49" spans="1:4" x14ac:dyDescent="0.2">
      <c r="A49" s="29">
        <v>41244</v>
      </c>
      <c r="B49" s="8">
        <v>9.1529999999999987</v>
      </c>
      <c r="C49">
        <f t="shared" si="0"/>
        <v>2012</v>
      </c>
      <c r="D49">
        <f t="shared" si="1"/>
        <v>12</v>
      </c>
    </row>
    <row r="50" spans="1:4" x14ac:dyDescent="0.2">
      <c r="A50" s="29">
        <v>41275</v>
      </c>
      <c r="B50" s="8">
        <v>33.421300000000002</v>
      </c>
      <c r="C50">
        <f t="shared" si="0"/>
        <v>2013</v>
      </c>
      <c r="D50">
        <f t="shared" si="1"/>
        <v>1</v>
      </c>
    </row>
    <row r="51" spans="1:4" x14ac:dyDescent="0.2">
      <c r="A51" s="29">
        <v>41306</v>
      </c>
      <c r="B51" s="8">
        <v>54.616500000000002</v>
      </c>
      <c r="C51">
        <f t="shared" si="0"/>
        <v>2013</v>
      </c>
      <c r="D51">
        <f t="shared" si="1"/>
        <v>2</v>
      </c>
    </row>
    <row r="52" spans="1:4" x14ac:dyDescent="0.2">
      <c r="A52" s="29">
        <v>41334</v>
      </c>
      <c r="B52" s="8">
        <v>28.745200000000004</v>
      </c>
      <c r="C52">
        <f t="shared" si="0"/>
        <v>2013</v>
      </c>
      <c r="D52">
        <f t="shared" si="1"/>
        <v>3</v>
      </c>
    </row>
    <row r="53" spans="1:4" x14ac:dyDescent="0.2">
      <c r="A53" s="29">
        <v>41365</v>
      </c>
      <c r="B53" s="8">
        <v>166.53899999999999</v>
      </c>
      <c r="C53">
        <f t="shared" si="0"/>
        <v>2013</v>
      </c>
      <c r="D53">
        <f t="shared" si="1"/>
        <v>4</v>
      </c>
    </row>
    <row r="54" spans="1:4" x14ac:dyDescent="0.2">
      <c r="A54" s="29">
        <v>41395</v>
      </c>
      <c r="B54" s="8">
        <v>38.584499999999998</v>
      </c>
      <c r="C54">
        <f t="shared" si="0"/>
        <v>2013</v>
      </c>
      <c r="D54">
        <f t="shared" si="1"/>
        <v>5</v>
      </c>
    </row>
    <row r="55" spans="1:4" x14ac:dyDescent="0.2">
      <c r="A55" s="29">
        <v>41426</v>
      </c>
      <c r="B55" s="8">
        <v>22.2075</v>
      </c>
      <c r="C55">
        <f t="shared" si="0"/>
        <v>2013</v>
      </c>
      <c r="D55">
        <f t="shared" si="1"/>
        <v>6</v>
      </c>
    </row>
    <row r="56" spans="1:4" x14ac:dyDescent="0.2">
      <c r="A56" s="29">
        <v>41456</v>
      </c>
      <c r="B56" s="8">
        <v>84.237222999999986</v>
      </c>
      <c r="C56">
        <f t="shared" si="0"/>
        <v>2013</v>
      </c>
      <c r="D56">
        <f t="shared" si="1"/>
        <v>7</v>
      </c>
    </row>
    <row r="57" spans="1:4" x14ac:dyDescent="0.2">
      <c r="A57" s="29">
        <v>41487</v>
      </c>
      <c r="B57" s="8">
        <v>34.160299999999999</v>
      </c>
      <c r="C57">
        <f t="shared" si="0"/>
        <v>2013</v>
      </c>
      <c r="D57">
        <f t="shared" si="1"/>
        <v>8</v>
      </c>
    </row>
    <row r="58" spans="1:4" x14ac:dyDescent="0.2">
      <c r="A58" s="29">
        <v>41518</v>
      </c>
      <c r="B58" s="8">
        <v>74.225700000000003</v>
      </c>
      <c r="C58">
        <f t="shared" si="0"/>
        <v>2013</v>
      </c>
      <c r="D58">
        <f t="shared" si="1"/>
        <v>9</v>
      </c>
    </row>
    <row r="59" spans="1:4" x14ac:dyDescent="0.2">
      <c r="A59" s="29">
        <v>41548</v>
      </c>
      <c r="B59" s="8">
        <v>83.663644999999988</v>
      </c>
      <c r="C59">
        <f t="shared" si="0"/>
        <v>2013</v>
      </c>
      <c r="D59">
        <f t="shared" si="1"/>
        <v>10</v>
      </c>
    </row>
    <row r="60" spans="1:4" x14ac:dyDescent="0.2">
      <c r="A60" s="29">
        <v>41579</v>
      </c>
      <c r="B60" s="8">
        <v>40.210820900000002</v>
      </c>
      <c r="C60">
        <f t="shared" si="0"/>
        <v>2013</v>
      </c>
      <c r="D60">
        <f t="shared" si="1"/>
        <v>11</v>
      </c>
    </row>
    <row r="61" spans="1:4" x14ac:dyDescent="0.2">
      <c r="A61" s="29">
        <v>41609</v>
      </c>
      <c r="B61" s="8">
        <v>25.467500000000001</v>
      </c>
      <c r="C61">
        <f t="shared" si="0"/>
        <v>2013</v>
      </c>
      <c r="D61">
        <f t="shared" si="1"/>
        <v>12</v>
      </c>
    </row>
    <row r="62" spans="1:4" x14ac:dyDescent="0.2">
      <c r="A62" s="29">
        <v>41640</v>
      </c>
      <c r="B62" s="8">
        <v>113.96550000000001</v>
      </c>
      <c r="C62">
        <f t="shared" si="0"/>
        <v>2014</v>
      </c>
      <c r="D62">
        <f t="shared" si="1"/>
        <v>1</v>
      </c>
    </row>
    <row r="63" spans="1:4" x14ac:dyDescent="0.2">
      <c r="A63" s="29">
        <v>41671</v>
      </c>
      <c r="B63" s="8">
        <v>89.646800000000013</v>
      </c>
      <c r="C63">
        <f t="shared" si="0"/>
        <v>2014</v>
      </c>
      <c r="D63">
        <f t="shared" si="1"/>
        <v>2</v>
      </c>
    </row>
    <row r="64" spans="1:4" x14ac:dyDescent="0.2">
      <c r="A64" s="29">
        <v>41699</v>
      </c>
      <c r="B64" s="8">
        <v>100.80405780000002</v>
      </c>
      <c r="C64">
        <f t="shared" si="0"/>
        <v>2014</v>
      </c>
      <c r="D64">
        <f t="shared" si="1"/>
        <v>3</v>
      </c>
    </row>
    <row r="65" spans="1:4" x14ac:dyDescent="0.2">
      <c r="A65" s="29">
        <v>41730</v>
      </c>
      <c r="B65" s="8">
        <v>64.777699999999996</v>
      </c>
      <c r="C65">
        <f t="shared" si="0"/>
        <v>2014</v>
      </c>
      <c r="D65">
        <f t="shared" si="1"/>
        <v>4</v>
      </c>
    </row>
    <row r="66" spans="1:4" x14ac:dyDescent="0.2">
      <c r="A66" s="29">
        <v>41760</v>
      </c>
      <c r="B66" s="8">
        <v>37.577185</v>
      </c>
      <c r="C66">
        <f t="shared" si="0"/>
        <v>2014</v>
      </c>
      <c r="D66">
        <f t="shared" si="1"/>
        <v>5</v>
      </c>
    </row>
    <row r="67" spans="1:4" x14ac:dyDescent="0.2">
      <c r="A67" s="29">
        <v>41791</v>
      </c>
      <c r="B67" s="8">
        <v>42.377100000000006</v>
      </c>
      <c r="C67">
        <f t="shared" ref="C67:C130" si="2">YEAR(A67)</f>
        <v>2014</v>
      </c>
      <c r="D67">
        <f t="shared" ref="D67:D130" si="3">MONTH(A67)</f>
        <v>6</v>
      </c>
    </row>
    <row r="68" spans="1:4" x14ac:dyDescent="0.2">
      <c r="A68" s="29">
        <v>41821</v>
      </c>
      <c r="B68" s="8">
        <v>151.14965399999997</v>
      </c>
      <c r="C68">
        <f t="shared" si="2"/>
        <v>2014</v>
      </c>
      <c r="D68">
        <f t="shared" si="3"/>
        <v>7</v>
      </c>
    </row>
    <row r="69" spans="1:4" x14ac:dyDescent="0.2">
      <c r="A69" s="29">
        <v>41852</v>
      </c>
      <c r="B69" s="8">
        <v>49.642000000000003</v>
      </c>
      <c r="C69">
        <f t="shared" si="2"/>
        <v>2014</v>
      </c>
      <c r="D69">
        <f t="shared" si="3"/>
        <v>8</v>
      </c>
    </row>
    <row r="70" spans="1:4" x14ac:dyDescent="0.2">
      <c r="A70" s="29">
        <v>41883</v>
      </c>
      <c r="B70" s="8">
        <v>205.15969999999999</v>
      </c>
      <c r="C70">
        <f t="shared" si="2"/>
        <v>2014</v>
      </c>
      <c r="D70">
        <f t="shared" si="3"/>
        <v>9</v>
      </c>
    </row>
    <row r="71" spans="1:4" x14ac:dyDescent="0.2">
      <c r="A71" s="29">
        <v>41913</v>
      </c>
      <c r="B71" s="8">
        <v>61.198570000000011</v>
      </c>
      <c r="C71">
        <f t="shared" si="2"/>
        <v>2014</v>
      </c>
      <c r="D71">
        <f t="shared" si="3"/>
        <v>10</v>
      </c>
    </row>
    <row r="72" spans="1:4" x14ac:dyDescent="0.2">
      <c r="A72" s="29">
        <v>41944</v>
      </c>
      <c r="B72" s="8">
        <v>22.657</v>
      </c>
      <c r="C72">
        <f t="shared" si="2"/>
        <v>2014</v>
      </c>
      <c r="D72">
        <f t="shared" si="3"/>
        <v>11</v>
      </c>
    </row>
    <row r="73" spans="1:4" x14ac:dyDescent="0.2">
      <c r="A73" s="29">
        <v>41974</v>
      </c>
      <c r="B73" s="8">
        <v>3</v>
      </c>
      <c r="C73">
        <f t="shared" si="2"/>
        <v>2014</v>
      </c>
      <c r="D73">
        <f t="shared" si="3"/>
        <v>12</v>
      </c>
    </row>
    <row r="74" spans="1:4" x14ac:dyDescent="0.2">
      <c r="A74" s="29">
        <v>42005</v>
      </c>
      <c r="B74" s="8">
        <v>353.18108155999994</v>
      </c>
      <c r="C74">
        <f t="shared" si="2"/>
        <v>2015</v>
      </c>
      <c r="D74">
        <f t="shared" si="3"/>
        <v>1</v>
      </c>
    </row>
    <row r="75" spans="1:4" x14ac:dyDescent="0.2">
      <c r="A75" s="29">
        <v>42036</v>
      </c>
      <c r="B75" s="8">
        <v>97.60629999999999</v>
      </c>
      <c r="C75">
        <f t="shared" si="2"/>
        <v>2015</v>
      </c>
      <c r="D75">
        <f t="shared" si="3"/>
        <v>2</v>
      </c>
    </row>
    <row r="76" spans="1:4" x14ac:dyDescent="0.2">
      <c r="A76" s="29">
        <v>42064</v>
      </c>
      <c r="B76" s="8">
        <v>91.329429999999988</v>
      </c>
      <c r="C76">
        <f t="shared" si="2"/>
        <v>2015</v>
      </c>
      <c r="D76">
        <f t="shared" si="3"/>
        <v>3</v>
      </c>
    </row>
    <row r="77" spans="1:4" x14ac:dyDescent="0.2">
      <c r="A77" s="29">
        <v>42095</v>
      </c>
      <c r="B77" s="8">
        <v>28.045499999999997</v>
      </c>
      <c r="C77">
        <f t="shared" si="2"/>
        <v>2015</v>
      </c>
      <c r="D77">
        <f t="shared" si="3"/>
        <v>4</v>
      </c>
    </row>
    <row r="78" spans="1:4" x14ac:dyDescent="0.2">
      <c r="A78" s="29">
        <v>42125</v>
      </c>
      <c r="B78" s="8">
        <v>123.4161</v>
      </c>
      <c r="C78">
        <f t="shared" si="2"/>
        <v>2015</v>
      </c>
      <c r="D78">
        <f t="shared" si="3"/>
        <v>5</v>
      </c>
    </row>
    <row r="79" spans="1:4" x14ac:dyDescent="0.2">
      <c r="A79" s="29">
        <v>42156</v>
      </c>
      <c r="B79" s="8">
        <v>91.091662900000003</v>
      </c>
      <c r="C79">
        <f t="shared" si="2"/>
        <v>2015</v>
      </c>
      <c r="D79">
        <f t="shared" si="3"/>
        <v>6</v>
      </c>
    </row>
    <row r="80" spans="1:4" x14ac:dyDescent="0.2">
      <c r="A80" s="29">
        <v>42186</v>
      </c>
      <c r="B80" s="8">
        <v>70.397945647</v>
      </c>
      <c r="C80">
        <f t="shared" si="2"/>
        <v>2015</v>
      </c>
      <c r="D80">
        <f t="shared" si="3"/>
        <v>7</v>
      </c>
    </row>
    <row r="81" spans="1:4" x14ac:dyDescent="0.2">
      <c r="A81" s="29">
        <v>42217</v>
      </c>
      <c r="B81" s="8">
        <v>78.135000000000005</v>
      </c>
      <c r="C81">
        <f t="shared" si="2"/>
        <v>2015</v>
      </c>
      <c r="D81">
        <f t="shared" si="3"/>
        <v>8</v>
      </c>
    </row>
    <row r="82" spans="1:4" x14ac:dyDescent="0.2">
      <c r="A82" s="29">
        <v>42248</v>
      </c>
      <c r="B82" s="8">
        <v>42.595700000000001</v>
      </c>
      <c r="C82">
        <f t="shared" si="2"/>
        <v>2015</v>
      </c>
      <c r="D82">
        <f t="shared" si="3"/>
        <v>9</v>
      </c>
    </row>
    <row r="83" spans="1:4" x14ac:dyDescent="0.2">
      <c r="A83" s="29">
        <v>42278</v>
      </c>
      <c r="B83" s="8">
        <v>63.708287999999996</v>
      </c>
      <c r="C83">
        <f t="shared" si="2"/>
        <v>2015</v>
      </c>
      <c r="D83">
        <f t="shared" si="3"/>
        <v>10</v>
      </c>
    </row>
    <row r="84" spans="1:4" x14ac:dyDescent="0.2">
      <c r="A84" s="29">
        <v>42309</v>
      </c>
      <c r="B84" s="8">
        <v>54.736443999999999</v>
      </c>
      <c r="C84">
        <f t="shared" si="2"/>
        <v>2015</v>
      </c>
      <c r="D84">
        <f t="shared" si="3"/>
        <v>11</v>
      </c>
    </row>
    <row r="85" spans="1:4" x14ac:dyDescent="0.2">
      <c r="A85" s="29">
        <v>42339</v>
      </c>
      <c r="B85" s="8">
        <v>173.12979999999999</v>
      </c>
      <c r="C85">
        <f t="shared" si="2"/>
        <v>2015</v>
      </c>
      <c r="D85">
        <f t="shared" si="3"/>
        <v>12</v>
      </c>
    </row>
    <row r="86" spans="1:4" x14ac:dyDescent="0.2">
      <c r="A86" s="29">
        <v>42370</v>
      </c>
      <c r="B86" s="8">
        <v>72.795199999999994</v>
      </c>
      <c r="C86">
        <f t="shared" si="2"/>
        <v>2016</v>
      </c>
      <c r="D86">
        <f t="shared" si="3"/>
        <v>1</v>
      </c>
    </row>
    <row r="87" spans="1:4" x14ac:dyDescent="0.2">
      <c r="A87" s="29">
        <v>42401</v>
      </c>
      <c r="B87" s="8">
        <v>87.166000000000011</v>
      </c>
      <c r="C87">
        <f t="shared" si="2"/>
        <v>2016</v>
      </c>
      <c r="D87">
        <f t="shared" si="3"/>
        <v>2</v>
      </c>
    </row>
    <row r="88" spans="1:4" x14ac:dyDescent="0.2">
      <c r="A88" s="29">
        <v>42430</v>
      </c>
      <c r="B88" s="8">
        <v>153.87333200000003</v>
      </c>
      <c r="C88">
        <f t="shared" si="2"/>
        <v>2016</v>
      </c>
      <c r="D88">
        <f t="shared" si="3"/>
        <v>3</v>
      </c>
    </row>
    <row r="89" spans="1:4" x14ac:dyDescent="0.2">
      <c r="A89" s="29">
        <v>42461</v>
      </c>
      <c r="B89" s="8">
        <v>86.366914000000008</v>
      </c>
      <c r="C89">
        <f t="shared" si="2"/>
        <v>2016</v>
      </c>
      <c r="D89">
        <f t="shared" si="3"/>
        <v>4</v>
      </c>
    </row>
    <row r="90" spans="1:4" x14ac:dyDescent="0.2">
      <c r="A90" s="29">
        <v>42491</v>
      </c>
      <c r="B90" s="8">
        <v>69.831404999999975</v>
      </c>
      <c r="C90">
        <f t="shared" si="2"/>
        <v>2016</v>
      </c>
      <c r="D90">
        <f t="shared" si="3"/>
        <v>5</v>
      </c>
    </row>
    <row r="91" spans="1:4" x14ac:dyDescent="0.2">
      <c r="A91" s="29">
        <v>42522</v>
      </c>
      <c r="B91" s="8">
        <v>215.80150020000002</v>
      </c>
      <c r="C91">
        <f t="shared" si="2"/>
        <v>2016</v>
      </c>
      <c r="D91">
        <f t="shared" si="3"/>
        <v>6</v>
      </c>
    </row>
    <row r="92" spans="1:4" x14ac:dyDescent="0.2">
      <c r="A92" s="29">
        <v>42552</v>
      </c>
      <c r="B92" s="8">
        <v>81.172293999999994</v>
      </c>
      <c r="C92">
        <f t="shared" si="2"/>
        <v>2016</v>
      </c>
      <c r="D92">
        <f t="shared" si="3"/>
        <v>7</v>
      </c>
    </row>
    <row r="93" spans="1:4" x14ac:dyDescent="0.2">
      <c r="A93" s="29">
        <v>42583</v>
      </c>
      <c r="B93" s="8">
        <v>141.81809999999999</v>
      </c>
      <c r="C93">
        <f t="shared" si="2"/>
        <v>2016</v>
      </c>
      <c r="D93">
        <f t="shared" si="3"/>
        <v>8</v>
      </c>
    </row>
    <row r="94" spans="1:4" x14ac:dyDescent="0.2">
      <c r="A94" s="29">
        <v>42614</v>
      </c>
      <c r="B94" s="8">
        <v>62.442322000000004</v>
      </c>
      <c r="C94">
        <f t="shared" si="2"/>
        <v>2016</v>
      </c>
      <c r="D94">
        <f t="shared" si="3"/>
        <v>9</v>
      </c>
    </row>
    <row r="95" spans="1:4" x14ac:dyDescent="0.2">
      <c r="A95" s="29">
        <v>42644</v>
      </c>
      <c r="B95" s="8">
        <v>57.398520000000005</v>
      </c>
      <c r="C95">
        <f t="shared" si="2"/>
        <v>2016</v>
      </c>
      <c r="D95">
        <f t="shared" si="3"/>
        <v>10</v>
      </c>
    </row>
    <row r="96" spans="1:4" x14ac:dyDescent="0.2">
      <c r="A96" s="29">
        <v>42675</v>
      </c>
      <c r="B96" s="8">
        <v>27.4895</v>
      </c>
      <c r="C96">
        <f t="shared" si="2"/>
        <v>2016</v>
      </c>
      <c r="D96">
        <f t="shared" si="3"/>
        <v>11</v>
      </c>
    </row>
    <row r="97" spans="1:4" x14ac:dyDescent="0.2">
      <c r="A97" s="29">
        <v>42705</v>
      </c>
      <c r="B97" s="8">
        <v>211.009913775</v>
      </c>
      <c r="C97">
        <f t="shared" si="2"/>
        <v>2016</v>
      </c>
      <c r="D97">
        <f t="shared" si="3"/>
        <v>12</v>
      </c>
    </row>
    <row r="98" spans="1:4" x14ac:dyDescent="0.2">
      <c r="A98" s="29">
        <v>42736</v>
      </c>
      <c r="B98" s="8">
        <v>187.78120000000001</v>
      </c>
      <c r="C98">
        <f t="shared" si="2"/>
        <v>2017</v>
      </c>
      <c r="D98">
        <f t="shared" si="3"/>
        <v>1</v>
      </c>
    </row>
    <row r="99" spans="1:4" x14ac:dyDescent="0.2">
      <c r="A99" s="29">
        <v>42767</v>
      </c>
      <c r="B99" s="8">
        <v>96.825500000000005</v>
      </c>
      <c r="C99">
        <f t="shared" si="2"/>
        <v>2017</v>
      </c>
      <c r="D99">
        <f t="shared" si="3"/>
        <v>2</v>
      </c>
    </row>
    <row r="100" spans="1:4" x14ac:dyDescent="0.2">
      <c r="A100" s="29">
        <v>42795</v>
      </c>
      <c r="B100" s="8">
        <v>251.4916202</v>
      </c>
      <c r="C100">
        <f t="shared" si="2"/>
        <v>2017</v>
      </c>
      <c r="D100">
        <f t="shared" si="3"/>
        <v>3</v>
      </c>
    </row>
    <row r="101" spans="1:4" x14ac:dyDescent="0.2">
      <c r="A101" s="29">
        <v>42826</v>
      </c>
      <c r="B101" s="8">
        <v>118.61680850000002</v>
      </c>
      <c r="C101">
        <f t="shared" si="2"/>
        <v>2017</v>
      </c>
      <c r="D101">
        <f t="shared" si="3"/>
        <v>4</v>
      </c>
    </row>
    <row r="102" spans="1:4" x14ac:dyDescent="0.2">
      <c r="A102" s="29">
        <v>42856</v>
      </c>
      <c r="B102" s="8">
        <v>113.49008000000001</v>
      </c>
      <c r="C102">
        <f t="shared" si="2"/>
        <v>2017</v>
      </c>
      <c r="D102">
        <f t="shared" si="3"/>
        <v>5</v>
      </c>
    </row>
    <row r="103" spans="1:4" x14ac:dyDescent="0.2">
      <c r="A103" s="29">
        <v>42887</v>
      </c>
      <c r="B103" s="8">
        <v>64.899599999999992</v>
      </c>
      <c r="C103">
        <f t="shared" si="2"/>
        <v>2017</v>
      </c>
      <c r="D103">
        <f t="shared" si="3"/>
        <v>6</v>
      </c>
    </row>
    <row r="104" spans="1:4" x14ac:dyDescent="0.2">
      <c r="A104" s="29">
        <v>42917</v>
      </c>
      <c r="B104" s="8">
        <v>256.63397700000002</v>
      </c>
      <c r="C104">
        <f t="shared" si="2"/>
        <v>2017</v>
      </c>
      <c r="D104">
        <f t="shared" si="3"/>
        <v>7</v>
      </c>
    </row>
    <row r="105" spans="1:4" x14ac:dyDescent="0.2">
      <c r="A105" s="29">
        <v>42948</v>
      </c>
      <c r="B105" s="8">
        <v>163.80340000000001</v>
      </c>
      <c r="C105">
        <f t="shared" si="2"/>
        <v>2017</v>
      </c>
      <c r="D105">
        <f t="shared" si="3"/>
        <v>8</v>
      </c>
    </row>
    <row r="106" spans="1:4" x14ac:dyDescent="0.2">
      <c r="A106" s="29">
        <v>42979</v>
      </c>
      <c r="B106" s="8">
        <v>163.43120000000002</v>
      </c>
      <c r="C106">
        <f t="shared" si="2"/>
        <v>2017</v>
      </c>
      <c r="D106">
        <f t="shared" si="3"/>
        <v>9</v>
      </c>
    </row>
    <row r="107" spans="1:4" x14ac:dyDescent="0.2">
      <c r="A107" s="29">
        <v>43009</v>
      </c>
      <c r="B107" s="8">
        <v>150.74061</v>
      </c>
      <c r="C107">
        <f t="shared" si="2"/>
        <v>2017</v>
      </c>
      <c r="D107">
        <f t="shared" si="3"/>
        <v>10</v>
      </c>
    </row>
    <row r="108" spans="1:4" x14ac:dyDescent="0.2">
      <c r="A108" s="29">
        <v>43040</v>
      </c>
      <c r="B108" s="8">
        <v>67.418700000000001</v>
      </c>
      <c r="C108">
        <f t="shared" si="2"/>
        <v>2017</v>
      </c>
      <c r="D108">
        <f t="shared" si="3"/>
        <v>11</v>
      </c>
    </row>
    <row r="109" spans="1:4" x14ac:dyDescent="0.2">
      <c r="A109" s="29">
        <v>43070</v>
      </c>
      <c r="B109" s="8">
        <v>144.61907000000002</v>
      </c>
      <c r="C109">
        <f t="shared" si="2"/>
        <v>2017</v>
      </c>
      <c r="D109">
        <f t="shared" si="3"/>
        <v>12</v>
      </c>
    </row>
    <row r="110" spans="1:4" x14ac:dyDescent="0.2">
      <c r="A110" s="29">
        <v>43101</v>
      </c>
      <c r="B110" s="8">
        <v>266.17529999999999</v>
      </c>
      <c r="C110">
        <f t="shared" si="2"/>
        <v>2018</v>
      </c>
      <c r="D110">
        <f t="shared" si="3"/>
        <v>1</v>
      </c>
    </row>
    <row r="111" spans="1:4" x14ac:dyDescent="0.2">
      <c r="A111" s="29">
        <v>43132</v>
      </c>
      <c r="B111" s="8">
        <v>222.98500000000001</v>
      </c>
      <c r="C111">
        <f t="shared" si="2"/>
        <v>2018</v>
      </c>
      <c r="D111">
        <f t="shared" si="3"/>
        <v>2</v>
      </c>
    </row>
    <row r="112" spans="1:4" x14ac:dyDescent="0.2">
      <c r="A112" s="29">
        <v>43160</v>
      </c>
      <c r="B112" s="8">
        <v>112.41337000000001</v>
      </c>
      <c r="C112">
        <f t="shared" si="2"/>
        <v>2018</v>
      </c>
      <c r="D112">
        <f t="shared" si="3"/>
        <v>3</v>
      </c>
    </row>
    <row r="113" spans="1:4" x14ac:dyDescent="0.2">
      <c r="A113" s="29">
        <v>43191</v>
      </c>
      <c r="B113" s="8">
        <v>164.51364500000003</v>
      </c>
      <c r="C113">
        <f t="shared" si="2"/>
        <v>2018</v>
      </c>
      <c r="D113">
        <f t="shared" si="3"/>
        <v>4</v>
      </c>
    </row>
    <row r="114" spans="1:4" x14ac:dyDescent="0.2">
      <c r="A114" s="29">
        <v>43221</v>
      </c>
      <c r="B114" s="8">
        <v>82.275767699999975</v>
      </c>
      <c r="C114">
        <f t="shared" si="2"/>
        <v>2018</v>
      </c>
      <c r="D114">
        <f t="shared" si="3"/>
        <v>5</v>
      </c>
    </row>
    <row r="115" spans="1:4" x14ac:dyDescent="0.2">
      <c r="A115" s="29">
        <v>43252</v>
      </c>
      <c r="B115" s="8">
        <v>37.453400000000002</v>
      </c>
      <c r="C115">
        <f t="shared" si="2"/>
        <v>2018</v>
      </c>
      <c r="D115">
        <f t="shared" si="3"/>
        <v>6</v>
      </c>
    </row>
    <row r="116" spans="1:4" x14ac:dyDescent="0.2">
      <c r="A116" s="29">
        <v>43282</v>
      </c>
      <c r="B116" s="8">
        <v>129.15149999999997</v>
      </c>
      <c r="C116">
        <f t="shared" si="2"/>
        <v>2018</v>
      </c>
      <c r="D116">
        <f t="shared" si="3"/>
        <v>7</v>
      </c>
    </row>
    <row r="117" spans="1:4" x14ac:dyDescent="0.2">
      <c r="A117" s="29">
        <v>43313</v>
      </c>
      <c r="B117" s="8">
        <v>132.3623</v>
      </c>
      <c r="C117">
        <f t="shared" si="2"/>
        <v>2018</v>
      </c>
      <c r="D117">
        <f t="shared" si="3"/>
        <v>8</v>
      </c>
    </row>
    <row r="118" spans="1:4" x14ac:dyDescent="0.2">
      <c r="A118" s="29">
        <v>43344</v>
      </c>
      <c r="B118" s="8">
        <v>116.44007099999999</v>
      </c>
      <c r="C118">
        <f t="shared" si="2"/>
        <v>2018</v>
      </c>
      <c r="D118">
        <f t="shared" si="3"/>
        <v>9</v>
      </c>
    </row>
    <row r="119" spans="1:4" x14ac:dyDescent="0.2">
      <c r="A119" s="29">
        <v>43374</v>
      </c>
      <c r="B119" s="8">
        <v>154.59466900000001</v>
      </c>
      <c r="C119">
        <f t="shared" si="2"/>
        <v>2018</v>
      </c>
      <c r="D119">
        <f t="shared" si="3"/>
        <v>10</v>
      </c>
    </row>
    <row r="120" spans="1:4" x14ac:dyDescent="0.2">
      <c r="A120" s="29">
        <v>43405</v>
      </c>
      <c r="B120" s="8">
        <v>123.33168200000003</v>
      </c>
      <c r="C120">
        <f t="shared" si="2"/>
        <v>2018</v>
      </c>
      <c r="D120">
        <f t="shared" si="3"/>
        <v>11</v>
      </c>
    </row>
    <row r="121" spans="1:4" x14ac:dyDescent="0.2">
      <c r="A121" s="29">
        <v>43435</v>
      </c>
      <c r="B121" s="8">
        <v>119.47191723500001</v>
      </c>
      <c r="C121">
        <f t="shared" si="2"/>
        <v>2018</v>
      </c>
      <c r="D121">
        <f t="shared" si="3"/>
        <v>12</v>
      </c>
    </row>
    <row r="122" spans="1:4" x14ac:dyDescent="0.2">
      <c r="A122" s="29">
        <v>43466</v>
      </c>
      <c r="B122" s="8">
        <v>212.25993099999999</v>
      </c>
      <c r="C122">
        <f t="shared" si="2"/>
        <v>2019</v>
      </c>
      <c r="D122">
        <f t="shared" si="3"/>
        <v>1</v>
      </c>
    </row>
    <row r="123" spans="1:4" x14ac:dyDescent="0.2">
      <c r="A123" s="29">
        <v>43497</v>
      </c>
      <c r="B123" s="8">
        <v>302.111693</v>
      </c>
      <c r="C123">
        <f t="shared" si="2"/>
        <v>2019</v>
      </c>
      <c r="D123">
        <f t="shared" si="3"/>
        <v>2</v>
      </c>
    </row>
    <row r="124" spans="1:4" x14ac:dyDescent="0.2">
      <c r="A124" s="29">
        <v>43525</v>
      </c>
      <c r="B124" s="8">
        <v>193.80087</v>
      </c>
      <c r="C124">
        <f t="shared" si="2"/>
        <v>2019</v>
      </c>
      <c r="D124">
        <f t="shared" si="3"/>
        <v>3</v>
      </c>
    </row>
    <row r="125" spans="1:4" x14ac:dyDescent="0.2">
      <c r="A125" s="29">
        <v>43556</v>
      </c>
      <c r="B125" s="8">
        <v>126.70791900000002</v>
      </c>
      <c r="C125">
        <f t="shared" si="2"/>
        <v>2019</v>
      </c>
      <c r="D125">
        <f t="shared" si="3"/>
        <v>4</v>
      </c>
    </row>
    <row r="126" spans="1:4" x14ac:dyDescent="0.2">
      <c r="A126" s="29">
        <v>43586</v>
      </c>
      <c r="B126" s="8">
        <v>136.22727970000005</v>
      </c>
      <c r="C126">
        <f t="shared" si="2"/>
        <v>2019</v>
      </c>
      <c r="D126">
        <f t="shared" si="3"/>
        <v>5</v>
      </c>
    </row>
    <row r="127" spans="1:4" x14ac:dyDescent="0.2">
      <c r="A127" s="29">
        <v>43617</v>
      </c>
      <c r="B127" s="8">
        <v>202.28608199999999</v>
      </c>
      <c r="C127">
        <f t="shared" si="2"/>
        <v>2019</v>
      </c>
      <c r="D127">
        <f t="shared" si="3"/>
        <v>6</v>
      </c>
    </row>
    <row r="128" spans="1:4" x14ac:dyDescent="0.2">
      <c r="A128" s="29">
        <v>43647</v>
      </c>
      <c r="B128" s="8">
        <v>214.63868499999998</v>
      </c>
      <c r="C128">
        <f t="shared" si="2"/>
        <v>2019</v>
      </c>
      <c r="D128">
        <f t="shared" si="3"/>
        <v>7</v>
      </c>
    </row>
    <row r="129" spans="1:4" x14ac:dyDescent="0.2">
      <c r="A129" s="29">
        <v>43678</v>
      </c>
      <c r="B129" s="8">
        <v>97.026783999999992</v>
      </c>
      <c r="C129">
        <f t="shared" si="2"/>
        <v>2019</v>
      </c>
      <c r="D129">
        <f t="shared" si="3"/>
        <v>8</v>
      </c>
    </row>
    <row r="130" spans="1:4" x14ac:dyDescent="0.2">
      <c r="A130" s="29">
        <v>43709</v>
      </c>
      <c r="B130" s="8">
        <v>131.53145099999998</v>
      </c>
      <c r="C130">
        <f t="shared" si="2"/>
        <v>2019</v>
      </c>
      <c r="D130">
        <f t="shared" si="3"/>
        <v>9</v>
      </c>
    </row>
    <row r="131" spans="1:4" x14ac:dyDescent="0.2">
      <c r="A131" s="29">
        <v>43739</v>
      </c>
      <c r="B131" s="8">
        <v>344.30543719999997</v>
      </c>
      <c r="C131">
        <f t="shared" ref="C131:C167" si="4">YEAR(A131)</f>
        <v>2019</v>
      </c>
      <c r="D131">
        <f t="shared" ref="D131:D167" si="5">MONTH(A131)</f>
        <v>10</v>
      </c>
    </row>
    <row r="132" spans="1:4" x14ac:dyDescent="0.2">
      <c r="A132" s="29">
        <v>43770</v>
      </c>
      <c r="B132" s="8">
        <v>155.27218000000002</v>
      </c>
      <c r="C132">
        <f t="shared" si="4"/>
        <v>2019</v>
      </c>
      <c r="D132">
        <f t="shared" si="5"/>
        <v>11</v>
      </c>
    </row>
    <row r="133" spans="1:4" x14ac:dyDescent="0.2">
      <c r="A133" s="29">
        <v>43800</v>
      </c>
      <c r="B133" s="8">
        <v>0</v>
      </c>
      <c r="C133">
        <f t="shared" si="4"/>
        <v>2019</v>
      </c>
      <c r="D133">
        <f t="shared" si="5"/>
        <v>12</v>
      </c>
    </row>
    <row r="134" spans="1:4" x14ac:dyDescent="0.2">
      <c r="A134" s="29">
        <v>43831</v>
      </c>
      <c r="B134" s="8">
        <v>455.18128922778999</v>
      </c>
      <c r="C134">
        <f t="shared" si="4"/>
        <v>2020</v>
      </c>
      <c r="D134">
        <f t="shared" si="5"/>
        <v>1</v>
      </c>
    </row>
    <row r="135" spans="1:4" x14ac:dyDescent="0.2">
      <c r="A135" s="29">
        <v>43862</v>
      </c>
      <c r="B135" s="8">
        <v>356.39584600000001</v>
      </c>
      <c r="C135">
        <f t="shared" si="4"/>
        <v>2020</v>
      </c>
      <c r="D135">
        <f t="shared" si="5"/>
        <v>2</v>
      </c>
    </row>
    <row r="136" spans="1:4" x14ac:dyDescent="0.2">
      <c r="A136" s="29">
        <v>43891</v>
      </c>
      <c r="B136" s="8">
        <v>232.77037199999998</v>
      </c>
      <c r="C136">
        <f t="shared" si="4"/>
        <v>2020</v>
      </c>
      <c r="D136">
        <f t="shared" si="5"/>
        <v>3</v>
      </c>
    </row>
    <row r="137" spans="1:4" x14ac:dyDescent="0.2">
      <c r="A137" s="29">
        <v>43922</v>
      </c>
      <c r="B137" s="8">
        <v>306.956074</v>
      </c>
      <c r="C137">
        <f t="shared" si="4"/>
        <v>2020</v>
      </c>
      <c r="D137">
        <f t="shared" si="5"/>
        <v>4</v>
      </c>
    </row>
    <row r="138" spans="1:4" x14ac:dyDescent="0.2">
      <c r="A138" s="29">
        <v>43952</v>
      </c>
      <c r="B138" s="8">
        <v>120.16139999999999</v>
      </c>
      <c r="C138">
        <f t="shared" si="4"/>
        <v>2020</v>
      </c>
      <c r="D138">
        <f t="shared" si="5"/>
        <v>5</v>
      </c>
    </row>
    <row r="139" spans="1:4" x14ac:dyDescent="0.2">
      <c r="A139" s="29">
        <v>43983</v>
      </c>
      <c r="B139" s="8">
        <v>365.28289999999987</v>
      </c>
      <c r="C139">
        <f t="shared" si="4"/>
        <v>2020</v>
      </c>
      <c r="D139">
        <f t="shared" si="5"/>
        <v>6</v>
      </c>
    </row>
    <row r="140" spans="1:4" x14ac:dyDescent="0.2">
      <c r="A140" s="29">
        <v>44013</v>
      </c>
      <c r="B140" s="8">
        <v>248.12323200000003</v>
      </c>
      <c r="C140">
        <f t="shared" si="4"/>
        <v>2020</v>
      </c>
      <c r="D140">
        <f t="shared" si="5"/>
        <v>7</v>
      </c>
    </row>
    <row r="141" spans="1:4" x14ac:dyDescent="0.2">
      <c r="A141" s="29">
        <v>44044</v>
      </c>
      <c r="B141" s="8">
        <v>377.57799999999997</v>
      </c>
      <c r="C141">
        <f t="shared" si="4"/>
        <v>2020</v>
      </c>
      <c r="D141">
        <f t="shared" si="5"/>
        <v>8</v>
      </c>
    </row>
    <row r="142" spans="1:4" x14ac:dyDescent="0.2">
      <c r="A142" s="29">
        <v>44075</v>
      </c>
      <c r="B142" s="8">
        <v>293.69917099999998</v>
      </c>
      <c r="C142">
        <f t="shared" si="4"/>
        <v>2020</v>
      </c>
      <c r="D142">
        <f t="shared" si="5"/>
        <v>9</v>
      </c>
    </row>
    <row r="143" spans="1:4" x14ac:dyDescent="0.2">
      <c r="A143" s="29">
        <v>44105</v>
      </c>
      <c r="B143" s="8">
        <v>265.29767000000004</v>
      </c>
      <c r="C143">
        <f t="shared" si="4"/>
        <v>2020</v>
      </c>
      <c r="D143">
        <f t="shared" si="5"/>
        <v>10</v>
      </c>
    </row>
    <row r="144" spans="1:4" x14ac:dyDescent="0.2">
      <c r="A144" s="29">
        <v>44136</v>
      </c>
      <c r="B144" s="8">
        <v>268.43976900000001</v>
      </c>
      <c r="C144">
        <f t="shared" si="4"/>
        <v>2020</v>
      </c>
      <c r="D144">
        <f t="shared" si="5"/>
        <v>11</v>
      </c>
    </row>
    <row r="145" spans="1:4" x14ac:dyDescent="0.2">
      <c r="A145" s="29">
        <v>44166</v>
      </c>
      <c r="B145" s="8">
        <v>243.59980000000002</v>
      </c>
      <c r="C145">
        <f t="shared" si="4"/>
        <v>2020</v>
      </c>
      <c r="D145">
        <f t="shared" si="5"/>
        <v>12</v>
      </c>
    </row>
    <row r="146" spans="1:4" x14ac:dyDescent="0.2">
      <c r="A146" s="29">
        <v>44197</v>
      </c>
      <c r="B146" s="8">
        <v>472.82150752329983</v>
      </c>
      <c r="C146">
        <f t="shared" si="4"/>
        <v>2021</v>
      </c>
      <c r="D146">
        <f t="shared" si="5"/>
        <v>1</v>
      </c>
    </row>
    <row r="147" spans="1:4" x14ac:dyDescent="0.2">
      <c r="A147" s="29">
        <v>44228</v>
      </c>
      <c r="B147" s="8">
        <v>228.46366799999998</v>
      </c>
      <c r="C147">
        <f t="shared" si="4"/>
        <v>2021</v>
      </c>
      <c r="D147">
        <f t="shared" si="5"/>
        <v>2</v>
      </c>
    </row>
    <row r="148" spans="1:4" x14ac:dyDescent="0.2">
      <c r="A148" s="29">
        <v>44256</v>
      </c>
      <c r="B148" s="8">
        <v>237.36357999999998</v>
      </c>
      <c r="C148">
        <f t="shared" si="4"/>
        <v>2021</v>
      </c>
      <c r="D148">
        <f t="shared" si="5"/>
        <v>3</v>
      </c>
    </row>
    <row r="149" spans="1:4" x14ac:dyDescent="0.2">
      <c r="A149" s="29">
        <v>44287</v>
      </c>
      <c r="B149" s="8">
        <v>143.3365</v>
      </c>
      <c r="C149">
        <f t="shared" si="4"/>
        <v>2021</v>
      </c>
      <c r="D149">
        <f t="shared" si="5"/>
        <v>4</v>
      </c>
    </row>
    <row r="150" spans="1:4" x14ac:dyDescent="0.2">
      <c r="A150" s="29">
        <v>44317</v>
      </c>
      <c r="B150" s="8">
        <v>112.00232999999999</v>
      </c>
      <c r="C150">
        <f t="shared" si="4"/>
        <v>2021</v>
      </c>
      <c r="D150">
        <f t="shared" si="5"/>
        <v>5</v>
      </c>
    </row>
    <row r="151" spans="1:4" x14ac:dyDescent="0.2">
      <c r="A151" s="29">
        <v>44348</v>
      </c>
      <c r="B151" s="8">
        <v>294.4392410000001</v>
      </c>
      <c r="C151">
        <f t="shared" si="4"/>
        <v>2021</v>
      </c>
      <c r="D151">
        <f t="shared" si="5"/>
        <v>6</v>
      </c>
    </row>
    <row r="152" spans="1:4" x14ac:dyDescent="0.2">
      <c r="A152" s="29">
        <v>44378</v>
      </c>
      <c r="B152" s="8">
        <v>409.96003755500004</v>
      </c>
      <c r="C152">
        <f t="shared" si="4"/>
        <v>2021</v>
      </c>
      <c r="D152">
        <f t="shared" si="5"/>
        <v>7</v>
      </c>
    </row>
    <row r="153" spans="1:4" x14ac:dyDescent="0.2">
      <c r="A153" s="29">
        <v>44409</v>
      </c>
      <c r="B153" s="8">
        <v>409.59010000000001</v>
      </c>
      <c r="C153">
        <f t="shared" si="4"/>
        <v>2021</v>
      </c>
      <c r="D153">
        <f t="shared" si="5"/>
        <v>8</v>
      </c>
    </row>
    <row r="154" spans="1:4" x14ac:dyDescent="0.2">
      <c r="A154" s="29">
        <v>44440</v>
      </c>
      <c r="B154" s="8">
        <v>278.13918465899991</v>
      </c>
      <c r="C154">
        <f t="shared" si="4"/>
        <v>2021</v>
      </c>
      <c r="D154">
        <f t="shared" si="5"/>
        <v>9</v>
      </c>
    </row>
    <row r="155" spans="1:4" x14ac:dyDescent="0.2">
      <c r="A155" s="29">
        <v>44470</v>
      </c>
      <c r="B155" s="8">
        <v>234.16840000000002</v>
      </c>
      <c r="C155">
        <f t="shared" si="4"/>
        <v>2021</v>
      </c>
      <c r="D155">
        <f t="shared" si="5"/>
        <v>10</v>
      </c>
    </row>
    <row r="156" spans="1:4" x14ac:dyDescent="0.2">
      <c r="A156" s="29">
        <v>44501</v>
      </c>
      <c r="B156" s="8">
        <v>111.69710000000001</v>
      </c>
      <c r="C156">
        <f t="shared" si="4"/>
        <v>2021</v>
      </c>
      <c r="D156">
        <f t="shared" si="5"/>
        <v>11</v>
      </c>
    </row>
    <row r="157" spans="1:4" x14ac:dyDescent="0.2">
      <c r="A157" s="29">
        <v>44531</v>
      </c>
      <c r="B157" s="8">
        <v>157</v>
      </c>
      <c r="C157">
        <f t="shared" si="4"/>
        <v>2021</v>
      </c>
      <c r="D157">
        <f t="shared" si="5"/>
        <v>12</v>
      </c>
    </row>
    <row r="158" spans="1:4" x14ac:dyDescent="0.2">
      <c r="A158" s="29">
        <v>44562</v>
      </c>
      <c r="B158" s="8">
        <v>256.06410000000005</v>
      </c>
      <c r="C158">
        <f t="shared" si="4"/>
        <v>2022</v>
      </c>
      <c r="D158">
        <f t="shared" si="5"/>
        <v>1</v>
      </c>
    </row>
    <row r="159" spans="1:4" x14ac:dyDescent="0.2">
      <c r="A159" s="29">
        <v>44593</v>
      </c>
      <c r="B159" s="8">
        <v>236.85669444999999</v>
      </c>
      <c r="C159">
        <f t="shared" si="4"/>
        <v>2022</v>
      </c>
      <c r="D159">
        <f t="shared" si="5"/>
        <v>2</v>
      </c>
    </row>
    <row r="160" spans="1:4" x14ac:dyDescent="0.2">
      <c r="A160" s="29">
        <v>44621</v>
      </c>
      <c r="B160" s="8">
        <v>240.01316</v>
      </c>
      <c r="C160">
        <f t="shared" si="4"/>
        <v>2022</v>
      </c>
      <c r="D160">
        <f t="shared" si="5"/>
        <v>3</v>
      </c>
    </row>
    <row r="161" spans="1:4" x14ac:dyDescent="0.2">
      <c r="A161" s="29">
        <v>44652</v>
      </c>
      <c r="B161" s="8">
        <v>80.054713914999979</v>
      </c>
      <c r="C161">
        <f t="shared" si="4"/>
        <v>2022</v>
      </c>
      <c r="D161">
        <f t="shared" si="5"/>
        <v>4</v>
      </c>
    </row>
    <row r="162" spans="1:4" x14ac:dyDescent="0.2">
      <c r="A162" s="29">
        <v>44682</v>
      </c>
      <c r="B162" s="8">
        <v>154.12203499999998</v>
      </c>
      <c r="C162">
        <f t="shared" si="4"/>
        <v>2022</v>
      </c>
      <c r="D162">
        <f t="shared" si="5"/>
        <v>5</v>
      </c>
    </row>
    <row r="163" spans="1:4" x14ac:dyDescent="0.2">
      <c r="A163" s="29">
        <v>44713</v>
      </c>
      <c r="B163" s="8">
        <v>154.85995978300002</v>
      </c>
      <c r="C163">
        <f t="shared" si="4"/>
        <v>2022</v>
      </c>
      <c r="D163">
        <f t="shared" si="5"/>
        <v>6</v>
      </c>
    </row>
    <row r="164" spans="1:4" x14ac:dyDescent="0.2">
      <c r="A164" s="29">
        <v>44743</v>
      </c>
      <c r="B164" s="8">
        <v>78.708152999999982</v>
      </c>
      <c r="C164">
        <f t="shared" si="4"/>
        <v>2022</v>
      </c>
      <c r="D164">
        <f t="shared" si="5"/>
        <v>7</v>
      </c>
    </row>
    <row r="165" spans="1:4" x14ac:dyDescent="0.2">
      <c r="A165" s="29">
        <v>44774</v>
      </c>
      <c r="B165" s="8">
        <v>287.60361138899987</v>
      </c>
      <c r="C165">
        <f t="shared" si="4"/>
        <v>2022</v>
      </c>
      <c r="D165">
        <f t="shared" si="5"/>
        <v>8</v>
      </c>
    </row>
    <row r="166" spans="1:4" x14ac:dyDescent="0.2">
      <c r="A166" s="29">
        <v>44805</v>
      </c>
      <c r="B166" s="8">
        <v>190.27633899999998</v>
      </c>
      <c r="C166">
        <f t="shared" si="4"/>
        <v>2022</v>
      </c>
      <c r="D166">
        <f t="shared" si="5"/>
        <v>9</v>
      </c>
    </row>
    <row r="167" spans="1:4" x14ac:dyDescent="0.2">
      <c r="A167" s="29">
        <v>44835</v>
      </c>
      <c r="B167" s="8">
        <v>65.034338947999998</v>
      </c>
      <c r="C167">
        <f t="shared" si="4"/>
        <v>2022</v>
      </c>
      <c r="D167">
        <f t="shared" si="5"/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8373-EE7B-A441-A758-1505170B096A}">
  <dimension ref="A3:M18"/>
  <sheetViews>
    <sheetView workbookViewId="0">
      <selection activeCell="A4" sqref="A4:M18"/>
    </sheetView>
  </sheetViews>
  <sheetFormatPr baseColWidth="10" defaultRowHeight="16" x14ac:dyDescent="0.2"/>
  <cols>
    <col min="1" max="1" width="15.1640625" bestFit="1" customWidth="1"/>
    <col min="2" max="2" width="15.5" bestFit="1" customWidth="1"/>
    <col min="3" max="13" width="6.6640625" bestFit="1" customWidth="1"/>
    <col min="14" max="14" width="12.1640625" bestFit="1" customWidth="1"/>
  </cols>
  <sheetData>
    <row r="3" spans="1:13" x14ac:dyDescent="0.2">
      <c r="A3" s="9" t="s">
        <v>1196</v>
      </c>
      <c r="B3" s="9" t="s">
        <v>1199</v>
      </c>
    </row>
    <row r="4" spans="1:13" x14ac:dyDescent="0.2">
      <c r="A4" s="9" t="s">
        <v>102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">
      <c r="A5" s="10">
        <v>2022</v>
      </c>
      <c r="B5" s="30">
        <v>256.06410000000005</v>
      </c>
      <c r="C5" s="30">
        <v>236.85669444999999</v>
      </c>
      <c r="D5" s="30">
        <v>240.01316</v>
      </c>
      <c r="E5" s="30">
        <v>80.054713914999979</v>
      </c>
      <c r="F5" s="30">
        <v>154.12203499999998</v>
      </c>
      <c r="G5" s="30">
        <v>154.85995978300002</v>
      </c>
      <c r="H5" s="30">
        <v>78.708152999999982</v>
      </c>
      <c r="I5" s="30">
        <v>287.60361138899987</v>
      </c>
      <c r="J5" s="30">
        <v>190.27633899999998</v>
      </c>
      <c r="K5" s="30">
        <v>65.034338947999998</v>
      </c>
      <c r="L5" s="30"/>
      <c r="M5" s="30"/>
    </row>
    <row r="6" spans="1:13" x14ac:dyDescent="0.2">
      <c r="A6" s="10">
        <v>2021</v>
      </c>
      <c r="B6" s="30">
        <v>472.82150752329983</v>
      </c>
      <c r="C6" s="30">
        <v>228.46366799999998</v>
      </c>
      <c r="D6" s="30">
        <v>237.36357999999998</v>
      </c>
      <c r="E6" s="30">
        <v>143.3365</v>
      </c>
      <c r="F6" s="30">
        <v>112.00232999999999</v>
      </c>
      <c r="G6" s="30">
        <v>294.4392410000001</v>
      </c>
      <c r="H6" s="30">
        <v>409.96003755500004</v>
      </c>
      <c r="I6" s="30">
        <v>409.59010000000001</v>
      </c>
      <c r="J6" s="30">
        <v>278.13918465899991</v>
      </c>
      <c r="K6" s="30">
        <v>234.16840000000002</v>
      </c>
      <c r="L6" s="30">
        <v>111.69710000000001</v>
      </c>
      <c r="M6" s="30">
        <v>157</v>
      </c>
    </row>
    <row r="7" spans="1:13" x14ac:dyDescent="0.2">
      <c r="A7" s="10">
        <v>2020</v>
      </c>
      <c r="B7" s="30">
        <v>455.18128922778999</v>
      </c>
      <c r="C7" s="30">
        <v>356.39584600000001</v>
      </c>
      <c r="D7" s="30">
        <v>232.77037199999998</v>
      </c>
      <c r="E7" s="30">
        <v>306.956074</v>
      </c>
      <c r="F7" s="30">
        <v>120.16139999999999</v>
      </c>
      <c r="G7" s="30">
        <v>365.28289999999987</v>
      </c>
      <c r="H7" s="30">
        <v>248.12323200000003</v>
      </c>
      <c r="I7" s="30">
        <v>377.57799999999997</v>
      </c>
      <c r="J7" s="30">
        <v>293.69917099999998</v>
      </c>
      <c r="K7" s="30">
        <v>265.29767000000004</v>
      </c>
      <c r="L7" s="30">
        <v>268.43976900000001</v>
      </c>
      <c r="M7" s="30">
        <v>243.59980000000002</v>
      </c>
    </row>
    <row r="8" spans="1:13" x14ac:dyDescent="0.2">
      <c r="A8" s="10">
        <v>2019</v>
      </c>
      <c r="B8" s="30">
        <v>212.25993099999999</v>
      </c>
      <c r="C8" s="30">
        <v>302.111693</v>
      </c>
      <c r="D8" s="30">
        <v>193.80087</v>
      </c>
      <c r="E8" s="30">
        <v>126.70791900000002</v>
      </c>
      <c r="F8" s="30">
        <v>136.22727970000005</v>
      </c>
      <c r="G8" s="30">
        <v>202.28608199999999</v>
      </c>
      <c r="H8" s="30">
        <v>214.63868499999998</v>
      </c>
      <c r="I8" s="30">
        <v>97.026783999999992</v>
      </c>
      <c r="J8" s="30">
        <v>131.53145099999998</v>
      </c>
      <c r="K8" s="30">
        <v>344.30543719999997</v>
      </c>
      <c r="L8" s="30">
        <v>155.27218000000002</v>
      </c>
      <c r="M8" s="30">
        <v>0</v>
      </c>
    </row>
    <row r="9" spans="1:13" x14ac:dyDescent="0.2">
      <c r="A9" s="10">
        <v>2018</v>
      </c>
      <c r="B9" s="30">
        <v>266.17529999999999</v>
      </c>
      <c r="C9" s="30">
        <v>222.98500000000001</v>
      </c>
      <c r="D9" s="30">
        <v>112.41337000000001</v>
      </c>
      <c r="E9" s="30">
        <v>164.51364500000003</v>
      </c>
      <c r="F9" s="30">
        <v>82.275767699999975</v>
      </c>
      <c r="G9" s="30">
        <v>37.453400000000002</v>
      </c>
      <c r="H9" s="30">
        <v>129.15149999999997</v>
      </c>
      <c r="I9" s="30">
        <v>132.3623</v>
      </c>
      <c r="J9" s="30">
        <v>116.44007099999999</v>
      </c>
      <c r="K9" s="30">
        <v>154.59466900000001</v>
      </c>
      <c r="L9" s="30">
        <v>123.33168200000003</v>
      </c>
      <c r="M9" s="30">
        <v>119.47191723500001</v>
      </c>
    </row>
    <row r="10" spans="1:13" x14ac:dyDescent="0.2">
      <c r="A10" s="10">
        <v>2017</v>
      </c>
      <c r="B10" s="30">
        <v>187.78120000000001</v>
      </c>
      <c r="C10" s="30">
        <v>96.825500000000005</v>
      </c>
      <c r="D10" s="30">
        <v>251.4916202</v>
      </c>
      <c r="E10" s="30">
        <v>118.61680850000002</v>
      </c>
      <c r="F10" s="30">
        <v>113.49008000000001</v>
      </c>
      <c r="G10" s="30">
        <v>64.899599999999992</v>
      </c>
      <c r="H10" s="30">
        <v>256.63397700000002</v>
      </c>
      <c r="I10" s="30">
        <v>163.80340000000001</v>
      </c>
      <c r="J10" s="30">
        <v>163.43120000000002</v>
      </c>
      <c r="K10" s="30">
        <v>150.74061</v>
      </c>
      <c r="L10" s="30">
        <v>67.418700000000001</v>
      </c>
      <c r="M10" s="30">
        <v>144.61907000000002</v>
      </c>
    </row>
    <row r="11" spans="1:13" x14ac:dyDescent="0.2">
      <c r="A11" s="10">
        <v>2016</v>
      </c>
      <c r="B11" s="30">
        <v>72.795199999999994</v>
      </c>
      <c r="C11" s="30">
        <v>87.166000000000011</v>
      </c>
      <c r="D11" s="30">
        <v>153.87333200000003</v>
      </c>
      <c r="E11" s="30">
        <v>86.366914000000008</v>
      </c>
      <c r="F11" s="30">
        <v>69.831404999999975</v>
      </c>
      <c r="G11" s="30">
        <v>215.80150020000002</v>
      </c>
      <c r="H11" s="30">
        <v>81.172293999999994</v>
      </c>
      <c r="I11" s="30">
        <v>141.81809999999999</v>
      </c>
      <c r="J11" s="30">
        <v>62.442322000000004</v>
      </c>
      <c r="K11" s="30">
        <v>57.398520000000005</v>
      </c>
      <c r="L11" s="30">
        <v>27.4895</v>
      </c>
      <c r="M11" s="30">
        <v>211.009913775</v>
      </c>
    </row>
    <row r="12" spans="1:13" x14ac:dyDescent="0.2">
      <c r="A12" s="10">
        <v>2015</v>
      </c>
      <c r="B12" s="30">
        <v>353.18108155999994</v>
      </c>
      <c r="C12" s="30">
        <v>97.60629999999999</v>
      </c>
      <c r="D12" s="30">
        <v>91.329429999999988</v>
      </c>
      <c r="E12" s="30">
        <v>28.045499999999997</v>
      </c>
      <c r="F12" s="30">
        <v>123.4161</v>
      </c>
      <c r="G12" s="30">
        <v>91.091662900000003</v>
      </c>
      <c r="H12" s="30">
        <v>70.397945647</v>
      </c>
      <c r="I12" s="30">
        <v>78.135000000000005</v>
      </c>
      <c r="J12" s="30">
        <v>42.595700000000001</v>
      </c>
      <c r="K12" s="30">
        <v>63.708287999999996</v>
      </c>
      <c r="L12" s="30">
        <v>54.736443999999999</v>
      </c>
      <c r="M12" s="30">
        <v>173.12979999999999</v>
      </c>
    </row>
    <row r="13" spans="1:13" x14ac:dyDescent="0.2">
      <c r="A13" s="10">
        <v>2014</v>
      </c>
      <c r="B13" s="30">
        <v>113.96550000000001</v>
      </c>
      <c r="C13" s="30">
        <v>89.646800000000013</v>
      </c>
      <c r="D13" s="30">
        <v>100.80405780000002</v>
      </c>
      <c r="E13" s="30">
        <v>64.777699999999996</v>
      </c>
      <c r="F13" s="30">
        <v>37.577185</v>
      </c>
      <c r="G13" s="30">
        <v>42.377100000000006</v>
      </c>
      <c r="H13" s="30">
        <v>151.14965399999997</v>
      </c>
      <c r="I13" s="30">
        <v>49.642000000000003</v>
      </c>
      <c r="J13" s="30">
        <v>205.15969999999999</v>
      </c>
      <c r="K13" s="30">
        <v>61.198570000000011</v>
      </c>
      <c r="L13" s="30">
        <v>22.657</v>
      </c>
      <c r="M13" s="30">
        <v>3</v>
      </c>
    </row>
    <row r="14" spans="1:13" x14ac:dyDescent="0.2">
      <c r="A14" s="10">
        <v>2013</v>
      </c>
      <c r="B14" s="30">
        <v>33.421300000000002</v>
      </c>
      <c r="C14" s="30">
        <v>54.616500000000002</v>
      </c>
      <c r="D14" s="30">
        <v>28.745200000000004</v>
      </c>
      <c r="E14" s="30">
        <v>166.53899999999999</v>
      </c>
      <c r="F14" s="30">
        <v>38.584499999999998</v>
      </c>
      <c r="G14" s="30">
        <v>22.2075</v>
      </c>
      <c r="H14" s="30">
        <v>84.237222999999986</v>
      </c>
      <c r="I14" s="30">
        <v>34.160299999999999</v>
      </c>
      <c r="J14" s="30">
        <v>74.225700000000003</v>
      </c>
      <c r="K14" s="30">
        <v>83.663644999999988</v>
      </c>
      <c r="L14" s="30">
        <v>40.210820900000002</v>
      </c>
      <c r="M14" s="30">
        <v>25.467500000000001</v>
      </c>
    </row>
    <row r="15" spans="1:13" x14ac:dyDescent="0.2">
      <c r="A15" s="10">
        <v>2012</v>
      </c>
      <c r="B15" s="30">
        <v>114.9555</v>
      </c>
      <c r="C15" s="30">
        <v>73.830999999999989</v>
      </c>
      <c r="D15" s="30">
        <v>54.128804999999993</v>
      </c>
      <c r="E15" s="30">
        <v>120.68600000000001</v>
      </c>
      <c r="F15" s="30">
        <v>35.782500000000013</v>
      </c>
      <c r="G15" s="30">
        <v>33.339399999999998</v>
      </c>
      <c r="H15" s="30">
        <v>47.392900000000004</v>
      </c>
      <c r="I15" s="30">
        <v>30.466800000000003</v>
      </c>
      <c r="J15" s="30">
        <v>29.340800000000002</v>
      </c>
      <c r="K15" s="30">
        <v>55.753045000000007</v>
      </c>
      <c r="L15" s="30">
        <v>45.591307999999998</v>
      </c>
      <c r="M15" s="30">
        <v>9.1529999999999987</v>
      </c>
    </row>
    <row r="16" spans="1:13" x14ac:dyDescent="0.2">
      <c r="A16" s="10">
        <v>2011</v>
      </c>
      <c r="B16" s="30">
        <v>27.014999999999997</v>
      </c>
      <c r="C16" s="30">
        <v>47.014209999999999</v>
      </c>
      <c r="D16" s="30">
        <v>58.346400000000003</v>
      </c>
      <c r="E16" s="30">
        <v>108.4153</v>
      </c>
      <c r="F16" s="30">
        <v>32.008399999999995</v>
      </c>
      <c r="G16" s="30">
        <v>31.336599999999997</v>
      </c>
      <c r="H16" s="30">
        <v>60.287899999999993</v>
      </c>
      <c r="I16" s="30">
        <v>45.674100000000003</v>
      </c>
      <c r="J16" s="30">
        <v>29.3992</v>
      </c>
      <c r="K16" s="30">
        <v>45.529164999999999</v>
      </c>
      <c r="L16" s="30">
        <v>89.425500000000014</v>
      </c>
      <c r="M16" s="30">
        <v>0</v>
      </c>
    </row>
    <row r="17" spans="1:13" x14ac:dyDescent="0.2">
      <c r="A17" s="10">
        <v>2010</v>
      </c>
      <c r="B17" s="30">
        <v>69.357200000000006</v>
      </c>
      <c r="C17" s="30">
        <v>32.315359999999998</v>
      </c>
      <c r="D17" s="30">
        <v>37.822999999999993</v>
      </c>
      <c r="E17" s="30">
        <v>49.709500000000006</v>
      </c>
      <c r="F17" s="30">
        <v>43.206100000000013</v>
      </c>
      <c r="G17" s="30">
        <v>41.870000000000005</v>
      </c>
      <c r="H17" s="30">
        <v>27.423099999999998</v>
      </c>
      <c r="I17" s="30">
        <v>44.850785000000002</v>
      </c>
      <c r="J17" s="30">
        <v>31.855999999999998</v>
      </c>
      <c r="K17" s="30">
        <v>16.580199999999998</v>
      </c>
      <c r="L17" s="30">
        <v>17.915822800000001</v>
      </c>
      <c r="M17" s="30">
        <v>4.8769999999999998</v>
      </c>
    </row>
    <row r="18" spans="1:13" x14ac:dyDescent="0.2">
      <c r="A18" s="10">
        <v>2009</v>
      </c>
      <c r="B18" s="30">
        <v>15.940999999999999</v>
      </c>
      <c r="C18" s="30">
        <v>108.16047649999999</v>
      </c>
      <c r="D18" s="30">
        <v>15.333</v>
      </c>
      <c r="E18" s="30">
        <v>29.433</v>
      </c>
      <c r="F18" s="30">
        <v>32.016000000000005</v>
      </c>
      <c r="G18" s="30">
        <v>19.880499999999998</v>
      </c>
      <c r="H18" s="30">
        <v>26.4304372</v>
      </c>
      <c r="I18" s="30">
        <v>27.53473</v>
      </c>
      <c r="J18" s="30">
        <v>17.856499999999997</v>
      </c>
      <c r="K18" s="30">
        <v>19.242000000000001</v>
      </c>
      <c r="L18" s="30">
        <v>9.0726000000000013</v>
      </c>
      <c r="M18" s="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B961-6EA1-CB4F-B60A-172201FCBC33}">
  <dimension ref="A2:N88"/>
  <sheetViews>
    <sheetView tabSelected="1" topLeftCell="A56" workbookViewId="0">
      <selection activeCell="P69" sqref="P69"/>
    </sheetView>
  </sheetViews>
  <sheetFormatPr baseColWidth="10" defaultRowHeight="16" x14ac:dyDescent="0.2"/>
  <sheetData>
    <row r="2" spans="1:14" x14ac:dyDescent="0.2">
      <c r="A2" t="s">
        <v>102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4" x14ac:dyDescent="0.2">
      <c r="A3" s="31">
        <v>2022</v>
      </c>
      <c r="B3" s="32">
        <v>256.06410000000005</v>
      </c>
      <c r="C3" s="32">
        <v>236.85669444999999</v>
      </c>
      <c r="D3" s="32">
        <v>240.01316</v>
      </c>
      <c r="E3" s="32">
        <v>80.054713914999979</v>
      </c>
      <c r="F3" s="32">
        <v>154.12203499999998</v>
      </c>
      <c r="G3" s="32">
        <v>154.85995978300002</v>
      </c>
      <c r="H3" s="32">
        <v>78.708152999999982</v>
      </c>
      <c r="I3" s="32">
        <v>287.60361138899987</v>
      </c>
      <c r="J3" s="32">
        <v>190.27633899999998</v>
      </c>
      <c r="K3" s="32">
        <v>65.034338947999998</v>
      </c>
      <c r="L3" s="32"/>
      <c r="M3" s="32"/>
      <c r="N3" s="46">
        <f>SUM(B3:K3)</f>
        <v>1743.5931054849998</v>
      </c>
    </row>
    <row r="4" spans="1:14" x14ac:dyDescent="0.2">
      <c r="A4" s="33">
        <v>2021</v>
      </c>
      <c r="B4" s="34">
        <v>472.82150752329983</v>
      </c>
      <c r="C4" s="34">
        <v>228.46366799999998</v>
      </c>
      <c r="D4" s="34">
        <v>237.36357999999998</v>
      </c>
      <c r="E4" s="34">
        <v>143.3365</v>
      </c>
      <c r="F4" s="34">
        <v>112.00232999999999</v>
      </c>
      <c r="G4" s="34">
        <v>294.4392410000001</v>
      </c>
      <c r="H4" s="34">
        <v>409.96003755500004</v>
      </c>
      <c r="I4" s="34">
        <v>409.59010000000001</v>
      </c>
      <c r="J4" s="34">
        <v>278.13918465899991</v>
      </c>
      <c r="K4" s="34">
        <v>234.16840000000002</v>
      </c>
      <c r="L4" s="34">
        <v>111.69710000000001</v>
      </c>
      <c r="M4" s="34">
        <v>157</v>
      </c>
    </row>
    <row r="5" spans="1:14" x14ac:dyDescent="0.2">
      <c r="A5" s="33">
        <v>2020</v>
      </c>
      <c r="B5" s="34">
        <v>455.18128922778999</v>
      </c>
      <c r="C5" s="34">
        <v>356.39584600000001</v>
      </c>
      <c r="D5" s="34">
        <v>232.77037199999998</v>
      </c>
      <c r="E5" s="34">
        <v>306.956074</v>
      </c>
      <c r="F5" s="34">
        <v>120.16139999999999</v>
      </c>
      <c r="G5" s="34">
        <v>365.28289999999987</v>
      </c>
      <c r="H5" s="34">
        <v>248.12323200000003</v>
      </c>
      <c r="I5" s="34">
        <v>377.57799999999997</v>
      </c>
      <c r="J5" s="34">
        <v>293.69917099999998</v>
      </c>
      <c r="K5" s="34">
        <v>265.29767000000004</v>
      </c>
      <c r="L5" s="34">
        <v>268.43976900000001</v>
      </c>
      <c r="M5" s="34">
        <v>243.59980000000002</v>
      </c>
    </row>
    <row r="6" spans="1:14" x14ac:dyDescent="0.2">
      <c r="A6">
        <v>2019</v>
      </c>
      <c r="B6" s="30">
        <v>212.25993099999999</v>
      </c>
      <c r="C6" s="30">
        <v>302.111693</v>
      </c>
      <c r="D6" s="30">
        <v>193.80087</v>
      </c>
      <c r="E6" s="30">
        <v>126.70791900000002</v>
      </c>
      <c r="F6" s="30">
        <v>136.22727970000005</v>
      </c>
      <c r="G6" s="30">
        <v>202.28608199999999</v>
      </c>
      <c r="H6" s="30">
        <v>214.63868499999998</v>
      </c>
      <c r="I6" s="30">
        <v>97.026783999999992</v>
      </c>
      <c r="J6" s="30">
        <v>131.53145099999998</v>
      </c>
      <c r="K6" s="30">
        <v>344.30543719999997</v>
      </c>
      <c r="L6" s="30">
        <v>155.27218000000002</v>
      </c>
      <c r="M6" s="30">
        <v>0</v>
      </c>
    </row>
    <row r="7" spans="1:14" x14ac:dyDescent="0.2">
      <c r="A7">
        <v>2018</v>
      </c>
      <c r="B7" s="30">
        <v>266.17529999999999</v>
      </c>
      <c r="C7" s="30">
        <v>222.98500000000001</v>
      </c>
      <c r="D7" s="30">
        <v>112.41337000000001</v>
      </c>
      <c r="E7" s="30">
        <v>164.51364500000003</v>
      </c>
      <c r="F7" s="30">
        <v>82.275767699999975</v>
      </c>
      <c r="G7" s="30">
        <v>37.453400000000002</v>
      </c>
      <c r="H7" s="30">
        <v>129.15149999999997</v>
      </c>
      <c r="I7" s="30">
        <v>132.3623</v>
      </c>
      <c r="J7" s="30">
        <v>116.44007099999999</v>
      </c>
      <c r="K7" s="30">
        <v>154.59466900000001</v>
      </c>
      <c r="L7" s="30">
        <v>123.33168200000003</v>
      </c>
      <c r="M7" s="30">
        <v>119.47191723500001</v>
      </c>
    </row>
    <row r="8" spans="1:14" x14ac:dyDescent="0.2">
      <c r="A8">
        <v>2017</v>
      </c>
      <c r="B8" s="30">
        <v>187.78120000000001</v>
      </c>
      <c r="C8" s="30">
        <v>96.825500000000005</v>
      </c>
      <c r="D8" s="30">
        <v>251.4916202</v>
      </c>
      <c r="E8" s="30">
        <v>118.61680850000002</v>
      </c>
      <c r="F8" s="30">
        <v>113.49008000000001</v>
      </c>
      <c r="G8" s="30">
        <v>64.899599999999992</v>
      </c>
      <c r="H8" s="30">
        <v>256.63397700000002</v>
      </c>
      <c r="I8" s="30">
        <v>163.80340000000001</v>
      </c>
      <c r="J8" s="30">
        <v>163.43120000000002</v>
      </c>
      <c r="K8" s="30">
        <v>150.74061</v>
      </c>
      <c r="L8" s="30">
        <v>67.418700000000001</v>
      </c>
      <c r="M8" s="30">
        <v>144.61907000000002</v>
      </c>
    </row>
    <row r="9" spans="1:14" x14ac:dyDescent="0.2">
      <c r="A9">
        <v>2016</v>
      </c>
      <c r="B9" s="30">
        <v>72.795199999999994</v>
      </c>
      <c r="C9" s="30">
        <v>87.166000000000011</v>
      </c>
      <c r="D9" s="30">
        <v>153.87333200000003</v>
      </c>
      <c r="E9" s="30">
        <v>86.366914000000008</v>
      </c>
      <c r="F9" s="30">
        <v>69.831404999999975</v>
      </c>
      <c r="G9" s="30">
        <v>215.80150020000002</v>
      </c>
      <c r="H9" s="30">
        <v>81.172293999999994</v>
      </c>
      <c r="I9" s="30">
        <v>141.81809999999999</v>
      </c>
      <c r="J9" s="30">
        <v>62.442322000000004</v>
      </c>
      <c r="K9" s="30">
        <v>57.398520000000005</v>
      </c>
      <c r="L9" s="30">
        <v>27.4895</v>
      </c>
      <c r="M9" s="30">
        <v>211.009913775</v>
      </c>
    </row>
    <row r="10" spans="1:14" x14ac:dyDescent="0.2">
      <c r="A10">
        <v>2015</v>
      </c>
      <c r="B10" s="30">
        <v>353.18108155999994</v>
      </c>
      <c r="C10" s="30">
        <v>97.60629999999999</v>
      </c>
      <c r="D10" s="30">
        <v>91.329429999999988</v>
      </c>
      <c r="E10" s="30">
        <v>28.045499999999997</v>
      </c>
      <c r="F10" s="30">
        <v>123.4161</v>
      </c>
      <c r="G10" s="30">
        <v>91.091662900000003</v>
      </c>
      <c r="H10" s="30">
        <v>70.397945647</v>
      </c>
      <c r="I10" s="30">
        <v>78.135000000000005</v>
      </c>
      <c r="J10" s="30">
        <v>42.595700000000001</v>
      </c>
      <c r="K10" s="30">
        <v>63.708287999999996</v>
      </c>
      <c r="L10" s="30">
        <v>54.736443999999999</v>
      </c>
      <c r="M10" s="30">
        <v>173.12979999999999</v>
      </c>
    </row>
    <row r="11" spans="1:14" x14ac:dyDescent="0.2">
      <c r="A11" s="33">
        <v>2014</v>
      </c>
      <c r="B11" s="34">
        <v>113.96550000000001</v>
      </c>
      <c r="C11" s="34">
        <v>89.646800000000013</v>
      </c>
      <c r="D11" s="34">
        <v>100.80405780000002</v>
      </c>
      <c r="E11" s="34">
        <v>64.777699999999996</v>
      </c>
      <c r="F11" s="34">
        <v>37.577185</v>
      </c>
      <c r="G11" s="34">
        <v>42.377100000000006</v>
      </c>
      <c r="H11" s="34">
        <v>151.14965399999997</v>
      </c>
      <c r="I11" s="34">
        <v>49.642000000000003</v>
      </c>
      <c r="J11" s="34">
        <v>205.15969999999999</v>
      </c>
      <c r="K11" s="34">
        <v>61.198570000000011</v>
      </c>
      <c r="L11" s="34">
        <v>22.657</v>
      </c>
      <c r="M11" s="34">
        <v>3</v>
      </c>
    </row>
    <row r="12" spans="1:14" x14ac:dyDescent="0.2">
      <c r="A12" s="33">
        <v>2013</v>
      </c>
      <c r="B12" s="34">
        <v>33.421300000000002</v>
      </c>
      <c r="C12" s="34">
        <v>54.616500000000002</v>
      </c>
      <c r="D12" s="34">
        <v>28.745200000000004</v>
      </c>
      <c r="E12" s="34">
        <v>166.53899999999999</v>
      </c>
      <c r="F12" s="34">
        <v>38.584499999999998</v>
      </c>
      <c r="G12" s="34">
        <v>22.2075</v>
      </c>
      <c r="H12" s="34">
        <v>84.237222999999986</v>
      </c>
      <c r="I12" s="34">
        <v>34.160299999999999</v>
      </c>
      <c r="J12" s="34">
        <v>74.225700000000003</v>
      </c>
      <c r="K12" s="34">
        <v>83.663644999999988</v>
      </c>
      <c r="L12" s="34">
        <v>40.210820900000002</v>
      </c>
      <c r="M12" s="34">
        <v>25.467500000000001</v>
      </c>
    </row>
    <row r="13" spans="1:14" x14ac:dyDescent="0.2">
      <c r="A13" s="33">
        <v>2012</v>
      </c>
      <c r="B13" s="34">
        <v>114.9555</v>
      </c>
      <c r="C13" s="34">
        <v>73.830999999999989</v>
      </c>
      <c r="D13" s="34">
        <v>54.128804999999993</v>
      </c>
      <c r="E13" s="34">
        <v>120.68600000000001</v>
      </c>
      <c r="F13" s="34">
        <v>35.782500000000013</v>
      </c>
      <c r="G13" s="34">
        <v>33.339399999999998</v>
      </c>
      <c r="H13" s="34">
        <v>47.392900000000004</v>
      </c>
      <c r="I13" s="34">
        <v>30.466800000000003</v>
      </c>
      <c r="J13" s="34">
        <v>29.340800000000002</v>
      </c>
      <c r="K13" s="34">
        <v>55.753045000000007</v>
      </c>
      <c r="L13" s="34">
        <v>45.591307999999998</v>
      </c>
      <c r="M13" s="34">
        <v>9.1529999999999987</v>
      </c>
    </row>
    <row r="14" spans="1:14" x14ac:dyDescent="0.2">
      <c r="A14" s="33">
        <v>2011</v>
      </c>
      <c r="B14" s="34">
        <v>27.014999999999997</v>
      </c>
      <c r="C14" s="34">
        <v>47.014209999999999</v>
      </c>
      <c r="D14" s="34">
        <v>58.346400000000003</v>
      </c>
      <c r="E14" s="34">
        <v>108.4153</v>
      </c>
      <c r="F14" s="34">
        <v>32.008399999999995</v>
      </c>
      <c r="G14" s="34">
        <v>31.336599999999997</v>
      </c>
      <c r="H14" s="34">
        <v>60.287899999999993</v>
      </c>
      <c r="I14" s="34">
        <v>45.674100000000003</v>
      </c>
      <c r="J14" s="34">
        <v>29.3992</v>
      </c>
      <c r="K14" s="34">
        <v>45.529164999999999</v>
      </c>
      <c r="L14" s="34">
        <v>89.425500000000014</v>
      </c>
      <c r="M14" s="34">
        <v>0</v>
      </c>
    </row>
    <row r="15" spans="1:14" x14ac:dyDescent="0.2">
      <c r="A15" s="33">
        <v>2010</v>
      </c>
      <c r="B15" s="34">
        <v>69.357200000000006</v>
      </c>
      <c r="C15" s="34">
        <v>32.315359999999998</v>
      </c>
      <c r="D15" s="34">
        <v>37.822999999999993</v>
      </c>
      <c r="E15" s="34">
        <v>49.709500000000006</v>
      </c>
      <c r="F15" s="34">
        <v>43.206100000000013</v>
      </c>
      <c r="G15" s="34">
        <v>41.870000000000005</v>
      </c>
      <c r="H15" s="34">
        <v>27.423099999999998</v>
      </c>
      <c r="I15" s="34">
        <v>44.850785000000002</v>
      </c>
      <c r="J15" s="34">
        <v>31.855999999999998</v>
      </c>
      <c r="K15" s="34">
        <v>16.580199999999998</v>
      </c>
      <c r="L15" s="34">
        <v>17.915822800000001</v>
      </c>
      <c r="M15" s="34">
        <v>4.8769999999999998</v>
      </c>
    </row>
    <row r="16" spans="1:14" x14ac:dyDescent="0.2">
      <c r="A16" s="33">
        <v>2009</v>
      </c>
      <c r="B16" s="34">
        <v>15.940999999999999</v>
      </c>
      <c r="C16" s="34">
        <v>108.16047649999999</v>
      </c>
      <c r="D16" s="34">
        <v>15.333</v>
      </c>
      <c r="E16" s="34">
        <v>29.433</v>
      </c>
      <c r="F16" s="34">
        <v>32.016000000000005</v>
      </c>
      <c r="G16" s="34">
        <v>19.880499999999998</v>
      </c>
      <c r="H16" s="34">
        <v>26.4304372</v>
      </c>
      <c r="I16" s="34">
        <v>27.53473</v>
      </c>
      <c r="J16" s="34">
        <v>17.856499999999997</v>
      </c>
      <c r="K16" s="34">
        <v>19.242000000000001</v>
      </c>
      <c r="L16" s="34">
        <v>9.0726000000000013</v>
      </c>
      <c r="M16" s="34">
        <v>0</v>
      </c>
    </row>
    <row r="20" spans="1:14" x14ac:dyDescent="0.2">
      <c r="A20" s="5" t="s">
        <v>1200</v>
      </c>
      <c r="B20" s="35">
        <f>SUM(B21:B25)</f>
        <v>214.74709336175974</v>
      </c>
      <c r="C20" s="35">
        <f>SUM(C21:C25)</f>
        <v>297.838817414375</v>
      </c>
      <c r="D20" s="35">
        <f>SUM(D21:D25)</f>
        <v>190.06659744008755</v>
      </c>
      <c r="E20" s="35">
        <f>SUM(E21:E25)</f>
        <v>128.47906746310002</v>
      </c>
      <c r="F20" s="35">
        <f>SUM(F21:F25)</f>
        <v>133.60261745071878</v>
      </c>
      <c r="G20" s="35">
        <f>SUM(G21:G25)</f>
        <v>194.13114670104184</v>
      </c>
      <c r="H20" s="35">
        <f>SUM(H21:H25)</f>
        <v>210.66103189244777</v>
      </c>
      <c r="I20" s="35">
        <f>SUM(I21:I25)</f>
        <v>98.869016368124989</v>
      </c>
      <c r="J20" s="35">
        <f>SUM(J21:J25)</f>
        <v>130.88161217136246</v>
      </c>
      <c r="K20" s="35">
        <f>SUM(K21:K25)</f>
        <v>334.79863531729995</v>
      </c>
      <c r="L20" s="36">
        <f>SUM(L21:L25)</f>
        <v>153.53055178840003</v>
      </c>
      <c r="M20" s="36">
        <f>SUM(M21:M25)</f>
        <v>6.0445258484232856</v>
      </c>
      <c r="N20" s="11">
        <f>SUM(B20:K20)</f>
        <v>1934.0756355803178</v>
      </c>
    </row>
    <row r="21" spans="1:14" x14ac:dyDescent="0.2">
      <c r="A21" s="37">
        <v>0.95</v>
      </c>
      <c r="B21" s="11">
        <f>$A21*B6</f>
        <v>201.64693444999997</v>
      </c>
      <c r="C21" s="11">
        <f t="shared" ref="C21:M21" si="0">$A21*C6</f>
        <v>287.00610834999998</v>
      </c>
      <c r="D21" s="11">
        <f t="shared" si="0"/>
        <v>184.1108265</v>
      </c>
      <c r="E21" s="11">
        <f t="shared" si="0"/>
        <v>120.37252305000001</v>
      </c>
      <c r="F21" s="11">
        <f t="shared" si="0"/>
        <v>129.41591571500004</v>
      </c>
      <c r="G21" s="11">
        <f t="shared" si="0"/>
        <v>192.1717779</v>
      </c>
      <c r="H21" s="11">
        <f t="shared" si="0"/>
        <v>203.90675074999999</v>
      </c>
      <c r="I21" s="11">
        <f t="shared" si="0"/>
        <v>92.175444799999994</v>
      </c>
      <c r="J21" s="11">
        <f t="shared" si="0"/>
        <v>124.95487844999997</v>
      </c>
      <c r="K21" s="11">
        <f t="shared" si="0"/>
        <v>327.09016533999994</v>
      </c>
      <c r="L21" s="11">
        <f t="shared" si="0"/>
        <v>147.50857100000002</v>
      </c>
      <c r="M21" s="11">
        <f t="shared" si="0"/>
        <v>0</v>
      </c>
      <c r="N21" s="45">
        <f>$N$3-N20</f>
        <v>-190.482530095318</v>
      </c>
    </row>
    <row r="22" spans="1:14" x14ac:dyDescent="0.2">
      <c r="A22" s="37">
        <v>4.7500000000000042E-2</v>
      </c>
      <c r="B22" s="11">
        <f t="shared" ref="B22:M25" si="1">$A22*B7</f>
        <v>12.643326750000011</v>
      </c>
      <c r="C22" s="11">
        <f t="shared" si="1"/>
        <v>10.591787500000009</v>
      </c>
      <c r="D22" s="11">
        <f t="shared" si="1"/>
        <v>5.3396350750000057</v>
      </c>
      <c r="E22" s="11">
        <f t="shared" si="1"/>
        <v>7.8143981375000084</v>
      </c>
      <c r="F22" s="11">
        <f t="shared" si="1"/>
        <v>3.908098965750002</v>
      </c>
      <c r="G22" s="11">
        <f t="shared" si="1"/>
        <v>1.7790365000000017</v>
      </c>
      <c r="H22" s="11">
        <f t="shared" si="1"/>
        <v>6.1346962500000037</v>
      </c>
      <c r="I22" s="11">
        <f t="shared" si="1"/>
        <v>6.2872092500000054</v>
      </c>
      <c r="J22" s="11">
        <f t="shared" si="1"/>
        <v>5.5309033725000045</v>
      </c>
      <c r="K22" s="11">
        <f t="shared" si="1"/>
        <v>7.3432467775000072</v>
      </c>
      <c r="L22" s="11">
        <f t="shared" si="1"/>
        <v>5.8582548950000062</v>
      </c>
      <c r="M22" s="11">
        <f t="shared" si="1"/>
        <v>5.6749160686625055</v>
      </c>
    </row>
    <row r="23" spans="1:14" x14ac:dyDescent="0.2">
      <c r="A23" s="37">
        <v>2.3750000000000038E-3</v>
      </c>
      <c r="B23" s="11">
        <f t="shared" si="1"/>
        <v>0.44598035000000075</v>
      </c>
      <c r="C23" s="11">
        <f t="shared" si="1"/>
        <v>0.22996056250000038</v>
      </c>
      <c r="D23" s="11">
        <f t="shared" si="1"/>
        <v>0.59729259797500101</v>
      </c>
      <c r="E23" s="11">
        <f t="shared" si="1"/>
        <v>0.28171492018750049</v>
      </c>
      <c r="F23" s="11">
        <f t="shared" si="1"/>
        <v>0.26953894000000045</v>
      </c>
      <c r="G23" s="11">
        <f t="shared" si="1"/>
        <v>0.15413655000000023</v>
      </c>
      <c r="H23" s="11">
        <f t="shared" si="1"/>
        <v>0.60950569537500099</v>
      </c>
      <c r="I23" s="11">
        <f t="shared" si="1"/>
        <v>0.38903307500000067</v>
      </c>
      <c r="J23" s="11">
        <f t="shared" si="1"/>
        <v>0.38814910000000069</v>
      </c>
      <c r="K23" s="11">
        <f t="shared" si="1"/>
        <v>0.35800894875000061</v>
      </c>
      <c r="L23" s="11">
        <f t="shared" si="1"/>
        <v>0.16011941250000025</v>
      </c>
      <c r="M23" s="11">
        <f t="shared" si="1"/>
        <v>0.34347029125000061</v>
      </c>
    </row>
    <row r="24" spans="1:14" x14ac:dyDescent="0.2">
      <c r="A24" s="37">
        <v>1.1875000000000031E-4</v>
      </c>
      <c r="B24" s="11">
        <f t="shared" si="1"/>
        <v>8.6444300000000224E-3</v>
      </c>
      <c r="C24" s="11">
        <f t="shared" si="1"/>
        <v>1.0350962500000029E-2</v>
      </c>
      <c r="D24" s="11">
        <f t="shared" si="1"/>
        <v>1.8272458175000051E-2</v>
      </c>
      <c r="E24" s="11">
        <f t="shared" si="1"/>
        <v>1.0256071037500028E-2</v>
      </c>
      <c r="F24" s="11">
        <f t="shared" si="1"/>
        <v>8.2924793437500182E-3</v>
      </c>
      <c r="G24" s="11">
        <f t="shared" si="1"/>
        <v>2.5626428148750071E-2</v>
      </c>
      <c r="H24" s="11">
        <f t="shared" si="1"/>
        <v>9.6392099125000245E-3</v>
      </c>
      <c r="I24" s="11">
        <f t="shared" si="1"/>
        <v>1.6840899375000041E-2</v>
      </c>
      <c r="J24" s="11">
        <f t="shared" si="1"/>
        <v>7.4150257375000198E-3</v>
      </c>
      <c r="K24" s="11">
        <f t="shared" si="1"/>
        <v>6.8160742500000182E-3</v>
      </c>
      <c r="L24" s="11">
        <f t="shared" si="1"/>
        <v>3.2643781250000087E-3</v>
      </c>
      <c r="M24" s="11">
        <f t="shared" si="1"/>
        <v>2.5057427260781317E-2</v>
      </c>
    </row>
    <row r="25" spans="1:14" x14ac:dyDescent="0.2">
      <c r="A25" s="37">
        <v>6.2499999999854339E-6</v>
      </c>
      <c r="B25" s="11">
        <f>$A25*B10</f>
        <v>2.2073817597448551E-3</v>
      </c>
      <c r="C25" s="11">
        <f t="shared" ref="C25:M25" si="2">$A25*C10</f>
        <v>6.1003937499857824E-4</v>
      </c>
      <c r="D25" s="11">
        <f t="shared" si="2"/>
        <v>5.7080893749866964E-4</v>
      </c>
      <c r="E25" s="11">
        <f t="shared" si="2"/>
        <v>1.7528437499959146E-4</v>
      </c>
      <c r="F25" s="11">
        <f t="shared" si="2"/>
        <v>7.7135062499820235E-4</v>
      </c>
      <c r="G25" s="11">
        <f t="shared" si="2"/>
        <v>5.6932289312367314E-4</v>
      </c>
      <c r="H25" s="11">
        <f t="shared" si="2"/>
        <v>4.399871602927246E-4</v>
      </c>
      <c r="I25" s="11">
        <f t="shared" si="2"/>
        <v>4.8834374999886187E-4</v>
      </c>
      <c r="J25" s="11">
        <f t="shared" si="2"/>
        <v>2.6622312499937956E-4</v>
      </c>
      <c r="K25" s="11">
        <f t="shared" si="2"/>
        <v>3.9817679999907201E-4</v>
      </c>
      <c r="L25" s="11">
        <f t="shared" si="2"/>
        <v>3.4210277499920267E-4</v>
      </c>
      <c r="M25" s="11">
        <f t="shared" si="2"/>
        <v>1.0820612499974781E-3</v>
      </c>
    </row>
    <row r="26" spans="1:14" x14ac:dyDescent="0.2">
      <c r="A26" s="37"/>
    </row>
    <row r="27" spans="1:14" x14ac:dyDescent="0.2">
      <c r="A27" s="5" t="s">
        <v>1200</v>
      </c>
      <c r="B27" s="35">
        <f>SUM(B28:B32)</f>
        <v>216.78057948815598</v>
      </c>
      <c r="C27" s="35">
        <f>SUM(C28:C32)</f>
        <v>292.92881323</v>
      </c>
      <c r="D27" s="35">
        <f>SUM(D28:D32)</f>
        <v>186.9490298236</v>
      </c>
      <c r="E27" s="35">
        <f>SUM(E28:E32)</f>
        <v>129.99144119910002</v>
      </c>
      <c r="F27" s="35">
        <f>SUM(F28:F32)</f>
        <v>131.10597141750003</v>
      </c>
      <c r="G27" s="35">
        <f>SUM(G28:G32)</f>
        <v>186.21570671646995</v>
      </c>
      <c r="H27" s="35">
        <f>SUM(H28:H32)</f>
        <v>207.18825215216469</v>
      </c>
      <c r="I27" s="35">
        <f>SUM(I28:I32)</f>
        <v>100.84639298999998</v>
      </c>
      <c r="J27" s="35">
        <f>SUM(J28:J32)</f>
        <v>130.38925074979997</v>
      </c>
      <c r="K27" s="35">
        <f>SUM(K28:K32)</f>
        <v>325.20310867680001</v>
      </c>
      <c r="L27" s="36">
        <f>SUM(L28:L32)</f>
        <v>151.48179587440001</v>
      </c>
      <c r="M27" s="36">
        <f>SUM(M28:M32)</f>
        <v>12.261266083547495</v>
      </c>
      <c r="N27" s="11">
        <f>SUM(B27:K27)</f>
        <v>1907.5985464435903</v>
      </c>
    </row>
    <row r="28" spans="1:14" x14ac:dyDescent="0.2">
      <c r="A28" s="44">
        <v>0.9</v>
      </c>
      <c r="B28" s="11">
        <f>$A28*B6</f>
        <v>191.03393790000001</v>
      </c>
      <c r="C28" s="11">
        <f t="shared" ref="C28:M28" si="3">$A28*C6</f>
        <v>271.90052370000001</v>
      </c>
      <c r="D28" s="11">
        <f t="shared" si="3"/>
        <v>174.420783</v>
      </c>
      <c r="E28" s="11">
        <f t="shared" si="3"/>
        <v>114.03712710000002</v>
      </c>
      <c r="F28" s="11">
        <f t="shared" si="3"/>
        <v>122.60455173000005</v>
      </c>
      <c r="G28" s="11">
        <f t="shared" si="3"/>
        <v>182.0574738</v>
      </c>
      <c r="H28" s="11">
        <f t="shared" si="3"/>
        <v>193.17481649999999</v>
      </c>
      <c r="I28" s="11">
        <f t="shared" si="3"/>
        <v>87.324105599999996</v>
      </c>
      <c r="J28" s="11">
        <f t="shared" si="3"/>
        <v>118.37830589999999</v>
      </c>
      <c r="K28" s="11">
        <f t="shared" si="3"/>
        <v>309.87489347999997</v>
      </c>
      <c r="L28" s="11">
        <f t="shared" si="3"/>
        <v>139.74496200000002</v>
      </c>
      <c r="M28" s="11">
        <f t="shared" si="3"/>
        <v>0</v>
      </c>
      <c r="N28" s="45">
        <f>$N$3-N27</f>
        <v>-164.0054409585905</v>
      </c>
    </row>
    <row r="29" spans="1:14" x14ac:dyDescent="0.2">
      <c r="A29" s="44">
        <v>8.9999999999999983E-2</v>
      </c>
      <c r="B29" s="11">
        <f t="shared" ref="B29:M32" si="4">$A29*B7</f>
        <v>23.955776999999994</v>
      </c>
      <c r="C29" s="11">
        <f t="shared" ref="C29:M29" si="5">$A29*C7</f>
        <v>20.068649999999998</v>
      </c>
      <c r="D29" s="11">
        <f t="shared" si="5"/>
        <v>10.1172033</v>
      </c>
      <c r="E29" s="11">
        <f t="shared" si="5"/>
        <v>14.80622805</v>
      </c>
      <c r="F29" s="11">
        <f t="shared" si="5"/>
        <v>7.404819092999996</v>
      </c>
      <c r="G29" s="11">
        <f t="shared" si="5"/>
        <v>3.3708059999999995</v>
      </c>
      <c r="H29" s="11">
        <f t="shared" si="5"/>
        <v>11.623634999999995</v>
      </c>
      <c r="I29" s="11">
        <f t="shared" si="5"/>
        <v>11.912606999999998</v>
      </c>
      <c r="J29" s="11">
        <f t="shared" si="5"/>
        <v>10.479606389999997</v>
      </c>
      <c r="K29" s="11">
        <f t="shared" si="5"/>
        <v>13.913520209999998</v>
      </c>
      <c r="L29" s="11">
        <f t="shared" si="5"/>
        <v>11.09985138</v>
      </c>
      <c r="M29" s="11">
        <f t="shared" si="5"/>
        <v>10.752472551149998</v>
      </c>
    </row>
    <row r="30" spans="1:14" x14ac:dyDescent="0.2">
      <c r="A30" s="44">
        <v>8.9999999999999959E-3</v>
      </c>
      <c r="B30" s="11">
        <f t="shared" si="4"/>
        <v>1.6900307999999993</v>
      </c>
      <c r="C30" s="11">
        <f t="shared" ref="C30:M30" si="6">$A30*C8</f>
        <v>0.87142949999999963</v>
      </c>
      <c r="D30" s="11">
        <f t="shared" si="6"/>
        <v>2.2634245817999989</v>
      </c>
      <c r="E30" s="11">
        <f t="shared" si="6"/>
        <v>1.0675512764999997</v>
      </c>
      <c r="F30" s="11">
        <f t="shared" si="6"/>
        <v>1.0214107199999996</v>
      </c>
      <c r="G30" s="11">
        <f t="shared" si="6"/>
        <v>0.58409639999999963</v>
      </c>
      <c r="H30" s="11">
        <f t="shared" si="6"/>
        <v>2.3097057929999991</v>
      </c>
      <c r="I30" s="11">
        <f t="shared" si="6"/>
        <v>1.4742305999999994</v>
      </c>
      <c r="J30" s="11">
        <f t="shared" si="6"/>
        <v>1.4708807999999995</v>
      </c>
      <c r="K30" s="11">
        <f t="shared" si="6"/>
        <v>1.3566654899999995</v>
      </c>
      <c r="L30" s="11">
        <f t="shared" si="6"/>
        <v>0.60676829999999971</v>
      </c>
      <c r="M30" s="11">
        <f t="shared" si="6"/>
        <v>1.3015716299999995</v>
      </c>
    </row>
    <row r="31" spans="1:14" x14ac:dyDescent="0.2">
      <c r="A31" s="44">
        <v>8.9999999999999943E-4</v>
      </c>
      <c r="B31" s="11">
        <f t="shared" si="4"/>
        <v>6.5515679999999951E-2</v>
      </c>
      <c r="C31" s="11">
        <f t="shared" ref="C31:M31" si="7">$A31*C9</f>
        <v>7.8449399999999961E-2</v>
      </c>
      <c r="D31" s="11">
        <f t="shared" si="7"/>
        <v>0.13848599879999995</v>
      </c>
      <c r="E31" s="11">
        <f t="shared" si="7"/>
        <v>7.7730222599999954E-2</v>
      </c>
      <c r="F31" s="11">
        <f t="shared" si="7"/>
        <v>6.2848264499999945E-2</v>
      </c>
      <c r="G31" s="11">
        <f t="shared" si="7"/>
        <v>0.19422135017999989</v>
      </c>
      <c r="H31" s="11">
        <f t="shared" si="7"/>
        <v>7.3055064599999942E-2</v>
      </c>
      <c r="I31" s="11">
        <f t="shared" si="7"/>
        <v>0.1276362899999999</v>
      </c>
      <c r="J31" s="11">
        <f t="shared" si="7"/>
        <v>5.6198089799999969E-2</v>
      </c>
      <c r="K31" s="11">
        <f t="shared" si="7"/>
        <v>5.165866799999997E-2</v>
      </c>
      <c r="L31" s="11">
        <f t="shared" si="7"/>
        <v>2.4740549999999983E-2</v>
      </c>
      <c r="M31" s="11">
        <f t="shared" si="7"/>
        <v>0.18990892239749987</v>
      </c>
    </row>
    <row r="32" spans="1:14" x14ac:dyDescent="0.2">
      <c r="A32" s="44">
        <v>9.9999999999988987E-5</v>
      </c>
      <c r="B32" s="11">
        <f t="shared" si="4"/>
        <v>3.5318108155996106E-2</v>
      </c>
      <c r="C32" s="11">
        <f t="shared" ref="C32:M32" si="8">$A32*C10</f>
        <v>9.7606299999989238E-3</v>
      </c>
      <c r="D32" s="11">
        <f t="shared" si="8"/>
        <v>9.1329429999989931E-3</v>
      </c>
      <c r="E32" s="11">
        <f t="shared" si="8"/>
        <v>2.8045499999996906E-3</v>
      </c>
      <c r="F32" s="11">
        <f t="shared" si="8"/>
        <v>1.2341609999998641E-2</v>
      </c>
      <c r="G32" s="11">
        <f t="shared" si="8"/>
        <v>9.1091662899989972E-3</v>
      </c>
      <c r="H32" s="11">
        <f t="shared" si="8"/>
        <v>7.0397945646992243E-3</v>
      </c>
      <c r="I32" s="11">
        <f t="shared" si="8"/>
        <v>7.8134999999991406E-3</v>
      </c>
      <c r="J32" s="11">
        <f t="shared" si="8"/>
        <v>4.2595699999995306E-3</v>
      </c>
      <c r="K32" s="11">
        <f t="shared" si="8"/>
        <v>6.370828799999298E-3</v>
      </c>
      <c r="L32" s="11">
        <f t="shared" si="8"/>
        <v>5.4736443999993971E-3</v>
      </c>
      <c r="M32" s="11">
        <f t="shared" si="8"/>
        <v>1.731297999999809E-2</v>
      </c>
    </row>
    <row r="33" spans="1:14" x14ac:dyDescent="0.2">
      <c r="A33" s="3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4" x14ac:dyDescent="0.2">
      <c r="A34" s="5" t="s">
        <v>1200</v>
      </c>
      <c r="B34" s="35">
        <f>SUM(B35:B39)</f>
        <v>218.33723670253971</v>
      </c>
      <c r="C34" s="35">
        <f>SUM(C35:C39)</f>
        <v>287.37678488937502</v>
      </c>
      <c r="D34" s="35">
        <f>SUM(D35:D39)</f>
        <v>184.36088105643751</v>
      </c>
      <c r="E34" s="35">
        <f>SUM(E35:E39)</f>
        <v>131.20773046897503</v>
      </c>
      <c r="F34" s="35">
        <f>SUM(F35:F39)</f>
        <v>128.7166541504688</v>
      </c>
      <c r="G34" s="35">
        <f>SUM(G35:G39)</f>
        <v>178.62487875804186</v>
      </c>
      <c r="H34" s="35">
        <f>SUM(H35:H39)</f>
        <v>204.08632528852127</v>
      </c>
      <c r="I34" s="35">
        <f>SUM(I35:I39)</f>
        <v>102.928096193125</v>
      </c>
      <c r="J34" s="35">
        <f>SUM(J35:J39)</f>
        <v>129.9741595868625</v>
      </c>
      <c r="K34" s="35">
        <f>SUM(K35:K39)</f>
        <v>315.45027040879995</v>
      </c>
      <c r="L34" s="36">
        <f>SUM(L35:L39)</f>
        <v>149.10209592040002</v>
      </c>
      <c r="M34" s="36">
        <f>SUM(M35:M39)</f>
        <v>18.69149081260452</v>
      </c>
      <c r="N34" s="11">
        <f>SUM(B34:K34)</f>
        <v>1881.0630175031465</v>
      </c>
    </row>
    <row r="35" spans="1:14" x14ac:dyDescent="0.2">
      <c r="A35" s="11">
        <v>0.85</v>
      </c>
      <c r="B35" s="11">
        <f>$A35*B6</f>
        <v>180.42094134999999</v>
      </c>
      <c r="C35" s="11">
        <f t="shared" ref="C35:M35" si="9">$A35*C6</f>
        <v>256.79493904999998</v>
      </c>
      <c r="D35" s="11">
        <f t="shared" si="9"/>
        <v>164.7307395</v>
      </c>
      <c r="E35" s="11">
        <f t="shared" si="9"/>
        <v>107.70173115000001</v>
      </c>
      <c r="F35" s="11">
        <f t="shared" si="9"/>
        <v>115.79318774500004</v>
      </c>
      <c r="G35" s="11">
        <f t="shared" si="9"/>
        <v>171.9431697</v>
      </c>
      <c r="H35" s="11">
        <f t="shared" si="9"/>
        <v>182.44288224999997</v>
      </c>
      <c r="I35" s="11">
        <f t="shared" si="9"/>
        <v>82.472766399999998</v>
      </c>
      <c r="J35" s="11">
        <f t="shared" si="9"/>
        <v>111.80173334999998</v>
      </c>
      <c r="K35" s="11">
        <f t="shared" si="9"/>
        <v>292.65962162</v>
      </c>
      <c r="L35" s="11">
        <f t="shared" si="9"/>
        <v>131.98135300000001</v>
      </c>
      <c r="M35" s="11">
        <f t="shared" si="9"/>
        <v>0</v>
      </c>
      <c r="N35" s="45">
        <f>$N$3-N34</f>
        <v>-137.46991201814672</v>
      </c>
    </row>
    <row r="36" spans="1:14" x14ac:dyDescent="0.2">
      <c r="A36" s="11">
        <v>0.1275</v>
      </c>
      <c r="B36" s="11">
        <f t="shared" ref="B36:M39" si="10">$A36*B7</f>
        <v>33.93735075</v>
      </c>
      <c r="C36" s="11">
        <f t="shared" si="10"/>
        <v>28.430587500000001</v>
      </c>
      <c r="D36" s="11">
        <f t="shared" si="10"/>
        <v>14.332704675000002</v>
      </c>
      <c r="E36" s="11">
        <f t="shared" si="10"/>
        <v>20.975489737500002</v>
      </c>
      <c r="F36" s="11">
        <f t="shared" si="10"/>
        <v>10.490160381749996</v>
      </c>
      <c r="G36" s="11">
        <f t="shared" si="10"/>
        <v>4.7753085000000004</v>
      </c>
      <c r="H36" s="11">
        <f t="shared" si="10"/>
        <v>16.466816249999997</v>
      </c>
      <c r="I36" s="11">
        <f t="shared" si="10"/>
        <v>16.87619325</v>
      </c>
      <c r="J36" s="11">
        <f t="shared" si="10"/>
        <v>14.846109052499999</v>
      </c>
      <c r="K36" s="11">
        <f t="shared" si="10"/>
        <v>19.710820297500003</v>
      </c>
      <c r="L36" s="11">
        <f t="shared" si="10"/>
        <v>15.724789455000003</v>
      </c>
      <c r="M36" s="11">
        <f t="shared" si="10"/>
        <v>15.2326694474625</v>
      </c>
    </row>
    <row r="37" spans="1:14" x14ac:dyDescent="0.2">
      <c r="A37" s="11">
        <v>1.9125000000000003E-2</v>
      </c>
      <c r="B37" s="11">
        <f t="shared" si="10"/>
        <v>3.5913154500000006</v>
      </c>
      <c r="C37" s="11">
        <f t="shared" si="10"/>
        <v>1.8517876875000003</v>
      </c>
      <c r="D37" s="11">
        <f t="shared" si="10"/>
        <v>4.8097772363250009</v>
      </c>
      <c r="E37" s="11">
        <f t="shared" si="10"/>
        <v>2.2685464625625009</v>
      </c>
      <c r="F37" s="11">
        <f t="shared" si="10"/>
        <v>2.1704977800000003</v>
      </c>
      <c r="G37" s="11">
        <f t="shared" si="10"/>
        <v>1.2412048500000001</v>
      </c>
      <c r="H37" s="11">
        <f t="shared" si="10"/>
        <v>4.9081248101250008</v>
      </c>
      <c r="I37" s="11">
        <f t="shared" si="10"/>
        <v>3.1327400250000008</v>
      </c>
      <c r="J37" s="11">
        <f t="shared" si="10"/>
        <v>3.1256217000000008</v>
      </c>
      <c r="K37" s="11">
        <f t="shared" si="10"/>
        <v>2.8829141662500004</v>
      </c>
      <c r="L37" s="11">
        <f t="shared" si="10"/>
        <v>1.2893826375000002</v>
      </c>
      <c r="M37" s="11">
        <f t="shared" si="10"/>
        <v>2.765839713750001</v>
      </c>
    </row>
    <row r="38" spans="1:14" x14ac:dyDescent="0.2">
      <c r="A38" s="11">
        <v>2.8687500000000011E-3</v>
      </c>
      <c r="B38" s="11">
        <f t="shared" si="10"/>
        <v>0.20883123000000006</v>
      </c>
      <c r="C38" s="11">
        <f t="shared" si="10"/>
        <v>0.2500574625000001</v>
      </c>
      <c r="D38" s="11">
        <f t="shared" si="10"/>
        <v>0.44142412117500024</v>
      </c>
      <c r="E38" s="11">
        <f t="shared" si="10"/>
        <v>0.24776508453750012</v>
      </c>
      <c r="F38" s="11">
        <f t="shared" si="10"/>
        <v>0.20032884309375001</v>
      </c>
      <c r="G38" s="11">
        <f t="shared" si="10"/>
        <v>0.61908055369875026</v>
      </c>
      <c r="H38" s="11">
        <f t="shared" si="10"/>
        <v>0.23286301841250007</v>
      </c>
      <c r="I38" s="11">
        <f t="shared" si="10"/>
        <v>0.4068406743750001</v>
      </c>
      <c r="J38" s="11">
        <f t="shared" si="10"/>
        <v>0.17913141123750007</v>
      </c>
      <c r="K38" s="11">
        <f t="shared" si="10"/>
        <v>0.16466200425000008</v>
      </c>
      <c r="L38" s="11">
        <f t="shared" si="10"/>
        <v>7.8860503125000023E-2</v>
      </c>
      <c r="M38" s="11">
        <f t="shared" si="10"/>
        <v>0.60533469014203145</v>
      </c>
    </row>
    <row r="39" spans="1:14" x14ac:dyDescent="0.2">
      <c r="A39" s="11">
        <v>5.0624999999993037E-4</v>
      </c>
      <c r="B39" s="11">
        <f t="shared" si="10"/>
        <v>0.17879792253972537</v>
      </c>
      <c r="C39" s="11">
        <f t="shared" si="10"/>
        <v>4.9413189374993199E-2</v>
      </c>
      <c r="D39" s="11">
        <f t="shared" si="10"/>
        <v>4.6235523937493632E-2</v>
      </c>
      <c r="E39" s="11">
        <f t="shared" si="10"/>
        <v>1.4198034374998045E-2</v>
      </c>
      <c r="F39" s="11">
        <f t="shared" si="10"/>
        <v>6.2479400624991403E-2</v>
      </c>
      <c r="G39" s="11">
        <f t="shared" si="10"/>
        <v>4.6115154343118657E-2</v>
      </c>
      <c r="H39" s="11">
        <f t="shared" si="10"/>
        <v>3.5638959983788847E-2</v>
      </c>
      <c r="I39" s="11">
        <f t="shared" si="10"/>
        <v>3.955584374999456E-2</v>
      </c>
      <c r="J39" s="11">
        <f t="shared" si="10"/>
        <v>2.1564073124997033E-2</v>
      </c>
      <c r="K39" s="11">
        <f t="shared" si="10"/>
        <v>3.2252320799995564E-2</v>
      </c>
      <c r="L39" s="11">
        <f t="shared" si="10"/>
        <v>2.7710324774996187E-2</v>
      </c>
      <c r="M39" s="11">
        <f t="shared" si="10"/>
        <v>8.7646961249987942E-2</v>
      </c>
    </row>
    <row r="40" spans="1:14" x14ac:dyDescent="0.2">
      <c r="A40" s="37"/>
    </row>
    <row r="41" spans="1:14" x14ac:dyDescent="0.2">
      <c r="A41" s="5" t="s">
        <v>1200</v>
      </c>
      <c r="B41" s="35">
        <f>SUM(B42:B46)</f>
        <v>219.43597021049601</v>
      </c>
      <c r="C41" s="35">
        <f>SUM(C42:C46)</f>
        <v>281.17940287999994</v>
      </c>
      <c r="D41" s="35">
        <f>SUM(D42:D46)</f>
        <v>182.20548345920002</v>
      </c>
      <c r="E41" s="35">
        <f>SUM(E42:E46)</f>
        <v>132.08187732160002</v>
      </c>
      <c r="F41" s="35">
        <f>SUM(F42:F46)</f>
        <v>126.42201590400005</v>
      </c>
      <c r="G41" s="35">
        <f>SUM(G42:G46)</f>
        <v>171.42507306192005</v>
      </c>
      <c r="H41" s="35">
        <f>SUM(H42:H46)</f>
        <v>201.21961465863518</v>
      </c>
      <c r="I41" s="35">
        <f>SUM(I42:I46)</f>
        <v>105.07375583999999</v>
      </c>
      <c r="J41" s="35">
        <f>SUM(J42:J46)</f>
        <v>129.55315454079997</v>
      </c>
      <c r="K41" s="35">
        <f>SUM(K42:K46)</f>
        <v>305.47248010879997</v>
      </c>
      <c r="L41" s="36">
        <f>SUM(L42:L46)</f>
        <v>146.37172263040003</v>
      </c>
      <c r="M41" s="36">
        <f>SUM(M42:M46)</f>
        <v>25.370788125760004</v>
      </c>
      <c r="N41" s="11">
        <f>SUM(B41:K41)</f>
        <v>1854.0688279854514</v>
      </c>
    </row>
    <row r="42" spans="1:14" x14ac:dyDescent="0.2">
      <c r="A42" s="11">
        <v>0.8</v>
      </c>
      <c r="B42" s="11">
        <f>$A42*B6</f>
        <v>169.8079448</v>
      </c>
      <c r="C42" s="11">
        <f t="shared" ref="C42:M42" si="11">$A42*C6</f>
        <v>241.68935440000001</v>
      </c>
      <c r="D42" s="11">
        <f t="shared" si="11"/>
        <v>155.04069600000003</v>
      </c>
      <c r="E42" s="11">
        <f t="shared" si="11"/>
        <v>101.36633520000002</v>
      </c>
      <c r="F42" s="11">
        <f t="shared" si="11"/>
        <v>108.98182376000005</v>
      </c>
      <c r="G42" s="11">
        <f t="shared" si="11"/>
        <v>161.8288656</v>
      </c>
      <c r="H42" s="11">
        <f t="shared" si="11"/>
        <v>171.710948</v>
      </c>
      <c r="I42" s="11">
        <f t="shared" si="11"/>
        <v>77.621427199999999</v>
      </c>
      <c r="J42" s="11">
        <f t="shared" si="11"/>
        <v>105.22516079999998</v>
      </c>
      <c r="K42" s="11">
        <f t="shared" si="11"/>
        <v>275.44434975999997</v>
      </c>
      <c r="L42" s="11">
        <f t="shared" si="11"/>
        <v>124.21774400000002</v>
      </c>
      <c r="M42" s="11">
        <f t="shared" si="11"/>
        <v>0</v>
      </c>
      <c r="N42" s="45">
        <f>$N$3-N41</f>
        <v>-110.47572250045164</v>
      </c>
    </row>
    <row r="43" spans="1:14" x14ac:dyDescent="0.2">
      <c r="A43" s="11">
        <v>0.15999999999999998</v>
      </c>
      <c r="B43" s="11">
        <f t="shared" ref="B43:M46" si="12">$A43*B7</f>
        <v>42.588047999999993</v>
      </c>
      <c r="C43" s="11">
        <f t="shared" si="12"/>
        <v>35.677599999999998</v>
      </c>
      <c r="D43" s="11">
        <f t="shared" si="12"/>
        <v>17.9861392</v>
      </c>
      <c r="E43" s="11">
        <f t="shared" si="12"/>
        <v>26.322183200000001</v>
      </c>
      <c r="F43" s="11">
        <f t="shared" si="12"/>
        <v>13.164122831999993</v>
      </c>
      <c r="G43" s="11">
        <f t="shared" si="12"/>
        <v>5.9925439999999996</v>
      </c>
      <c r="H43" s="11">
        <f t="shared" si="12"/>
        <v>20.664239999999992</v>
      </c>
      <c r="I43" s="11">
        <f t="shared" si="12"/>
        <v>21.177967999999996</v>
      </c>
      <c r="J43" s="11">
        <f t="shared" si="12"/>
        <v>18.630411359999997</v>
      </c>
      <c r="K43" s="11">
        <f t="shared" si="12"/>
        <v>24.735147039999998</v>
      </c>
      <c r="L43" s="11">
        <f t="shared" si="12"/>
        <v>19.733069120000003</v>
      </c>
      <c r="M43" s="11">
        <f t="shared" si="12"/>
        <v>19.115506757599999</v>
      </c>
    </row>
    <row r="44" spans="1:14" x14ac:dyDescent="0.2">
      <c r="A44" s="11">
        <v>3.1999999999999987E-2</v>
      </c>
      <c r="B44" s="11">
        <f t="shared" si="12"/>
        <v>6.0089983999999976</v>
      </c>
      <c r="C44" s="11">
        <f t="shared" si="12"/>
        <v>3.0984159999999989</v>
      </c>
      <c r="D44" s="11">
        <f t="shared" si="12"/>
        <v>8.0477318463999961</v>
      </c>
      <c r="E44" s="11">
        <f t="shared" si="12"/>
        <v>3.7957378719999992</v>
      </c>
      <c r="F44" s="11">
        <f t="shared" si="12"/>
        <v>3.6316825599999989</v>
      </c>
      <c r="G44" s="11">
        <f t="shared" si="12"/>
        <v>2.0767871999999987</v>
      </c>
      <c r="H44" s="11">
        <f t="shared" si="12"/>
        <v>8.2122872639999969</v>
      </c>
      <c r="I44" s="11">
        <f t="shared" si="12"/>
        <v>5.2417087999999978</v>
      </c>
      <c r="J44" s="11">
        <f t="shared" si="12"/>
        <v>5.2297983999999982</v>
      </c>
      <c r="K44" s="11">
        <f t="shared" si="12"/>
        <v>4.8236995199999981</v>
      </c>
      <c r="L44" s="11">
        <f t="shared" si="12"/>
        <v>2.1573983999999991</v>
      </c>
      <c r="M44" s="11">
        <f t="shared" si="12"/>
        <v>4.6278102399999987</v>
      </c>
    </row>
    <row r="45" spans="1:14" x14ac:dyDescent="0.2">
      <c r="A45" s="11">
        <v>6.399999999999996E-3</v>
      </c>
      <c r="B45" s="11">
        <f t="shared" si="12"/>
        <v>0.46588927999999968</v>
      </c>
      <c r="C45" s="11">
        <f t="shared" si="12"/>
        <v>0.55786239999999976</v>
      </c>
      <c r="D45" s="11">
        <f t="shared" si="12"/>
        <v>0.98478932479999959</v>
      </c>
      <c r="E45" s="11">
        <f t="shared" si="12"/>
        <v>0.55274824959999969</v>
      </c>
      <c r="F45" s="11">
        <f t="shared" si="12"/>
        <v>0.44692099199999957</v>
      </c>
      <c r="G45" s="11">
        <f t="shared" si="12"/>
        <v>1.3811296012799992</v>
      </c>
      <c r="H45" s="11">
        <f t="shared" si="12"/>
        <v>0.51950268159999968</v>
      </c>
      <c r="I45" s="11">
        <f t="shared" si="12"/>
        <v>0.90763583999999931</v>
      </c>
      <c r="J45" s="11">
        <f t="shared" si="12"/>
        <v>0.39963086079999977</v>
      </c>
      <c r="K45" s="11">
        <f t="shared" si="12"/>
        <v>0.36735052799999979</v>
      </c>
      <c r="L45" s="11">
        <f t="shared" si="12"/>
        <v>0.17593279999999989</v>
      </c>
      <c r="M45" s="11">
        <f t="shared" si="12"/>
        <v>1.3504634481599991</v>
      </c>
    </row>
    <row r="46" spans="1:14" x14ac:dyDescent="0.2">
      <c r="A46" s="11">
        <v>1.6000000000000458E-3</v>
      </c>
      <c r="B46" s="11">
        <f t="shared" si="12"/>
        <v>0.56508973049601607</v>
      </c>
      <c r="C46" s="11">
        <f t="shared" si="12"/>
        <v>0.15617008000000446</v>
      </c>
      <c r="D46" s="11">
        <f t="shared" si="12"/>
        <v>0.14612708800000418</v>
      </c>
      <c r="E46" s="11">
        <f t="shared" si="12"/>
        <v>4.4872800000001281E-2</v>
      </c>
      <c r="F46" s="11">
        <f t="shared" si="12"/>
        <v>0.19746576000000565</v>
      </c>
      <c r="G46" s="11">
        <f t="shared" si="12"/>
        <v>0.14574666064000419</v>
      </c>
      <c r="H46" s="11">
        <f t="shared" si="12"/>
        <v>0.11263671303520323</v>
      </c>
      <c r="I46" s="11">
        <f t="shared" si="12"/>
        <v>0.1250160000000036</v>
      </c>
      <c r="J46" s="11">
        <f t="shared" si="12"/>
        <v>6.8153120000001954E-2</v>
      </c>
      <c r="K46" s="11">
        <f t="shared" si="12"/>
        <v>0.10193326080000291</v>
      </c>
      <c r="L46" s="11">
        <f t="shared" si="12"/>
        <v>8.757831040000251E-2</v>
      </c>
      <c r="M46" s="11">
        <f t="shared" si="12"/>
        <v>0.27700768000000792</v>
      </c>
    </row>
    <row r="47" spans="1:14" x14ac:dyDescent="0.2">
      <c r="A47" s="37"/>
    </row>
    <row r="48" spans="1:14" x14ac:dyDescent="0.2">
      <c r="A48" s="5" t="s">
        <v>1200</v>
      </c>
      <c r="B48" s="35">
        <f>SUM(B49:B53)</f>
        <v>220.13774309984373</v>
      </c>
      <c r="C48" s="35">
        <f>SUM(C49:C53)</f>
        <v>274.33490373437502</v>
      </c>
      <c r="D48" s="35">
        <f>SUM(D49:D53)</f>
        <v>180.37678776718749</v>
      </c>
      <c r="E48" s="35">
        <f>SUM(E49:E53)</f>
        <v>132.55907559375004</v>
      </c>
      <c r="F48" s="35">
        <f>SUM(F49:F53)</f>
        <v>124.21744463671877</v>
      </c>
      <c r="G48" s="35">
        <f>SUM(G49:G53)</f>
        <v>164.66399338867188</v>
      </c>
      <c r="H48" s="35">
        <f>SUM(H49:H53)</f>
        <v>198.45086746737107</v>
      </c>
      <c r="I48" s="35">
        <f>SUM(I49:I53)</f>
        <v>107.23344932812499</v>
      </c>
      <c r="J48" s="35">
        <f>SUM(J49:J53)</f>
        <v>129.04007447656249</v>
      </c>
      <c r="K48" s="35">
        <f>SUM(K49:K53)</f>
        <v>295.20304383749993</v>
      </c>
      <c r="L48" s="36">
        <f>SUM(L49:L53)</f>
        <v>143.27503375000003</v>
      </c>
      <c r="M48" s="36">
        <f>SUM(M49:M53)</f>
        <v>32.329064096113285</v>
      </c>
      <c r="N48" s="11">
        <f>SUM(B48:K48)</f>
        <v>1826.2173833301053</v>
      </c>
    </row>
    <row r="49" spans="1:14" x14ac:dyDescent="0.2">
      <c r="A49" s="11">
        <v>0.75</v>
      </c>
      <c r="B49" s="11">
        <f>$A49*B6</f>
        <v>159.19494824999998</v>
      </c>
      <c r="C49" s="11">
        <f t="shared" ref="C49:M49" si="13">$A49*C6</f>
        <v>226.58376974999999</v>
      </c>
      <c r="D49" s="11">
        <f t="shared" si="13"/>
        <v>145.3506525</v>
      </c>
      <c r="E49" s="11">
        <f t="shared" si="13"/>
        <v>95.030939250000017</v>
      </c>
      <c r="F49" s="11">
        <f t="shared" si="13"/>
        <v>102.17045977500004</v>
      </c>
      <c r="G49" s="11">
        <f t="shared" si="13"/>
        <v>151.7145615</v>
      </c>
      <c r="H49" s="11">
        <f t="shared" si="13"/>
        <v>160.97901374999998</v>
      </c>
      <c r="I49" s="11">
        <f t="shared" si="13"/>
        <v>72.770087999999987</v>
      </c>
      <c r="J49" s="11">
        <f t="shared" si="13"/>
        <v>98.648588249999989</v>
      </c>
      <c r="K49" s="11">
        <f t="shared" si="13"/>
        <v>258.22907789999999</v>
      </c>
      <c r="L49" s="11">
        <f t="shared" si="13"/>
        <v>116.45413500000001</v>
      </c>
      <c r="M49" s="11">
        <f t="shared" si="13"/>
        <v>0</v>
      </c>
      <c r="N49" s="45">
        <f>$N$3-N48</f>
        <v>-82.624277845105553</v>
      </c>
    </row>
    <row r="50" spans="1:14" x14ac:dyDescent="0.2">
      <c r="A50" s="11">
        <v>0.1875</v>
      </c>
      <c r="B50" s="11">
        <f t="shared" ref="B50:M53" si="14">$A50*B7</f>
        <v>49.907868749999999</v>
      </c>
      <c r="C50" s="11">
        <f t="shared" si="14"/>
        <v>41.809687500000003</v>
      </c>
      <c r="D50" s="11">
        <f t="shared" si="14"/>
        <v>21.077506875000005</v>
      </c>
      <c r="E50" s="11">
        <f t="shared" si="14"/>
        <v>30.846308437500007</v>
      </c>
      <c r="F50" s="11">
        <f t="shared" si="14"/>
        <v>15.426706443749996</v>
      </c>
      <c r="G50" s="11">
        <f t="shared" si="14"/>
        <v>7.0225125000000004</v>
      </c>
      <c r="H50" s="11">
        <f t="shared" si="14"/>
        <v>24.215906249999996</v>
      </c>
      <c r="I50" s="11">
        <f t="shared" si="14"/>
        <v>24.817931250000001</v>
      </c>
      <c r="J50" s="11">
        <f t="shared" si="14"/>
        <v>21.832513312499998</v>
      </c>
      <c r="K50" s="11">
        <f t="shared" si="14"/>
        <v>28.986500437500002</v>
      </c>
      <c r="L50" s="11">
        <f t="shared" si="14"/>
        <v>23.124690375000007</v>
      </c>
      <c r="M50" s="11">
        <f t="shared" si="14"/>
        <v>22.400984481562503</v>
      </c>
    </row>
    <row r="51" spans="1:14" x14ac:dyDescent="0.2">
      <c r="A51" s="11">
        <v>4.6875E-2</v>
      </c>
      <c r="B51" s="11">
        <f t="shared" si="14"/>
        <v>8.8022437500000006</v>
      </c>
      <c r="C51" s="11">
        <f t="shared" si="14"/>
        <v>4.5386953124999998</v>
      </c>
      <c r="D51" s="11">
        <f t="shared" si="14"/>
        <v>11.788669696875001</v>
      </c>
      <c r="E51" s="11">
        <f t="shared" si="14"/>
        <v>5.5601628984375004</v>
      </c>
      <c r="F51" s="11">
        <f t="shared" si="14"/>
        <v>5.3198474999999998</v>
      </c>
      <c r="G51" s="11">
        <f t="shared" si="14"/>
        <v>3.0421687499999996</v>
      </c>
      <c r="H51" s="11">
        <f t="shared" si="14"/>
        <v>12.029717671875002</v>
      </c>
      <c r="I51" s="11">
        <f t="shared" si="14"/>
        <v>7.6782843750000005</v>
      </c>
      <c r="J51" s="11">
        <f t="shared" si="14"/>
        <v>7.6608375000000013</v>
      </c>
      <c r="K51" s="11">
        <f t="shared" si="14"/>
        <v>7.0659660937500002</v>
      </c>
      <c r="L51" s="11">
        <f t="shared" si="14"/>
        <v>3.1602515625000001</v>
      </c>
      <c r="M51" s="11">
        <f t="shared" si="14"/>
        <v>6.779018906250001</v>
      </c>
    </row>
    <row r="52" spans="1:14" x14ac:dyDescent="0.2">
      <c r="A52" s="11">
        <v>1.171875E-2</v>
      </c>
      <c r="B52" s="11">
        <f t="shared" si="14"/>
        <v>0.85306874999999993</v>
      </c>
      <c r="C52" s="11">
        <f t="shared" si="14"/>
        <v>1.0214765625000002</v>
      </c>
      <c r="D52" s="11">
        <f t="shared" si="14"/>
        <v>1.8032031093750005</v>
      </c>
      <c r="E52" s="11">
        <f t="shared" si="14"/>
        <v>1.0121122734375001</v>
      </c>
      <c r="F52" s="11">
        <f t="shared" si="14"/>
        <v>0.81833677734374977</v>
      </c>
      <c r="G52" s="11">
        <f t="shared" si="14"/>
        <v>2.5289238304687505</v>
      </c>
      <c r="H52" s="11">
        <f t="shared" si="14"/>
        <v>0.95123782031249993</v>
      </c>
      <c r="I52" s="11">
        <f t="shared" si="14"/>
        <v>1.661930859375</v>
      </c>
      <c r="J52" s="11">
        <f t="shared" si="14"/>
        <v>0.73174596093750011</v>
      </c>
      <c r="K52" s="11">
        <f t="shared" si="14"/>
        <v>0.67263890625</v>
      </c>
      <c r="L52" s="11">
        <f t="shared" si="14"/>
        <v>0.32214257812500002</v>
      </c>
      <c r="M52" s="11">
        <f t="shared" si="14"/>
        <v>2.4727724270507814</v>
      </c>
    </row>
    <row r="53" spans="1:14" x14ac:dyDescent="0.2">
      <c r="A53" s="11">
        <v>3.90625E-3</v>
      </c>
      <c r="B53" s="11">
        <f t="shared" si="14"/>
        <v>1.3796135998437498</v>
      </c>
      <c r="C53" s="11">
        <f t="shared" si="14"/>
        <v>0.38127460937499996</v>
      </c>
      <c r="D53" s="11">
        <f t="shared" si="14"/>
        <v>0.35675558593749995</v>
      </c>
      <c r="E53" s="11">
        <f t="shared" si="14"/>
        <v>0.10955273437499999</v>
      </c>
      <c r="F53" s="11">
        <f t="shared" si="14"/>
        <v>0.482094140625</v>
      </c>
      <c r="G53" s="11">
        <f t="shared" si="14"/>
        <v>0.35582680820312501</v>
      </c>
      <c r="H53" s="11">
        <f t="shared" si="14"/>
        <v>0.27499197518359375</v>
      </c>
      <c r="I53" s="11">
        <f t="shared" si="14"/>
        <v>0.30521484375000002</v>
      </c>
      <c r="J53" s="11">
        <f t="shared" si="14"/>
        <v>0.166389453125</v>
      </c>
      <c r="K53" s="11">
        <f t="shared" si="14"/>
        <v>0.24886049999999998</v>
      </c>
      <c r="L53" s="11">
        <f t="shared" si="14"/>
        <v>0.213814234375</v>
      </c>
      <c r="M53" s="11">
        <f t="shared" si="14"/>
        <v>0.67628828124999996</v>
      </c>
    </row>
    <row r="54" spans="1:14" x14ac:dyDescent="0.2">
      <c r="A54" s="37"/>
    </row>
    <row r="55" spans="1:14" x14ac:dyDescent="0.2">
      <c r="A55" s="5" t="s">
        <v>1200</v>
      </c>
      <c r="B55" s="35">
        <f>SUM(B56:B60)</f>
        <v>220.54557634063602</v>
      </c>
      <c r="C55" s="35">
        <f>SUM(C56:C60)</f>
        <v>266.84309002999998</v>
      </c>
      <c r="D55" s="35">
        <f>SUM(D56:D60)</f>
        <v>178.75936313040003</v>
      </c>
      <c r="E55" s="35">
        <f>SUM(E56:E60)</f>
        <v>132.5757709101</v>
      </c>
      <c r="F55" s="35">
        <f>SUM(F56:F60)</f>
        <v>122.10636601150001</v>
      </c>
      <c r="G55" s="35">
        <f>SUM(G56:G60)</f>
        <v>158.37063702327001</v>
      </c>
      <c r="H55" s="35">
        <f>SUM(H56:H60)</f>
        <v>195.6412147673407</v>
      </c>
      <c r="I55" s="35">
        <f>SUM(I56:I60)</f>
        <v>109.34770158999999</v>
      </c>
      <c r="J55" s="35">
        <f>SUM(J56:J60)</f>
        <v>128.34578126580001</v>
      </c>
      <c r="K55" s="35">
        <f>SUM(K56:K60)</f>
        <v>284.57621412079999</v>
      </c>
      <c r="L55" s="36">
        <f>SUM(L56:L60)</f>
        <v>139.8004740664</v>
      </c>
      <c r="M55" s="36">
        <f>SUM(M56:M60)</f>
        <v>39.590542779697508</v>
      </c>
      <c r="N55" s="11">
        <f>SUM(B55:K55)</f>
        <v>1797.1117151898468</v>
      </c>
    </row>
    <row r="56" spans="1:14" x14ac:dyDescent="0.2">
      <c r="A56" s="11">
        <v>0.7</v>
      </c>
      <c r="B56" s="11">
        <f>$A56*B6</f>
        <v>148.58195169999999</v>
      </c>
      <c r="C56" s="11">
        <f t="shared" ref="C56:M56" si="15">$A56*C6</f>
        <v>211.47818509999999</v>
      </c>
      <c r="D56" s="11">
        <f t="shared" si="15"/>
        <v>135.66060899999999</v>
      </c>
      <c r="E56" s="11">
        <f t="shared" si="15"/>
        <v>88.695543300000011</v>
      </c>
      <c r="F56" s="11">
        <f t="shared" si="15"/>
        <v>95.359095790000026</v>
      </c>
      <c r="G56" s="11">
        <f t="shared" si="15"/>
        <v>141.60025739999998</v>
      </c>
      <c r="H56" s="11">
        <f t="shared" si="15"/>
        <v>150.24707949999998</v>
      </c>
      <c r="I56" s="11">
        <f t="shared" si="15"/>
        <v>67.918748799999989</v>
      </c>
      <c r="J56" s="11">
        <f t="shared" si="15"/>
        <v>92.07201569999998</v>
      </c>
      <c r="K56" s="11">
        <f t="shared" si="15"/>
        <v>241.01380603999996</v>
      </c>
      <c r="L56" s="11">
        <f t="shared" si="15"/>
        <v>108.69052600000001</v>
      </c>
      <c r="M56" s="11">
        <f t="shared" si="15"/>
        <v>0</v>
      </c>
      <c r="N56" s="45">
        <f>$N$3-N55</f>
        <v>-53.518609704846995</v>
      </c>
    </row>
    <row r="57" spans="1:14" x14ac:dyDescent="0.2">
      <c r="A57" s="11">
        <v>0.21000000000000002</v>
      </c>
      <c r="B57" s="11">
        <f t="shared" ref="B57:M60" si="16">$A57*B7</f>
        <v>55.896813000000002</v>
      </c>
      <c r="C57" s="11">
        <f t="shared" si="16"/>
        <v>46.826850000000007</v>
      </c>
      <c r="D57" s="11">
        <f t="shared" si="16"/>
        <v>23.606807700000005</v>
      </c>
      <c r="E57" s="11">
        <f t="shared" si="16"/>
        <v>34.54786545000001</v>
      </c>
      <c r="F57" s="11">
        <f t="shared" si="16"/>
        <v>17.277911216999996</v>
      </c>
      <c r="G57" s="11">
        <f t="shared" si="16"/>
        <v>7.8652140000000008</v>
      </c>
      <c r="H57" s="11">
        <f t="shared" si="16"/>
        <v>27.121814999999998</v>
      </c>
      <c r="I57" s="11">
        <f t="shared" si="16"/>
        <v>27.796083000000003</v>
      </c>
      <c r="J57" s="11">
        <f t="shared" si="16"/>
        <v>24.452414910000002</v>
      </c>
      <c r="K57" s="11">
        <f t="shared" si="16"/>
        <v>32.464880490000006</v>
      </c>
      <c r="L57" s="11">
        <f t="shared" si="16"/>
        <v>25.899653220000008</v>
      </c>
      <c r="M57" s="11">
        <f t="shared" si="16"/>
        <v>25.089102619350005</v>
      </c>
    </row>
    <row r="58" spans="1:14" x14ac:dyDescent="0.2">
      <c r="A58" s="11">
        <v>6.3000000000000014E-2</v>
      </c>
      <c r="B58" s="11">
        <f t="shared" si="16"/>
        <v>11.830215600000004</v>
      </c>
      <c r="C58" s="11">
        <f t="shared" si="16"/>
        <v>6.1000065000000019</v>
      </c>
      <c r="D58" s="11">
        <f t="shared" si="16"/>
        <v>15.843972072600003</v>
      </c>
      <c r="E58" s="11">
        <f t="shared" si="16"/>
        <v>7.4728589355000032</v>
      </c>
      <c r="F58" s="11">
        <f t="shared" si="16"/>
        <v>7.1498750400000022</v>
      </c>
      <c r="G58" s="11">
        <f t="shared" si="16"/>
        <v>4.0886748000000006</v>
      </c>
      <c r="H58" s="11">
        <f t="shared" si="16"/>
        <v>16.167940551000004</v>
      </c>
      <c r="I58" s="11">
        <f t="shared" si="16"/>
        <v>10.319614200000004</v>
      </c>
      <c r="J58" s="11">
        <f t="shared" si="16"/>
        <v>10.296165600000004</v>
      </c>
      <c r="K58" s="11">
        <f t="shared" si="16"/>
        <v>9.4966584300000019</v>
      </c>
      <c r="L58" s="11">
        <f t="shared" si="16"/>
        <v>4.2473781000000006</v>
      </c>
      <c r="M58" s="11">
        <f t="shared" si="16"/>
        <v>9.1110014100000036</v>
      </c>
    </row>
    <row r="59" spans="1:14" x14ac:dyDescent="0.2">
      <c r="A59" s="11">
        <v>1.8900000000000007E-2</v>
      </c>
      <c r="B59" s="11">
        <f t="shared" si="16"/>
        <v>1.3758292800000005</v>
      </c>
      <c r="C59" s="11">
        <f t="shared" si="16"/>
        <v>1.6474374000000007</v>
      </c>
      <c r="D59" s="11">
        <f t="shared" si="16"/>
        <v>2.9082059748000018</v>
      </c>
      <c r="E59" s="11">
        <f t="shared" si="16"/>
        <v>1.6323346746000007</v>
      </c>
      <c r="F59" s="11">
        <f t="shared" si="16"/>
        <v>1.3198135545</v>
      </c>
      <c r="G59" s="11">
        <f t="shared" si="16"/>
        <v>4.078648353780002</v>
      </c>
      <c r="H59" s="11">
        <f t="shared" si="16"/>
        <v>1.5341563566000005</v>
      </c>
      <c r="I59" s="11">
        <f t="shared" si="16"/>
        <v>2.6803620900000009</v>
      </c>
      <c r="J59" s="11">
        <f t="shared" si="16"/>
        <v>1.1801598858000004</v>
      </c>
      <c r="K59" s="11">
        <f t="shared" si="16"/>
        <v>1.0848320280000006</v>
      </c>
      <c r="L59" s="11">
        <f t="shared" si="16"/>
        <v>0.5195515500000002</v>
      </c>
      <c r="M59" s="11">
        <f t="shared" si="16"/>
        <v>3.9880873703475017</v>
      </c>
    </row>
    <row r="60" spans="1:14" x14ac:dyDescent="0.2">
      <c r="A60" s="11">
        <v>8.0999999999999961E-3</v>
      </c>
      <c r="B60" s="11">
        <f t="shared" si="16"/>
        <v>2.8607667606359981</v>
      </c>
      <c r="C60" s="11">
        <f t="shared" si="16"/>
        <v>0.79061102999999955</v>
      </c>
      <c r="D60" s="11">
        <f t="shared" si="16"/>
        <v>0.73976838299999959</v>
      </c>
      <c r="E60" s="11">
        <f t="shared" si="16"/>
        <v>0.22716854999999986</v>
      </c>
      <c r="F60" s="11">
        <f t="shared" si="16"/>
        <v>0.99967040999999957</v>
      </c>
      <c r="G60" s="11">
        <f t="shared" si="16"/>
        <v>0.73784246948999965</v>
      </c>
      <c r="H60" s="11">
        <f t="shared" si="16"/>
        <v>0.57022335974069971</v>
      </c>
      <c r="I60" s="11">
        <f t="shared" si="16"/>
        <v>0.63289349999999978</v>
      </c>
      <c r="J60" s="11">
        <f t="shared" si="16"/>
        <v>0.34502516999999983</v>
      </c>
      <c r="K60" s="11">
        <f t="shared" si="16"/>
        <v>0.51603713279999974</v>
      </c>
      <c r="L60" s="11">
        <f t="shared" si="16"/>
        <v>0.44336519639999977</v>
      </c>
      <c r="M60" s="11">
        <f t="shared" si="16"/>
        <v>1.4023513799999991</v>
      </c>
    </row>
    <row r="61" spans="1:14" x14ac:dyDescent="0.2">
      <c r="A61" s="37"/>
    </row>
    <row r="62" spans="1:14" x14ac:dyDescent="0.2">
      <c r="A62" s="5" t="s">
        <v>1200</v>
      </c>
      <c r="B62" s="35">
        <f>SUM(B63:B67)</f>
        <v>220.8045487851598</v>
      </c>
      <c r="C62" s="35">
        <f>SUM(C63:C67)</f>
        <v>258.70533038937504</v>
      </c>
      <c r="D62" s="35">
        <f>SUM(D63:D67)</f>
        <v>177.22839711353751</v>
      </c>
      <c r="E62" s="35">
        <f>SUM(E63:E67)</f>
        <v>132.05966068322502</v>
      </c>
      <c r="F62" s="35">
        <f>SUM(F63:F67)</f>
        <v>120.10024339546879</v>
      </c>
      <c r="G62" s="35">
        <f>SUM(G63:G67)</f>
        <v>152.55529477509191</v>
      </c>
      <c r="H62" s="35">
        <f>SUM(H63:H67)</f>
        <v>192.6501714589028</v>
      </c>
      <c r="I62" s="35">
        <f>SUM(I63:I67)</f>
        <v>111.34748509312502</v>
      </c>
      <c r="J62" s="35">
        <f>SUM(J63:J67)</f>
        <v>127.37815978686248</v>
      </c>
      <c r="K62" s="35">
        <f>SUM(K63:K67)</f>
        <v>273.5271899498</v>
      </c>
      <c r="L62" s="36">
        <f>SUM(L63:L67)</f>
        <v>135.94057540840004</v>
      </c>
      <c r="M62" s="36">
        <f>SUM(M63:M67)</f>
        <v>47.173766215479546</v>
      </c>
      <c r="N62" s="11">
        <f>SUM(B62:K62)</f>
        <v>1766.3564814305482</v>
      </c>
    </row>
    <row r="63" spans="1:14" x14ac:dyDescent="0.2">
      <c r="A63" s="11">
        <v>0.65</v>
      </c>
      <c r="B63" s="11">
        <f>$A63*B6</f>
        <v>137.96895515</v>
      </c>
      <c r="C63" s="11">
        <f t="shared" ref="C63:M63" si="17">$A63*C6</f>
        <v>196.37260045000002</v>
      </c>
      <c r="D63" s="11">
        <f t="shared" si="17"/>
        <v>125.97056550000001</v>
      </c>
      <c r="E63" s="11">
        <f t="shared" si="17"/>
        <v>82.36014735000002</v>
      </c>
      <c r="F63" s="11">
        <f t="shared" si="17"/>
        <v>88.547731805000041</v>
      </c>
      <c r="G63" s="11">
        <f t="shared" si="17"/>
        <v>131.48595330000001</v>
      </c>
      <c r="H63" s="11">
        <f t="shared" si="17"/>
        <v>139.51514524999999</v>
      </c>
      <c r="I63" s="11">
        <f t="shared" si="17"/>
        <v>63.067409599999998</v>
      </c>
      <c r="J63" s="11">
        <f t="shared" si="17"/>
        <v>85.495443149999986</v>
      </c>
      <c r="K63" s="11">
        <f t="shared" si="17"/>
        <v>223.79853417999999</v>
      </c>
      <c r="L63" s="11">
        <f t="shared" si="17"/>
        <v>100.92691700000002</v>
      </c>
      <c r="M63" s="11">
        <f t="shared" si="17"/>
        <v>0</v>
      </c>
      <c r="N63" s="45">
        <f>$N$3-N62</f>
        <v>-22.763375945548432</v>
      </c>
    </row>
    <row r="64" spans="1:14" x14ac:dyDescent="0.2">
      <c r="A64" s="11">
        <v>0.22749999999999998</v>
      </c>
      <c r="B64" s="11">
        <f t="shared" ref="B64:M67" si="18">$A64*B7</f>
        <v>60.554880749999995</v>
      </c>
      <c r="C64" s="11">
        <f t="shared" si="18"/>
        <v>50.729087499999999</v>
      </c>
      <c r="D64" s="11">
        <f t="shared" si="18"/>
        <v>25.574041675</v>
      </c>
      <c r="E64" s="11">
        <f t="shared" si="18"/>
        <v>37.426854237500002</v>
      </c>
      <c r="F64" s="11">
        <f t="shared" si="18"/>
        <v>18.717737151749994</v>
      </c>
      <c r="G64" s="11">
        <f t="shared" si="18"/>
        <v>8.5206485000000001</v>
      </c>
      <c r="H64" s="11">
        <f t="shared" si="18"/>
        <v>29.381966249999991</v>
      </c>
      <c r="I64" s="11">
        <f t="shared" si="18"/>
        <v>30.112423249999999</v>
      </c>
      <c r="J64" s="11">
        <f t="shared" si="18"/>
        <v>26.490116152499994</v>
      </c>
      <c r="K64" s="11">
        <f t="shared" si="18"/>
        <v>35.170287197500002</v>
      </c>
      <c r="L64" s="11">
        <f t="shared" si="18"/>
        <v>28.057957655000003</v>
      </c>
      <c r="M64" s="11">
        <f t="shared" si="18"/>
        <v>27.1798611709625</v>
      </c>
    </row>
    <row r="65" spans="1:14" x14ac:dyDescent="0.2">
      <c r="A65" s="11">
        <v>7.9624999999999987E-2</v>
      </c>
      <c r="B65" s="11">
        <f t="shared" si="18"/>
        <v>14.952078049999999</v>
      </c>
      <c r="C65" s="11">
        <f t="shared" si="18"/>
        <v>7.7097304374999993</v>
      </c>
      <c r="D65" s="11">
        <f t="shared" si="18"/>
        <v>20.025020258424998</v>
      </c>
      <c r="E65" s="11">
        <f t="shared" si="18"/>
        <v>9.4448633768124992</v>
      </c>
      <c r="F65" s="11">
        <f t="shared" si="18"/>
        <v>9.0366476199999983</v>
      </c>
      <c r="G65" s="11">
        <f t="shared" si="18"/>
        <v>5.1676306499999987</v>
      </c>
      <c r="H65" s="11">
        <f t="shared" si="18"/>
        <v>20.434480418624997</v>
      </c>
      <c r="I65" s="11">
        <f t="shared" si="18"/>
        <v>13.042845724999999</v>
      </c>
      <c r="J65" s="11">
        <f t="shared" si="18"/>
        <v>13.0132093</v>
      </c>
      <c r="K65" s="11">
        <f t="shared" si="18"/>
        <v>12.002721071249999</v>
      </c>
      <c r="L65" s="11">
        <f t="shared" si="18"/>
        <v>5.368213987499999</v>
      </c>
      <c r="M65" s="11">
        <f t="shared" si="18"/>
        <v>11.51529344875</v>
      </c>
    </row>
    <row r="66" spans="1:14" x14ac:dyDescent="0.2">
      <c r="A66" s="11">
        <v>2.7868749999999994E-2</v>
      </c>
      <c r="B66" s="11">
        <f t="shared" si="18"/>
        <v>2.0287112299999994</v>
      </c>
      <c r="C66" s="11">
        <f t="shared" si="18"/>
        <v>2.4292074625</v>
      </c>
      <c r="D66" s="11">
        <f t="shared" si="18"/>
        <v>4.2882574211750004</v>
      </c>
      <c r="E66" s="11">
        <f t="shared" si="18"/>
        <v>2.4069379345374999</v>
      </c>
      <c r="F66" s="11">
        <f t="shared" si="18"/>
        <v>1.9461139680937489</v>
      </c>
      <c r="G66" s="11">
        <f t="shared" si="18"/>
        <v>6.0141180586987497</v>
      </c>
      <c r="H66" s="11">
        <f t="shared" si="18"/>
        <v>2.2621703684124994</v>
      </c>
      <c r="I66" s="11">
        <f t="shared" si="18"/>
        <v>3.9522931743749989</v>
      </c>
      <c r="J66" s="11">
        <f t="shared" si="18"/>
        <v>1.7401894612374997</v>
      </c>
      <c r="K66" s="11">
        <f t="shared" si="18"/>
        <v>1.5996250042499998</v>
      </c>
      <c r="L66" s="11">
        <f t="shared" si="18"/>
        <v>0.76609800312499987</v>
      </c>
      <c r="M66" s="11">
        <f t="shared" si="18"/>
        <v>5.8805825345170302</v>
      </c>
    </row>
    <row r="67" spans="1:14" x14ac:dyDescent="0.2">
      <c r="A67" s="11">
        <v>1.500625000000011E-2</v>
      </c>
      <c r="B67" s="11">
        <f t="shared" si="18"/>
        <v>5.2999236051597878</v>
      </c>
      <c r="C67" s="11">
        <f t="shared" si="18"/>
        <v>1.4647045393750107</v>
      </c>
      <c r="D67" s="11">
        <f t="shared" si="18"/>
        <v>1.3705122589375098</v>
      </c>
      <c r="E67" s="11">
        <f t="shared" si="18"/>
        <v>0.42085778437500304</v>
      </c>
      <c r="F67" s="11">
        <f t="shared" si="18"/>
        <v>1.8520128506250135</v>
      </c>
      <c r="G67" s="11">
        <f t="shared" si="18"/>
        <v>1.366944266393135</v>
      </c>
      <c r="H67" s="11">
        <f t="shared" si="18"/>
        <v>1.0564091718653015</v>
      </c>
      <c r="I67" s="11">
        <f t="shared" si="18"/>
        <v>1.1725133437500086</v>
      </c>
      <c r="J67" s="11">
        <f t="shared" si="18"/>
        <v>0.63920172312500467</v>
      </c>
      <c r="K67" s="11">
        <f t="shared" si="18"/>
        <v>0.95602249680000695</v>
      </c>
      <c r="L67" s="11">
        <f t="shared" si="18"/>
        <v>0.82138876277500594</v>
      </c>
      <c r="M67" s="11">
        <f t="shared" si="18"/>
        <v>2.5980290612500188</v>
      </c>
    </row>
    <row r="68" spans="1:14" x14ac:dyDescent="0.2">
      <c r="A68" s="37"/>
    </row>
    <row r="69" spans="1:14" x14ac:dyDescent="0.2">
      <c r="A69" s="5" t="s">
        <v>1200</v>
      </c>
      <c r="B69" s="35">
        <f>SUM(B70:B74)</f>
        <v>221.10179716793604</v>
      </c>
      <c r="C69" s="35">
        <f>SUM(C70:C74)</f>
        <v>249.92455948000003</v>
      </c>
      <c r="D69" s="35">
        <f>SUM(D70:D74)</f>
        <v>175.64969569600001</v>
      </c>
      <c r="E69" s="35">
        <f>SUM(E70:E74)</f>
        <v>130.92969411360002</v>
      </c>
      <c r="F69" s="35">
        <f>SUM(F70:F74)</f>
        <v>118.21857786000004</v>
      </c>
      <c r="G69" s="35">
        <f>SUM(G70:G74)</f>
        <v>147.20955097792</v>
      </c>
      <c r="H69" s="35">
        <f>SUM(H70:H74)</f>
        <v>189.33563629016319</v>
      </c>
      <c r="I69" s="35">
        <f>SUM(I70:I74)</f>
        <v>113.15421984000001</v>
      </c>
      <c r="J69" s="35">
        <f>SUM(J70:J74)</f>
        <v>126.04211792479997</v>
      </c>
      <c r="K69" s="35">
        <f>SUM(K70:K74)</f>
        <v>261.99211678080002</v>
      </c>
      <c r="L69" s="36">
        <f>SUM(L70:L74)</f>
        <v>131.6919566464</v>
      </c>
      <c r="M69" s="36">
        <f>SUM(M70:M74)</f>
        <v>55.091594425360014</v>
      </c>
      <c r="N69" s="11">
        <f>SUM(B69:K69)</f>
        <v>1733.5579661312192</v>
      </c>
    </row>
    <row r="70" spans="1:14" x14ac:dyDescent="0.2">
      <c r="A70" s="11">
        <v>0.6</v>
      </c>
      <c r="B70" s="11">
        <f>$A70*B6</f>
        <v>127.35595859999999</v>
      </c>
      <c r="C70" s="11">
        <f t="shared" ref="C70:M70" si="19">$A70*C6</f>
        <v>181.2670158</v>
      </c>
      <c r="D70" s="11">
        <f t="shared" si="19"/>
        <v>116.28052199999999</v>
      </c>
      <c r="E70" s="11">
        <f t="shared" si="19"/>
        <v>76.024751400000014</v>
      </c>
      <c r="F70" s="11">
        <f t="shared" si="19"/>
        <v>81.736367820000027</v>
      </c>
      <c r="G70" s="11">
        <f t="shared" si="19"/>
        <v>121.37164919999999</v>
      </c>
      <c r="H70" s="11">
        <f t="shared" si="19"/>
        <v>128.78321099999999</v>
      </c>
      <c r="I70" s="11">
        <f t="shared" si="19"/>
        <v>58.216070399999992</v>
      </c>
      <c r="J70" s="11">
        <f t="shared" si="19"/>
        <v>78.918870599999977</v>
      </c>
      <c r="K70" s="11">
        <f t="shared" si="19"/>
        <v>206.58326231999999</v>
      </c>
      <c r="L70" s="11">
        <f t="shared" si="19"/>
        <v>93.163308000000015</v>
      </c>
      <c r="M70" s="11">
        <f t="shared" si="19"/>
        <v>0</v>
      </c>
      <c r="N70" s="45">
        <f>$N$3-N69</f>
        <v>10.035139353780551</v>
      </c>
    </row>
    <row r="71" spans="1:14" x14ac:dyDescent="0.2">
      <c r="A71" s="11">
        <v>0.24</v>
      </c>
      <c r="B71" s="11">
        <f t="shared" ref="B71:M74" si="20">$A71*B7</f>
        <v>63.882071999999994</v>
      </c>
      <c r="C71" s="11">
        <f t="shared" si="20"/>
        <v>53.516400000000004</v>
      </c>
      <c r="D71" s="11">
        <f t="shared" si="20"/>
        <v>26.979208800000002</v>
      </c>
      <c r="E71" s="11">
        <f t="shared" si="20"/>
        <v>39.483274800000004</v>
      </c>
      <c r="F71" s="11">
        <f t="shared" si="20"/>
        <v>19.746184247999992</v>
      </c>
      <c r="G71" s="11">
        <f t="shared" si="20"/>
        <v>8.9888159999999999</v>
      </c>
      <c r="H71" s="11">
        <f t="shared" si="20"/>
        <v>30.996359999999992</v>
      </c>
      <c r="I71" s="11">
        <f t="shared" si="20"/>
        <v>31.766952</v>
      </c>
      <c r="J71" s="11">
        <f t="shared" si="20"/>
        <v>27.945617039999995</v>
      </c>
      <c r="K71" s="11">
        <f t="shared" si="20"/>
        <v>37.102720560000002</v>
      </c>
      <c r="L71" s="11">
        <f t="shared" si="20"/>
        <v>29.599603680000005</v>
      </c>
      <c r="M71" s="11">
        <f t="shared" si="20"/>
        <v>28.6732601364</v>
      </c>
    </row>
    <row r="72" spans="1:14" x14ac:dyDescent="0.2">
      <c r="A72" s="11">
        <v>9.6000000000000016E-2</v>
      </c>
      <c r="B72" s="11">
        <f t="shared" si="20"/>
        <v>18.026995200000005</v>
      </c>
      <c r="C72" s="11">
        <f t="shared" si="20"/>
        <v>9.2952480000000026</v>
      </c>
      <c r="D72" s="11">
        <f t="shared" si="20"/>
        <v>24.143195539200004</v>
      </c>
      <c r="E72" s="11">
        <f t="shared" si="20"/>
        <v>11.387213616000004</v>
      </c>
      <c r="F72" s="11">
        <f t="shared" si="20"/>
        <v>10.895047680000003</v>
      </c>
      <c r="G72" s="11">
        <f t="shared" si="20"/>
        <v>6.2303616000000002</v>
      </c>
      <c r="H72" s="11">
        <f t="shared" si="20"/>
        <v>24.636861792000005</v>
      </c>
      <c r="I72" s="11">
        <f t="shared" si="20"/>
        <v>15.725126400000004</v>
      </c>
      <c r="J72" s="11">
        <f t="shared" si="20"/>
        <v>15.689395200000005</v>
      </c>
      <c r="K72" s="11">
        <f t="shared" si="20"/>
        <v>14.471098560000003</v>
      </c>
      <c r="L72" s="11">
        <f t="shared" si="20"/>
        <v>6.4721952000000016</v>
      </c>
      <c r="M72" s="11">
        <f t="shared" si="20"/>
        <v>13.883430720000005</v>
      </c>
    </row>
    <row r="73" spans="1:14" x14ac:dyDescent="0.2">
      <c r="A73" s="11">
        <v>3.8400000000000011E-2</v>
      </c>
      <c r="B73" s="11">
        <f t="shared" si="20"/>
        <v>2.7953356800000004</v>
      </c>
      <c r="C73" s="11">
        <f t="shared" si="20"/>
        <v>3.3471744000000014</v>
      </c>
      <c r="D73" s="11">
        <f t="shared" si="20"/>
        <v>5.9087359488000031</v>
      </c>
      <c r="E73" s="11">
        <f t="shared" si="20"/>
        <v>3.3164894976000014</v>
      </c>
      <c r="F73" s="11">
        <f t="shared" si="20"/>
        <v>2.6815259519999999</v>
      </c>
      <c r="G73" s="11">
        <f t="shared" si="20"/>
        <v>8.286777607680003</v>
      </c>
      <c r="H73" s="11">
        <f t="shared" si="20"/>
        <v>3.1170160896000008</v>
      </c>
      <c r="I73" s="11">
        <f t="shared" si="20"/>
        <v>5.4458150400000012</v>
      </c>
      <c r="J73" s="11">
        <f t="shared" si="20"/>
        <v>2.397785164800001</v>
      </c>
      <c r="K73" s="11">
        <f t="shared" si="20"/>
        <v>2.2041031680000009</v>
      </c>
      <c r="L73" s="11">
        <f t="shared" si="20"/>
        <v>1.0555968000000002</v>
      </c>
      <c r="M73" s="11">
        <f t="shared" si="20"/>
        <v>8.1027806889600029</v>
      </c>
    </row>
    <row r="74" spans="1:14" x14ac:dyDescent="0.2">
      <c r="A74" s="11">
        <v>2.5600000000000067E-2</v>
      </c>
      <c r="B74" s="11">
        <f t="shared" si="20"/>
        <v>9.0414356879360227</v>
      </c>
      <c r="C74" s="11">
        <f t="shared" si="20"/>
        <v>2.4987212800000065</v>
      </c>
      <c r="D74" s="11">
        <f t="shared" si="20"/>
        <v>2.338033408000006</v>
      </c>
      <c r="E74" s="11">
        <f t="shared" si="20"/>
        <v>0.71796480000000185</v>
      </c>
      <c r="F74" s="11">
        <f t="shared" si="20"/>
        <v>3.1594521600000083</v>
      </c>
      <c r="G74" s="11">
        <f t="shared" si="20"/>
        <v>2.3319465702400062</v>
      </c>
      <c r="H74" s="11">
        <f t="shared" si="20"/>
        <v>1.8021874085632048</v>
      </c>
      <c r="I74" s="11">
        <f t="shared" si="20"/>
        <v>2.0002560000000056</v>
      </c>
      <c r="J74" s="11">
        <f t="shared" si="20"/>
        <v>1.0904499200000028</v>
      </c>
      <c r="K74" s="11">
        <f t="shared" si="20"/>
        <v>1.6309321728000041</v>
      </c>
      <c r="L74" s="11">
        <f t="shared" si="20"/>
        <v>1.4012529664000037</v>
      </c>
      <c r="M74" s="11">
        <f t="shared" si="20"/>
        <v>4.4321228800000112</v>
      </c>
    </row>
    <row r="75" spans="1:14" x14ac:dyDescent="0.2">
      <c r="A75" s="37"/>
    </row>
    <row r="76" spans="1:14" x14ac:dyDescent="0.2">
      <c r="A76" s="5" t="s">
        <v>1200</v>
      </c>
      <c r="B76" s="35">
        <f>SUM(B77:B81)</f>
        <v>221.66651610571975</v>
      </c>
      <c r="C76" s="35">
        <f>SUM(C77:C81)</f>
        <v>240.50527801437502</v>
      </c>
      <c r="D76" s="35">
        <f>SUM(D77:D81)</f>
        <v>173.8796832718875</v>
      </c>
      <c r="E76" s="35">
        <f>SUM(E77:E81)</f>
        <v>129.09607218960002</v>
      </c>
      <c r="F76" s="35">
        <f>SUM(F77:F81)</f>
        <v>116.48890818071877</v>
      </c>
      <c r="G76" s="35">
        <f>SUM(G77:G81)</f>
        <v>142.30628348994185</v>
      </c>
      <c r="H76" s="35">
        <f>SUM(H77:H81)</f>
        <v>185.55389185697476</v>
      </c>
      <c r="I76" s="35">
        <f>SUM(I77:I81)</f>
        <v>114.679773368125</v>
      </c>
      <c r="J76" s="35">
        <f>SUM(J77:J81)</f>
        <v>124.23958657136248</v>
      </c>
      <c r="K76" s="35">
        <f>SUM(K77:K81)</f>
        <v>249.90808653529996</v>
      </c>
      <c r="L76" s="36">
        <f>SUM(L77:L81)</f>
        <v>127.05532369240001</v>
      </c>
      <c r="M76" s="36">
        <f>SUM(M77:M81)</f>
        <v>63.351205414173265</v>
      </c>
      <c r="N76" s="11">
        <f>SUM(B76:K76)</f>
        <v>1698.3240795840052</v>
      </c>
    </row>
    <row r="77" spans="1:14" x14ac:dyDescent="0.2">
      <c r="A77" s="11">
        <v>0.55000000000000004</v>
      </c>
      <c r="B77" s="38">
        <f>$A77*B6</f>
        <v>116.74296205</v>
      </c>
      <c r="C77" s="38">
        <f t="shared" ref="C77:M77" si="21">$A77*C6</f>
        <v>166.16143115000003</v>
      </c>
      <c r="D77" s="38">
        <f t="shared" si="21"/>
        <v>106.59047850000002</v>
      </c>
      <c r="E77" s="38">
        <f t="shared" si="21"/>
        <v>69.689355450000022</v>
      </c>
      <c r="F77" s="38">
        <f t="shared" si="21"/>
        <v>74.925003835000041</v>
      </c>
      <c r="G77" s="38">
        <f t="shared" si="21"/>
        <v>111.25734510000001</v>
      </c>
      <c r="H77" s="38">
        <f t="shared" si="21"/>
        <v>118.05127675</v>
      </c>
      <c r="I77" s="38">
        <f t="shared" si="21"/>
        <v>53.364731200000001</v>
      </c>
      <c r="J77" s="38">
        <f t="shared" si="21"/>
        <v>72.342298049999997</v>
      </c>
      <c r="K77" s="38">
        <f t="shared" si="21"/>
        <v>189.36799045999999</v>
      </c>
      <c r="L77" s="38">
        <f t="shared" si="21"/>
        <v>85.399699000000012</v>
      </c>
      <c r="M77" s="38">
        <f t="shared" si="21"/>
        <v>0</v>
      </c>
      <c r="N77" s="45">
        <f>$N$3-N76</f>
        <v>45.26902590099462</v>
      </c>
    </row>
    <row r="78" spans="1:14" x14ac:dyDescent="0.2">
      <c r="A78" s="11">
        <v>0.2475</v>
      </c>
      <c r="B78" s="38">
        <f t="shared" ref="B78:M81" si="22">$A78*B7</f>
        <v>65.878386750000004</v>
      </c>
      <c r="C78" s="38">
        <f t="shared" si="22"/>
        <v>55.188787500000004</v>
      </c>
      <c r="D78" s="38">
        <f t="shared" si="22"/>
        <v>27.822309075000003</v>
      </c>
      <c r="E78" s="38">
        <f t="shared" si="22"/>
        <v>40.717127137500007</v>
      </c>
      <c r="F78" s="38">
        <f t="shared" si="22"/>
        <v>20.363252505749994</v>
      </c>
      <c r="G78" s="38">
        <f t="shared" si="22"/>
        <v>9.2697165000000012</v>
      </c>
      <c r="H78" s="38">
        <f t="shared" si="22"/>
        <v>31.964996249999992</v>
      </c>
      <c r="I78" s="38">
        <f t="shared" si="22"/>
        <v>32.759669250000002</v>
      </c>
      <c r="J78" s="38">
        <f t="shared" si="22"/>
        <v>28.818917572499998</v>
      </c>
      <c r="K78" s="38">
        <f t="shared" si="22"/>
        <v>38.262180577500004</v>
      </c>
      <c r="L78" s="38">
        <f t="shared" si="22"/>
        <v>30.524591295000008</v>
      </c>
      <c r="M78" s="38">
        <f t="shared" si="22"/>
        <v>29.5692995156625</v>
      </c>
    </row>
    <row r="79" spans="1:14" x14ac:dyDescent="0.2">
      <c r="A79" s="11">
        <v>0.11137499999999999</v>
      </c>
      <c r="B79" s="38">
        <f t="shared" si="22"/>
        <v>20.914131149999999</v>
      </c>
      <c r="C79" s="38">
        <f t="shared" si="22"/>
        <v>10.783940062499999</v>
      </c>
      <c r="D79" s="38">
        <f t="shared" si="22"/>
        <v>28.009879199774996</v>
      </c>
      <c r="E79" s="38">
        <f t="shared" si="22"/>
        <v>13.210947046687501</v>
      </c>
      <c r="F79" s="38">
        <f t="shared" si="22"/>
        <v>12.639957659999999</v>
      </c>
      <c r="G79" s="38">
        <f t="shared" si="22"/>
        <v>7.2281929499999986</v>
      </c>
      <c r="H79" s="38">
        <f t="shared" si="22"/>
        <v>28.582609188374999</v>
      </c>
      <c r="I79" s="38">
        <f t="shared" si="22"/>
        <v>18.243603674999999</v>
      </c>
      <c r="J79" s="38">
        <f t="shared" si="22"/>
        <v>18.202149899999998</v>
      </c>
      <c r="K79" s="38">
        <f t="shared" si="22"/>
        <v>16.788735438749999</v>
      </c>
      <c r="L79" s="38">
        <f t="shared" si="22"/>
        <v>7.5087577124999996</v>
      </c>
      <c r="M79" s="38">
        <f t="shared" si="22"/>
        <v>16.106948921250002</v>
      </c>
    </row>
    <row r="80" spans="1:14" x14ac:dyDescent="0.2">
      <c r="A80" s="11">
        <v>5.011874999999999E-2</v>
      </c>
      <c r="B80" s="38">
        <f t="shared" si="22"/>
        <v>3.6484044299999989</v>
      </c>
      <c r="C80" s="38">
        <f t="shared" si="22"/>
        <v>4.3686509624999994</v>
      </c>
      <c r="D80" s="38">
        <f t="shared" si="22"/>
        <v>7.711939058175</v>
      </c>
      <c r="E80" s="38">
        <f t="shared" si="22"/>
        <v>4.3286017710374995</v>
      </c>
      <c r="F80" s="38">
        <f t="shared" si="22"/>
        <v>3.4998627293437479</v>
      </c>
      <c r="G80" s="38">
        <f t="shared" si="22"/>
        <v>10.815701438148748</v>
      </c>
      <c r="H80" s="38">
        <f t="shared" si="22"/>
        <v>4.0682539099124986</v>
      </c>
      <c r="I80" s="38">
        <f t="shared" si="22"/>
        <v>7.107745899374998</v>
      </c>
      <c r="J80" s="38">
        <f t="shared" si="22"/>
        <v>3.1295311257374996</v>
      </c>
      <c r="K80" s="38">
        <f t="shared" si="22"/>
        <v>2.8767420742499996</v>
      </c>
      <c r="L80" s="38">
        <f t="shared" si="22"/>
        <v>1.3777393781249998</v>
      </c>
      <c r="M80" s="38">
        <f t="shared" si="22"/>
        <v>10.575553116010779</v>
      </c>
    </row>
    <row r="81" spans="1:14" x14ac:dyDescent="0.2">
      <c r="A81" s="11">
        <v>4.1006249999999911E-2</v>
      </c>
      <c r="B81" s="38">
        <f t="shared" si="22"/>
        <v>14.482631725719717</v>
      </c>
      <c r="C81" s="38">
        <f t="shared" si="22"/>
        <v>4.0024683393749907</v>
      </c>
      <c r="D81" s="38">
        <f t="shared" si="22"/>
        <v>3.7450774389374915</v>
      </c>
      <c r="E81" s="38">
        <f t="shared" si="22"/>
        <v>1.1500407843749973</v>
      </c>
      <c r="F81" s="38">
        <f t="shared" si="22"/>
        <v>5.0608314506249892</v>
      </c>
      <c r="G81" s="38">
        <f t="shared" si="22"/>
        <v>3.7353275017931171</v>
      </c>
      <c r="H81" s="38">
        <f t="shared" si="22"/>
        <v>2.8867557586872876</v>
      </c>
      <c r="I81" s="38">
        <f t="shared" si="22"/>
        <v>3.2040233437499932</v>
      </c>
      <c r="J81" s="38">
        <f t="shared" si="22"/>
        <v>1.7466899231249962</v>
      </c>
      <c r="K81" s="38">
        <f t="shared" si="22"/>
        <v>2.6124379847999943</v>
      </c>
      <c r="L81" s="38">
        <f t="shared" si="22"/>
        <v>2.2445363067749953</v>
      </c>
      <c r="M81" s="38">
        <f t="shared" si="22"/>
        <v>7.0994038612499839</v>
      </c>
    </row>
    <row r="82" spans="1:14" x14ac:dyDescent="0.2">
      <c r="A82" s="37"/>
    </row>
    <row r="83" spans="1:14" x14ac:dyDescent="0.2">
      <c r="A83" s="5" t="s">
        <v>1200</v>
      </c>
      <c r="B83" s="35">
        <f>SUM(B84:B88)</f>
        <v>222.76995809749997</v>
      </c>
      <c r="C83" s="35">
        <f>SUM(C84:C88)</f>
        <v>230.45355275</v>
      </c>
      <c r="D83" s="35">
        <f>SUM(D84:D88)</f>
        <v>171.76540265</v>
      </c>
      <c r="E83" s="35">
        <f>SUM(E84:E88)</f>
        <v>126.46024768750001</v>
      </c>
      <c r="F83" s="35">
        <f>SUM(F84:F88)</f>
        <v>114.94681083750001</v>
      </c>
      <c r="G83" s="35">
        <f>SUM(G84:G88)</f>
        <v>137.79966369374998</v>
      </c>
      <c r="H83" s="35">
        <f>SUM(H84:H88)</f>
        <v>181.15960460293749</v>
      </c>
      <c r="I83" s="35">
        <f>SUM(I84:I88)</f>
        <v>115.82646075</v>
      </c>
      <c r="J83" s="35">
        <f>SUM(J84:J88)</f>
        <v>121.869519625</v>
      </c>
      <c r="K83" s="35">
        <f>SUM(K84:K88)</f>
        <v>237.21313759999998</v>
      </c>
      <c r="L83" s="36">
        <f>SUM(L84:L88)</f>
        <v>122.0354695</v>
      </c>
      <c r="M83" s="36">
        <f>SUM(M84:M88)</f>
        <v>71.954095169687506</v>
      </c>
      <c r="N83" s="11">
        <f>SUM(B83:K83)</f>
        <v>1660.2643582941873</v>
      </c>
    </row>
    <row r="84" spans="1:14" x14ac:dyDescent="0.2">
      <c r="A84" s="11">
        <v>0.5</v>
      </c>
      <c r="B84" s="38">
        <f>$A84*B6</f>
        <v>106.1299655</v>
      </c>
      <c r="C84" s="38">
        <f t="shared" ref="C84:M84" si="23">$A84*C6</f>
        <v>151.0558465</v>
      </c>
      <c r="D84" s="38">
        <f t="shared" si="23"/>
        <v>96.900435000000002</v>
      </c>
      <c r="E84" s="38">
        <f t="shared" si="23"/>
        <v>63.353959500000009</v>
      </c>
      <c r="F84" s="38">
        <f t="shared" si="23"/>
        <v>68.113639850000027</v>
      </c>
      <c r="G84" s="38">
        <f t="shared" si="23"/>
        <v>101.143041</v>
      </c>
      <c r="H84" s="38">
        <f t="shared" si="23"/>
        <v>107.31934249999999</v>
      </c>
      <c r="I84" s="38">
        <f t="shared" si="23"/>
        <v>48.513391999999996</v>
      </c>
      <c r="J84" s="38">
        <f t="shared" si="23"/>
        <v>65.765725499999988</v>
      </c>
      <c r="K84" s="38">
        <f t="shared" si="23"/>
        <v>172.15271859999999</v>
      </c>
      <c r="L84" s="38">
        <f t="shared" si="23"/>
        <v>77.63609000000001</v>
      </c>
      <c r="M84" s="38">
        <f t="shared" si="23"/>
        <v>0</v>
      </c>
      <c r="N84" s="45">
        <f>$N$3-N83</f>
        <v>83.328747190812464</v>
      </c>
    </row>
    <row r="85" spans="1:14" x14ac:dyDescent="0.2">
      <c r="A85" s="11">
        <v>0.25</v>
      </c>
      <c r="B85" s="38">
        <f t="shared" ref="B85:M88" si="24">$A85*B7</f>
        <v>66.543824999999998</v>
      </c>
      <c r="C85" s="38">
        <f t="shared" si="24"/>
        <v>55.746250000000003</v>
      </c>
      <c r="D85" s="38">
        <f t="shared" si="24"/>
        <v>28.103342500000004</v>
      </c>
      <c r="E85" s="38">
        <f t="shared" si="24"/>
        <v>41.128411250000006</v>
      </c>
      <c r="F85" s="38">
        <f t="shared" si="24"/>
        <v>20.568941924999994</v>
      </c>
      <c r="G85" s="38">
        <f t="shared" si="24"/>
        <v>9.3633500000000005</v>
      </c>
      <c r="H85" s="38">
        <f t="shared" si="24"/>
        <v>32.287874999999993</v>
      </c>
      <c r="I85" s="38">
        <f t="shared" si="24"/>
        <v>33.090575000000001</v>
      </c>
      <c r="J85" s="38">
        <f t="shared" si="24"/>
        <v>29.110017749999997</v>
      </c>
      <c r="K85" s="38">
        <f t="shared" si="24"/>
        <v>38.648667250000003</v>
      </c>
      <c r="L85" s="38">
        <f t="shared" si="24"/>
        <v>30.832920500000007</v>
      </c>
      <c r="M85" s="38">
        <f t="shared" si="24"/>
        <v>29.867979308750002</v>
      </c>
    </row>
    <row r="86" spans="1:14" x14ac:dyDescent="0.2">
      <c r="A86" s="11">
        <v>0.125</v>
      </c>
      <c r="B86" s="38">
        <f t="shared" si="24"/>
        <v>23.472650000000002</v>
      </c>
      <c r="C86" s="38">
        <f t="shared" si="24"/>
        <v>12.103187500000001</v>
      </c>
      <c r="D86" s="38">
        <f t="shared" si="24"/>
        <v>31.436452525</v>
      </c>
      <c r="E86" s="38">
        <f t="shared" si="24"/>
        <v>14.827101062500002</v>
      </c>
      <c r="F86" s="38">
        <f t="shared" si="24"/>
        <v>14.186260000000001</v>
      </c>
      <c r="G86" s="38">
        <f t="shared" si="24"/>
        <v>8.1124499999999991</v>
      </c>
      <c r="H86" s="38">
        <f t="shared" si="24"/>
        <v>32.079247125000002</v>
      </c>
      <c r="I86" s="38">
        <f t="shared" si="24"/>
        <v>20.475425000000001</v>
      </c>
      <c r="J86" s="38">
        <f t="shared" si="24"/>
        <v>20.428900000000002</v>
      </c>
      <c r="K86" s="38">
        <f t="shared" si="24"/>
        <v>18.84257625</v>
      </c>
      <c r="L86" s="38">
        <f t="shared" si="24"/>
        <v>8.4273375000000001</v>
      </c>
      <c r="M86" s="38">
        <f t="shared" si="24"/>
        <v>18.077383750000003</v>
      </c>
    </row>
    <row r="87" spans="1:14" x14ac:dyDescent="0.2">
      <c r="A87" s="11">
        <v>6.25E-2</v>
      </c>
      <c r="B87" s="38">
        <f t="shared" si="24"/>
        <v>4.5496999999999996</v>
      </c>
      <c r="C87" s="38">
        <f t="shared" si="24"/>
        <v>5.4478750000000007</v>
      </c>
      <c r="D87" s="38">
        <f t="shared" si="24"/>
        <v>9.6170832500000021</v>
      </c>
      <c r="E87" s="38">
        <f t="shared" si="24"/>
        <v>5.3979321250000005</v>
      </c>
      <c r="F87" s="38">
        <f t="shared" si="24"/>
        <v>4.3644628124999985</v>
      </c>
      <c r="G87" s="38">
        <f t="shared" si="24"/>
        <v>13.487593762500001</v>
      </c>
      <c r="H87" s="38">
        <f t="shared" si="24"/>
        <v>5.0732683749999996</v>
      </c>
      <c r="I87" s="38">
        <f t="shared" si="24"/>
        <v>8.8636312499999992</v>
      </c>
      <c r="J87" s="38">
        <f t="shared" si="24"/>
        <v>3.9026451250000003</v>
      </c>
      <c r="K87" s="38">
        <f t="shared" si="24"/>
        <v>3.5874075000000003</v>
      </c>
      <c r="L87" s="38">
        <f t="shared" si="24"/>
        <v>1.71809375</v>
      </c>
      <c r="M87" s="38">
        <f t="shared" si="24"/>
        <v>13.1881196109375</v>
      </c>
    </row>
    <row r="88" spans="1:14" x14ac:dyDescent="0.2">
      <c r="A88" s="11">
        <v>6.25E-2</v>
      </c>
      <c r="B88" s="38">
        <f t="shared" si="24"/>
        <v>22.073817597499996</v>
      </c>
      <c r="C88" s="38">
        <f t="shared" si="24"/>
        <v>6.1003937499999994</v>
      </c>
      <c r="D88" s="38">
        <f t="shared" si="24"/>
        <v>5.7080893749999992</v>
      </c>
      <c r="E88" s="38">
        <f t="shared" si="24"/>
        <v>1.7528437499999998</v>
      </c>
      <c r="F88" s="38">
        <f t="shared" si="24"/>
        <v>7.71350625</v>
      </c>
      <c r="G88" s="38">
        <f t="shared" si="24"/>
        <v>5.6932289312500002</v>
      </c>
      <c r="H88" s="38">
        <f t="shared" si="24"/>
        <v>4.3998716029375</v>
      </c>
      <c r="I88" s="38">
        <f t="shared" si="24"/>
        <v>4.8834375000000003</v>
      </c>
      <c r="J88" s="38">
        <f t="shared" si="24"/>
        <v>2.66223125</v>
      </c>
      <c r="K88" s="38">
        <f t="shared" si="24"/>
        <v>3.9817679999999998</v>
      </c>
      <c r="L88" s="38">
        <f t="shared" si="24"/>
        <v>3.4210277499999999</v>
      </c>
      <c r="M88" s="38">
        <f t="shared" si="24"/>
        <v>10.820612499999999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FD1B-6BF0-5E41-8B3D-6188F9986E2D}">
  <dimension ref="A1:R6"/>
  <sheetViews>
    <sheetView workbookViewId="0">
      <selection activeCell="N2" sqref="N2:N6"/>
    </sheetView>
  </sheetViews>
  <sheetFormatPr baseColWidth="10" defaultRowHeight="16" x14ac:dyDescent="0.2"/>
  <sheetData>
    <row r="1" spans="1:18" x14ac:dyDescent="0.2">
      <c r="A1" s="41" t="s">
        <v>1201</v>
      </c>
      <c r="B1" s="41">
        <v>2022</v>
      </c>
      <c r="C1" s="41"/>
      <c r="D1" s="41" t="s">
        <v>1202</v>
      </c>
      <c r="E1" s="42">
        <v>1</v>
      </c>
      <c r="F1" s="42">
        <v>1</v>
      </c>
      <c r="G1" s="42">
        <v>1</v>
      </c>
      <c r="H1" s="42">
        <v>1</v>
      </c>
      <c r="I1" s="42">
        <v>1</v>
      </c>
      <c r="J1" s="42">
        <v>1</v>
      </c>
      <c r="K1" s="42">
        <v>1</v>
      </c>
      <c r="L1" s="42">
        <v>1</v>
      </c>
      <c r="M1" s="42">
        <v>1</v>
      </c>
      <c r="N1" s="42">
        <v>1</v>
      </c>
      <c r="O1" s="43">
        <v>1</v>
      </c>
      <c r="P1" s="43">
        <v>1</v>
      </c>
      <c r="Q1" s="43">
        <v>1</v>
      </c>
      <c r="R1" s="43">
        <v>1</v>
      </c>
    </row>
    <row r="2" spans="1:18" x14ac:dyDescent="0.2">
      <c r="A2" t="s">
        <v>1203</v>
      </c>
      <c r="B2">
        <v>2019</v>
      </c>
      <c r="D2" t="s">
        <v>1204</v>
      </c>
      <c r="E2" s="39">
        <v>0.95</v>
      </c>
      <c r="F2" s="39">
        <v>0.9</v>
      </c>
      <c r="G2" s="39">
        <v>0.85</v>
      </c>
      <c r="H2" s="39">
        <v>0.8</v>
      </c>
      <c r="I2" s="39">
        <v>0.75</v>
      </c>
      <c r="J2" s="39">
        <v>0.7</v>
      </c>
      <c r="K2" s="39">
        <v>0.65</v>
      </c>
      <c r="L2" s="39">
        <v>0.6</v>
      </c>
      <c r="M2" s="39">
        <v>0.55000000000000004</v>
      </c>
      <c r="N2" s="39">
        <v>0.5</v>
      </c>
      <c r="O2" s="40">
        <v>0.45</v>
      </c>
      <c r="P2" s="40">
        <v>0.4</v>
      </c>
      <c r="Q2" s="40">
        <v>0.35</v>
      </c>
      <c r="R2" s="40">
        <v>0.3</v>
      </c>
    </row>
    <row r="3" spans="1:18" x14ac:dyDescent="0.2">
      <c r="A3" t="s">
        <v>1205</v>
      </c>
      <c r="B3">
        <v>2018</v>
      </c>
      <c r="D3" t="s">
        <v>1206</v>
      </c>
      <c r="E3" s="39">
        <v>4.7500000000000042E-2</v>
      </c>
      <c r="F3" s="39">
        <v>8.9999999999999983E-2</v>
      </c>
      <c r="G3" s="39">
        <v>0.1275</v>
      </c>
      <c r="H3" s="39">
        <v>0.15999999999999998</v>
      </c>
      <c r="I3" s="39">
        <v>0.1875</v>
      </c>
      <c r="J3" s="39">
        <v>0.21000000000000002</v>
      </c>
      <c r="K3" s="39">
        <v>0.22749999999999998</v>
      </c>
      <c r="L3" s="39">
        <v>0.24</v>
      </c>
      <c r="M3" s="39">
        <v>0.2475</v>
      </c>
      <c r="N3" s="39">
        <v>0.25</v>
      </c>
      <c r="O3" s="40">
        <v>0.24750000000000003</v>
      </c>
      <c r="P3" s="40">
        <v>0.24</v>
      </c>
      <c r="Q3" s="40">
        <v>0.22749999999999998</v>
      </c>
      <c r="R3" s="40">
        <v>0.21</v>
      </c>
    </row>
    <row r="4" spans="1:18" x14ac:dyDescent="0.2">
      <c r="A4" t="s">
        <v>1207</v>
      </c>
      <c r="B4">
        <v>2017</v>
      </c>
      <c r="D4" t="s">
        <v>1208</v>
      </c>
      <c r="E4" s="39">
        <v>2.3750000000000038E-3</v>
      </c>
      <c r="F4" s="39">
        <v>8.9999999999999959E-3</v>
      </c>
      <c r="G4" s="39">
        <v>1.9125000000000003E-2</v>
      </c>
      <c r="H4" s="39">
        <v>3.1999999999999987E-2</v>
      </c>
      <c r="I4" s="39">
        <v>4.6875E-2</v>
      </c>
      <c r="J4" s="39">
        <v>6.3000000000000014E-2</v>
      </c>
      <c r="K4" s="39">
        <v>7.9624999999999987E-2</v>
      </c>
      <c r="L4" s="39">
        <v>9.6000000000000016E-2</v>
      </c>
      <c r="M4" s="39">
        <v>0.11137499999999999</v>
      </c>
      <c r="N4" s="39">
        <v>0.125</v>
      </c>
      <c r="O4" s="40">
        <v>0.13612500000000002</v>
      </c>
      <c r="P4" s="40">
        <v>0.14399999999999999</v>
      </c>
      <c r="Q4" s="40">
        <v>0.14787500000000001</v>
      </c>
      <c r="R4" s="40">
        <v>0.14699999999999996</v>
      </c>
    </row>
    <row r="5" spans="1:18" x14ac:dyDescent="0.2">
      <c r="A5" t="s">
        <v>1209</v>
      </c>
      <c r="B5">
        <v>2016</v>
      </c>
      <c r="D5" t="s">
        <v>1210</v>
      </c>
      <c r="E5" s="39">
        <v>1.1875000000000031E-4</v>
      </c>
      <c r="F5" s="39">
        <v>8.9999999999999943E-4</v>
      </c>
      <c r="G5" s="39">
        <v>2.8687500000000011E-3</v>
      </c>
      <c r="H5" s="39">
        <v>6.399999999999996E-3</v>
      </c>
      <c r="I5" s="39">
        <v>1.171875E-2</v>
      </c>
      <c r="J5" s="39">
        <v>1.8900000000000007E-2</v>
      </c>
      <c r="K5" s="39">
        <v>2.7868749999999994E-2</v>
      </c>
      <c r="L5" s="39">
        <v>3.8400000000000011E-2</v>
      </c>
      <c r="M5" s="39">
        <v>5.011874999999999E-2</v>
      </c>
      <c r="N5" s="39">
        <v>6.25E-2</v>
      </c>
      <c r="O5" s="40">
        <v>7.4868750000000026E-2</v>
      </c>
      <c r="P5" s="40">
        <v>8.6400000000000005E-2</v>
      </c>
      <c r="Q5" s="40">
        <v>9.6118750000000017E-2</v>
      </c>
      <c r="R5" s="40">
        <v>0.10289999999999998</v>
      </c>
    </row>
    <row r="6" spans="1:18" x14ac:dyDescent="0.2">
      <c r="A6" t="s">
        <v>1211</v>
      </c>
      <c r="B6">
        <v>2015</v>
      </c>
      <c r="D6" t="s">
        <v>1212</v>
      </c>
      <c r="E6" s="39">
        <v>6.2499999999854339E-6</v>
      </c>
      <c r="F6" s="39">
        <v>9.9999999999988987E-5</v>
      </c>
      <c r="G6" s="39">
        <v>5.0624999999993037E-4</v>
      </c>
      <c r="H6" s="39">
        <v>1.6000000000000458E-3</v>
      </c>
      <c r="I6" s="39">
        <v>3.90625E-3</v>
      </c>
      <c r="J6" s="39">
        <v>8.0999999999999961E-3</v>
      </c>
      <c r="K6" s="39">
        <v>1.500625000000011E-2</v>
      </c>
      <c r="L6" s="39">
        <v>2.5600000000000067E-2</v>
      </c>
      <c r="M6" s="39">
        <v>4.1006249999999911E-2</v>
      </c>
      <c r="N6" s="39">
        <v>6.25E-2</v>
      </c>
      <c r="O6" s="40">
        <v>9.15062499999999E-2</v>
      </c>
      <c r="P6" s="40">
        <v>0.12959999999999994</v>
      </c>
      <c r="Q6" s="40">
        <v>0.17850625000000009</v>
      </c>
      <c r="R6" s="40">
        <v>0.24009999999999998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F4D4-2470-754D-99C9-C04302917CFD}">
  <dimension ref="A1:M28"/>
  <sheetViews>
    <sheetView workbookViewId="0">
      <selection activeCell="E31" sqref="E31"/>
    </sheetView>
  </sheetViews>
  <sheetFormatPr baseColWidth="10" defaultRowHeight="16" x14ac:dyDescent="0.2"/>
  <sheetData>
    <row r="1" spans="1:12" x14ac:dyDescent="0.2">
      <c r="B1" s="41" t="s">
        <v>1213</v>
      </c>
      <c r="C1" t="s">
        <v>1214</v>
      </c>
      <c r="D1" t="s">
        <v>1215</v>
      </c>
      <c r="E1" t="s">
        <v>1216</v>
      </c>
      <c r="F1" t="s">
        <v>1217</v>
      </c>
      <c r="G1" t="s">
        <v>1218</v>
      </c>
      <c r="H1" t="s">
        <v>1219</v>
      </c>
      <c r="I1" t="s">
        <v>1220</v>
      </c>
      <c r="J1" t="s">
        <v>1221</v>
      </c>
      <c r="K1" t="s">
        <v>1222</v>
      </c>
      <c r="L1" t="s">
        <v>1223</v>
      </c>
    </row>
    <row r="2" spans="1:12" x14ac:dyDescent="0.2">
      <c r="A2" s="29">
        <v>44562</v>
      </c>
      <c r="B2" s="48">
        <v>256.06410000000005</v>
      </c>
      <c r="C2" s="47">
        <v>214.74709336175974</v>
      </c>
      <c r="D2" s="47">
        <v>216.78057948815598</v>
      </c>
      <c r="E2" s="47">
        <v>218.33723670253971</v>
      </c>
      <c r="F2" s="47">
        <v>219.43597021049601</v>
      </c>
      <c r="G2" s="47">
        <v>220.13774309984373</v>
      </c>
      <c r="H2" s="47">
        <v>220.54557634063602</v>
      </c>
      <c r="I2" s="47">
        <v>220.8045487851598</v>
      </c>
      <c r="J2" s="47">
        <v>221.10179716793604</v>
      </c>
      <c r="K2" s="47">
        <v>221.66651610571975</v>
      </c>
      <c r="L2" s="47">
        <v>222.76995809749997</v>
      </c>
    </row>
    <row r="3" spans="1:12" x14ac:dyDescent="0.2">
      <c r="A3" s="29">
        <v>44593</v>
      </c>
      <c r="B3" s="48">
        <v>236.85669444999999</v>
      </c>
      <c r="C3" s="47">
        <v>297.838817414375</v>
      </c>
      <c r="D3" s="47">
        <v>292.92881323</v>
      </c>
      <c r="E3" s="47">
        <v>287.37678488937502</v>
      </c>
      <c r="F3" s="47">
        <v>281.17940287999994</v>
      </c>
      <c r="G3" s="47">
        <v>274.33490373437502</v>
      </c>
      <c r="H3" s="47">
        <v>266.84309002999998</v>
      </c>
      <c r="I3" s="47">
        <v>258.70533038937504</v>
      </c>
      <c r="J3" s="47">
        <v>249.92455948000003</v>
      </c>
      <c r="K3" s="47">
        <v>240.50527801437502</v>
      </c>
      <c r="L3" s="47">
        <v>230.45355275</v>
      </c>
    </row>
    <row r="4" spans="1:12" x14ac:dyDescent="0.2">
      <c r="A4" s="29">
        <v>44621</v>
      </c>
      <c r="B4" s="48">
        <v>240.01316</v>
      </c>
      <c r="C4" s="47">
        <v>190.06659744008755</v>
      </c>
      <c r="D4" s="47">
        <v>186.9490298236</v>
      </c>
      <c r="E4" s="47">
        <v>184.36088105643751</v>
      </c>
      <c r="F4" s="47">
        <v>182.20548345920002</v>
      </c>
      <c r="G4" s="47">
        <v>180.37678776718749</v>
      </c>
      <c r="H4" s="47">
        <v>178.75936313040003</v>
      </c>
      <c r="I4" s="47">
        <v>177.22839711353751</v>
      </c>
      <c r="J4" s="47">
        <v>175.64969569600001</v>
      </c>
      <c r="K4" s="47">
        <v>173.8796832718875</v>
      </c>
      <c r="L4" s="47">
        <v>171.76540265</v>
      </c>
    </row>
    <row r="5" spans="1:12" x14ac:dyDescent="0.2">
      <c r="A5" s="29">
        <v>44652</v>
      </c>
      <c r="B5" s="48">
        <v>80.054713914999979</v>
      </c>
      <c r="C5" s="47">
        <v>128.47906746310002</v>
      </c>
      <c r="D5" s="47">
        <v>129.99144119910002</v>
      </c>
      <c r="E5" s="47">
        <v>131.20773046897503</v>
      </c>
      <c r="F5" s="47">
        <v>132.08187732160002</v>
      </c>
      <c r="G5" s="47">
        <v>132.55907559375004</v>
      </c>
      <c r="H5" s="47">
        <v>132.5757709101</v>
      </c>
      <c r="I5" s="47">
        <v>132.05966068322502</v>
      </c>
      <c r="J5" s="47">
        <v>130.92969411360002</v>
      </c>
      <c r="K5" s="47">
        <v>129.09607218960002</v>
      </c>
      <c r="L5" s="47">
        <v>126.46024768750001</v>
      </c>
    </row>
    <row r="6" spans="1:12" x14ac:dyDescent="0.2">
      <c r="A6" s="29">
        <v>44682</v>
      </c>
      <c r="B6" s="48">
        <v>154.12203499999998</v>
      </c>
      <c r="C6" s="47">
        <v>133.60261745071878</v>
      </c>
      <c r="D6" s="47">
        <v>131.10597141750003</v>
      </c>
      <c r="E6" s="47">
        <v>128.7166541504688</v>
      </c>
      <c r="F6" s="47">
        <v>126.42201590400005</v>
      </c>
      <c r="G6" s="47">
        <v>124.21744463671877</v>
      </c>
      <c r="H6" s="47">
        <v>122.10636601150001</v>
      </c>
      <c r="I6" s="47">
        <v>120.10024339546879</v>
      </c>
      <c r="J6" s="47">
        <v>118.21857786000004</v>
      </c>
      <c r="K6" s="47">
        <v>116.48890818071877</v>
      </c>
      <c r="L6" s="47">
        <v>114.94681083750001</v>
      </c>
    </row>
    <row r="7" spans="1:12" x14ac:dyDescent="0.2">
      <c r="A7" s="29">
        <v>44713</v>
      </c>
      <c r="B7" s="48">
        <v>154.85995978300002</v>
      </c>
      <c r="C7" s="47">
        <v>194.13114670104184</v>
      </c>
      <c r="D7" s="47">
        <v>186.21570671646995</v>
      </c>
      <c r="E7" s="47">
        <v>178.62487875804186</v>
      </c>
      <c r="F7" s="47">
        <v>171.42507306192005</v>
      </c>
      <c r="G7" s="47">
        <v>164.66399338867188</v>
      </c>
      <c r="H7" s="47">
        <v>158.37063702327001</v>
      </c>
      <c r="I7" s="47">
        <v>152.55529477509191</v>
      </c>
      <c r="J7" s="47">
        <v>147.20955097792</v>
      </c>
      <c r="K7" s="47">
        <v>142.30628348994185</v>
      </c>
      <c r="L7" s="47">
        <v>137.79966369374998</v>
      </c>
    </row>
    <row r="8" spans="1:12" x14ac:dyDescent="0.2">
      <c r="A8" s="29">
        <v>44743</v>
      </c>
      <c r="B8" s="48">
        <v>78.708152999999982</v>
      </c>
      <c r="C8" s="47">
        <v>210.66103189244777</v>
      </c>
      <c r="D8" s="47">
        <v>207.18825215216469</v>
      </c>
      <c r="E8" s="47">
        <v>204.08632528852127</v>
      </c>
      <c r="F8" s="47">
        <v>201.21961465863518</v>
      </c>
      <c r="G8" s="47">
        <v>198.45086746737107</v>
      </c>
      <c r="H8" s="47">
        <v>195.6412147673407</v>
      </c>
      <c r="I8" s="47">
        <v>192.6501714589028</v>
      </c>
      <c r="J8" s="47">
        <v>189.33563629016319</v>
      </c>
      <c r="K8" s="47">
        <v>185.55389185697476</v>
      </c>
      <c r="L8" s="47">
        <v>181.15960460293749</v>
      </c>
    </row>
    <row r="9" spans="1:12" x14ac:dyDescent="0.2">
      <c r="A9" s="29">
        <v>44774</v>
      </c>
      <c r="B9" s="48">
        <v>287.60361138899987</v>
      </c>
      <c r="C9" s="47">
        <v>98.869016368124989</v>
      </c>
      <c r="D9" s="47">
        <v>100.84639298999998</v>
      </c>
      <c r="E9" s="47">
        <v>102.928096193125</v>
      </c>
      <c r="F9" s="47">
        <v>105.07375583999999</v>
      </c>
      <c r="G9" s="47">
        <v>107.23344932812499</v>
      </c>
      <c r="H9" s="47">
        <v>109.34770158999999</v>
      </c>
      <c r="I9" s="47">
        <v>111.34748509312502</v>
      </c>
      <c r="J9" s="47">
        <v>113.15421984000001</v>
      </c>
      <c r="K9" s="47">
        <v>114.679773368125</v>
      </c>
      <c r="L9" s="47">
        <v>115.82646075</v>
      </c>
    </row>
    <row r="10" spans="1:12" x14ac:dyDescent="0.2">
      <c r="A10" s="29">
        <v>44805</v>
      </c>
      <c r="B10" s="48">
        <v>190.27633899999998</v>
      </c>
      <c r="C10" s="47">
        <v>130.88161217136246</v>
      </c>
      <c r="D10" s="47">
        <v>130.38925074979997</v>
      </c>
      <c r="E10" s="47">
        <v>129.9741595868625</v>
      </c>
      <c r="F10" s="47">
        <v>129.55315454079997</v>
      </c>
      <c r="G10" s="47">
        <v>129.04007447656249</v>
      </c>
      <c r="H10" s="47">
        <v>128.34578126580001</v>
      </c>
      <c r="I10" s="47">
        <v>127.37815978686248</v>
      </c>
      <c r="J10" s="47">
        <v>126.04211792479997</v>
      </c>
      <c r="K10" s="47">
        <v>124.23958657136248</v>
      </c>
      <c r="L10" s="47">
        <v>121.869519625</v>
      </c>
    </row>
    <row r="11" spans="1:12" x14ac:dyDescent="0.2">
      <c r="A11" s="29">
        <v>44835</v>
      </c>
      <c r="B11" s="48">
        <v>65.034338947999998</v>
      </c>
      <c r="C11" s="47">
        <v>334.79863531729995</v>
      </c>
      <c r="D11" s="47">
        <v>325.20310867680001</v>
      </c>
      <c r="E11" s="47">
        <v>315.45027040879995</v>
      </c>
      <c r="F11" s="47">
        <v>305.47248010879997</v>
      </c>
      <c r="G11" s="47">
        <v>295.20304383749993</v>
      </c>
      <c r="H11" s="47">
        <v>284.57621412079999</v>
      </c>
      <c r="I11" s="47">
        <v>273.5271899498</v>
      </c>
      <c r="J11" s="47">
        <v>261.99211678080002</v>
      </c>
      <c r="K11" s="47">
        <v>249.90808653529996</v>
      </c>
      <c r="L11" s="47">
        <v>237.21313759999998</v>
      </c>
    </row>
    <row r="12" spans="1:12" x14ac:dyDescent="0.2">
      <c r="A12" s="29">
        <v>44866</v>
      </c>
      <c r="B12" s="48"/>
      <c r="C12" s="47">
        <v>153.53055178840003</v>
      </c>
      <c r="D12" s="47">
        <v>151.48179587440001</v>
      </c>
      <c r="E12" s="47">
        <v>149.10209592040002</v>
      </c>
      <c r="F12" s="47">
        <v>146.37172263040003</v>
      </c>
      <c r="G12" s="47">
        <v>143.27503375000003</v>
      </c>
      <c r="H12" s="47">
        <v>139.8004740664</v>
      </c>
      <c r="I12" s="47">
        <v>135.94057540840004</v>
      </c>
      <c r="J12" s="47">
        <v>131.6919566464</v>
      </c>
      <c r="K12" s="47">
        <v>127.05532369240001</v>
      </c>
      <c r="L12" s="47">
        <v>122.0354695</v>
      </c>
    </row>
    <row r="13" spans="1:12" x14ac:dyDescent="0.2">
      <c r="A13" s="29">
        <v>44896</v>
      </c>
      <c r="B13" s="48"/>
      <c r="C13" s="47">
        <v>6.0445258484232856</v>
      </c>
      <c r="D13" s="47">
        <v>12.261266083547495</v>
      </c>
      <c r="E13" s="47">
        <v>18.69149081260452</v>
      </c>
      <c r="F13" s="47">
        <v>25.370788125760004</v>
      </c>
      <c r="G13" s="47">
        <v>32.329064096113285</v>
      </c>
      <c r="H13" s="47">
        <v>39.590542779697508</v>
      </c>
      <c r="I13" s="47">
        <v>47.173766215479546</v>
      </c>
      <c r="J13" s="47">
        <v>55.091594425360014</v>
      </c>
      <c r="K13" s="47">
        <v>63.351205414173265</v>
      </c>
      <c r="L13" s="47">
        <v>71.954095169687506</v>
      </c>
    </row>
    <row r="17" spans="1:13" x14ac:dyDescent="0.2">
      <c r="B17" t="s">
        <v>1223</v>
      </c>
      <c r="C17" t="s">
        <v>1222</v>
      </c>
      <c r="D17" t="s">
        <v>1221</v>
      </c>
      <c r="E17" s="41" t="s">
        <v>1213</v>
      </c>
      <c r="F17" t="s">
        <v>1220</v>
      </c>
      <c r="G17" t="s">
        <v>1219</v>
      </c>
      <c r="H17" t="s">
        <v>1218</v>
      </c>
      <c r="I17" t="s">
        <v>1217</v>
      </c>
      <c r="J17" t="s">
        <v>1216</v>
      </c>
      <c r="K17" t="s">
        <v>1215</v>
      </c>
      <c r="L17" t="s">
        <v>1214</v>
      </c>
    </row>
    <row r="18" spans="1:13" x14ac:dyDescent="0.2">
      <c r="A18" s="29">
        <v>44562</v>
      </c>
      <c r="B18" s="47">
        <v>222.76995809749997</v>
      </c>
      <c r="C18" s="47">
        <v>221.66651610571975</v>
      </c>
      <c r="D18" s="47">
        <v>221.10179716793604</v>
      </c>
      <c r="E18" s="48">
        <v>256.06410000000005</v>
      </c>
      <c r="F18" s="47">
        <v>220.8045487851598</v>
      </c>
      <c r="G18" s="47">
        <v>220.54557634063602</v>
      </c>
      <c r="H18" s="47">
        <v>220.13774309984373</v>
      </c>
      <c r="I18" s="47">
        <v>219.43597021049601</v>
      </c>
      <c r="J18" s="47">
        <v>218.33723670253971</v>
      </c>
      <c r="K18" s="47">
        <v>216.78057948815598</v>
      </c>
      <c r="L18" s="47">
        <v>214.74709336175974</v>
      </c>
      <c r="M18" s="30"/>
    </row>
    <row r="19" spans="1:13" x14ac:dyDescent="0.2">
      <c r="A19" s="29">
        <v>44593</v>
      </c>
      <c r="B19" s="47">
        <v>230.45355275</v>
      </c>
      <c r="C19" s="47">
        <v>240.50527801437502</v>
      </c>
      <c r="D19" s="47">
        <v>249.92455948000003</v>
      </c>
      <c r="E19" s="48">
        <v>236.85669444999999</v>
      </c>
      <c r="F19" s="47">
        <v>258.70533038937504</v>
      </c>
      <c r="G19" s="47">
        <v>266.84309002999998</v>
      </c>
      <c r="H19" s="47">
        <v>274.33490373437502</v>
      </c>
      <c r="I19" s="47">
        <v>281.17940287999994</v>
      </c>
      <c r="J19" s="47">
        <v>287.37678488937502</v>
      </c>
      <c r="K19" s="47">
        <v>292.92881323</v>
      </c>
      <c r="L19" s="47">
        <v>297.838817414375</v>
      </c>
      <c r="M19" s="30"/>
    </row>
    <row r="20" spans="1:13" x14ac:dyDescent="0.2">
      <c r="A20" s="29">
        <v>44621</v>
      </c>
      <c r="B20" s="47">
        <v>171.76540265</v>
      </c>
      <c r="C20" s="47">
        <v>173.8796832718875</v>
      </c>
      <c r="D20" s="47">
        <v>175.64969569600001</v>
      </c>
      <c r="E20" s="48">
        <v>240.01316</v>
      </c>
      <c r="F20" s="47">
        <v>177.22839711353751</v>
      </c>
      <c r="G20" s="47">
        <v>178.75936313040003</v>
      </c>
      <c r="H20" s="47">
        <v>180.37678776718749</v>
      </c>
      <c r="I20" s="47">
        <v>182.20548345920002</v>
      </c>
      <c r="J20" s="47">
        <v>184.36088105643751</v>
      </c>
      <c r="K20" s="47">
        <v>186.9490298236</v>
      </c>
      <c r="L20" s="47">
        <v>190.06659744008755</v>
      </c>
      <c r="M20" s="30"/>
    </row>
    <row r="21" spans="1:13" x14ac:dyDescent="0.2">
      <c r="A21" s="29">
        <v>44652</v>
      </c>
      <c r="B21" s="47">
        <v>126.46024768750001</v>
      </c>
      <c r="C21" s="47">
        <v>129.09607218960002</v>
      </c>
      <c r="D21" s="47">
        <v>130.92969411360002</v>
      </c>
      <c r="E21" s="48">
        <v>80.054713914999979</v>
      </c>
      <c r="F21" s="47">
        <v>132.05966068322502</v>
      </c>
      <c r="G21" s="47">
        <v>132.5757709101</v>
      </c>
      <c r="H21" s="47">
        <v>132.55907559375004</v>
      </c>
      <c r="I21" s="47">
        <v>132.08187732160002</v>
      </c>
      <c r="J21" s="47">
        <v>131.20773046897503</v>
      </c>
      <c r="K21" s="47">
        <v>129.99144119910002</v>
      </c>
      <c r="L21" s="47">
        <v>128.47906746310002</v>
      </c>
      <c r="M21" s="30"/>
    </row>
    <row r="22" spans="1:13" x14ac:dyDescent="0.2">
      <c r="A22" s="29">
        <v>44682</v>
      </c>
      <c r="B22" s="47">
        <v>114.94681083750001</v>
      </c>
      <c r="C22" s="47">
        <v>116.48890818071877</v>
      </c>
      <c r="D22" s="47">
        <v>118.21857786000004</v>
      </c>
      <c r="E22" s="48">
        <v>154.12203499999998</v>
      </c>
      <c r="F22" s="47">
        <v>120.10024339546879</v>
      </c>
      <c r="G22" s="47">
        <v>122.10636601150001</v>
      </c>
      <c r="H22" s="47">
        <v>124.21744463671877</v>
      </c>
      <c r="I22" s="47">
        <v>126.42201590400005</v>
      </c>
      <c r="J22" s="47">
        <v>128.7166541504688</v>
      </c>
      <c r="K22" s="47">
        <v>131.10597141750003</v>
      </c>
      <c r="L22" s="47">
        <v>133.60261745071878</v>
      </c>
      <c r="M22" s="30"/>
    </row>
    <row r="23" spans="1:13" x14ac:dyDescent="0.2">
      <c r="A23" s="29">
        <v>44713</v>
      </c>
      <c r="B23" s="47">
        <v>137.79966369374998</v>
      </c>
      <c r="C23" s="47">
        <v>142.30628348994185</v>
      </c>
      <c r="D23" s="47">
        <v>147.20955097792</v>
      </c>
      <c r="E23" s="48">
        <v>154.85995978300002</v>
      </c>
      <c r="F23" s="47">
        <v>152.55529477509191</v>
      </c>
      <c r="G23" s="47">
        <v>158.37063702327001</v>
      </c>
      <c r="H23" s="47">
        <v>164.66399338867188</v>
      </c>
      <c r="I23" s="47">
        <v>171.42507306192005</v>
      </c>
      <c r="J23" s="47">
        <v>178.62487875804186</v>
      </c>
      <c r="K23" s="47">
        <v>186.21570671646995</v>
      </c>
      <c r="L23" s="47">
        <v>194.13114670104184</v>
      </c>
      <c r="M23" s="30"/>
    </row>
    <row r="24" spans="1:13" x14ac:dyDescent="0.2">
      <c r="A24" s="29">
        <v>44743</v>
      </c>
      <c r="B24" s="47">
        <v>181.15960460293749</v>
      </c>
      <c r="C24" s="47">
        <v>185.55389185697476</v>
      </c>
      <c r="D24" s="47">
        <v>189.33563629016319</v>
      </c>
      <c r="E24" s="48">
        <v>78.708152999999982</v>
      </c>
      <c r="F24" s="47">
        <v>192.6501714589028</v>
      </c>
      <c r="G24" s="47">
        <v>195.6412147673407</v>
      </c>
      <c r="H24" s="47">
        <v>198.45086746737107</v>
      </c>
      <c r="I24" s="47">
        <v>201.21961465863518</v>
      </c>
      <c r="J24" s="47">
        <v>204.08632528852127</v>
      </c>
      <c r="K24" s="47">
        <v>207.18825215216469</v>
      </c>
      <c r="L24" s="47">
        <v>210.66103189244777</v>
      </c>
      <c r="M24" s="30"/>
    </row>
    <row r="25" spans="1:13" x14ac:dyDescent="0.2">
      <c r="A25" s="29">
        <v>44774</v>
      </c>
      <c r="B25" s="47">
        <v>115.82646075</v>
      </c>
      <c r="C25" s="47">
        <v>114.679773368125</v>
      </c>
      <c r="D25" s="47">
        <v>113.15421984000001</v>
      </c>
      <c r="E25" s="48">
        <v>287.60361138899987</v>
      </c>
      <c r="F25" s="47">
        <v>111.34748509312502</v>
      </c>
      <c r="G25" s="47">
        <v>109.34770158999999</v>
      </c>
      <c r="H25" s="47">
        <v>107.23344932812499</v>
      </c>
      <c r="I25" s="47">
        <v>105.07375583999999</v>
      </c>
      <c r="J25" s="47">
        <v>102.928096193125</v>
      </c>
      <c r="K25" s="47">
        <v>100.84639298999998</v>
      </c>
      <c r="L25" s="47">
        <v>98.869016368124989</v>
      </c>
      <c r="M25" s="30"/>
    </row>
    <row r="26" spans="1:13" x14ac:dyDescent="0.2">
      <c r="A26" s="29">
        <v>44805</v>
      </c>
      <c r="B26" s="47">
        <v>121.869519625</v>
      </c>
      <c r="C26" s="47">
        <v>124.23958657136248</v>
      </c>
      <c r="D26" s="47">
        <v>126.04211792479997</v>
      </c>
      <c r="E26" s="48">
        <v>190.27633899999998</v>
      </c>
      <c r="F26" s="47">
        <v>127.37815978686248</v>
      </c>
      <c r="G26" s="47">
        <v>128.34578126580001</v>
      </c>
      <c r="H26" s="47">
        <v>129.04007447656249</v>
      </c>
      <c r="I26" s="47">
        <v>129.55315454079997</v>
      </c>
      <c r="J26" s="47">
        <v>129.9741595868625</v>
      </c>
      <c r="K26" s="47">
        <v>130.38925074979997</v>
      </c>
      <c r="L26" s="47">
        <v>130.88161217136246</v>
      </c>
      <c r="M26" s="30"/>
    </row>
    <row r="27" spans="1:13" x14ac:dyDescent="0.2">
      <c r="A27" s="29">
        <v>44835</v>
      </c>
      <c r="B27" s="47">
        <v>237.21313759999998</v>
      </c>
      <c r="C27" s="47">
        <v>249.90808653529996</v>
      </c>
      <c r="D27" s="47">
        <v>261.99211678080002</v>
      </c>
      <c r="E27" s="48">
        <v>65.034338947999998</v>
      </c>
      <c r="F27" s="47">
        <v>273.5271899498</v>
      </c>
      <c r="G27" s="47">
        <v>284.57621412079999</v>
      </c>
      <c r="H27" s="47">
        <v>295.20304383749993</v>
      </c>
      <c r="I27" s="47">
        <v>305.47248010879997</v>
      </c>
      <c r="J27" s="47">
        <v>315.45027040879995</v>
      </c>
      <c r="K27" s="47">
        <v>325.20310867680001</v>
      </c>
      <c r="L27" s="47">
        <v>334.79863531729995</v>
      </c>
      <c r="M27" s="30"/>
    </row>
    <row r="28" spans="1:13" x14ac:dyDescent="0.2">
      <c r="A28" t="s">
        <v>1224</v>
      </c>
      <c r="B28" s="30">
        <f>SUM(B18:B27)</f>
        <v>1660.2643582941873</v>
      </c>
      <c r="C28" s="30">
        <f>SUM(C18:C27)</f>
        <v>1698.3240795840052</v>
      </c>
      <c r="D28" s="30">
        <f>SUM(D18:D27)</f>
        <v>1733.5579661312192</v>
      </c>
      <c r="E28" s="30">
        <f>SUM(E18:E27)</f>
        <v>1743.5931054849998</v>
      </c>
      <c r="F28" s="30">
        <f>SUM(F18:F27)</f>
        <v>1766.3564814305482</v>
      </c>
      <c r="G28" s="30">
        <f>SUM(G18:G27)</f>
        <v>1797.1117151898468</v>
      </c>
      <c r="H28" s="30">
        <f>SUM(H18:H27)</f>
        <v>1826.2173833301053</v>
      </c>
      <c r="I28" s="30">
        <f>SUM(I18:I27)</f>
        <v>1854.0688279854514</v>
      </c>
      <c r="J28" s="30">
        <f>SUM(J18:J27)</f>
        <v>1881.0630175031465</v>
      </c>
      <c r="K28" s="30">
        <f>SUM(K18:K27)</f>
        <v>1907.5985464435903</v>
      </c>
      <c r="L28" s="30">
        <f>SUM(L18:L27)</f>
        <v>1934.0756355803178</v>
      </c>
    </row>
  </sheetData>
  <sortState xmlns:xlrd2="http://schemas.microsoft.com/office/spreadsheetml/2017/richdata2" columnSort="1" ref="B17:L28">
    <sortCondition ref="B28:L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</vt:vector>
  </HeadingPairs>
  <TitlesOfParts>
    <vt:vector size="10" baseType="lpstr">
      <vt:lpstr>db00</vt:lpstr>
      <vt:lpstr>piv00</vt:lpstr>
      <vt:lpstr>db01</vt:lpstr>
      <vt:lpstr>piv01</vt:lpstr>
      <vt:lpstr>db02</vt:lpstr>
      <vt:lpstr>piv02</vt:lpstr>
      <vt:lpstr>wma</vt:lpstr>
      <vt:lpstr>scenario</vt:lpstr>
      <vt:lpstr>wma_output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Sulistiono</dc:creator>
  <cp:lastModifiedBy>Arif Sulistiono</cp:lastModifiedBy>
  <dcterms:created xsi:type="dcterms:W3CDTF">2022-11-14T01:06:47Z</dcterms:created>
  <dcterms:modified xsi:type="dcterms:W3CDTF">2022-11-14T12:13:02Z</dcterms:modified>
</cp:coreProperties>
</file>